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3諏訪\"/>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U88" i="11" l="1"/>
  <c r="AP88" i="11"/>
  <c r="AF88" i="11"/>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36" i="9"/>
  <c r="CO35"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W34" i="9"/>
  <c r="BW35" i="9" s="1"/>
  <c r="BW36" i="9" s="1"/>
  <c r="BW37" i="9" s="1"/>
  <c r="BW38" i="9" s="1"/>
  <c r="BW39" i="9" s="1"/>
  <c r="BW40" i="9" s="1"/>
  <c r="BW41" i="9" s="1"/>
  <c r="BW42" i="9" s="1"/>
  <c r="BW43" i="9" s="1"/>
  <c r="CO34" i="9" l="1"/>
</calcChain>
</file>

<file path=xl/sharedStrings.xml><?xml version="1.0" encoding="utf-8"?>
<sst xmlns="http://schemas.openxmlformats.org/spreadsheetml/2006/main" count="1079" uniqueCount="581">
  <si>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</si>
  <si>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</si>
  <si>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</si>
  <si>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</si>
  <si>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</si>
  <si>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</si>
  <si>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</si>
  <si>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</si>
  <si>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</si>
  <si>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</si>
  <si>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</si>
  <si>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</si>
  <si>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</si>
  <si>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</si>
  <si>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</si>
  <si>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</si>
  <si>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</si>
  <si>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</si>
  <si>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</si>
  <si>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</si>
  <si>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</si>
  <si>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</si>
  <si>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</si>
  <si>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</si>
  <si>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</si>
  <si>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</si>
  <si>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</si>
  <si>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</si>
  <si>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</si>
  <si>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</si>
  <si>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</si>
  <si>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</si>
  <si>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</si>
  <si>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</si>
  <si>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</si>
  <si>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</si>
  <si>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</si>
  <si>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</si>
  <si>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</si>
  <si>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</si>
  <si>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</si>
  <si>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</si>
  <si>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</si>
  <si>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</si>
  <si>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</si>
  <si>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</si>
  <si>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</si>
  <si>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</si>
  <si>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</si>
  <si>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</si>
  <si>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</si>
  <si>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</si>
  <si>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</si>
  <si>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</si>
  <si>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</si>
  <si>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</si>
  <si>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</si>
  <si>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</si>
  <si>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</si>
  <si>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</si>
  <si>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</si>
  <si>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</si>
  <si>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</si>
  <si>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</si>
  <si>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</si>
  <si>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</si>
  <si>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</si>
  <si>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</si>
  <si>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</si>
  <si>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</si>
  <si>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</si>
  <si>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</si>
  <si>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</si>
  <si>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</si>
  <si>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</si>
  <si>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</si>
  <si>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</si>
  <si>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</si>
  <si>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</si>
  <si>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</si>
  <si>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</si>
  <si>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</si>
  <si>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諏訪市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</si>
  <si>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</si>
  <si>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</si>
  <si>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</si>
  <si>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</si>
  <si>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</si>
  <si>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</si>
  <si>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</si>
  <si>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</si>
  <si>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</si>
  <si>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</si>
  <si>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</si>
  <si>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</si>
  <si>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</si>
  <si>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</si>
  <si>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</si>
  <si>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</si>
  <si>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</si>
  <si>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</si>
  <si>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</si>
  <si>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</si>
  <si>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</si>
  <si>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</si>
  <si>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</si>
  <si>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</si>
  <si>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</si>
  <si>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</si>
  <si>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</si>
  <si>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</si>
  <si>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</si>
  <si>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</si>
  <si>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</si>
  <si>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</si>
  <si>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</si>
  <si>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</si>
  <si>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</si>
  <si>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</si>
  <si>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</si>
  <si>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</si>
  <si>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</si>
  <si>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</si>
  <si>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</si>
  <si>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</si>
  <si>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</si>
  <si>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</si>
  <si>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</si>
  <si>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</si>
  <si>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</si>
  <si>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</si>
  <si>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</si>
  <si>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</si>
  <si>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</si>
  <si>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</si>
  <si>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</si>
  <si>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</si>
  <si>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</si>
  <si>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</si>
  <si>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</si>
  <si>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</si>
  <si>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</si>
  <si>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</si>
  <si>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</si>
  <si>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</si>
  <si>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</si>
  <si>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</si>
  <si>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</si>
  <si>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</si>
  <si>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</si>
  <si>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</si>
  <si>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</si>
  <si>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</si>
  <si>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</si>
  <si>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</si>
  <si>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</si>
  <si>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</si>
  <si>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</si>
  <si>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</si>
  <si>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</si>
  <si>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</si>
  <si>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</si>
  <si>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</si>
  <si>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</si>
  <si>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</si>
  <si>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</si>
  <si>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</si>
  <si>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</si>
  <si>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</si>
  <si>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</si>
  <si>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</si>
  <si>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</si>
  <si>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</si>
  <si>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</si>
  <si>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</si>
  <si>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</si>
  <si>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</si>
  <si>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</si>
  <si>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</si>
  <si>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</si>
  <si>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</si>
  <si>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</si>
  <si>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</si>
  <si>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</si>
  <si>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</si>
  <si>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</si>
  <si>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</si>
  <si>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</si>
  <si>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</si>
  <si>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</si>
  <si>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</si>
  <si>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</si>
  <si>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</si>
  <si>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</si>
  <si>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</si>
  <si>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</si>
  <si>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</si>
  <si>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</si>
  <si>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長野県諏訪市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</si>
  <si>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</si>
  <si>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</si>
  <si>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</si>
  <si>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</si>
  <si>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</si>
  <si>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</si>
  <si>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</si>
  <si>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</si>
  <si>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</si>
  <si>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</si>
  <si>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</si>
  <si>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</si>
  <si>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</si>
  <si>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</si>
  <si>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</si>
  <si>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</si>
  <si>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</si>
  <si>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</si>
  <si>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</si>
  <si>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</si>
  <si>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</si>
  <si>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</si>
  <si>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</si>
  <si>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</si>
  <si>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</si>
  <si>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</si>
  <si>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</si>
  <si>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</si>
  <si>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</si>
  <si>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</si>
  <si>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</si>
  <si>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</si>
  <si>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</si>
  <si>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</si>
  <si>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</si>
  <si>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</si>
  <si>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</si>
  <si>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</si>
  <si>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</si>
  <si>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</si>
  <si>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</si>
  <si>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</si>
  <si>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</si>
  <si>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</si>
  <si>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</si>
  <si>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</si>
  <si>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</si>
  <si>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</si>
  <si>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</si>
  <si>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</si>
  <si>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</si>
  <si>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</si>
  <si>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</si>
  <si>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</si>
  <si>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</si>
  <si>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</si>
  <si>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</si>
  <si>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</si>
  <si>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</si>
  <si>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</si>
  <si>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</si>
  <si>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</si>
  <si>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</si>
  <si>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</si>
  <si>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</si>
  <si>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</si>
  <si>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</si>
  <si>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</si>
  <si>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</si>
  <si>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</si>
  <si>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</si>
  <si>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</si>
  <si>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</si>
  <si>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</si>
  <si>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</si>
  <si>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</si>
  <si>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</si>
  <si>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</si>
  <si>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</si>
  <si>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</si>
  <si>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</si>
  <si>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</si>
  <si>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</si>
  <si>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</si>
  <si>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</si>
  <si>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</si>
  <si>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</si>
  <si>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</si>
  <si>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</si>
  <si>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</si>
  <si>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</si>
  <si>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</si>
  <si>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</si>
  <si>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</si>
  <si>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</si>
  <si>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</si>
  <si>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</si>
  <si>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</si>
  <si>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</si>
  <si>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</si>
  <si>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</si>
  <si>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</si>
  <si>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</si>
  <si>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</si>
  <si>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</si>
  <si>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</si>
  <si>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</si>
  <si>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</si>
  <si>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</si>
  <si>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</si>
  <si>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</si>
  <si>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</si>
  <si>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</si>
  <si>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</si>
  <si>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</si>
  <si>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</si>
  <si>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</si>
  <si>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</si>
  <si>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</si>
  <si>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</si>
  <si>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観光施設</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</si>
  <si>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</si>
  <si>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</si>
  <si>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</si>
  <si>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</si>
  <si>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</si>
  <si>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</si>
  <si>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</si>
  <si>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</si>
  <si>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</si>
  <si>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</si>
  <si>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</si>
  <si>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</si>
  <si>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</si>
  <si>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</si>
  <si>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</si>
  <si>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</si>
  <si>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</si>
  <si>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</si>
  <si>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</si>
  <si>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</si>
  <si>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</si>
  <si>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</si>
  <si>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</si>
  <si>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</si>
  <si>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</si>
  <si>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</si>
  <si>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</si>
  <si>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長野県諏訪市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</si>
  <si>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</si>
  <si>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</si>
  <si>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</si>
  <si>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</si>
  <si>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</si>
  <si>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</si>
  <si>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</si>
  <si>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</si>
  <si>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</si>
  <si>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</si>
  <si>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</si>
  <si>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</si>
  <si>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</si>
  <si>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</si>
  <si>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</si>
  <si>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</si>
  <si>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</si>
  <si>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</si>
  <si>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</si>
  <si>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</si>
  <si>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</si>
  <si>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</si>
  <si>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</si>
  <si>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</si>
  <si>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</si>
  <si>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</si>
  <si>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</si>
  <si>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</si>
  <si>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</si>
  <si>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</si>
  <si>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</si>
  <si>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</si>
  <si>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</si>
  <si>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</si>
  <si>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</si>
  <si>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</si>
  <si>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</si>
  <si>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</si>
  <si>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</si>
  <si>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</si>
  <si>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温泉事業会計</t>
    <phoneticPr fontId="5"/>
  </si>
  <si>
    <t>公設地方卸売市場事業特別会計</t>
    <phoneticPr fontId="5"/>
  </si>
  <si>
    <t>法非適用企業</t>
    <phoneticPr fontId="5"/>
  </si>
  <si>
    <t>霧ケ峰リフト事業特別会計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</si>
  <si>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</si>
  <si>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</si>
  <si>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</si>
  <si>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</si>
  <si>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</si>
  <si>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</si>
  <si>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</si>
  <si>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</si>
  <si>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</si>
  <si>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</si>
  <si>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</si>
  <si>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</si>
  <si>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</si>
  <si>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</si>
  <si>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</si>
  <si>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</si>
  <si>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</si>
  <si>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</si>
  <si>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</si>
  <si>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</si>
  <si>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</si>
  <si>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</si>
  <si>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</si>
  <si>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</si>
  <si>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</si>
  <si>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</si>
  <si>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</si>
  <si>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</si>
  <si>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</si>
  <si>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</si>
  <si>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</si>
  <si>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</si>
  <si>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</si>
  <si>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</si>
  <si>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</si>
  <si>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</si>
  <si>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</si>
  <si>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</si>
  <si>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</si>
  <si>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</si>
  <si>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</si>
  <si>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</si>
  <si>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</si>
  <si>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</si>
  <si>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</si>
  <si>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</si>
  <si>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</si>
  <si>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</si>
  <si>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</si>
  <si>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</si>
  <si>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</si>
  <si>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</si>
  <si>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</si>
  <si>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</si>
  <si>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</si>
  <si>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</si>
  <si>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</si>
  <si>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</si>
  <si>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</si>
  <si>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</si>
  <si>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</si>
  <si>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</si>
  <si>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</si>
  <si>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</si>
  <si>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</si>
  <si>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</si>
  <si>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</si>
  <si>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</si>
  <si>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</si>
  <si>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</si>
  <si>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</si>
  <si>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</si>
  <si>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</si>
  <si>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</si>
  <si>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</si>
  <si>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</si>
  <si>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</si>
  <si>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</si>
  <si>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</si>
  <si>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</si>
  <si>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</si>
  <si>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</si>
  <si>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</si>
  <si>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</si>
  <si>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</si>
  <si>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</si>
  <si>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</si>
  <si>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</si>
  <si>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</si>
  <si>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</si>
  <si>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</si>
  <si>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</si>
  <si>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</si>
  <si>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</si>
  <si>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</si>
  <si>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</si>
  <si>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</si>
  <si>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</si>
  <si>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</si>
  <si>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</si>
  <si>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</si>
  <si>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</si>
  <si>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</si>
  <si>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</si>
  <si>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</si>
  <si>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</si>
  <si>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</si>
  <si>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</si>
  <si>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</si>
  <si>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</si>
  <si>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</si>
  <si>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</si>
  <si>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</si>
  <si>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</si>
  <si>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</si>
  <si>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</si>
  <si>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</si>
  <si>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</si>
  <si>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</si>
  <si>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</si>
  <si>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</si>
  <si>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</si>
  <si>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</si>
  <si>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</si>
  <si>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</si>
  <si>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</si>
  <si>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</si>
  <si>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</si>
  <si>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</si>
  <si>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</si>
  <si>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</si>
  <si>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</si>
  <si>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</si>
  <si>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</si>
  <si>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</si>
  <si>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0.47</t>
  </si>
  <si>
    <t>▲ 0.39</t>
  </si>
  <si>
    <t>温泉事業会計</t>
  </si>
  <si>
    <t>水道事業会計</t>
  </si>
  <si>
    <t>下水道事業会計</t>
  </si>
  <si>
    <t>一般会計</t>
  </si>
  <si>
    <t>国民健康保険特別会計</t>
  </si>
  <si>
    <t>後期高齢者医療特別会計</t>
  </si>
  <si>
    <t>公設地方卸売市場事業特別会計</t>
  </si>
  <si>
    <t>駐車場事業特別会計</t>
  </si>
  <si>
    <t>その他会計（赤字）</t>
  </si>
  <si>
    <t>その他会計（黒字）</t>
  </si>
  <si>
    <t>-</t>
    <phoneticPr fontId="2"/>
  </si>
  <si>
    <t>-</t>
    <phoneticPr fontId="2"/>
  </si>
  <si>
    <t>-</t>
    <phoneticPr fontId="2"/>
  </si>
  <si>
    <t>-</t>
    <phoneticPr fontId="2"/>
  </si>
  <si>
    <t>諏訪広域連合</t>
    <rPh sb="0" eb="2">
      <t>スワ</t>
    </rPh>
    <rPh sb="2" eb="4">
      <t>コウイキ</t>
    </rPh>
    <rPh sb="4" eb="6">
      <t>レンゴウ</t>
    </rPh>
    <phoneticPr fontId="2"/>
  </si>
  <si>
    <t>　（一般会計）</t>
    <rPh sb="2" eb="4">
      <t>イッパン</t>
    </rPh>
    <rPh sb="4" eb="6">
      <t>カイケイ</t>
    </rPh>
    <phoneticPr fontId="2"/>
  </si>
  <si>
    <t>　（救護施設八ヶ岳寮特別会計）</t>
    <rPh sb="2" eb="4">
      <t>キュウゴ</t>
    </rPh>
    <rPh sb="4" eb="6">
      <t>シセツ</t>
    </rPh>
    <rPh sb="6" eb="9">
      <t>ヤツガタケ</t>
    </rPh>
    <rPh sb="9" eb="10">
      <t>リョウ</t>
    </rPh>
    <rPh sb="10" eb="12">
      <t>トクベツ</t>
    </rPh>
    <rPh sb="12" eb="14">
      <t>カイケイ</t>
    </rPh>
    <phoneticPr fontId="2"/>
  </si>
  <si>
    <t>　（介護保険特別会計）</t>
    <rPh sb="2" eb="4">
      <t>カイゴ</t>
    </rPh>
    <rPh sb="4" eb="6">
      <t>ホケン</t>
    </rPh>
    <rPh sb="6" eb="8">
      <t>トクベツ</t>
    </rPh>
    <rPh sb="8" eb="10">
      <t>カイケイ</t>
    </rPh>
    <phoneticPr fontId="2"/>
  </si>
  <si>
    <t>　（諏訪広域消防特別会計）</t>
    <rPh sb="2" eb="4">
      <t>スワ</t>
    </rPh>
    <rPh sb="4" eb="6">
      <t>コウイキ</t>
    </rPh>
    <rPh sb="6" eb="8">
      <t>ショウボウ</t>
    </rPh>
    <rPh sb="8" eb="10">
      <t>トクベツ</t>
    </rPh>
    <rPh sb="10" eb="12">
      <t>カイケイ</t>
    </rPh>
    <phoneticPr fontId="2"/>
  </si>
  <si>
    <t>　（ふるさと市町村圏基金事業特別会計）</t>
    <rPh sb="6" eb="9">
      <t>シチョウソン</t>
    </rPh>
    <rPh sb="9" eb="10">
      <t>ケン</t>
    </rPh>
    <rPh sb="10" eb="12">
      <t>キキン</t>
    </rPh>
    <rPh sb="12" eb="14">
      <t>ジギョウ</t>
    </rPh>
    <rPh sb="14" eb="16">
      <t>トクベツ</t>
    </rPh>
    <rPh sb="16" eb="18">
      <t>カイケイ</t>
    </rPh>
    <phoneticPr fontId="2"/>
  </si>
  <si>
    <t>諏訪中央病院組合</t>
    <rPh sb="0" eb="2">
      <t>スワ</t>
    </rPh>
    <rPh sb="2" eb="4">
      <t>チュウオウ</t>
    </rPh>
    <rPh sb="4" eb="6">
      <t>ビョウイン</t>
    </rPh>
    <rPh sb="6" eb="8">
      <t>クミアイ</t>
    </rPh>
    <phoneticPr fontId="2"/>
  </si>
  <si>
    <t>　（病院事業会計）</t>
    <rPh sb="2" eb="4">
      <t>ビョウイン</t>
    </rPh>
    <rPh sb="4" eb="6">
      <t>ジギョウ</t>
    </rPh>
    <rPh sb="6" eb="8">
      <t>カイケイ</t>
    </rPh>
    <phoneticPr fontId="2"/>
  </si>
  <si>
    <t>　（介護老人保健施設特別会計）</t>
    <rPh sb="2" eb="4">
      <t>カイゴ</t>
    </rPh>
    <rPh sb="4" eb="6">
      <t>ロウジン</t>
    </rPh>
    <rPh sb="6" eb="8">
      <t>ホケン</t>
    </rPh>
    <rPh sb="8" eb="10">
      <t>シセツ</t>
    </rPh>
    <rPh sb="10" eb="12">
      <t>トクベツ</t>
    </rPh>
    <rPh sb="12" eb="14">
      <t>カイケイ</t>
    </rPh>
    <phoneticPr fontId="2"/>
  </si>
  <si>
    <t>　（看護専門学校特別会計）</t>
    <rPh sb="2" eb="4">
      <t>カンゴ</t>
    </rPh>
    <rPh sb="4" eb="6">
      <t>センモン</t>
    </rPh>
    <rPh sb="6" eb="8">
      <t>ガッコウ</t>
    </rPh>
    <rPh sb="8" eb="10">
      <t>トクベツ</t>
    </rPh>
    <rPh sb="10" eb="12">
      <t>カイケイ</t>
    </rPh>
    <phoneticPr fontId="2"/>
  </si>
  <si>
    <t>　（介護老人福祉施設特別会計）</t>
    <rPh sb="2" eb="4">
      <t>カイゴ</t>
    </rPh>
    <rPh sb="4" eb="6">
      <t>ロウジン</t>
    </rPh>
    <rPh sb="6" eb="8">
      <t>フクシ</t>
    </rPh>
    <rPh sb="8" eb="10">
      <t>シセツ</t>
    </rPh>
    <rPh sb="10" eb="12">
      <t>トクベツ</t>
    </rPh>
    <rPh sb="12" eb="14">
      <t>カイケイ</t>
    </rPh>
    <phoneticPr fontId="2"/>
  </si>
  <si>
    <t>諏訪市・茅野市衛生施設組合（一般会計）</t>
    <rPh sb="0" eb="3">
      <t>スワシ</t>
    </rPh>
    <rPh sb="4" eb="7">
      <t>チノシ</t>
    </rPh>
    <rPh sb="7" eb="9">
      <t>エイセイ</t>
    </rPh>
    <rPh sb="9" eb="11">
      <t>シセツ</t>
    </rPh>
    <rPh sb="11" eb="13">
      <t>クミアイ</t>
    </rPh>
    <rPh sb="14" eb="16">
      <t>イッパン</t>
    </rPh>
    <rPh sb="16" eb="18">
      <t>カイケイ</t>
    </rPh>
    <phoneticPr fontId="2"/>
  </si>
  <si>
    <t>諏訪南行政事務組合（一般会計）</t>
    <rPh sb="0" eb="2">
      <t>スワ</t>
    </rPh>
    <rPh sb="2" eb="3">
      <t>ミナミ</t>
    </rPh>
    <rPh sb="3" eb="5">
      <t>ギョウセイ</t>
    </rPh>
    <rPh sb="5" eb="7">
      <t>ジム</t>
    </rPh>
    <rPh sb="7" eb="9">
      <t>クミアイ</t>
    </rPh>
    <rPh sb="10" eb="12">
      <t>イッパン</t>
    </rPh>
    <rPh sb="12" eb="14">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</si>
  <si>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</si>
  <si>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</si>
  <si>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（後期高齢者医療事業会計）</t>
    <rPh sb="2" eb="4">
      <t>コウキ</t>
    </rPh>
    <rPh sb="4" eb="7">
      <t>コウレイシャ</t>
    </rPh>
    <rPh sb="7" eb="9">
      <t>イリョウ</t>
    </rPh>
    <rPh sb="9" eb="11">
      <t>ジギョウ</t>
    </rPh>
    <rPh sb="11" eb="13">
      <t>カイケイ</t>
    </rPh>
    <phoneticPr fontId="2"/>
  </si>
  <si>
    <t>長野県地方税滞納整理機構</t>
    <rPh sb="0" eb="3">
      <t>ナガノケン</t>
    </rPh>
    <rPh sb="3" eb="6">
      <t>チホウゼイ</t>
    </rPh>
    <rPh sb="6" eb="8">
      <t>タイノウ</t>
    </rPh>
    <rPh sb="8" eb="10">
      <t>セイリ</t>
    </rPh>
    <rPh sb="10" eb="12">
      <t>キコウ</t>
    </rPh>
    <phoneticPr fontId="2"/>
  </si>
  <si>
    <t>湖周行政事務組合</t>
    <rPh sb="0" eb="1">
      <t>ミズウミ</t>
    </rPh>
    <rPh sb="1" eb="2">
      <t>シュウ</t>
    </rPh>
    <rPh sb="2" eb="4">
      <t>ギョウセイ</t>
    </rPh>
    <rPh sb="4" eb="6">
      <t>ジム</t>
    </rPh>
    <rPh sb="6" eb="8">
      <t>クミアイ</t>
    </rPh>
    <phoneticPr fontId="2"/>
  </si>
  <si>
    <t>-</t>
    <phoneticPr fontId="2"/>
  </si>
  <si>
    <t>○</t>
    <phoneticPr fontId="2"/>
  </si>
  <si>
    <t>諏訪市土地開発公社</t>
    <rPh sb="0" eb="3">
      <t>スワシ</t>
    </rPh>
    <rPh sb="3" eb="5">
      <t>トチ</t>
    </rPh>
    <rPh sb="5" eb="7">
      <t>カイハツ</t>
    </rPh>
    <rPh sb="7" eb="9">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</si>
  <si>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</si>
  <si>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</si>
  <si>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</si>
  <si>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</si>
  <si>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</si>
  <si>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</si>
  <si>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</si>
  <si>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</si>
  <si>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</si>
  <si>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</si>
  <si>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</si>
  <si>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</si>
  <si>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</si>
  <si>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</si>
  <si>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</si>
  <si>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  実質公債費比率に関しては、早期健全化基準値（25％）を大幅に下回っており、健全な状態である。平成28年度数値は昨年度比△0.5％となり、良好な水準を確保している。
　将来負担比率に関しては、早期健全化基準（350％）を下回っており、年々改善傾向にあるが、類似団体内平均値に比しては高い傾向にある。平成28年度数値については、土地開発公社の保有土地の買戻しや地方債の新規借入減により、昨年度から△7.4％の減となった。今後も、新発債の発行に際して、交付税措置の状況、借入先利率等を比較検討することにより、継続して将来負担額の抑制、改善に取り組んでいく。</t>
    <phoneticPr fontId="5"/>
  </si>
  <si>
    <t xml:space="preserve"> 　将来負担比率は、土地開発公社保有土地の計画的な買戻しの実施や地方債の新規借入の抑制により減少傾向であるが、有形固定資産の減価償却率は、類似団体より若干低いものの、市民会館等社会教育施設において高くなっており、今後も維持修繕面で多額の負担が見込まれる。
　今後は、平成29年1月に策定した公共施設等総合管理計画に基づき、平成29年度から平成38年度の10年間で施設全体の総延床面積を10%縮減することを目標とし、財政や人口規模に応じた施設総量の最適化を図ることで、将来的な財政負担の抑制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</si>
</sst>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extLst>
            <c:ext xmlns:c16="http://schemas.microsoft.com/office/drawing/2014/chart" uri="{C3380CC4-5D6E-409C-BE32-E72D297353CC}">
              <c16:uniqueId val="{00000000-CFC7-4F3E-B7DF-5975A7DFD0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51425</c:v>
                </c:pt>
                <c:pt idx="1">
                  <c:v>61940</c:v>
                </c:pt>
                <c:pt idx="2">
                  <c:v>42310</c:v>
                </c:pt>
                <c:pt idx="3">
                  <c:v>55621</c:v>
                </c:pt>
                <c:pt idx="4">
                  <c:v>49708</c:v>
                </c:pt>
              </c:numCache>
            </c:numRef>
          </c:val>
          <c:smooth val="0"/>
          <c:extLst>
            <c:ext xmlns:c16="http://schemas.microsoft.com/office/drawing/2014/chart" uri="{C3380CC4-5D6E-409C-BE32-E72D297353CC}">
              <c16:uniqueId val="{00000001-CFC7-4F3E-B7DF-5975A7DFD07C}"/>
            </c:ext>
          </c:extLst>
        </c:ser>
        <c:dLbls>
          <c:showLegendKey val="0"/>
          <c:showVal val="0"/>
          <c:showCatName val="0"/>
          <c:showSerName val="0"/>
          <c:showPercent val="0"/>
          <c:showBubbleSize val="0"/>
        </c:dLbls>
        <c:marker val="1"/>
        <c:smooth val="0"/>
        <c:axId val="377268432"/>
        <c:axId val="377269216"/>
      </c:lineChart>
      <c:catAx>
        <c:axId val="377268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7269216"/>
        <c:crosses val="autoZero"/>
        <c:auto val="1"/>
        <c:lblAlgn val="ctr"/>
        <c:lblOffset val="100"/>
        <c:tickLblSkip val="1"/>
        <c:tickMarkSkip val="1"/>
        <c:noMultiLvlLbl val="0"/>
      </c:catAx>
      <c:valAx>
        <c:axId val="3772692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7268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6.92</c:v>
                </c:pt>
                <c:pt idx="1">
                  <c:v>7.62</c:v>
                </c:pt>
                <c:pt idx="2">
                  <c:v>4.74</c:v>
                </c:pt>
                <c:pt idx="3">
                  <c:v>6.82</c:v>
                </c:pt>
                <c:pt idx="4">
                  <c:v>6.44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12.83</c:v>
                </c:pt>
                <c:pt idx="1">
                  <c:v>13.7</c:v>
                </c:pt>
                <c:pt idx="2">
                  <c:v>16.420000000000002</c:v>
                </c:pt>
                <c:pt idx="3">
                  <c:v>15.09</c:v>
                </c:pt>
                <c:pt idx="4">
                  <c:v>17.73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77267648"/>
        <c:axId val="377269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-0.47</c:v>
                </c:pt>
                <c:pt idx="1">
                  <c:v>1.68</c:v>
                </c:pt>
                <c:pt idx="2">
                  <c:v>-0.39</c:v>
                </c:pt>
                <c:pt idx="3">
                  <c:v>1.17</c:v>
                </c:pt>
                <c:pt idx="4">
                  <c:v>2.17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77267648"/>
        <c:axId val="377269608"/>
      </c:lineChart>
      <c:catAx>
        <c:axId val="37726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7269608"/>
        <c:crosses val="autoZero"/>
        <c:auto val="1"/>
        <c:lblAlgn val="ctr"/>
        <c:lblOffset val="100"/>
        <c:tickLblSkip val="1"/>
        <c:tickMarkSkip val="1"/>
        <c:noMultiLvlLbl val="0"/>
      </c:catAx>
      <c:valAx>
        <c:axId val="377269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26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19.43</c:v>
                </c:pt>
                <c:pt idx="2">
                  <c:v>#N/A</c:v>
                </c:pt>
                <c:pt idx="3">
                  <c:v>20.69</c:v>
                </c:pt>
                <c:pt idx="4">
                  <c:v>#N/A</c:v>
                </c:pt>
                <c:pt idx="5">
                  <c:v>22.92</c:v>
                </c:pt>
                <c:pt idx="6">
                  <c:v>#N/A</c:v>
                </c:pt>
                <c:pt idx="7">
                  <c:v>23.11</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公設地方卸売市場事業特別会計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7.0000000000000007E-2</c:v>
                </c:pt>
                <c:pt idx="4">
                  <c:v>#N/A</c:v>
                </c:pt>
                <c:pt idx="5">
                  <c:v>0.11</c:v>
                </c:pt>
                <c:pt idx="6">
                  <c:v>#N/A</c:v>
                </c:pt>
                <c:pt idx="7">
                  <c:v>0.09</c:v>
                </c:pt>
                <c:pt idx="8">
                  <c:v>#N/A</c:v>
                </c:pt>
                <c:pt idx="9">
                  <c:v>7.0000000000000007E-2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0.17</c:v>
                </c:pt>
                <c:pt idx="2">
                  <c:v>#N/A</c:v>
                </c:pt>
                <c:pt idx="3">
                  <c:v>0.1</c:v>
                </c:pt>
                <c:pt idx="4">
                  <c:v>#N/A</c:v>
                </c:pt>
                <c:pt idx="5">
                  <c:v>0.15</c:v>
                </c:pt>
                <c:pt idx="6">
                  <c:v>#N/A</c:v>
                </c:pt>
                <c:pt idx="7">
                  <c:v>0.2</c:v>
                </c:pt>
                <c:pt idx="8">
                  <c:v>#N/A</c:v>
                </c:pt>
                <c:pt idx="9">
                  <c:v>0.15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1.95</c:v>
                </c:pt>
                <c:pt idx="2">
                  <c:v>#N/A</c:v>
                </c:pt>
                <c:pt idx="3">
                  <c:v>2.8</c:v>
                </c:pt>
                <c:pt idx="4">
                  <c:v>#N/A</c:v>
                </c:pt>
                <c:pt idx="5">
                  <c:v>1.72</c:v>
                </c:pt>
                <c:pt idx="6">
                  <c:v>#N/A</c:v>
                </c:pt>
                <c:pt idx="7">
                  <c:v>0.04</c:v>
                </c:pt>
                <c:pt idx="8">
                  <c:v>#N/A</c:v>
                </c:pt>
                <c:pt idx="9">
                  <c:v>0.36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6.91</c:v>
                </c:pt>
                <c:pt idx="2">
                  <c:v>#N/A</c:v>
                </c:pt>
                <c:pt idx="3">
                  <c:v>7.61</c:v>
                </c:pt>
                <c:pt idx="4">
                  <c:v>#N/A</c:v>
                </c:pt>
                <c:pt idx="5">
                  <c:v>4.7300000000000004</c:v>
                </c:pt>
                <c:pt idx="6">
                  <c:v>#N/A</c:v>
                </c:pt>
                <c:pt idx="7">
                  <c:v>6.81</c:v>
                </c:pt>
                <c:pt idx="8">
                  <c:v>#N/A</c:v>
                </c:pt>
                <c:pt idx="9">
                  <c:v>6.44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4.71</c:v>
                </c:pt>
                <c:pt idx="2">
                  <c:v>#N/A</c:v>
                </c:pt>
                <c:pt idx="3">
                  <c:v>5.42</c:v>
                </c:pt>
                <c:pt idx="4">
                  <c:v>#N/A</c:v>
                </c:pt>
                <c:pt idx="5">
                  <c:v>6.65</c:v>
                </c:pt>
                <c:pt idx="6">
                  <c:v>#N/A</c:v>
                </c:pt>
                <c:pt idx="7">
                  <c:v>6.77</c:v>
                </c:pt>
                <c:pt idx="8">
                  <c:v>#N/A</c:v>
                </c:pt>
                <c:pt idx="9">
                  <c:v>7.83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10.3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14.11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77263728"/>
        <c:axId val="377262160"/>
      </c:barChart>
      <c:catAx>
        <c:axId val="37726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7262160"/>
        <c:crosses val="autoZero"/>
        <c:auto val="1"/>
        <c:lblAlgn val="ctr"/>
        <c:lblOffset val="100"/>
        <c:tickLblSkip val="1"/>
        <c:tickMarkSkip val="1"/>
        <c:noMultiLvlLbl val="0"/>
      </c:catAx>
      <c:valAx>
        <c:axId val="37726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263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2391</c:v>
                </c:pt>
                <c:pt idx="5">
                  <c:v>2330</c:v>
                </c:pt>
                <c:pt idx="8">
                  <c:v>2313</c:v>
                </c:pt>
                <c:pt idx="11">
                  <c:v>2237</c:v>
                </c:pt>
                <c:pt idx="14">
                  <c:v>2185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176</c:v>
                </c:pt>
                <c:pt idx="3">
                  <c:v>176</c:v>
                </c:pt>
                <c:pt idx="6">
                  <c:v>199</c:v>
                </c:pt>
                <c:pt idx="9">
                  <c:v>197</c:v>
                </c:pt>
                <c:pt idx="12">
                  <c:v>205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25</c:v>
                </c:pt>
                <c:pt idx="3">
                  <c:v>39</c:v>
                </c:pt>
                <c:pt idx="6">
                  <c:v>47</c:v>
                </c:pt>
                <c:pt idx="9">
                  <c:v>46</c:v>
                </c:pt>
                <c:pt idx="12">
                  <c:v>57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690</c:v>
                </c:pt>
                <c:pt idx="3">
                  <c:v>624</c:v>
                </c:pt>
                <c:pt idx="6">
                  <c:v>583</c:v>
                </c:pt>
                <c:pt idx="9">
                  <c:v>555</c:v>
                </c:pt>
                <c:pt idx="12">
                  <c:v>583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2158</c:v>
                </c:pt>
                <c:pt idx="3">
                  <c:v>2073</c:v>
                </c:pt>
                <c:pt idx="6">
                  <c:v>1913</c:v>
                </c:pt>
                <c:pt idx="9">
                  <c:v>1767</c:v>
                </c:pt>
                <c:pt idx="12">
                  <c:v>1773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77264120"/>
        <c:axId val="377268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658</c:v>
                </c:pt>
                <c:pt idx="2">
                  <c:v>#N/A</c:v>
                </c:pt>
                <c:pt idx="3">
                  <c:v>#N/A</c:v>
                </c:pt>
                <c:pt idx="4">
                  <c:v>582</c:v>
                </c:pt>
                <c:pt idx="5">
                  <c:v>#N/A</c:v>
                </c:pt>
                <c:pt idx="6">
                  <c:v>#N/A</c:v>
                </c:pt>
                <c:pt idx="7">
                  <c:v>429</c:v>
                </c:pt>
                <c:pt idx="8">
                  <c:v>#N/A</c:v>
                </c:pt>
                <c:pt idx="9">
                  <c:v>#N/A</c:v>
                </c:pt>
                <c:pt idx="10">
                  <c:v>328</c:v>
                </c:pt>
                <c:pt idx="11">
                  <c:v>#N/A</c:v>
                </c:pt>
                <c:pt idx="12">
                  <c:v>#N/A</c:v>
                </c:pt>
                <c:pt idx="13">
                  <c:v>433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77264120"/>
        <c:axId val="377268824"/>
      </c:lineChart>
      <c:catAx>
        <c:axId val="377264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7268824"/>
        <c:crosses val="autoZero"/>
        <c:auto val="1"/>
        <c:lblAlgn val="ctr"/>
        <c:lblOffset val="100"/>
        <c:tickLblSkip val="1"/>
        <c:tickMarkSkip val="1"/>
        <c:noMultiLvlLbl val="0"/>
      </c:catAx>
      <c:valAx>
        <c:axId val="377268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264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21587</c:v>
                </c:pt>
                <c:pt idx="5">
                  <c:v>21975</c:v>
                </c:pt>
                <c:pt idx="8">
                  <c:v>22253</c:v>
                </c:pt>
                <c:pt idx="11">
                  <c:v>22027</c:v>
                </c:pt>
                <c:pt idx="14">
                  <c:v>21919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2948</c:v>
                </c:pt>
                <c:pt idx="5">
                  <c:v>2771</c:v>
                </c:pt>
                <c:pt idx="8">
                  <c:v>2665</c:v>
                </c:pt>
                <c:pt idx="11">
                  <c:v>2641</c:v>
                </c:pt>
                <c:pt idx="14">
                  <c:v>2476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4188</c:v>
                </c:pt>
                <c:pt idx="5">
                  <c:v>4249</c:v>
                </c:pt>
                <c:pt idx="8">
                  <c:v>4293</c:v>
                </c:pt>
                <c:pt idx="11">
                  <c:v>4284</c:v>
                </c:pt>
                <c:pt idx="14">
                  <c:v>4377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5644</c:v>
                </c:pt>
                <c:pt idx="3">
                  <c:v>5484</c:v>
                </c:pt>
                <c:pt idx="6">
                  <c:v>5266</c:v>
                </c:pt>
                <c:pt idx="9">
                  <c:v>4974</c:v>
                </c:pt>
                <c:pt idx="12">
                  <c:v>4427</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3589</c:v>
                </c:pt>
                <c:pt idx="3">
                  <c:v>3538</c:v>
                </c:pt>
                <c:pt idx="6">
                  <c:v>3381</c:v>
                </c:pt>
                <c:pt idx="9">
                  <c:v>3156</c:v>
                </c:pt>
                <c:pt idx="12">
                  <c:v>3058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435</c:v>
                </c:pt>
                <c:pt idx="3">
                  <c:v>539</c:v>
                </c:pt>
                <c:pt idx="6">
                  <c:v>957</c:v>
                </c:pt>
                <c:pt idx="9">
                  <c:v>2123</c:v>
                </c:pt>
                <c:pt idx="12">
                  <c:v>2807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7471</c:v>
                </c:pt>
                <c:pt idx="3">
                  <c:v>7169</c:v>
                </c:pt>
                <c:pt idx="6">
                  <c:v>6829</c:v>
                </c:pt>
                <c:pt idx="9">
                  <c:v>6380</c:v>
                </c:pt>
                <c:pt idx="12">
                  <c:v>6042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3088</c:v>
                </c:pt>
                <c:pt idx="3">
                  <c:v>2913</c:v>
                </c:pt>
                <c:pt idx="6">
                  <c:v>2827</c:v>
                </c:pt>
                <c:pt idx="9">
                  <c:v>2647</c:v>
                </c:pt>
                <c:pt idx="12">
                  <c:v>2443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19591</c:v>
                </c:pt>
                <c:pt idx="3">
                  <c:v>19807</c:v>
                </c:pt>
                <c:pt idx="6">
                  <c:v>19509</c:v>
                </c:pt>
                <c:pt idx="9">
                  <c:v>19587</c:v>
                </c:pt>
                <c:pt idx="12">
                  <c:v>19142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82950344"/>
        <c:axId val="382953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11094</c:v>
                </c:pt>
                <c:pt idx="2">
                  <c:v>#N/A</c:v>
                </c:pt>
                <c:pt idx="3">
                  <c:v>#N/A</c:v>
                </c:pt>
                <c:pt idx="4">
                  <c:v>10455</c:v>
                </c:pt>
                <c:pt idx="5">
                  <c:v>#N/A</c:v>
                </c:pt>
                <c:pt idx="6">
                  <c:v>#N/A</c:v>
                </c:pt>
                <c:pt idx="7">
                  <c:v>9557</c:v>
                </c:pt>
                <c:pt idx="8">
                  <c:v>#N/A</c:v>
                </c:pt>
                <c:pt idx="9">
                  <c:v>#N/A</c:v>
                </c:pt>
                <c:pt idx="10">
                  <c:v>9914</c:v>
                </c:pt>
                <c:pt idx="11">
                  <c:v>#N/A</c:v>
                </c:pt>
                <c:pt idx="12">
                  <c:v>#N/A</c:v>
                </c:pt>
                <c:pt idx="13">
                  <c:v>9147</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82950344"/>
        <c:axId val="382953088"/>
      </c:lineChart>
      <c:catAx>
        <c:axId val="382950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2953088"/>
        <c:crosses val="autoZero"/>
        <c:auto val="1"/>
        <c:lblAlgn val="ctr"/>
        <c:lblOffset val="100"/>
        <c:tickLblSkip val="1"/>
        <c:tickMarkSkip val="1"/>
        <c:noMultiLvlLbl val="0"/>
      </c:catAx>
      <c:valAx>
        <c:axId val="382953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950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{BB4E36FE-5332-4D7D-934A-BAF9824ECA40}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{65E74EB2-AC52-41D8-BFFA-4F31430F96F7}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{FCBD36AC-F018-42C5-B5FC-AF052C68478C}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{C4A59586-676E-4AC3-A163-E29293C65B60}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{589D321C-D8F1-44D8-A2DB-7471EF229A20}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54.5</c:v>
                </c:pt>
              </c:numCache>
            </c:numRef>
          </c:xVal>
          <c:yVal>
            <c:numRef>
              <c:f>公会計指標分析・財政指標組合せ分析表!$K$51:$O$51</c:f>
              <c:numCache>
                <c:formatCode>#,##0.0;"▲ "#,##0.0</c:formatCode>
                <c:ptCount val="5"/>
                <c:pt idx="3">
                  <c:v>103.8</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{6DE02F61-381F-4CCF-9F8D-607168DFDE54}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{29755E04-4A12-4A6C-BEDA-19A34BA2095F}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{7AE319BB-4A73-4F19-8F77-21680839B59F}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{A407F602-9908-4A22-BB54-78BAC958B352}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{9F483EA1-D72D-4EB0-A902-C3C93735C906}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82947208"/>
        <c:axId val="382948776"/>
      </c:scatterChart>
      <c:valAx>
        <c:axId val="382947208"/>
        <c:scaling>
          <c:orientation val="minMax"/>
          <c:max val="55.300000000000004"/>
          <c:min val="5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2948776"/>
        <c:crosses val="autoZero"/>
        <c:crossBetween val="midCat"/>
      </c:valAx>
      <c:valAx>
        <c:axId val="382948776"/>
        <c:scaling>
          <c:orientation val="minMax"/>
          <c:max val="115"/>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2947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{E7AEE6FD-9331-4027-B6F8-6DF70608299F}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{888BA9C9-47F8-464E-AA51-723017394404}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{1FFA0732-5159-4F2A-B6DF-8CE7BEF58576}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{37CDF4F7-90DC-4A57-AA0E-F7699EB2C60D}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{53002E86-B62A-4AAC-AB89-07C1A9E1E152}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7.9</c:v>
                </c:pt>
                <c:pt idx="1">
                  <c:v>6.9</c:v>
                </c:pt>
                <c:pt idx="2">
                  <c:v>5.9</c:v>
                </c:pt>
                <c:pt idx="3">
                  <c:v>4.7</c:v>
                </c:pt>
                <c:pt idx="4">
                  <c:v>4.2</c:v>
                </c:pt>
              </c:numCache>
            </c:numRef>
          </c:xVal>
          <c:yVal>
            <c:numRef>
              <c:f>公会計指標分析・財政指標組合せ分析表!$K$73:$O$73</c:f>
              <c:numCache>
                <c:formatCode>#,##0.0;"▲ "#,##0.0</c:formatCode>
                <c:ptCount val="5"/>
                <c:pt idx="0">
                  <c:v>118.9</c:v>
                </c:pt>
                <c:pt idx="1">
                  <c:v>110.9</c:v>
                </c:pt>
                <c:pt idx="2">
                  <c:v>103</c:v>
                </c:pt>
                <c:pt idx="3">
                  <c:v>103.8</c:v>
                </c:pt>
                <c:pt idx="4">
                  <c:v>96.4</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{633E59A6-B653-49A4-AA0F-92CB47560941}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{C4910B3F-127B-47C4-8A37-894EF5E53E96}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{8094EEC9-9D48-455D-8432-BA7E9F6B6947}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{D3E15DC7-EAB1-4FFB-AE63-E9309CF8D138}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{1F205B6C-F1FB-4DFB-95B3-BCA759EEBBE7}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82947600"/>
        <c:axId val="382949168"/>
      </c:scatterChart>
      <c:valAx>
        <c:axId val="382947600"/>
        <c:scaling>
          <c:orientation val="minMax"/>
          <c:max val="10.9"/>
          <c:min val="3.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2949168"/>
        <c:crosses val="autoZero"/>
        <c:crossBetween val="midCat"/>
      </c:valAx>
      <c:valAx>
        <c:axId val="382949168"/>
        <c:scaling>
          <c:orientation val="minMax"/>
          <c:max val="134"/>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29476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構造の主要な算定項目である「元利償還金」は、高利率の地方債の補償金免除繰上償還などにより減少してきたものの、臨時財政対策債に係る元利償還金の増加及び大型の学校整備事業に係る元金償還が始まったこと等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は増加に転じる結果となりました。また、一部事務組合によるごみ処理施設建設事業の実施に伴い組合等が起こした地方債の元利償還金に対する負担金等額も増加しており、今後も増加傾向になると予想され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下水道事業債の減少見込みにより「公営企業債等繰入見込額」が、また土地開発公社保有土地の計画的な買戻しの実施により「設立法人等の負債額等負担見込額」は減少しており、将来負担比率の分子全体としては対前年度比較で減少する結果となりました。一方で、一部事務組合によるごみ処理施設建設事業の実施に伴い「組合等負担等見込額」は上昇傾向にあ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長野県諏訪市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50,428
49,203
109.17
20,853,454
20,097,924
736,697
11,434,201
18,954,186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96.4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有形固定資産減価償却率は、類似団体よりわずかに低い水準にあるが、社会教育施設等は高い水準にある。これは昭和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年代後半以降に多くの公共施設が集中的に整備されたことに起因するものである。経常的な維持管理に係る費用に加え、今後老朽化に付随する修繕費用の増加が懸念されることから、平成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月に策定した公共施設等を総合的かつ計画的に管理するための基本的な方針を示す「諏訪市公共施設等総合管理計画」に基づき個別の施設計画を策定し、施設のあり方の見直しを図っていく。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66675</xdr:rowOff>
    </xdr:from>
    <xdr:to>
      <xdr:col>3</xdr:col>
      <xdr:colOff>511175</xdr:colOff>
      <xdr:row>29</xdr:row>
      <xdr:rowOff>168275</xdr:rowOff>
    </xdr:to>
    <xdr:sp macro="" textlink="">
      <xdr:nvSpPr>
        <xdr:cNvPr id="77" name="円/楕円 76"/>
        <xdr:cNvSpPr/>
      </xdr:nvSpPr>
      <xdr:spPr>
        <a:xfrm>
          <a:off x="4000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159614</xdr:rowOff>
    </xdr:from>
    <xdr:ext cx="405111" cy="259045"/>
    <xdr:sp macro="" textlink="">
      <xdr:nvSpPr>
        <xdr:cNvPr id="78" name="n_1aveValue有形固定資産減価償却率"/>
        <xdr:cNvSpPr txBox="1"/>
      </xdr:nvSpPr>
      <xdr:spPr>
        <a:xfrm>
          <a:off x="3836043"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159402</xdr:rowOff>
    </xdr:from>
    <xdr:ext cx="405111" cy="259045"/>
    <xdr:sp macro="" textlink="">
      <xdr:nvSpPr>
        <xdr:cNvPr id="79" name="n_1mainValue有形固定資産減価償却率"/>
        <xdr:cNvSpPr txBox="1"/>
      </xdr:nvSpPr>
      <xdr:spPr>
        <a:xfrm>
          <a:off x="3836043"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長野県諏訪市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50,428
49,203
109.17
20,853,454
20,097,924
736,697
11,434,201
18,954,186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96.4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27305</xdr:rowOff>
    </xdr:from>
    <xdr:to>
      <xdr:col>5</xdr:col>
      <xdr:colOff>409575</xdr:colOff>
      <xdr:row>39</xdr:row>
      <xdr:rowOff>128905</xdr:rowOff>
    </xdr:to>
    <xdr:sp macro="" textlink="">
      <xdr:nvSpPr>
        <xdr:cNvPr id="70" name="円/楕円 69"/>
        <xdr:cNvSpPr/>
      </xdr:nvSpPr>
      <xdr:spPr>
        <a:xfrm>
          <a:off x="3746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147337</xdr:rowOff>
    </xdr:from>
    <xdr:ext cx="405111" cy="259045"/>
    <xdr:sp macro="" textlink="">
      <xdr:nvSpPr>
        <xdr:cNvPr id="71" name="n_1aveValue【道路】&#10;有形固定資産減価償却率"/>
        <xdr:cNvSpPr txBox="1"/>
      </xdr:nvSpPr>
      <xdr:spPr>
        <a:xfrm>
          <a:off x="3582043"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120032</xdr:rowOff>
    </xdr:from>
    <xdr:ext cx="405111" cy="259045"/>
    <xdr:sp macro="" textlink="">
      <xdr:nvSpPr>
        <xdr:cNvPr id="72" name="n_1mainValue【道路】&#10;有形固定資産減価償却率"/>
        <xdr:cNvSpPr txBox="1"/>
      </xdr:nvSpPr>
      <xdr:spPr>
        <a:xfrm>
          <a:off x="3582043"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3" name="フローチャート : 判断 102"/>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18999</xdr:rowOff>
    </xdr:from>
    <xdr:to>
      <xdr:col>14</xdr:col>
      <xdr:colOff>79375</xdr:colOff>
      <xdr:row>39</xdr:row>
      <xdr:rowOff>120599</xdr:rowOff>
    </xdr:to>
    <xdr:sp macro="" textlink="">
      <xdr:nvSpPr>
        <xdr:cNvPr id="109" name="円/楕円 108"/>
        <xdr:cNvSpPr/>
      </xdr:nvSpPr>
      <xdr:spPr>
        <a:xfrm>
          <a:off x="9588500" y="670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112247</xdr:rowOff>
    </xdr:from>
    <xdr:ext cx="534377" cy="259045"/>
    <xdr:sp macro="" textlink="">
      <xdr:nvSpPr>
        <xdr:cNvPr id="110" name="n_1aveValue【道路】&#10;一人当たり延長"/>
        <xdr:cNvSpPr txBox="1"/>
      </xdr:nvSpPr>
      <xdr:spPr>
        <a:xfrm>
          <a:off x="9359410"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111726</xdr:rowOff>
    </xdr:from>
    <xdr:ext cx="534377" cy="259045"/>
    <xdr:sp macro="" textlink="">
      <xdr:nvSpPr>
        <xdr:cNvPr id="111" name="n_1mainValue【道路】&#10;一人当たり延長"/>
        <xdr:cNvSpPr txBox="1"/>
      </xdr:nvSpPr>
      <xdr:spPr>
        <a:xfrm>
          <a:off x="9359410" y="679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76835</xdr:rowOff>
    </xdr:from>
    <xdr:to>
      <xdr:col>5</xdr:col>
      <xdr:colOff>409575</xdr:colOff>
      <xdr:row>60</xdr:row>
      <xdr:rowOff>6985</xdr:rowOff>
    </xdr:to>
    <xdr:sp macro="" textlink="">
      <xdr:nvSpPr>
        <xdr:cNvPr id="149" name="円/楕円 148"/>
        <xdr:cNvSpPr/>
      </xdr:nvSpPr>
      <xdr:spPr>
        <a:xfrm>
          <a:off x="3746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150512</xdr:rowOff>
    </xdr:from>
    <xdr:ext cx="405111" cy="259045"/>
    <xdr:sp macro="" textlink="">
      <xdr:nvSpPr>
        <xdr:cNvPr id="150" name="n_1aveValue【橋りょう・トンネル】&#10;有形固定資産減価償却率"/>
        <xdr:cNvSpPr txBox="1"/>
      </xdr:nvSpPr>
      <xdr:spPr>
        <a:xfrm>
          <a:off x="3582043"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23512</xdr:rowOff>
    </xdr:from>
    <xdr:ext cx="405111" cy="259045"/>
    <xdr:sp macro="" textlink="">
      <xdr:nvSpPr>
        <xdr:cNvPr id="151" name="n_1mainValue【橋りょう・トンネル】&#10;有形固定資産減価償却率"/>
        <xdr:cNvSpPr txBox="1"/>
      </xdr:nvSpPr>
      <xdr:spPr>
        <a:xfrm>
          <a:off x="3582043"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123251</xdr:rowOff>
    </xdr:from>
    <xdr:to>
      <xdr:col>14</xdr:col>
      <xdr:colOff>79375</xdr:colOff>
      <xdr:row>62</xdr:row>
      <xdr:rowOff>53401</xdr:rowOff>
    </xdr:to>
    <xdr:sp macro="" textlink="">
      <xdr:nvSpPr>
        <xdr:cNvPr id="186" name="円/楕円 185"/>
        <xdr:cNvSpPr/>
      </xdr:nvSpPr>
      <xdr:spPr>
        <a:xfrm>
          <a:off x="9588500" y="1058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161755</xdr:rowOff>
    </xdr:from>
    <xdr:ext cx="599010" cy="259045"/>
    <xdr:sp macro="" textlink="">
      <xdr:nvSpPr>
        <xdr:cNvPr id="187"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44528</xdr:rowOff>
    </xdr:from>
    <xdr:ext cx="599010" cy="259045"/>
    <xdr:sp macro="" textlink="">
      <xdr:nvSpPr>
        <xdr:cNvPr id="188" name="n_1mainValue【橋りょう・トンネル】&#10;一人当たり有形固定資産（償却資産）額"/>
        <xdr:cNvSpPr txBox="1"/>
      </xdr:nvSpPr>
      <xdr:spPr>
        <a:xfrm>
          <a:off x="9327094" y="1067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148,862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0" name="テキスト ボックス 19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0" name="テキスト ボックス 20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39732</xdr:rowOff>
    </xdr:from>
    <xdr:to>
      <xdr:col>6</xdr:col>
      <xdr:colOff>510540</xdr:colOff>
      <xdr:row>86</xdr:row>
      <xdr:rowOff>114844</xdr:rowOff>
    </xdr:to>
    <xdr:cxnSp macro="">
      <xdr:nvCxnSpPr>
        <xdr:cNvPr id="214" name="直線コネクタ 213"/>
        <xdr:cNvCxnSpPr/>
      </xdr:nvCxnSpPr>
      <xdr:spPr>
        <a:xfrm flipV="1">
          <a:off x="4634865" y="13584282"/>
          <a:ext cx="0" cy="1275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118671</xdr:rowOff>
    </xdr:from>
    <xdr:ext cx="340478" cy="259045"/>
    <xdr:sp macro="" textlink="">
      <xdr:nvSpPr>
        <xdr:cNvPr id="215" name="【公営住宅】&#10;有形固定資産減価償却率最小値テキスト"/>
        <xdr:cNvSpPr txBox="1"/>
      </xdr:nvSpPr>
      <xdr:spPr>
        <a:xfrm>
          <a:off x="4724400" y="148633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114844</xdr:rowOff>
    </xdr:from>
    <xdr:to>
      <xdr:col>6</xdr:col>
      <xdr:colOff>600075</xdr:colOff>
      <xdr:row>86</xdr:row>
      <xdr:rowOff>114844</xdr:rowOff>
    </xdr:to>
    <xdr:cxnSp macro="">
      <xdr:nvCxnSpPr>
        <xdr:cNvPr id="216" name="直線コネクタ 215"/>
        <xdr:cNvCxnSpPr/>
      </xdr:nvCxnSpPr>
      <xdr:spPr>
        <a:xfrm>
          <a:off x="4546600" y="1485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157859</xdr:rowOff>
    </xdr:from>
    <xdr:ext cx="405111" cy="259045"/>
    <xdr:sp macro="" textlink="">
      <xdr:nvSpPr>
        <xdr:cNvPr id="217" name="【公営住宅】&#10;有形固定資産減価償却率最大値テキスト"/>
        <xdr:cNvSpPr txBox="1"/>
      </xdr:nvSpPr>
      <xdr:spPr>
        <a:xfrm>
          <a:off x="4724400" y="13359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79</xdr:row>
      <xdr:rowOff>39732</xdr:rowOff>
    </xdr:from>
    <xdr:to>
      <xdr:col>6</xdr:col>
      <xdr:colOff>600075</xdr:colOff>
      <xdr:row>79</xdr:row>
      <xdr:rowOff>39732</xdr:rowOff>
    </xdr:to>
    <xdr:cxnSp macro="">
      <xdr:nvCxnSpPr>
        <xdr:cNvPr id="218" name="直線コネクタ 217"/>
        <xdr:cNvCxnSpPr/>
      </xdr:nvCxnSpPr>
      <xdr:spPr>
        <a:xfrm>
          <a:off x="4546600" y="13584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8182</xdr:rowOff>
    </xdr:from>
    <xdr:ext cx="405111" cy="259045"/>
    <xdr:sp macro="" textlink="">
      <xdr:nvSpPr>
        <xdr:cNvPr id="219" name="【公営住宅】&#10;有形固定資産減価償却率平均値テキスト"/>
        <xdr:cNvSpPr txBox="1"/>
      </xdr:nvSpPr>
      <xdr:spPr>
        <a:xfrm>
          <a:off x="4724400" y="13895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29755</xdr:rowOff>
    </xdr:from>
    <xdr:to>
      <xdr:col>6</xdr:col>
      <xdr:colOff>561975</xdr:colOff>
      <xdr:row>81</xdr:row>
      <xdr:rowOff>131355</xdr:rowOff>
    </xdr:to>
    <xdr:sp macro="" textlink="">
      <xdr:nvSpPr>
        <xdr:cNvPr id="220" name="フローチャート : 判断 219"/>
        <xdr:cNvSpPr/>
      </xdr:nvSpPr>
      <xdr:spPr>
        <a:xfrm>
          <a:off x="4584700" y="1391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165281</xdr:rowOff>
    </xdr:from>
    <xdr:to>
      <xdr:col>5</xdr:col>
      <xdr:colOff>409575</xdr:colOff>
      <xdr:row>81</xdr:row>
      <xdr:rowOff>95431</xdr:rowOff>
    </xdr:to>
    <xdr:sp macro="" textlink="">
      <xdr:nvSpPr>
        <xdr:cNvPr id="221" name="フローチャート : 判断 220"/>
        <xdr:cNvSpPr/>
      </xdr:nvSpPr>
      <xdr:spPr>
        <a:xfrm>
          <a:off x="3746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113030</xdr:rowOff>
    </xdr:from>
    <xdr:to>
      <xdr:col>5</xdr:col>
      <xdr:colOff>409575</xdr:colOff>
      <xdr:row>78</xdr:row>
      <xdr:rowOff>43180</xdr:rowOff>
    </xdr:to>
    <xdr:sp macro="" textlink="">
      <xdr:nvSpPr>
        <xdr:cNvPr id="227" name="円/楕円 226"/>
        <xdr:cNvSpPr/>
      </xdr:nvSpPr>
      <xdr:spPr>
        <a:xfrm>
          <a:off x="3746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86558</xdr:rowOff>
    </xdr:from>
    <xdr:ext cx="405111" cy="259045"/>
    <xdr:sp macro="" textlink="">
      <xdr:nvSpPr>
        <xdr:cNvPr id="228" name="n_1aveValue【公営住宅】&#10;有形固定資産減価償却率"/>
        <xdr:cNvSpPr txBox="1"/>
      </xdr:nvSpPr>
      <xdr:spPr>
        <a:xfrm>
          <a:off x="3582043"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59707</xdr:rowOff>
    </xdr:from>
    <xdr:ext cx="405111" cy="259045"/>
    <xdr:sp macro="" textlink="">
      <xdr:nvSpPr>
        <xdr:cNvPr id="229" name="n_1mainValue【公営住宅】&#10;有形固定資産減価償却率"/>
        <xdr:cNvSpPr txBox="1"/>
      </xdr:nvSpPr>
      <xdr:spPr>
        <a:xfrm>
          <a:off x="3582043"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51" name="直線コネクタ 250"/>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2"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3" name="直線コネクタ 252"/>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4"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5" name="直線コネクタ 254"/>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56"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7" name="フローチャート : 判断 256"/>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58" name="フローチャート : 判断 257"/>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130860</xdr:rowOff>
    </xdr:from>
    <xdr:to>
      <xdr:col>14</xdr:col>
      <xdr:colOff>79375</xdr:colOff>
      <xdr:row>85</xdr:row>
      <xdr:rowOff>61010</xdr:rowOff>
    </xdr:to>
    <xdr:sp macro="" textlink="">
      <xdr:nvSpPr>
        <xdr:cNvPr id="264" name="円/楕円 263"/>
        <xdr:cNvSpPr/>
      </xdr:nvSpPr>
      <xdr:spPr>
        <a:xfrm>
          <a:off x="9588500" y="145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139716</xdr:rowOff>
    </xdr:from>
    <xdr:ext cx="469744" cy="259045"/>
    <xdr:sp macro="" textlink="">
      <xdr:nvSpPr>
        <xdr:cNvPr id="265"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52137</xdr:rowOff>
    </xdr:from>
    <xdr:ext cx="469744" cy="259045"/>
    <xdr:sp macro="" textlink="">
      <xdr:nvSpPr>
        <xdr:cNvPr id="266" name="n_1mainValue【公営住宅】&#10;一人当たり面積"/>
        <xdr:cNvSpPr txBox="1"/>
      </xdr:nvSpPr>
      <xdr:spPr>
        <a:xfrm>
          <a:off x="9391727" y="1462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3" name="テキスト ボックス 2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4" name="直線コネクタ 29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5" name="テキスト ボックス 29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6" name="直線コネクタ 29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7" name="テキスト ボックス 29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8" name="直線コネクタ 29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9" name="テキスト ボックス 29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0" name="直線コネクタ 29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1" name="テキスト ボックス 30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05" name="直線コネクタ 304"/>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06"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07" name="直線コネクタ 306"/>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08"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09" name="直線コネクタ 308"/>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10"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11" name="フローチャート : 判断 310"/>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12" name="フローチャート : 判断 311"/>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132842</xdr:rowOff>
    </xdr:from>
    <xdr:to>
      <xdr:col>22</xdr:col>
      <xdr:colOff>415925</xdr:colOff>
      <xdr:row>38</xdr:row>
      <xdr:rowOff>62992</xdr:rowOff>
    </xdr:to>
    <xdr:sp macro="" textlink="">
      <xdr:nvSpPr>
        <xdr:cNvPr id="318" name="円/楕円 317"/>
        <xdr:cNvSpPr/>
      </xdr:nvSpPr>
      <xdr:spPr>
        <a:xfrm>
          <a:off x="15430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170959</xdr:rowOff>
    </xdr:from>
    <xdr:ext cx="405111" cy="259045"/>
    <xdr:sp macro="" textlink="">
      <xdr:nvSpPr>
        <xdr:cNvPr id="319" name="n_1aveValue【認定こども園・幼稚園・保育所】&#10;有形固定資産減価償却率"/>
        <xdr:cNvSpPr txBox="1"/>
      </xdr:nvSpPr>
      <xdr:spPr>
        <a:xfrm>
          <a:off x="15266043"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54119</xdr:rowOff>
    </xdr:from>
    <xdr:ext cx="405111" cy="259045"/>
    <xdr:sp macro="" textlink="">
      <xdr:nvSpPr>
        <xdr:cNvPr id="320" name="n_1mainValue【認定こども園・幼稚園・保育所】&#10;有形固定資産減価償却率"/>
        <xdr:cNvSpPr txBox="1"/>
      </xdr:nvSpPr>
      <xdr:spPr>
        <a:xfrm>
          <a:off x="15266043" y="656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1" name="直線コネクタ 3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2" name="テキスト ボックス 3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3" name="直線コネクタ 3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4" name="テキスト ボックス 3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5" name="直線コネクタ 3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6" name="テキスト ボックス 3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7" name="直線コネクタ 3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8" name="テキスト ボックス 3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9" name="直線コネクタ 3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0" name="テキスト ボックス 3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44" name="直線コネクタ 343"/>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45"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6" name="直線コネクタ 345"/>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47"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48" name="直線コネクタ 347"/>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49"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50" name="フローチャート : 判断 34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51" name="フローチャート : 判断 350"/>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40640</xdr:rowOff>
    </xdr:from>
    <xdr:to>
      <xdr:col>31</xdr:col>
      <xdr:colOff>85725</xdr:colOff>
      <xdr:row>35</xdr:row>
      <xdr:rowOff>142240</xdr:rowOff>
    </xdr:to>
    <xdr:sp macro="" textlink="">
      <xdr:nvSpPr>
        <xdr:cNvPr id="357" name="円/楕円 356"/>
        <xdr:cNvSpPr/>
      </xdr:nvSpPr>
      <xdr:spPr>
        <a:xfrm>
          <a:off x="21272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45737</xdr:rowOff>
    </xdr:from>
    <xdr:ext cx="469744" cy="259045"/>
    <xdr:sp macro="" textlink="">
      <xdr:nvSpPr>
        <xdr:cNvPr id="358" name="n_1aveValue【認定こども園・幼稚園・保育所】&#10;一人当たり面積"/>
        <xdr:cNvSpPr txBox="1"/>
      </xdr:nvSpPr>
      <xdr:spPr>
        <a:xfrm>
          <a:off x="210757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158767</xdr:rowOff>
    </xdr:from>
    <xdr:ext cx="469744" cy="259045"/>
    <xdr:sp macro="" textlink="">
      <xdr:nvSpPr>
        <xdr:cNvPr id="359" name="n_1mainValue【認定こども園・幼稚園・保育所】&#10;一人当たり面積"/>
        <xdr:cNvSpPr txBox="1"/>
      </xdr:nvSpPr>
      <xdr:spPr>
        <a:xfrm>
          <a:off x="21075727" y="581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2" name="テキスト ボックス 3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84" name="直線コネクタ 383"/>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85"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6" name="直線コネクタ 385"/>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87"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88" name="直線コネクタ 387"/>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389"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90" name="フローチャート : 判断 389"/>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391" name="フローチャート : 判断 39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40640</xdr:rowOff>
    </xdr:from>
    <xdr:to>
      <xdr:col>22</xdr:col>
      <xdr:colOff>415925</xdr:colOff>
      <xdr:row>60</xdr:row>
      <xdr:rowOff>142240</xdr:rowOff>
    </xdr:to>
    <xdr:sp macro="" textlink="">
      <xdr:nvSpPr>
        <xdr:cNvPr id="397" name="円/楕円 396"/>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78757</xdr:rowOff>
    </xdr:from>
    <xdr:ext cx="405111" cy="259045"/>
    <xdr:sp macro="" textlink="">
      <xdr:nvSpPr>
        <xdr:cNvPr id="398" name="n_1aveValue【学校施設】&#10;有形固定資産減価償却率"/>
        <xdr:cNvSpPr txBox="1"/>
      </xdr:nvSpPr>
      <xdr:spPr>
        <a:xfrm>
          <a:off x="15266043"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133367</xdr:rowOff>
    </xdr:from>
    <xdr:ext cx="405111" cy="259045"/>
    <xdr:sp macro="" textlink="">
      <xdr:nvSpPr>
        <xdr:cNvPr id="399" name="n_1mainValue【学校施設】&#10;有形固定資産減価償却率"/>
        <xdr:cNvSpPr txBox="1"/>
      </xdr:nvSpPr>
      <xdr:spPr>
        <a:xfrm>
          <a:off x="15266043"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1" name="直線コネクタ 4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2" name="テキスト ボックス 4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3" name="直線コネクタ 4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4" name="テキスト ボックス 4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5" name="直線コネクタ 4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6" name="テキスト ボックス 4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7" name="直線コネクタ 4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8" name="テキスト ボックス 4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9" name="直線コネクタ 4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0" name="テキスト ボックス 4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24" name="直線コネクタ 423"/>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25"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26" name="直線コネクタ 425"/>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27"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28" name="直線コネクタ 427"/>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29"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30" name="フローチャート : 判断 429"/>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31" name="フローチャート : 判断 430"/>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30734</xdr:rowOff>
    </xdr:from>
    <xdr:to>
      <xdr:col>31</xdr:col>
      <xdr:colOff>85725</xdr:colOff>
      <xdr:row>59</xdr:row>
      <xdr:rowOff>132334</xdr:rowOff>
    </xdr:to>
    <xdr:sp macro="" textlink="">
      <xdr:nvSpPr>
        <xdr:cNvPr id="437" name="円/楕円 436"/>
        <xdr:cNvSpPr/>
      </xdr:nvSpPr>
      <xdr:spPr>
        <a:xfrm>
          <a:off x="21272500" y="1014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139717</xdr:rowOff>
    </xdr:from>
    <xdr:ext cx="469744" cy="259045"/>
    <xdr:sp macro="" textlink="">
      <xdr:nvSpPr>
        <xdr:cNvPr id="438"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123461</xdr:rowOff>
    </xdr:from>
    <xdr:ext cx="469744" cy="259045"/>
    <xdr:sp macro="" textlink="">
      <xdr:nvSpPr>
        <xdr:cNvPr id="439" name="n_1mainValue【学校施設】&#10;一人当たり面積"/>
        <xdr:cNvSpPr txBox="1"/>
      </xdr:nvSpPr>
      <xdr:spPr>
        <a:xfrm>
          <a:off x="21075727" y="1023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6" name="テキスト ボックス 46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7" name="直線コネクタ 4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8" name="テキスト ボックス 4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9" name="直線コネクタ 4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0" name="テキスト ボックス 4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1" name="直線コネクタ 4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2" name="テキスト ボックス 4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3" name="直線コネクタ 4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4" name="テキスト ボックス 4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5" name="直線コネクタ 4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6" name="テキスト ボックス 47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7" name="直線コネクタ 4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8" name="テキスト ボックス 4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480" name="直線コネクタ 479"/>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481"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482" name="直線コネクタ 481"/>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483"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484" name="直線コネクタ 483"/>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485"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486" name="フローチャート : 判断 485"/>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487" name="フローチャート : 判断 486"/>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93980</xdr:rowOff>
    </xdr:from>
    <xdr:to>
      <xdr:col>22</xdr:col>
      <xdr:colOff>415925</xdr:colOff>
      <xdr:row>102</xdr:row>
      <xdr:rowOff>24130</xdr:rowOff>
    </xdr:to>
    <xdr:sp macro="" textlink="">
      <xdr:nvSpPr>
        <xdr:cNvPr id="493" name="円/楕円 492"/>
        <xdr:cNvSpPr/>
      </xdr:nvSpPr>
      <xdr:spPr>
        <a:xfrm>
          <a:off x="15430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68597</xdr:rowOff>
    </xdr:from>
    <xdr:ext cx="405111" cy="259045"/>
    <xdr:sp macro="" textlink="">
      <xdr:nvSpPr>
        <xdr:cNvPr id="494" name="n_1aveValue【公民館】&#10;有形固定資産減価償却率"/>
        <xdr:cNvSpPr txBox="1"/>
      </xdr:nvSpPr>
      <xdr:spPr>
        <a:xfrm>
          <a:off x="15266043"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40657</xdr:rowOff>
    </xdr:from>
    <xdr:ext cx="405111" cy="259045"/>
    <xdr:sp macro="" textlink="">
      <xdr:nvSpPr>
        <xdr:cNvPr id="495" name="n_1mainValue【公民館】&#10;有形固定資産減価償却率"/>
        <xdr:cNvSpPr txBox="1"/>
      </xdr:nvSpPr>
      <xdr:spPr>
        <a:xfrm>
          <a:off x="15266043"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6" name="正方形/長方形 4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3" name="正方形/長方形 5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4" name="テキスト ボックス 5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5" name="直線コネクタ 5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6" name="直線コネクタ 5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7" name="テキスト ボックス 5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8" name="直線コネクタ 5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9" name="テキスト ボックス 5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0" name="直線コネクタ 5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1" name="テキスト ボックス 5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2" name="直線コネクタ 5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3" name="テキスト ボックス 5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4" name="直線コネクタ 5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5" name="テキスト ボックス 5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6" name="直線コネクタ 5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7" name="テキスト ボックス 5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19" name="直線コネクタ 518"/>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20"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21" name="直線コネクタ 520"/>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22"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23" name="直線コネクタ 522"/>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524"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25" name="フローチャート : 判断 524"/>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26" name="フローチャート : 判断 525"/>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7" name="テキスト ボックス 5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8" name="テキスト ボックス 5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9" name="テキスト ボックス 5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0" name="テキスト ボックス 5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1" name="テキスト ボックス 5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101600</xdr:rowOff>
    </xdr:from>
    <xdr:to>
      <xdr:col>31</xdr:col>
      <xdr:colOff>85725</xdr:colOff>
      <xdr:row>107</xdr:row>
      <xdr:rowOff>31750</xdr:rowOff>
    </xdr:to>
    <xdr:sp macro="" textlink="">
      <xdr:nvSpPr>
        <xdr:cNvPr id="532" name="円/楕円 531"/>
        <xdr:cNvSpPr/>
      </xdr:nvSpPr>
      <xdr:spPr>
        <a:xfrm>
          <a:off x="2127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25416</xdr:rowOff>
    </xdr:from>
    <xdr:ext cx="469744" cy="259045"/>
    <xdr:sp macro="" textlink="">
      <xdr:nvSpPr>
        <xdr:cNvPr id="533" name="n_1aveValue【公民館】&#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22877</xdr:rowOff>
    </xdr:from>
    <xdr:ext cx="469744" cy="259045"/>
    <xdr:sp macro="" textlink="">
      <xdr:nvSpPr>
        <xdr:cNvPr id="534" name="n_1mainValue【公民館】&#10;一人当たり面積"/>
        <xdr:cNvSpPr txBox="1"/>
      </xdr:nvSpPr>
      <xdr:spPr>
        <a:xfrm>
          <a:off x="21075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5" name="正方形/長方形 5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6" name="正方形/長方形 5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7" name="テキスト ボックス 5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認定こども園・幼稚園・保育所及び学校施設について、有形固定資産減価償却率は類似団体内平均を下回っているものの、橋りょう・トンネル、公営住宅及び公民館については類似団体内平均を上回っている。認定こども園・幼稚園・保育所及び学校施設について近年、順次建替え及び計画的な修繕を実施している。いずれの施設も、今後は施設の集約化を検討していく。橋りょう・トンネル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年度に策定した「橋梁長寿命化修繕計画」に基づき、緊急時の避難路や主要路線に架かる重要な橋りょうについて順次耐震化対策を進めている。公営住宅の多くは昭和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年代前半までに建設されており、</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ている。今後、計画的に老朽化が進む住宅を中心とする集約を検討していく。公民館は１施設を除き、新耐震基準は満たしており市民の利便性と利用実態を考慮した計画的な修繕を実施していく。</a:t>
          </a:r>
          <a:endParaRPr lang="ja-JP" altLang="ja-JP" sz="1400">
            <a:effectLst/>
          </a:endParaRPr>
        </a:p>
        <a:p>
          <a:r>
            <a:rPr kumimoji="1" lang="ja-JP" altLang="ja-JP" sz="1100">
              <a:solidFill>
                <a:schemeClr val="dk1"/>
              </a:solidFill>
              <a:effectLst/>
              <a:latin typeface="+mn-lt"/>
              <a:ea typeface="+mn-ea"/>
              <a:cs typeface="+mn-cs"/>
            </a:rPr>
            <a:t>　諏訪市の施設は全国的な傾向と同様に築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年以上の建物が</a:t>
          </a:r>
          <a:r>
            <a:rPr kumimoji="1" lang="en-US" altLang="ja-JP" sz="1100">
              <a:solidFill>
                <a:schemeClr val="dk1"/>
              </a:solidFill>
              <a:effectLst/>
              <a:latin typeface="+mn-lt"/>
              <a:ea typeface="+mn-ea"/>
              <a:cs typeface="+mn-cs"/>
            </a:rPr>
            <a:t>60.1</a:t>
          </a:r>
          <a:r>
            <a:rPr kumimoji="1" lang="ja-JP" altLang="ja-JP" sz="1100">
              <a:solidFill>
                <a:schemeClr val="dk1"/>
              </a:solidFill>
              <a:effectLst/>
              <a:latin typeface="+mn-lt"/>
              <a:ea typeface="+mn-ea"/>
              <a:cs typeface="+mn-cs"/>
            </a:rPr>
            <a:t>％を占め、老朽化が著しく進行しているが、諏訪市公共施設等総合管理計画及び個別施設計画に基づき、各施設のマネジメントを実施していく。</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長野県諏訪市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50,428
49,203
109.17
20,853,454
20,097,924
736,697
11,434,201
18,954,186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96.4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11992</xdr:rowOff>
    </xdr:from>
    <xdr:ext cx="405111" cy="259045"/>
    <xdr:sp macro="" textlink="">
      <xdr:nvSpPr>
        <xdr:cNvPr id="66" name="n_1aveValue【図書館】&#10;有形固定資産減価償却率"/>
        <xdr:cNvSpPr txBox="1"/>
      </xdr:nvSpPr>
      <xdr:spPr>
        <a:xfrm>
          <a:off x="3582043"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82550</xdr:rowOff>
    </xdr:from>
    <xdr:to>
      <xdr:col>5</xdr:col>
      <xdr:colOff>409575</xdr:colOff>
      <xdr:row>38</xdr:row>
      <xdr:rowOff>12700</xdr:rowOff>
    </xdr:to>
    <xdr:sp macro="" textlink="">
      <xdr:nvSpPr>
        <xdr:cNvPr id="72" name="円/楕円 71"/>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29227</xdr:rowOff>
    </xdr:from>
    <xdr:ext cx="405111" cy="259045"/>
    <xdr:sp macro="" textlink="">
      <xdr:nvSpPr>
        <xdr:cNvPr id="73" name="n_1mainValue【図書館】&#10;有形固定資産減価償却率"/>
        <xdr:cNvSpPr txBox="1"/>
      </xdr:nvSpPr>
      <xdr:spPr>
        <a:xfrm>
          <a:off x="3582043"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156227</xdr:rowOff>
    </xdr:from>
    <xdr:ext cx="469744" cy="259045"/>
    <xdr:sp macro="" textlink="">
      <xdr:nvSpPr>
        <xdr:cNvPr id="105"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25400</xdr:rowOff>
    </xdr:from>
    <xdr:to>
      <xdr:col>14</xdr:col>
      <xdr:colOff>79375</xdr:colOff>
      <xdr:row>38</xdr:row>
      <xdr:rowOff>127000</xdr:rowOff>
    </xdr:to>
    <xdr:sp macro="" textlink="">
      <xdr:nvSpPr>
        <xdr:cNvPr id="111" name="円/楕円 110"/>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143527</xdr:rowOff>
    </xdr:from>
    <xdr:ext cx="469744" cy="259045"/>
    <xdr:sp macro="" textlink="">
      <xdr:nvSpPr>
        <xdr:cNvPr id="112"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2" name="フローチャート : 判断 141"/>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128795</xdr:rowOff>
    </xdr:from>
    <xdr:ext cx="405111" cy="259045"/>
    <xdr:sp macro="" textlink="">
      <xdr:nvSpPr>
        <xdr:cNvPr id="143" name="n_1aveValue【体育館・プール】&#10;有形固定資産減価償却率"/>
        <xdr:cNvSpPr txBox="1"/>
      </xdr:nvSpPr>
      <xdr:spPr>
        <a:xfrm>
          <a:off x="3582043"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134366</xdr:rowOff>
    </xdr:from>
    <xdr:to>
      <xdr:col>5</xdr:col>
      <xdr:colOff>409575</xdr:colOff>
      <xdr:row>57</xdr:row>
      <xdr:rowOff>64516</xdr:rowOff>
    </xdr:to>
    <xdr:sp macro="" textlink="">
      <xdr:nvSpPr>
        <xdr:cNvPr id="149" name="円/楕円 148"/>
        <xdr:cNvSpPr/>
      </xdr:nvSpPr>
      <xdr:spPr>
        <a:xfrm>
          <a:off x="3746500" y="973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81043</xdr:rowOff>
    </xdr:from>
    <xdr:ext cx="405111" cy="259045"/>
    <xdr:sp macro="" textlink="">
      <xdr:nvSpPr>
        <xdr:cNvPr id="150" name="n_1mainValue【体育館・プール】&#10;有形固定資産減価償却率"/>
        <xdr:cNvSpPr txBox="1"/>
      </xdr:nvSpPr>
      <xdr:spPr>
        <a:xfrm>
          <a:off x="3582043" y="951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137812</xdr:rowOff>
    </xdr:from>
    <xdr:ext cx="469744" cy="259045"/>
    <xdr:sp macro="" textlink="">
      <xdr:nvSpPr>
        <xdr:cNvPr id="182"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101600</xdr:rowOff>
    </xdr:from>
    <xdr:to>
      <xdr:col>14</xdr:col>
      <xdr:colOff>79375</xdr:colOff>
      <xdr:row>63</xdr:row>
      <xdr:rowOff>31750</xdr:rowOff>
    </xdr:to>
    <xdr:sp macro="" textlink="">
      <xdr:nvSpPr>
        <xdr:cNvPr id="188" name="円/楕円 187"/>
        <xdr:cNvSpPr/>
      </xdr:nvSpPr>
      <xdr:spPr>
        <a:xfrm>
          <a:off x="9588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22877</xdr:rowOff>
    </xdr:from>
    <xdr:ext cx="469744" cy="259045"/>
    <xdr:sp macro="" textlink="">
      <xdr:nvSpPr>
        <xdr:cNvPr id="189" name="n_1mainValue【体育館・プール】&#10;一人当たり面積"/>
        <xdr:cNvSpPr txBox="1"/>
      </xdr:nvSpPr>
      <xdr:spPr>
        <a:xfrm>
          <a:off x="9391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5"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7"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19"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1" name="フローチャート : 判断 220"/>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91457</xdr:rowOff>
    </xdr:from>
    <xdr:ext cx="405111" cy="259045"/>
    <xdr:sp macro="" textlink="">
      <xdr:nvSpPr>
        <xdr:cNvPr id="222" name="n_1aveValue【福祉施設】&#10;有形固定資産減価償却率"/>
        <xdr:cNvSpPr txBox="1"/>
      </xdr:nvSpPr>
      <xdr:spPr>
        <a:xfrm>
          <a:off x="3582043"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82550</xdr:rowOff>
    </xdr:from>
    <xdr:to>
      <xdr:col>5</xdr:col>
      <xdr:colOff>409575</xdr:colOff>
      <xdr:row>83</xdr:row>
      <xdr:rowOff>12700</xdr:rowOff>
    </xdr:to>
    <xdr:sp macro="" textlink="">
      <xdr:nvSpPr>
        <xdr:cNvPr id="228" name="円/楕円 227"/>
        <xdr:cNvSpPr/>
      </xdr:nvSpPr>
      <xdr:spPr>
        <a:xfrm>
          <a:off x="3746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29227</xdr:rowOff>
    </xdr:from>
    <xdr:ext cx="405111" cy="259045"/>
    <xdr:sp macro="" textlink="">
      <xdr:nvSpPr>
        <xdr:cNvPr id="229" name="n_1mainValue【福祉施設】&#10;有形固定資産減価償却率"/>
        <xdr:cNvSpPr txBox="1"/>
      </xdr:nvSpPr>
      <xdr:spPr>
        <a:xfrm>
          <a:off x="3582043"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0" name="直線コネクタ 23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1" name="テキスト ボックス 24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2" name="直線コネクタ 24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3" name="テキスト ボックス 24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4" name="直線コネクタ 24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5" name="テキスト ボックス 24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6" name="直線コネクタ 24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7" name="テキスト ボックス 24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8" name="直線コネクタ 24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9" name="テキスト ボックス 24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0" name="直線コネクタ 24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1" name="テキスト ボックス 25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5" name="直線コネクタ 254"/>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6"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7" name="直線コネクタ 25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8"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60" name="【福祉施設】&#10;一人当たり面積平均値テキスト"/>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1" name="フローチャート : 判断 260"/>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2" name="フローチャート : 判断 261"/>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120848</xdr:rowOff>
    </xdr:from>
    <xdr:ext cx="469744" cy="259045"/>
    <xdr:sp macro="" textlink="">
      <xdr:nvSpPr>
        <xdr:cNvPr id="263" name="n_1ave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11793</xdr:rowOff>
    </xdr:from>
    <xdr:to>
      <xdr:col>14</xdr:col>
      <xdr:colOff>79375</xdr:colOff>
      <xdr:row>83</xdr:row>
      <xdr:rowOff>113393</xdr:rowOff>
    </xdr:to>
    <xdr:sp macro="" textlink="">
      <xdr:nvSpPr>
        <xdr:cNvPr id="269" name="円/楕円 268"/>
        <xdr:cNvSpPr/>
      </xdr:nvSpPr>
      <xdr:spPr>
        <a:xfrm>
          <a:off x="9588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129920</xdr:rowOff>
    </xdr:from>
    <xdr:ext cx="469744" cy="259045"/>
    <xdr:sp macro="" textlink="">
      <xdr:nvSpPr>
        <xdr:cNvPr id="270" name="n_1mainValue【福祉施設】&#10;一人当たり面積"/>
        <xdr:cNvSpPr txBox="1"/>
      </xdr:nvSpPr>
      <xdr:spPr>
        <a:xfrm>
          <a:off x="93917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1" name="テキスト ボックス 29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95" name="直線コネクタ 294"/>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96"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97" name="直線コネクタ 296"/>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98"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00"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02" name="フローチャート : 判断 301"/>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125747</xdr:rowOff>
    </xdr:from>
    <xdr:ext cx="405111" cy="259045"/>
    <xdr:sp macro="" textlink="">
      <xdr:nvSpPr>
        <xdr:cNvPr id="303" name="n_1aveValue【市民会館】&#10;有形固定資産減価償却率"/>
        <xdr:cNvSpPr txBox="1"/>
      </xdr:nvSpPr>
      <xdr:spPr>
        <a:xfrm>
          <a:off x="3582043"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120650</xdr:rowOff>
    </xdr:from>
    <xdr:to>
      <xdr:col>5</xdr:col>
      <xdr:colOff>409575</xdr:colOff>
      <xdr:row>100</xdr:row>
      <xdr:rowOff>50800</xdr:rowOff>
    </xdr:to>
    <xdr:sp macro="" textlink="">
      <xdr:nvSpPr>
        <xdr:cNvPr id="309" name="円/楕円 308"/>
        <xdr:cNvSpPr/>
      </xdr:nvSpPr>
      <xdr:spPr>
        <a:xfrm>
          <a:off x="3746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67327</xdr:rowOff>
    </xdr:from>
    <xdr:ext cx="469744" cy="259045"/>
    <xdr:sp macro="" textlink="">
      <xdr:nvSpPr>
        <xdr:cNvPr id="310" name="n_1mainValue【市民会館】&#10;有形固定資産減価償却率"/>
        <xdr:cNvSpPr txBox="1"/>
      </xdr:nvSpPr>
      <xdr:spPr>
        <a:xfrm>
          <a:off x="3549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32" name="直線コネクタ 331"/>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33"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34" name="直線コネクタ 333"/>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35"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36" name="直線コネクタ 335"/>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337"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38" name="フローチャート : 判断 337"/>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39" name="フローチャート : 判断 338"/>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40657</xdr:rowOff>
    </xdr:from>
    <xdr:ext cx="469744" cy="259045"/>
    <xdr:sp macro="" textlink="">
      <xdr:nvSpPr>
        <xdr:cNvPr id="340" name="n_1aveValue【市民会館】&#10;一人当たり面積"/>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29972</xdr:rowOff>
    </xdr:from>
    <xdr:to>
      <xdr:col>14</xdr:col>
      <xdr:colOff>79375</xdr:colOff>
      <xdr:row>106</xdr:row>
      <xdr:rowOff>131572</xdr:rowOff>
    </xdr:to>
    <xdr:sp macro="" textlink="">
      <xdr:nvSpPr>
        <xdr:cNvPr id="346" name="円/楕円 345"/>
        <xdr:cNvSpPr/>
      </xdr:nvSpPr>
      <xdr:spPr>
        <a:xfrm>
          <a:off x="95885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122699</xdr:rowOff>
    </xdr:from>
    <xdr:ext cx="469744" cy="259045"/>
    <xdr:sp macro="" textlink="">
      <xdr:nvSpPr>
        <xdr:cNvPr id="347" name="n_1mainValue【市民会館】&#10;一人当たり面積"/>
        <xdr:cNvSpPr txBox="1"/>
      </xdr:nvSpPr>
      <xdr:spPr>
        <a:xfrm>
          <a:off x="93917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8" name="テキスト ボックス 3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9" name="直線コネクタ 3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0" name="テキスト ボックス 3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1" name="直線コネクタ 3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2" name="テキスト ボックス 3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3" name="直線コネクタ 3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4" name="テキスト ボックス 3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5" name="直線コネクタ 3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6" name="テキスト ボックス 3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7" name="直線コネクタ 3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8" name="テキスト ボックス 3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72" name="直線コネクタ 371"/>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73"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74" name="直線コネクタ 373"/>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75"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76" name="直線コネクタ 375"/>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377" name="【一般廃棄物処理施設】&#10;有形固定資産減価償却率平均値テキスト"/>
        <xdr:cNvSpPr txBox="1"/>
      </xdr:nvSpPr>
      <xdr:spPr>
        <a:xfrm>
          <a:off x="164084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78" name="フローチャート : 判断 377"/>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379" name="フローチャート : 判断 378"/>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17162</xdr:rowOff>
    </xdr:from>
    <xdr:ext cx="405111" cy="259045"/>
    <xdr:sp macro="" textlink="">
      <xdr:nvSpPr>
        <xdr:cNvPr id="380" name="n_1aveValue【一般廃棄物処理施設】&#10;有形固定資産減価償却率"/>
        <xdr:cNvSpPr txBox="1"/>
      </xdr:nvSpPr>
      <xdr:spPr>
        <a:xfrm>
          <a:off x="15266043"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40640</xdr:rowOff>
    </xdr:from>
    <xdr:to>
      <xdr:col>22</xdr:col>
      <xdr:colOff>415925</xdr:colOff>
      <xdr:row>37</xdr:row>
      <xdr:rowOff>142240</xdr:rowOff>
    </xdr:to>
    <xdr:sp macro="" textlink="">
      <xdr:nvSpPr>
        <xdr:cNvPr id="386" name="円/楕円 385"/>
        <xdr:cNvSpPr/>
      </xdr:nvSpPr>
      <xdr:spPr>
        <a:xfrm>
          <a:off x="15430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158767</xdr:rowOff>
    </xdr:from>
    <xdr:ext cx="405111" cy="259045"/>
    <xdr:sp macro="" textlink="">
      <xdr:nvSpPr>
        <xdr:cNvPr id="387" name="n_1mainValue【一般廃棄物処理施設】&#10;有形固定資産減価償却率"/>
        <xdr:cNvSpPr txBox="1"/>
      </xdr:nvSpPr>
      <xdr:spPr>
        <a:xfrm>
          <a:off x="15266043"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98" name="直線コネクタ 39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399" name="テキスト ボックス 39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0" name="直線コネクタ 3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1" name="テキスト ボックス 4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2" name="直線コネクタ 40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03" name="テキスト ボックス 40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5" name="テキスト ボックス 4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07" name="直線コネクタ 406"/>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08"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09" name="直線コネクタ 408"/>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10"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11" name="直線コネクタ 410"/>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412" name="【一般廃棄物処理施設】&#10;一人当たり有形固定資産（償却資産）額平均値テキスト"/>
        <xdr:cNvSpPr txBox="1"/>
      </xdr:nvSpPr>
      <xdr:spPr>
        <a:xfrm>
          <a:off x="22250400" y="650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13" name="フローチャート : 判断 412"/>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14" name="フローチャート : 判断 413"/>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148665</xdr:rowOff>
    </xdr:from>
    <xdr:ext cx="534377" cy="259045"/>
    <xdr:sp macro="" textlink="">
      <xdr:nvSpPr>
        <xdr:cNvPr id="415" name="n_1aveValue【一般廃棄物処理施設】&#10;一人当たり有形固定資産（償却資産）額"/>
        <xdr:cNvSpPr txBox="1"/>
      </xdr:nvSpPr>
      <xdr:spPr>
        <a:xfrm>
          <a:off x="21043411"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103884</xdr:rowOff>
    </xdr:from>
    <xdr:to>
      <xdr:col>31</xdr:col>
      <xdr:colOff>85725</xdr:colOff>
      <xdr:row>41</xdr:row>
      <xdr:rowOff>34034</xdr:rowOff>
    </xdr:to>
    <xdr:sp macro="" textlink="">
      <xdr:nvSpPr>
        <xdr:cNvPr id="421" name="円/楕円 420"/>
        <xdr:cNvSpPr/>
      </xdr:nvSpPr>
      <xdr:spPr>
        <a:xfrm>
          <a:off x="21272500" y="696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25161</xdr:rowOff>
    </xdr:from>
    <xdr:ext cx="469744" cy="259045"/>
    <xdr:sp macro="" textlink="">
      <xdr:nvSpPr>
        <xdr:cNvPr id="422" name="n_1mainValue【一般廃棄物処理施設】&#10;一人当たり有形固定資産（償却資産）額"/>
        <xdr:cNvSpPr txBox="1"/>
      </xdr:nvSpPr>
      <xdr:spPr>
        <a:xfrm>
          <a:off x="21075727" y="705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48" name="直線コネクタ 447"/>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49"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50" name="直線コネクタ 449"/>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51"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52" name="直線コネクタ 45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53"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54" name="フローチャート : 判断 45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55" name="フローチャート : 判断 454"/>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74584</xdr:rowOff>
    </xdr:from>
    <xdr:ext cx="405111" cy="259045"/>
    <xdr:sp macro="" textlink="">
      <xdr:nvSpPr>
        <xdr:cNvPr id="456" name="n_1aveValue【保健センター・保健所】&#10;有形固定資産減価償却率"/>
        <xdr:cNvSpPr txBox="1"/>
      </xdr:nvSpPr>
      <xdr:spPr>
        <a:xfrm>
          <a:off x="15266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89626</xdr:rowOff>
    </xdr:from>
    <xdr:to>
      <xdr:col>22</xdr:col>
      <xdr:colOff>415925</xdr:colOff>
      <xdr:row>58</xdr:row>
      <xdr:rowOff>19776</xdr:rowOff>
    </xdr:to>
    <xdr:sp macro="" textlink="">
      <xdr:nvSpPr>
        <xdr:cNvPr id="462" name="円/楕円 461"/>
        <xdr:cNvSpPr/>
      </xdr:nvSpPr>
      <xdr:spPr>
        <a:xfrm>
          <a:off x="15430500" y="98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36303</xdr:rowOff>
    </xdr:from>
    <xdr:ext cx="405111" cy="259045"/>
    <xdr:sp macro="" textlink="">
      <xdr:nvSpPr>
        <xdr:cNvPr id="463" name="n_1mainValue【保健センター・保健所】&#10;有形固定資産減価償却率"/>
        <xdr:cNvSpPr txBox="1"/>
      </xdr:nvSpPr>
      <xdr:spPr>
        <a:xfrm>
          <a:off x="15266043" y="963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4" name="直線コネクタ 4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5" name="テキスト ボックス 4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6" name="直線コネクタ 4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7" name="テキスト ボックス 4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8" name="直線コネクタ 4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9" name="テキスト ボックス 4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0" name="直線コネクタ 4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1" name="テキスト ボックス 4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2" name="直線コネクタ 4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3" name="テキスト ボックス 4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87" name="直線コネクタ 486"/>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88"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89" name="直線コネクタ 488"/>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90"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91" name="直線コネクタ 490"/>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492"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93" name="フローチャート : 判断 492"/>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94" name="フローチャート : 判断 493"/>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137177</xdr:rowOff>
    </xdr:from>
    <xdr:ext cx="469744" cy="259045"/>
    <xdr:sp macro="" textlink="">
      <xdr:nvSpPr>
        <xdr:cNvPr id="495"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127000</xdr:rowOff>
    </xdr:from>
    <xdr:to>
      <xdr:col>31</xdr:col>
      <xdr:colOff>85725</xdr:colOff>
      <xdr:row>63</xdr:row>
      <xdr:rowOff>57150</xdr:rowOff>
    </xdr:to>
    <xdr:sp macro="" textlink="">
      <xdr:nvSpPr>
        <xdr:cNvPr id="501" name="円/楕円 500"/>
        <xdr:cNvSpPr/>
      </xdr:nvSpPr>
      <xdr:spPr>
        <a:xfrm>
          <a:off x="212725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48277</xdr:rowOff>
    </xdr:from>
    <xdr:ext cx="469744" cy="259045"/>
    <xdr:sp macro="" textlink="">
      <xdr:nvSpPr>
        <xdr:cNvPr id="502" name="n_1mainValue【保健センター・保健所】&#10;一人当たり面積"/>
        <xdr:cNvSpPr txBox="1"/>
      </xdr:nvSpPr>
      <xdr:spPr>
        <a:xfrm>
          <a:off x="21075727"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0" name="正方形/長方形 5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1" name="テキスト ボックス 5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2" name="直線コネクタ 5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3" name="テキスト ボックス 51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4" name="直線コネクタ 51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5" name="テキスト ボックス 51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6" name="直線コネクタ 51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7" name="テキスト ボックス 51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8" name="直線コネクタ 51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19" name="テキスト ボックス 51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0" name="直線コネクタ 51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1" name="テキスト ボックス 52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25" name="直線コネクタ 524"/>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26"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27" name="直線コネクタ 526"/>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28"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29" name="直線コネクタ 528"/>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530"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31" name="フローチャート : 判断 530"/>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32" name="フローチャート : 判断 531"/>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146321</xdr:rowOff>
    </xdr:from>
    <xdr:ext cx="405111" cy="259045"/>
    <xdr:sp macro="" textlink="">
      <xdr:nvSpPr>
        <xdr:cNvPr id="533" name="n_1aveValue【消防施設】&#10;有形固定資産減価償却率"/>
        <xdr:cNvSpPr txBox="1"/>
      </xdr:nvSpPr>
      <xdr:spPr>
        <a:xfrm>
          <a:off x="15266043"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103887</xdr:rowOff>
    </xdr:from>
    <xdr:to>
      <xdr:col>22</xdr:col>
      <xdr:colOff>415925</xdr:colOff>
      <xdr:row>80</xdr:row>
      <xdr:rowOff>34037</xdr:rowOff>
    </xdr:to>
    <xdr:sp macro="" textlink="">
      <xdr:nvSpPr>
        <xdr:cNvPr id="539" name="円/楕円 538"/>
        <xdr:cNvSpPr/>
      </xdr:nvSpPr>
      <xdr:spPr>
        <a:xfrm>
          <a:off x="154305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50564</xdr:rowOff>
    </xdr:from>
    <xdr:ext cx="405111" cy="259045"/>
    <xdr:sp macro="" textlink="">
      <xdr:nvSpPr>
        <xdr:cNvPr id="540" name="n_1mainValue【消防施設】&#10;有形固定資産減価償却率"/>
        <xdr:cNvSpPr txBox="1"/>
      </xdr:nvSpPr>
      <xdr:spPr>
        <a:xfrm>
          <a:off x="15266043" y="1342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1" name="直線コネクタ 55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2" name="テキスト ボックス 55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3" name="直線コネクタ 55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4" name="テキスト ボックス 55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5" name="直線コネクタ 55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6" name="テキスト ボックス 55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7" name="直線コネクタ 55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8" name="テキスト ボックス 55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9" name="直線コネクタ 55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0" name="テキスト ボックス 55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1" name="直線コネクタ 56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2" name="テキスト ボックス 56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66" name="直線コネクタ 565"/>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67"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68" name="直線コネクタ 567"/>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69"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570" name="直線コネクタ 569"/>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571"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572" name="フローチャート : 判断 571"/>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573" name="フローチャート : 判断 572"/>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157134</xdr:rowOff>
    </xdr:from>
    <xdr:ext cx="469744" cy="259045"/>
    <xdr:sp macro="" textlink="">
      <xdr:nvSpPr>
        <xdr:cNvPr id="574" name="n_1aveValue【消防施設】&#10;一人当たり面積"/>
        <xdr:cNvSpPr txBox="1"/>
      </xdr:nvSpPr>
      <xdr:spPr>
        <a:xfrm>
          <a:off x="210757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158750</xdr:rowOff>
    </xdr:from>
    <xdr:to>
      <xdr:col>31</xdr:col>
      <xdr:colOff>85725</xdr:colOff>
      <xdr:row>82</xdr:row>
      <xdr:rowOff>88900</xdr:rowOff>
    </xdr:to>
    <xdr:sp macro="" textlink="">
      <xdr:nvSpPr>
        <xdr:cNvPr id="580" name="円/楕円 579"/>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80027</xdr:rowOff>
    </xdr:from>
    <xdr:ext cx="469744" cy="259045"/>
    <xdr:sp macro="" textlink="">
      <xdr:nvSpPr>
        <xdr:cNvPr id="581" name="n_1main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2" name="テキスト ボックス 59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3" name="直線コネクタ 59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4" name="テキスト ボックス 59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5" name="直線コネクタ 59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6" name="テキスト ボックス 59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7" name="直線コネクタ 59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8" name="テキスト ボックス 59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9" name="直線コネクタ 59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0" name="テキスト ボックス 59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1" name="直線コネクタ 60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2" name="テキスト ボックス 60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06" name="直線コネクタ 605"/>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07"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08" name="直線コネクタ 607"/>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09"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10" name="直線コネクタ 609"/>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611"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12" name="フローチャート : 判断 611"/>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13" name="フローチャート : 判断 612"/>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165752</xdr:rowOff>
    </xdr:from>
    <xdr:ext cx="405111" cy="259045"/>
    <xdr:sp macro="" textlink="">
      <xdr:nvSpPr>
        <xdr:cNvPr id="614" name="n_1aveValue【庁舎】&#10;有形固定資産減価償却率"/>
        <xdr:cNvSpPr txBox="1"/>
      </xdr:nvSpPr>
      <xdr:spPr>
        <a:xfrm>
          <a:off x="15266043"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139700</xdr:rowOff>
    </xdr:from>
    <xdr:to>
      <xdr:col>22</xdr:col>
      <xdr:colOff>415925</xdr:colOff>
      <xdr:row>102</xdr:row>
      <xdr:rowOff>69850</xdr:rowOff>
    </xdr:to>
    <xdr:sp macro="" textlink="">
      <xdr:nvSpPr>
        <xdr:cNvPr id="620" name="円/楕円 619"/>
        <xdr:cNvSpPr/>
      </xdr:nvSpPr>
      <xdr:spPr>
        <a:xfrm>
          <a:off x="15430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86377</xdr:rowOff>
    </xdr:from>
    <xdr:ext cx="405111" cy="259045"/>
    <xdr:sp macro="" textlink="">
      <xdr:nvSpPr>
        <xdr:cNvPr id="621" name="n_1mainValue【庁舎】&#10;有形固定資産減価償却率"/>
        <xdr:cNvSpPr txBox="1"/>
      </xdr:nvSpPr>
      <xdr:spPr>
        <a:xfrm>
          <a:off x="15266043"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2" name="テキスト ボックス 63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3" name="直線コネクタ 63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4" name="テキスト ボックス 63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5" name="直線コネクタ 63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6" name="テキスト ボックス 63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7" name="直線コネクタ 63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8" name="テキスト ボックス 63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9" name="直線コネクタ 63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0" name="テキスト ボックス 63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1" name="直線コネクタ 64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2" name="テキスト ボックス 64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3" name="直線コネクタ 64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4" name="テキスト ボックス 64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48" name="直線コネクタ 647"/>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49"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50" name="直線コネクタ 649"/>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51"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52" name="直線コネクタ 651"/>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653"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54" name="フローチャート : 判断 653"/>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655" name="フローチャート : 判断 654"/>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41383</xdr:rowOff>
    </xdr:from>
    <xdr:ext cx="469744" cy="259045"/>
    <xdr:sp macro="" textlink="">
      <xdr:nvSpPr>
        <xdr:cNvPr id="656" name="n_1aveValue【庁舎】&#10;一人当たり面積"/>
        <xdr:cNvSpPr txBox="1"/>
      </xdr:nvSpPr>
      <xdr:spPr>
        <a:xfrm>
          <a:off x="21075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7" name="テキスト ボックス 6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8" name="テキスト ボックス 6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9" name="テキスト ボックス 6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0" name="テキスト ボックス 6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1" name="テキスト ボックス 6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93980</xdr:rowOff>
    </xdr:from>
    <xdr:to>
      <xdr:col>31</xdr:col>
      <xdr:colOff>85725</xdr:colOff>
      <xdr:row>107</xdr:row>
      <xdr:rowOff>24130</xdr:rowOff>
    </xdr:to>
    <xdr:sp macro="" textlink="">
      <xdr:nvSpPr>
        <xdr:cNvPr id="662" name="円/楕円 661"/>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40657</xdr:rowOff>
    </xdr:from>
    <xdr:ext cx="469744" cy="259045"/>
    <xdr:sp macro="" textlink="">
      <xdr:nvSpPr>
        <xdr:cNvPr id="663" name="n_1mainValue【庁舎】&#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類似団体と比較して、特に有形固定資産減価償却率が高くなっている施設は体育館・プール、市民会館、保健センター・保健所、庁舎である。体育館・プールはほとんどの施設が建築から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が経過しており、耐震改修が未実施の施設もある。このため、計画的な修繕を実施するとともに施設の老朽化の進行と利用状況を判断の上、集約、除却等今後のあり方を検討していく。市民会館の減価償却率は１００％であるが平成２９年度に耐震診断を実施し、今後市民の利便性と利用実態を考慮した再編を検討するとともに、計画的な修繕を実施していく。保健センターは、減価償却率は高いが新耐震基準を満たしており、計画的な維持修繕により長寿命化を図っていく。市庁舎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年に大規模な耐震改修を実施した。今後、計画的な修繕をしながら、施設機能の維持を図るとともに、改修・改築の研究調査を実施し方向性を検討していく。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諏訪市の施設は全国的な傾向と同様に築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年以上の建物が</a:t>
          </a:r>
          <a:r>
            <a:rPr kumimoji="1" lang="en-US" altLang="ja-JP" sz="1100">
              <a:solidFill>
                <a:schemeClr val="dk1"/>
              </a:solidFill>
              <a:effectLst/>
              <a:latin typeface="+mn-lt"/>
              <a:ea typeface="+mn-ea"/>
              <a:cs typeface="+mn-cs"/>
            </a:rPr>
            <a:t>60.1</a:t>
          </a:r>
          <a:r>
            <a:rPr kumimoji="1" lang="ja-JP" altLang="ja-JP" sz="1100">
              <a:solidFill>
                <a:schemeClr val="dk1"/>
              </a:solidFill>
              <a:effectLst/>
              <a:latin typeface="+mn-lt"/>
              <a:ea typeface="+mn-ea"/>
              <a:cs typeface="+mn-cs"/>
            </a:rPr>
            <a:t>％を占め、老朽化が著しく進行しているが、諏訪市公共施設等総合管理計画及び個別施設計画に基づき、各施設のマネジメントを実施していく。</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長野県諏訪市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50,428
49,203
109.17
20,853,454
20,097,924
736,697
11,434,201
18,954,186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96.4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類似団体内平均を</a:t>
          </a:r>
          <a:r>
            <a:rPr kumimoji="1" lang="en-US" altLang="ja-JP" sz="1300">
              <a:latin typeface="ＭＳ Ｐゴシック"/>
            </a:rPr>
            <a:t>0.02</a:t>
          </a:r>
          <a:r>
            <a:rPr kumimoji="1" lang="ja-JP" altLang="en-US" sz="1300">
              <a:latin typeface="ＭＳ Ｐゴシック"/>
            </a:rPr>
            <a:t>ポイント上回り、県下</a:t>
          </a:r>
          <a:r>
            <a:rPr kumimoji="1" lang="en-US" altLang="ja-JP" sz="1300">
              <a:latin typeface="ＭＳ Ｐゴシック"/>
            </a:rPr>
            <a:t>19</a:t>
          </a:r>
          <a:r>
            <a:rPr kumimoji="1" lang="ja-JP" altLang="en-US" sz="1300">
              <a:latin typeface="ＭＳ Ｐゴシック"/>
            </a:rPr>
            <a:t>市中では最も高い数値となっています。主に社会福祉費などの基準財政需要額が増加しましたが、市税収入増の影響により、</a:t>
          </a:r>
          <a:r>
            <a:rPr kumimoji="1" lang="en-US" altLang="ja-JP" sz="1300">
              <a:latin typeface="ＭＳ Ｐゴシック"/>
            </a:rPr>
            <a:t>3</a:t>
          </a:r>
          <a:r>
            <a:rPr kumimoji="1" lang="ja-JP" altLang="en-US" sz="1300">
              <a:latin typeface="ＭＳ Ｐゴシック"/>
            </a:rPr>
            <a:t>ヶ年平均の指数は増減なしとなりました。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42635</xdr:rowOff>
    </xdr:from>
    <xdr:to>
      <xdr:col>7</xdr:col>
      <xdr:colOff>152400</xdr:colOff>
      <xdr:row>42</xdr:row>
      <xdr:rowOff>42635</xdr:rowOff>
    </xdr:to>
    <xdr:cxnSp macro="">
      <xdr:nvCxnSpPr>
        <xdr:cNvPr id="70" name="直線コネクタ 69"/>
        <xdr:cNvCxnSpPr/>
      </xdr:nvCxnSpPr>
      <xdr:spPr>
        <a:xfrm>
          <a:off x="4114800" y="7243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42635</xdr:rowOff>
    </xdr:from>
    <xdr:to>
      <xdr:col>6</xdr:col>
      <xdr:colOff>0</xdr:colOff>
      <xdr:row>42</xdr:row>
      <xdr:rowOff>42635</xdr:rowOff>
    </xdr:to>
    <xdr:cxnSp macro="">
      <xdr:nvCxnSpPr>
        <xdr:cNvPr id="73" name="直線コネクタ 72"/>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42635</xdr:rowOff>
    </xdr:from>
    <xdr:to>
      <xdr:col>4</xdr:col>
      <xdr:colOff>482600</xdr:colOff>
      <xdr:row>42</xdr:row>
      <xdr:rowOff>59872</xdr:rowOff>
    </xdr:to>
    <xdr:cxnSp macro="">
      <xdr:nvCxnSpPr>
        <xdr:cNvPr id="76" name="直線コネクタ 75"/>
        <xdr:cNvCxnSpPr/>
      </xdr:nvCxnSpPr>
      <xdr:spPr>
        <a:xfrm flipV="1">
          <a:off x="2336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77107</xdr:rowOff>
    </xdr:to>
    <xdr:cxnSp macro="">
      <xdr:nvCxnSpPr>
        <xdr:cNvPr id="79" name="直線コネクタ 78"/>
        <xdr:cNvCxnSpPr/>
      </xdr:nvCxnSpPr>
      <xdr:spPr>
        <a:xfrm flipV="1">
          <a:off x="1447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163285</xdr:rowOff>
    </xdr:from>
    <xdr:to>
      <xdr:col>7</xdr:col>
      <xdr:colOff>203200</xdr:colOff>
      <xdr:row>42</xdr:row>
      <xdr:rowOff>93435</xdr:rowOff>
    </xdr:to>
    <xdr:sp macro="" textlink="">
      <xdr:nvSpPr>
        <xdr:cNvPr id="89" name="円/楕円 88"/>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8362</xdr:rowOff>
    </xdr:from>
    <xdr:ext cx="762000" cy="259045"/>
    <xdr:sp macro="" textlink="">
      <xdr:nvSpPr>
        <xdr:cNvPr id="90" name="財政力該当値テキスト"/>
        <xdr:cNvSpPr txBox="1"/>
      </xdr:nvSpPr>
      <xdr:spPr>
        <a:xfrm>
          <a:off x="50419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163285</xdr:rowOff>
    </xdr:from>
    <xdr:to>
      <xdr:col>6</xdr:col>
      <xdr:colOff>50800</xdr:colOff>
      <xdr:row>42</xdr:row>
      <xdr:rowOff>93435</xdr:rowOff>
    </xdr:to>
    <xdr:sp macro="" textlink="">
      <xdr:nvSpPr>
        <xdr:cNvPr id="91" name="円/楕円 90"/>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103612</xdr:rowOff>
    </xdr:from>
    <xdr:ext cx="736600" cy="259045"/>
    <xdr:sp macro="" textlink="">
      <xdr:nvSpPr>
        <xdr:cNvPr id="92" name="テキスト ボックス 91"/>
        <xdr:cNvSpPr txBox="1"/>
      </xdr:nvSpPr>
      <xdr:spPr>
        <a:xfrm>
          <a:off x="3733800" y="6961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163285</xdr:rowOff>
    </xdr:from>
    <xdr:to>
      <xdr:col>4</xdr:col>
      <xdr:colOff>533400</xdr:colOff>
      <xdr:row>42</xdr:row>
      <xdr:rowOff>93435</xdr:rowOff>
    </xdr:to>
    <xdr:sp macro="" textlink="">
      <xdr:nvSpPr>
        <xdr:cNvPr id="93" name="円/楕円 92"/>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103612</xdr:rowOff>
    </xdr:from>
    <xdr:ext cx="762000" cy="259045"/>
    <xdr:sp macro="" textlink="">
      <xdr:nvSpPr>
        <xdr:cNvPr id="94" name="テキスト ボックス 93"/>
        <xdr:cNvSpPr txBox="1"/>
      </xdr:nvSpPr>
      <xdr:spPr>
        <a:xfrm>
          <a:off x="2844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5" name="円/楕円 94"/>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96" name="テキスト ボックス 95"/>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26307</xdr:rowOff>
    </xdr:from>
    <xdr:to>
      <xdr:col>2</xdr:col>
      <xdr:colOff>127000</xdr:colOff>
      <xdr:row>42</xdr:row>
      <xdr:rowOff>127907</xdr:rowOff>
    </xdr:to>
    <xdr:sp macro="" textlink="">
      <xdr:nvSpPr>
        <xdr:cNvPr id="97" name="円/楕円 96"/>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138084</xdr:rowOff>
    </xdr:from>
    <xdr:ext cx="762000" cy="259045"/>
    <xdr:sp macro="" textlink="">
      <xdr:nvSpPr>
        <xdr:cNvPr id="98" name="テキスト ボックス 97"/>
        <xdr:cNvSpPr txBox="1"/>
      </xdr:nvSpPr>
      <xdr:spPr>
        <a:xfrm>
          <a:off x="1066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地方税や普通交付税が微増したものの、地方消費税交付金や臨時財政対策債の減少などにより、経常一般財源は前年度と比較して</a:t>
          </a:r>
          <a:r>
            <a:rPr kumimoji="1" lang="en-US" altLang="ja-JP" sz="1200">
              <a:latin typeface="ＭＳ Ｐゴシック"/>
            </a:rPr>
            <a:t>2.4</a:t>
          </a:r>
          <a:r>
            <a:rPr kumimoji="1" lang="ja-JP" altLang="en-US" sz="1200">
              <a:latin typeface="ＭＳ Ｐゴシック"/>
            </a:rPr>
            <a:t>％減少しました。また、一部事務組合や広域消防への負担金の増加により補助費等に係る経常経費が増加したものの、駐在員報酬の皆減もあり、全体として経常経費充当一般財源が</a:t>
          </a:r>
          <a:r>
            <a:rPr kumimoji="1" lang="en-US" altLang="ja-JP" sz="1200">
              <a:latin typeface="ＭＳ Ｐゴシック"/>
            </a:rPr>
            <a:t>0.8</a:t>
          </a:r>
          <a:r>
            <a:rPr kumimoji="1" lang="ja-JP" altLang="en-US" sz="1200">
              <a:latin typeface="ＭＳ Ｐゴシック"/>
            </a:rPr>
            <a:t>％の減少にとどまり、比率は前年度から</a:t>
          </a:r>
          <a:r>
            <a:rPr kumimoji="1" lang="en-US" altLang="ja-JP" sz="1200">
              <a:latin typeface="ＭＳ Ｐゴシック"/>
            </a:rPr>
            <a:t>1.5</a:t>
          </a:r>
          <a:r>
            <a:rPr kumimoji="1" lang="ja-JP" altLang="en-US" sz="1200">
              <a:latin typeface="ＭＳ Ｐゴシック"/>
            </a:rPr>
            <a:t>％の増となりました。定年退職手当のピークは過ぎたものの、一部事務組合によるごみ処理施設建設に伴い補助費等が高水準で推移する見込みであるため、引き続き徹底した行政改革を推進して歳入確保と歳出抑制に取り組みます。</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135467</xdr:rowOff>
    </xdr:from>
    <xdr:to>
      <xdr:col>7</xdr:col>
      <xdr:colOff>152400</xdr:colOff>
      <xdr:row>62</xdr:row>
      <xdr:rowOff>24342</xdr:rowOff>
    </xdr:to>
    <xdr:cxnSp macro="">
      <xdr:nvCxnSpPr>
        <xdr:cNvPr id="133" name="直線コネクタ 132"/>
        <xdr:cNvCxnSpPr/>
      </xdr:nvCxnSpPr>
      <xdr:spPr>
        <a:xfrm>
          <a:off x="4114800" y="1059391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135467</xdr:rowOff>
    </xdr:from>
    <xdr:to>
      <xdr:col>6</xdr:col>
      <xdr:colOff>0</xdr:colOff>
      <xdr:row>62</xdr:row>
      <xdr:rowOff>24342</xdr:rowOff>
    </xdr:to>
    <xdr:cxnSp macro="">
      <xdr:nvCxnSpPr>
        <xdr:cNvPr id="136" name="直線コネクタ 135"/>
        <xdr:cNvCxnSpPr/>
      </xdr:nvCxnSpPr>
      <xdr:spPr>
        <a:xfrm flipV="1">
          <a:off x="3225800" y="105939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107315</xdr:rowOff>
    </xdr:from>
    <xdr:to>
      <xdr:col>4</xdr:col>
      <xdr:colOff>482600</xdr:colOff>
      <xdr:row>62</xdr:row>
      <xdr:rowOff>24342</xdr:rowOff>
    </xdr:to>
    <xdr:cxnSp macro="">
      <xdr:nvCxnSpPr>
        <xdr:cNvPr id="139" name="直線コネクタ 138"/>
        <xdr:cNvCxnSpPr/>
      </xdr:nvCxnSpPr>
      <xdr:spPr>
        <a:xfrm>
          <a:off x="2336800" y="1056576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107315</xdr:rowOff>
    </xdr:from>
    <xdr:to>
      <xdr:col>3</xdr:col>
      <xdr:colOff>279400</xdr:colOff>
      <xdr:row>61</xdr:row>
      <xdr:rowOff>167640</xdr:rowOff>
    </xdr:to>
    <xdr:cxnSp macro="">
      <xdr:nvCxnSpPr>
        <xdr:cNvPr id="142" name="直線コネクタ 141"/>
        <xdr:cNvCxnSpPr/>
      </xdr:nvCxnSpPr>
      <xdr:spPr>
        <a:xfrm flipV="1">
          <a:off x="1447800" y="1056576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44" name="テキスト ボックス 143"/>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144992</xdr:rowOff>
    </xdr:from>
    <xdr:to>
      <xdr:col>7</xdr:col>
      <xdr:colOff>203200</xdr:colOff>
      <xdr:row>62</xdr:row>
      <xdr:rowOff>75142</xdr:rowOff>
    </xdr:to>
    <xdr:sp macro="" textlink="">
      <xdr:nvSpPr>
        <xdr:cNvPr id="152" name="円/楕円 151"/>
        <xdr:cNvSpPr/>
      </xdr:nvSpPr>
      <xdr:spPr>
        <a:xfrm>
          <a:off x="49022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161519</xdr:rowOff>
    </xdr:from>
    <xdr:ext cx="762000" cy="259045"/>
    <xdr:sp macro="" textlink="">
      <xdr:nvSpPr>
        <xdr:cNvPr id="153" name="財政構造の弾力性該当値テキスト"/>
        <xdr:cNvSpPr txBox="1"/>
      </xdr:nvSpPr>
      <xdr:spPr>
        <a:xfrm>
          <a:off x="504190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84667</xdr:rowOff>
    </xdr:from>
    <xdr:to>
      <xdr:col>6</xdr:col>
      <xdr:colOff>50800</xdr:colOff>
      <xdr:row>62</xdr:row>
      <xdr:rowOff>14817</xdr:rowOff>
    </xdr:to>
    <xdr:sp macro="" textlink="">
      <xdr:nvSpPr>
        <xdr:cNvPr id="154" name="円/楕円 153"/>
        <xdr:cNvSpPr/>
      </xdr:nvSpPr>
      <xdr:spPr>
        <a:xfrm>
          <a:off x="4064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24994</xdr:rowOff>
    </xdr:from>
    <xdr:ext cx="736600" cy="259045"/>
    <xdr:sp macro="" textlink="">
      <xdr:nvSpPr>
        <xdr:cNvPr id="155" name="テキスト ボックス 154"/>
        <xdr:cNvSpPr txBox="1"/>
      </xdr:nvSpPr>
      <xdr:spPr>
        <a:xfrm>
          <a:off x="3733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144992</xdr:rowOff>
    </xdr:from>
    <xdr:to>
      <xdr:col>4</xdr:col>
      <xdr:colOff>533400</xdr:colOff>
      <xdr:row>62</xdr:row>
      <xdr:rowOff>75142</xdr:rowOff>
    </xdr:to>
    <xdr:sp macro="" textlink="">
      <xdr:nvSpPr>
        <xdr:cNvPr id="156" name="円/楕円 155"/>
        <xdr:cNvSpPr/>
      </xdr:nvSpPr>
      <xdr:spPr>
        <a:xfrm>
          <a:off x="3175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85319</xdr:rowOff>
    </xdr:from>
    <xdr:ext cx="762000" cy="259045"/>
    <xdr:sp macro="" textlink="">
      <xdr:nvSpPr>
        <xdr:cNvPr id="157" name="テキスト ボックス 156"/>
        <xdr:cNvSpPr txBox="1"/>
      </xdr:nvSpPr>
      <xdr:spPr>
        <a:xfrm>
          <a:off x="2844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56515</xdr:rowOff>
    </xdr:from>
    <xdr:to>
      <xdr:col>3</xdr:col>
      <xdr:colOff>330200</xdr:colOff>
      <xdr:row>61</xdr:row>
      <xdr:rowOff>158115</xdr:rowOff>
    </xdr:to>
    <xdr:sp macro="" textlink="">
      <xdr:nvSpPr>
        <xdr:cNvPr id="158" name="円/楕円 157"/>
        <xdr:cNvSpPr/>
      </xdr:nvSpPr>
      <xdr:spPr>
        <a:xfrm>
          <a:off x="2286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168292</xdr:rowOff>
    </xdr:from>
    <xdr:ext cx="762000" cy="259045"/>
    <xdr:sp macro="" textlink="">
      <xdr:nvSpPr>
        <xdr:cNvPr id="159" name="テキスト ボックス 158"/>
        <xdr:cNvSpPr txBox="1"/>
      </xdr:nvSpPr>
      <xdr:spPr>
        <a:xfrm>
          <a:off x="1955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116840</xdr:rowOff>
    </xdr:from>
    <xdr:to>
      <xdr:col>2</xdr:col>
      <xdr:colOff>127000</xdr:colOff>
      <xdr:row>62</xdr:row>
      <xdr:rowOff>46990</xdr:rowOff>
    </xdr:to>
    <xdr:sp macro="" textlink="">
      <xdr:nvSpPr>
        <xdr:cNvPr id="160" name="円/楕円 159"/>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57167</xdr:rowOff>
    </xdr:from>
    <xdr:ext cx="762000" cy="259045"/>
    <xdr:sp macro="" textlink="">
      <xdr:nvSpPr>
        <xdr:cNvPr id="161" name="テキスト ボックス 16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[123,273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人口一人当たりの決算額は前年度に比べ</a:t>
          </a:r>
          <a:r>
            <a:rPr kumimoji="1" lang="en-US" altLang="ja-JP" sz="1300">
              <a:latin typeface="ＭＳ Ｐゴシック"/>
            </a:rPr>
            <a:t>620</a:t>
          </a:r>
          <a:r>
            <a:rPr kumimoji="1" lang="ja-JP" altLang="en-US" sz="1300">
              <a:latin typeface="ＭＳ Ｐゴシック"/>
            </a:rPr>
            <a:t>円減となり、類似団体内平均及び県平均を下回る結果となりました。定年退職手当は増加したものの、駐在員報酬の皆減や、清掃センターの閉鎖（一部事務組合によるごみ処理施設に移行）に係る物件費の減少があったことが主な要因となっています。今後も経常経費の節減に合わせ、アウトソーシングや指定管理者制度の導入等、民間活力の活用に積極的に取り組みます。</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68235</xdr:rowOff>
    </xdr:from>
    <xdr:to>
      <xdr:col>7</xdr:col>
      <xdr:colOff>152400</xdr:colOff>
      <xdr:row>81</xdr:row>
      <xdr:rowOff>69303</xdr:rowOff>
    </xdr:to>
    <xdr:cxnSp macro="">
      <xdr:nvCxnSpPr>
        <xdr:cNvPr id="197" name="直線コネクタ 196"/>
        <xdr:cNvCxnSpPr/>
      </xdr:nvCxnSpPr>
      <xdr:spPr>
        <a:xfrm flipV="1">
          <a:off x="4114800" y="13955685"/>
          <a:ext cx="8382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53011</xdr:rowOff>
    </xdr:from>
    <xdr:ext cx="762000" cy="259045"/>
    <xdr:sp macro="" textlink="">
      <xdr:nvSpPr>
        <xdr:cNvPr id="198" name="人件費・物件費等の状況平均値テキスト"/>
        <xdr:cNvSpPr txBox="1"/>
      </xdr:nvSpPr>
      <xdr:spPr>
        <a:xfrm>
          <a:off x="5041900" y="139404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62289</xdr:rowOff>
    </xdr:from>
    <xdr:to>
      <xdr:col>6</xdr:col>
      <xdr:colOff>0</xdr:colOff>
      <xdr:row>81</xdr:row>
      <xdr:rowOff>69303</xdr:rowOff>
    </xdr:to>
    <xdr:cxnSp macro="">
      <xdr:nvCxnSpPr>
        <xdr:cNvPr id="200" name="直線コネクタ 199"/>
        <xdr:cNvCxnSpPr/>
      </xdr:nvCxnSpPr>
      <xdr:spPr>
        <a:xfrm>
          <a:off x="3225800" y="13949739"/>
          <a:ext cx="889000" cy="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121023</xdr:rowOff>
    </xdr:from>
    <xdr:ext cx="736600" cy="259045"/>
    <xdr:sp macro="" textlink="">
      <xdr:nvSpPr>
        <xdr:cNvPr id="202" name="テキスト ボックス 201"/>
        <xdr:cNvSpPr txBox="1"/>
      </xdr:nvSpPr>
      <xdr:spPr>
        <a:xfrm>
          <a:off x="3733800" y="136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56671</xdr:rowOff>
    </xdr:from>
    <xdr:to>
      <xdr:col>4</xdr:col>
      <xdr:colOff>482600</xdr:colOff>
      <xdr:row>81</xdr:row>
      <xdr:rowOff>62289</xdr:rowOff>
    </xdr:to>
    <xdr:cxnSp macro="">
      <xdr:nvCxnSpPr>
        <xdr:cNvPr id="203" name="直線コネクタ 202"/>
        <xdr:cNvCxnSpPr/>
      </xdr:nvCxnSpPr>
      <xdr:spPr>
        <a:xfrm>
          <a:off x="2336800" y="13944121"/>
          <a:ext cx="889000" cy="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54056</xdr:rowOff>
    </xdr:from>
    <xdr:to>
      <xdr:col>3</xdr:col>
      <xdr:colOff>279400</xdr:colOff>
      <xdr:row>81</xdr:row>
      <xdr:rowOff>56671</xdr:rowOff>
    </xdr:to>
    <xdr:cxnSp macro="">
      <xdr:nvCxnSpPr>
        <xdr:cNvPr id="206" name="直線コネクタ 205"/>
        <xdr:cNvCxnSpPr/>
      </xdr:nvCxnSpPr>
      <xdr:spPr>
        <a:xfrm>
          <a:off x="1447800" y="13941506"/>
          <a:ext cx="889000" cy="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17435</xdr:rowOff>
    </xdr:from>
    <xdr:to>
      <xdr:col>7</xdr:col>
      <xdr:colOff>203200</xdr:colOff>
      <xdr:row>81</xdr:row>
      <xdr:rowOff>119035</xdr:rowOff>
    </xdr:to>
    <xdr:sp macro="" textlink="">
      <xdr:nvSpPr>
        <xdr:cNvPr id="216" name="円/楕円 215"/>
        <xdr:cNvSpPr/>
      </xdr:nvSpPr>
      <xdr:spPr>
        <a:xfrm>
          <a:off x="4902200" y="1390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110162</xdr:rowOff>
    </xdr:from>
    <xdr:ext cx="762000" cy="259045"/>
    <xdr:sp macro="" textlink="">
      <xdr:nvSpPr>
        <xdr:cNvPr id="217" name="人件費・物件費等の状況該当値テキスト"/>
        <xdr:cNvSpPr txBox="1"/>
      </xdr:nvSpPr>
      <xdr:spPr>
        <a:xfrm>
          <a:off x="5041900" y="1382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123,273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18503</xdr:rowOff>
    </xdr:from>
    <xdr:to>
      <xdr:col>6</xdr:col>
      <xdr:colOff>50800</xdr:colOff>
      <xdr:row>81</xdr:row>
      <xdr:rowOff>120103</xdr:rowOff>
    </xdr:to>
    <xdr:sp macro="" textlink="">
      <xdr:nvSpPr>
        <xdr:cNvPr id="218" name="円/楕円 217"/>
        <xdr:cNvSpPr/>
      </xdr:nvSpPr>
      <xdr:spPr>
        <a:xfrm>
          <a:off x="4064000" y="1390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104880</xdr:rowOff>
    </xdr:from>
    <xdr:ext cx="736600" cy="259045"/>
    <xdr:sp macro="" textlink="">
      <xdr:nvSpPr>
        <xdr:cNvPr id="219" name="テキスト ボックス 218"/>
        <xdr:cNvSpPr txBox="1"/>
      </xdr:nvSpPr>
      <xdr:spPr>
        <a:xfrm>
          <a:off x="3733800" y="13992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123,893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11489</xdr:rowOff>
    </xdr:from>
    <xdr:to>
      <xdr:col>4</xdr:col>
      <xdr:colOff>533400</xdr:colOff>
      <xdr:row>81</xdr:row>
      <xdr:rowOff>113089</xdr:rowOff>
    </xdr:to>
    <xdr:sp macro="" textlink="">
      <xdr:nvSpPr>
        <xdr:cNvPr id="220" name="円/楕円 219"/>
        <xdr:cNvSpPr/>
      </xdr:nvSpPr>
      <xdr:spPr>
        <a:xfrm>
          <a:off x="3175000" y="138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123266</xdr:rowOff>
    </xdr:from>
    <xdr:ext cx="762000" cy="259045"/>
    <xdr:sp macro="" textlink="">
      <xdr:nvSpPr>
        <xdr:cNvPr id="221" name="テキスト ボックス 220"/>
        <xdr:cNvSpPr txBox="1"/>
      </xdr:nvSpPr>
      <xdr:spPr>
        <a:xfrm>
          <a:off x="2844800" y="1366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119,824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5871</xdr:rowOff>
    </xdr:from>
    <xdr:to>
      <xdr:col>3</xdr:col>
      <xdr:colOff>330200</xdr:colOff>
      <xdr:row>81</xdr:row>
      <xdr:rowOff>107471</xdr:rowOff>
    </xdr:to>
    <xdr:sp macro="" textlink="">
      <xdr:nvSpPr>
        <xdr:cNvPr id="222" name="円/楕円 221"/>
        <xdr:cNvSpPr/>
      </xdr:nvSpPr>
      <xdr:spPr>
        <a:xfrm>
          <a:off x="2286000" y="1389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117648</xdr:rowOff>
    </xdr:from>
    <xdr:ext cx="762000" cy="259045"/>
    <xdr:sp macro="" textlink="">
      <xdr:nvSpPr>
        <xdr:cNvPr id="223" name="テキスト ボックス 222"/>
        <xdr:cNvSpPr txBox="1"/>
      </xdr:nvSpPr>
      <xdr:spPr>
        <a:xfrm>
          <a:off x="1955800" y="13662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116,564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3256</xdr:rowOff>
    </xdr:from>
    <xdr:to>
      <xdr:col>2</xdr:col>
      <xdr:colOff>127000</xdr:colOff>
      <xdr:row>81</xdr:row>
      <xdr:rowOff>104856</xdr:rowOff>
    </xdr:to>
    <xdr:sp macro="" textlink="">
      <xdr:nvSpPr>
        <xdr:cNvPr id="224" name="円/楕円 223"/>
        <xdr:cNvSpPr/>
      </xdr:nvSpPr>
      <xdr:spPr>
        <a:xfrm>
          <a:off x="1397000" y="1389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115033</xdr:rowOff>
    </xdr:from>
    <xdr:ext cx="762000" cy="259045"/>
    <xdr:sp macro="" textlink="">
      <xdr:nvSpPr>
        <xdr:cNvPr id="225" name="テキスト ボックス 224"/>
        <xdr:cNvSpPr txBox="1"/>
      </xdr:nvSpPr>
      <xdr:spPr>
        <a:xfrm>
          <a:off x="1066800" y="136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a:t>
          </a:r>
          <a:r>
            <a:rPr kumimoji="1" lang="en-US" altLang="ja-JP" sz="1300">
              <a:latin typeface="ＭＳ Ｐゴシック"/>
            </a:rPr>
            <a:t>97.1</a:t>
          </a:r>
          <a:r>
            <a:rPr kumimoji="1" lang="ja-JP" altLang="en-US" sz="1300">
              <a:latin typeface="ＭＳ Ｐゴシック"/>
            </a:rPr>
            <a:t>で、昨年を</a:t>
          </a:r>
          <a:r>
            <a:rPr kumimoji="1" lang="en-US" altLang="ja-JP" sz="1300">
              <a:latin typeface="ＭＳ Ｐゴシック"/>
            </a:rPr>
            <a:t>0.1</a:t>
          </a:r>
          <a:r>
            <a:rPr kumimoji="1" lang="ja-JP" altLang="en-US" sz="1300">
              <a:latin typeface="ＭＳ Ｐゴシック"/>
            </a:rPr>
            <a:t>ポイント上回りました。これは、職員構成の変動による影響が主であり、給与表等制度変更の差異によるものではありません。今後も国の動向等注視しながら、給料の適正化に努めます。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82</xdr:row>
      <xdr:rowOff>155423</xdr:rowOff>
    </xdr:to>
    <xdr:cxnSp macro="">
      <xdr:nvCxnSpPr>
        <xdr:cNvPr id="261" name="直線コネクタ 260"/>
        <xdr:cNvCxnSpPr/>
      </xdr:nvCxnSpPr>
      <xdr:spPr>
        <a:xfrm>
          <a:off x="16179800" y="14202834"/>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83</xdr:row>
      <xdr:rowOff>6955</xdr:rowOff>
    </xdr:to>
    <xdr:cxnSp macro="">
      <xdr:nvCxnSpPr>
        <xdr:cNvPr id="264" name="直線コネクタ 263"/>
        <xdr:cNvCxnSpPr/>
      </xdr:nvCxnSpPr>
      <xdr:spPr>
        <a:xfrm flipV="1">
          <a:off x="15290800" y="142028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6" name="テキスト ボックス 265"/>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132443</xdr:rowOff>
    </xdr:from>
    <xdr:to>
      <xdr:col>22</xdr:col>
      <xdr:colOff>203200</xdr:colOff>
      <xdr:row>83</xdr:row>
      <xdr:rowOff>6955</xdr:rowOff>
    </xdr:to>
    <xdr:cxnSp macro="">
      <xdr:nvCxnSpPr>
        <xdr:cNvPr id="267" name="直線コネクタ 266"/>
        <xdr:cNvCxnSpPr/>
      </xdr:nvCxnSpPr>
      <xdr:spPr>
        <a:xfrm>
          <a:off x="14401800" y="141913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9" name="テキスト ボックス 268"/>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132443</xdr:rowOff>
    </xdr:from>
    <xdr:to>
      <xdr:col>21</xdr:col>
      <xdr:colOff>0</xdr:colOff>
      <xdr:row>88</xdr:row>
      <xdr:rowOff>0</xdr:rowOff>
    </xdr:to>
    <xdr:cxnSp macro="">
      <xdr:nvCxnSpPr>
        <xdr:cNvPr id="270" name="直線コネクタ 269"/>
        <xdr:cNvCxnSpPr/>
      </xdr:nvCxnSpPr>
      <xdr:spPr>
        <a:xfrm flipV="1">
          <a:off x="13512800" y="14191343"/>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72" name="テキスト ボックス 271"/>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4" name="テキスト ボックス 27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104623</xdr:rowOff>
    </xdr:from>
    <xdr:to>
      <xdr:col>24</xdr:col>
      <xdr:colOff>609600</xdr:colOff>
      <xdr:row>83</xdr:row>
      <xdr:rowOff>34773</xdr:rowOff>
    </xdr:to>
    <xdr:sp macro="" textlink="">
      <xdr:nvSpPr>
        <xdr:cNvPr id="280" name="円/楕円 279"/>
        <xdr:cNvSpPr/>
      </xdr:nvSpPr>
      <xdr:spPr>
        <a:xfrm>
          <a:off x="169672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121150</xdr:rowOff>
    </xdr:from>
    <xdr:ext cx="762000" cy="259045"/>
    <xdr:sp macro="" textlink="">
      <xdr:nvSpPr>
        <xdr:cNvPr id="281" name="給与水準   （国との比較）該当値テキスト"/>
        <xdr:cNvSpPr txBox="1"/>
      </xdr:nvSpPr>
      <xdr:spPr>
        <a:xfrm>
          <a:off x="17106900" y="1400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93134</xdr:rowOff>
    </xdr:from>
    <xdr:to>
      <xdr:col>23</xdr:col>
      <xdr:colOff>457200</xdr:colOff>
      <xdr:row>83</xdr:row>
      <xdr:rowOff>23284</xdr:rowOff>
    </xdr:to>
    <xdr:sp macro="" textlink="">
      <xdr:nvSpPr>
        <xdr:cNvPr id="282" name="円/楕円 281"/>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83" name="テキスト ボックス 282"/>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127605</xdr:rowOff>
    </xdr:from>
    <xdr:to>
      <xdr:col>22</xdr:col>
      <xdr:colOff>254000</xdr:colOff>
      <xdr:row>83</xdr:row>
      <xdr:rowOff>57755</xdr:rowOff>
    </xdr:to>
    <xdr:sp macro="" textlink="">
      <xdr:nvSpPr>
        <xdr:cNvPr id="284" name="円/楕円 283"/>
        <xdr:cNvSpPr/>
      </xdr:nvSpPr>
      <xdr:spPr>
        <a:xfrm>
          <a:off x="15240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67932</xdr:rowOff>
    </xdr:from>
    <xdr:ext cx="762000" cy="259045"/>
    <xdr:sp macro="" textlink="">
      <xdr:nvSpPr>
        <xdr:cNvPr id="285" name="テキスト ボックス 284"/>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81643</xdr:rowOff>
    </xdr:from>
    <xdr:to>
      <xdr:col>21</xdr:col>
      <xdr:colOff>50800</xdr:colOff>
      <xdr:row>83</xdr:row>
      <xdr:rowOff>11793</xdr:rowOff>
    </xdr:to>
    <xdr:sp macro="" textlink="">
      <xdr:nvSpPr>
        <xdr:cNvPr id="286" name="円/楕円 285"/>
        <xdr:cNvSpPr/>
      </xdr:nvSpPr>
      <xdr:spPr>
        <a:xfrm>
          <a:off x="14351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21970</xdr:rowOff>
    </xdr:from>
    <xdr:ext cx="762000" cy="259045"/>
    <xdr:sp macro="" textlink="">
      <xdr:nvSpPr>
        <xdr:cNvPr id="287" name="テキスト ボックス 286"/>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8" name="円/楕円 287"/>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89" name="テキスト ボックス 28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人口千人当たりの職員数は、類似団体内平均を上回る</a:t>
          </a:r>
          <a:r>
            <a:rPr kumimoji="1" lang="en-US" altLang="ja-JP" sz="1300">
              <a:latin typeface="ＭＳ Ｐゴシック"/>
            </a:rPr>
            <a:t>8.57</a:t>
          </a:r>
          <a:r>
            <a:rPr kumimoji="1" lang="ja-JP" altLang="en-US" sz="1300">
              <a:latin typeface="ＭＳ Ｐゴシック"/>
            </a:rPr>
            <a:t>人となっています。主な要因として、公立保育園の職員数が類似団体と比較して多いことが挙げられます。今後も少子高齢化や人口減少などの対策を進めるとともに、次世代へ継続可能なまちづくりを目指し、公立保育園の民営化や施設の指定管理者制度など民間の活用を検討し、事務事業の効率化を進め、職員定数の適正化に努めます。</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66040</xdr:rowOff>
    </xdr:from>
    <xdr:to>
      <xdr:col>24</xdr:col>
      <xdr:colOff>558800</xdr:colOff>
      <xdr:row>63</xdr:row>
      <xdr:rowOff>108268</xdr:rowOff>
    </xdr:to>
    <xdr:cxnSp macro="">
      <xdr:nvCxnSpPr>
        <xdr:cNvPr id="324" name="直線コネクタ 323"/>
        <xdr:cNvCxnSpPr/>
      </xdr:nvCxnSpPr>
      <xdr:spPr>
        <a:xfrm>
          <a:off x="16179800" y="10867390"/>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5"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23813</xdr:rowOff>
    </xdr:from>
    <xdr:to>
      <xdr:col>23</xdr:col>
      <xdr:colOff>406400</xdr:colOff>
      <xdr:row>63</xdr:row>
      <xdr:rowOff>66040</xdr:rowOff>
    </xdr:to>
    <xdr:cxnSp macro="">
      <xdr:nvCxnSpPr>
        <xdr:cNvPr id="327" name="直線コネクタ 326"/>
        <xdr:cNvCxnSpPr/>
      </xdr:nvCxnSpPr>
      <xdr:spPr>
        <a:xfrm>
          <a:off x="15290800" y="1082516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9" name="テキスト ボックス 328"/>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169121</xdr:rowOff>
    </xdr:from>
    <xdr:to>
      <xdr:col>22</xdr:col>
      <xdr:colOff>203200</xdr:colOff>
      <xdr:row>63</xdr:row>
      <xdr:rowOff>23813</xdr:rowOff>
    </xdr:to>
    <xdr:cxnSp macro="">
      <xdr:nvCxnSpPr>
        <xdr:cNvPr id="330" name="直線コネクタ 329"/>
        <xdr:cNvCxnSpPr/>
      </xdr:nvCxnSpPr>
      <xdr:spPr>
        <a:xfrm>
          <a:off x="14401800" y="10799021"/>
          <a:ext cx="889000" cy="2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32" name="テキスト ボックス 331"/>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163089</xdr:rowOff>
    </xdr:from>
    <xdr:to>
      <xdr:col>21</xdr:col>
      <xdr:colOff>0</xdr:colOff>
      <xdr:row>62</xdr:row>
      <xdr:rowOff>169121</xdr:rowOff>
    </xdr:to>
    <xdr:cxnSp macro="">
      <xdr:nvCxnSpPr>
        <xdr:cNvPr id="333" name="直線コネクタ 332"/>
        <xdr:cNvCxnSpPr/>
      </xdr:nvCxnSpPr>
      <xdr:spPr>
        <a:xfrm>
          <a:off x="13512800" y="1079298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35" name="テキスト ボックス 334"/>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37" name="テキスト ボックス 336"/>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57468</xdr:rowOff>
    </xdr:from>
    <xdr:to>
      <xdr:col>24</xdr:col>
      <xdr:colOff>609600</xdr:colOff>
      <xdr:row>63</xdr:row>
      <xdr:rowOff>159068</xdr:rowOff>
    </xdr:to>
    <xdr:sp macro="" textlink="">
      <xdr:nvSpPr>
        <xdr:cNvPr id="343" name="円/楕円 342"/>
        <xdr:cNvSpPr/>
      </xdr:nvSpPr>
      <xdr:spPr>
        <a:xfrm>
          <a:off x="169672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29545</xdr:rowOff>
    </xdr:from>
    <xdr:ext cx="762000" cy="259045"/>
    <xdr:sp macro="" textlink="">
      <xdr:nvSpPr>
        <xdr:cNvPr id="344" name="定員管理の状況該当値テキスト"/>
        <xdr:cNvSpPr txBox="1"/>
      </xdr:nvSpPr>
      <xdr:spPr>
        <a:xfrm>
          <a:off x="17106900" y="1083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15240</xdr:rowOff>
    </xdr:from>
    <xdr:to>
      <xdr:col>23</xdr:col>
      <xdr:colOff>457200</xdr:colOff>
      <xdr:row>63</xdr:row>
      <xdr:rowOff>116840</xdr:rowOff>
    </xdr:to>
    <xdr:sp macro="" textlink="">
      <xdr:nvSpPr>
        <xdr:cNvPr id="345" name="円/楕円 344"/>
        <xdr:cNvSpPr/>
      </xdr:nvSpPr>
      <xdr:spPr>
        <a:xfrm>
          <a:off x="16129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101617</xdr:rowOff>
    </xdr:from>
    <xdr:ext cx="736600" cy="259045"/>
    <xdr:sp macro="" textlink="">
      <xdr:nvSpPr>
        <xdr:cNvPr id="346" name="テキスト ボックス 345"/>
        <xdr:cNvSpPr txBox="1"/>
      </xdr:nvSpPr>
      <xdr:spPr>
        <a:xfrm>
          <a:off x="15798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144463</xdr:rowOff>
    </xdr:from>
    <xdr:to>
      <xdr:col>22</xdr:col>
      <xdr:colOff>254000</xdr:colOff>
      <xdr:row>63</xdr:row>
      <xdr:rowOff>74613</xdr:rowOff>
    </xdr:to>
    <xdr:sp macro="" textlink="">
      <xdr:nvSpPr>
        <xdr:cNvPr id="347" name="円/楕円 346"/>
        <xdr:cNvSpPr/>
      </xdr:nvSpPr>
      <xdr:spPr>
        <a:xfrm>
          <a:off x="15240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59390</xdr:rowOff>
    </xdr:from>
    <xdr:ext cx="762000" cy="259045"/>
    <xdr:sp macro="" textlink="">
      <xdr:nvSpPr>
        <xdr:cNvPr id="348" name="テキスト ボックス 347"/>
        <xdr:cNvSpPr txBox="1"/>
      </xdr:nvSpPr>
      <xdr:spPr>
        <a:xfrm>
          <a:off x="14909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118321</xdr:rowOff>
    </xdr:from>
    <xdr:to>
      <xdr:col>21</xdr:col>
      <xdr:colOff>50800</xdr:colOff>
      <xdr:row>63</xdr:row>
      <xdr:rowOff>48471</xdr:rowOff>
    </xdr:to>
    <xdr:sp macro="" textlink="">
      <xdr:nvSpPr>
        <xdr:cNvPr id="349" name="円/楕円 348"/>
        <xdr:cNvSpPr/>
      </xdr:nvSpPr>
      <xdr:spPr>
        <a:xfrm>
          <a:off x="14351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33248</xdr:rowOff>
    </xdr:from>
    <xdr:ext cx="762000" cy="259045"/>
    <xdr:sp macro="" textlink="">
      <xdr:nvSpPr>
        <xdr:cNvPr id="350" name="テキスト ボックス 349"/>
        <xdr:cNvSpPr txBox="1"/>
      </xdr:nvSpPr>
      <xdr:spPr>
        <a:xfrm>
          <a:off x="14020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112289</xdr:rowOff>
    </xdr:from>
    <xdr:to>
      <xdr:col>19</xdr:col>
      <xdr:colOff>533400</xdr:colOff>
      <xdr:row>63</xdr:row>
      <xdr:rowOff>42439</xdr:rowOff>
    </xdr:to>
    <xdr:sp macro="" textlink="">
      <xdr:nvSpPr>
        <xdr:cNvPr id="351" name="円/楕円 350"/>
        <xdr:cNvSpPr/>
      </xdr:nvSpPr>
      <xdr:spPr>
        <a:xfrm>
          <a:off x="13462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27216</xdr:rowOff>
    </xdr:from>
    <xdr:ext cx="762000" cy="259045"/>
    <xdr:sp macro="" textlink="">
      <xdr:nvSpPr>
        <xdr:cNvPr id="352" name="テキスト ボックス 351"/>
        <xdr:cNvSpPr txBox="1"/>
      </xdr:nvSpPr>
      <xdr:spPr>
        <a:xfrm>
          <a:off x="13131800" y="1082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年度の単年度実質公債費比率（</a:t>
          </a:r>
          <a:r>
            <a:rPr kumimoji="1" lang="en-US" altLang="ja-JP" sz="1300">
              <a:latin typeface="ＭＳ Ｐゴシック"/>
            </a:rPr>
            <a:t>6.16</a:t>
          </a:r>
          <a:r>
            <a:rPr kumimoji="1" lang="ja-JP" altLang="en-US" sz="1300">
              <a:latin typeface="ＭＳ Ｐゴシック"/>
            </a:rPr>
            <a:t>％）が</a:t>
          </a:r>
          <a:r>
            <a:rPr kumimoji="1" lang="en-US" altLang="ja-JP" sz="1300">
              <a:latin typeface="ＭＳ Ｐゴシック"/>
            </a:rPr>
            <a:t>3</a:t>
          </a:r>
          <a:r>
            <a:rPr kumimoji="1" lang="ja-JP" altLang="en-US" sz="1300">
              <a:latin typeface="ＭＳ Ｐゴシック"/>
            </a:rPr>
            <a:t>ヶ年平均から外れたことにより平均値が減少し、対前年度比</a:t>
          </a:r>
          <a:r>
            <a:rPr kumimoji="1" lang="en-US" altLang="ja-JP" sz="1300">
              <a:latin typeface="ＭＳ Ｐゴシック"/>
            </a:rPr>
            <a:t>0.5</a:t>
          </a:r>
          <a:r>
            <a:rPr kumimoji="1" lang="ja-JP" altLang="en-US" sz="1300">
              <a:latin typeface="ＭＳ Ｐゴシック"/>
            </a:rPr>
            <a:t>％の改善がみられ、前年度同様、類似団体内平均及び県平均を下回る結果となりました。しかしながら、一部事務組合によるごみ処理施設建設に伴う地方債の償還により、平成</a:t>
          </a:r>
          <a:r>
            <a:rPr kumimoji="1" lang="en-US" altLang="ja-JP" sz="1300">
              <a:latin typeface="ＭＳ Ｐゴシック"/>
            </a:rPr>
            <a:t>28</a:t>
          </a:r>
          <a:r>
            <a:rPr kumimoji="1" lang="ja-JP" altLang="en-US" sz="1300">
              <a:latin typeface="ＭＳ Ｐゴシック"/>
            </a:rPr>
            <a:t>年度の単年度実質公債費比率は前年度と比較し増加していることから、引き続き地方債発行による後年度財政状況への影響を見極め、適正管理に努めます。</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70938</xdr:rowOff>
    </xdr:from>
    <xdr:to>
      <xdr:col>24</xdr:col>
      <xdr:colOff>558800</xdr:colOff>
      <xdr:row>39</xdr:row>
      <xdr:rowOff>105410</xdr:rowOff>
    </xdr:to>
    <xdr:cxnSp macro="">
      <xdr:nvCxnSpPr>
        <xdr:cNvPr id="387" name="直線コネクタ 386"/>
        <xdr:cNvCxnSpPr/>
      </xdr:nvCxnSpPr>
      <xdr:spPr>
        <a:xfrm flipV="1">
          <a:off x="16179800" y="675748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105410</xdr:rowOff>
    </xdr:from>
    <xdr:to>
      <xdr:col>23</xdr:col>
      <xdr:colOff>406400</xdr:colOff>
      <xdr:row>40</xdr:row>
      <xdr:rowOff>16691</xdr:rowOff>
    </xdr:to>
    <xdr:cxnSp macro="">
      <xdr:nvCxnSpPr>
        <xdr:cNvPr id="390" name="直線コネクタ 389"/>
        <xdr:cNvCxnSpPr/>
      </xdr:nvCxnSpPr>
      <xdr:spPr>
        <a:xfrm flipV="1">
          <a:off x="15290800" y="6791960"/>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16691</xdr:rowOff>
    </xdr:from>
    <xdr:to>
      <xdr:col>22</xdr:col>
      <xdr:colOff>203200</xdr:colOff>
      <xdr:row>40</xdr:row>
      <xdr:rowOff>85634</xdr:rowOff>
    </xdr:to>
    <xdr:cxnSp macro="">
      <xdr:nvCxnSpPr>
        <xdr:cNvPr id="393" name="直線コネクタ 392"/>
        <xdr:cNvCxnSpPr/>
      </xdr:nvCxnSpPr>
      <xdr:spPr>
        <a:xfrm flipV="1">
          <a:off x="14401800" y="687469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5" name="テキスト ボックス 394"/>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85634</xdr:rowOff>
    </xdr:from>
    <xdr:to>
      <xdr:col>21</xdr:col>
      <xdr:colOff>0</xdr:colOff>
      <xdr:row>40</xdr:row>
      <xdr:rowOff>154577</xdr:rowOff>
    </xdr:to>
    <xdr:cxnSp macro="">
      <xdr:nvCxnSpPr>
        <xdr:cNvPr id="396" name="直線コネクタ 395"/>
        <xdr:cNvCxnSpPr/>
      </xdr:nvCxnSpPr>
      <xdr:spPr>
        <a:xfrm flipV="1">
          <a:off x="13512800" y="694363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0" name="テキスト ボックス 399"/>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20138</xdr:rowOff>
    </xdr:from>
    <xdr:to>
      <xdr:col>24</xdr:col>
      <xdr:colOff>609600</xdr:colOff>
      <xdr:row>39</xdr:row>
      <xdr:rowOff>121738</xdr:rowOff>
    </xdr:to>
    <xdr:sp macro="" textlink="">
      <xdr:nvSpPr>
        <xdr:cNvPr id="406" name="円/楕円 405"/>
        <xdr:cNvSpPr/>
      </xdr:nvSpPr>
      <xdr:spPr>
        <a:xfrm>
          <a:off x="169672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36665</xdr:rowOff>
    </xdr:from>
    <xdr:ext cx="762000" cy="259045"/>
    <xdr:sp macro="" textlink="">
      <xdr:nvSpPr>
        <xdr:cNvPr id="407" name="公債費負担の状況該当値テキスト"/>
        <xdr:cNvSpPr txBox="1"/>
      </xdr:nvSpPr>
      <xdr:spPr>
        <a:xfrm>
          <a:off x="17106900" y="65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54610</xdr:rowOff>
    </xdr:from>
    <xdr:to>
      <xdr:col>23</xdr:col>
      <xdr:colOff>457200</xdr:colOff>
      <xdr:row>39</xdr:row>
      <xdr:rowOff>156210</xdr:rowOff>
    </xdr:to>
    <xdr:sp macro="" textlink="">
      <xdr:nvSpPr>
        <xdr:cNvPr id="408" name="円/楕円 407"/>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409" name="テキスト ボックス 408"/>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137341</xdr:rowOff>
    </xdr:from>
    <xdr:to>
      <xdr:col>22</xdr:col>
      <xdr:colOff>254000</xdr:colOff>
      <xdr:row>40</xdr:row>
      <xdr:rowOff>67491</xdr:rowOff>
    </xdr:to>
    <xdr:sp macro="" textlink="">
      <xdr:nvSpPr>
        <xdr:cNvPr id="410" name="円/楕円 409"/>
        <xdr:cNvSpPr/>
      </xdr:nvSpPr>
      <xdr:spPr>
        <a:xfrm>
          <a:off x="152400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77668</xdr:rowOff>
    </xdr:from>
    <xdr:ext cx="762000" cy="259045"/>
    <xdr:sp macro="" textlink="">
      <xdr:nvSpPr>
        <xdr:cNvPr id="411" name="テキスト ボックス 410"/>
        <xdr:cNvSpPr txBox="1"/>
      </xdr:nvSpPr>
      <xdr:spPr>
        <a:xfrm>
          <a:off x="14909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34834</xdr:rowOff>
    </xdr:from>
    <xdr:to>
      <xdr:col>21</xdr:col>
      <xdr:colOff>50800</xdr:colOff>
      <xdr:row>40</xdr:row>
      <xdr:rowOff>136434</xdr:rowOff>
    </xdr:to>
    <xdr:sp macro="" textlink="">
      <xdr:nvSpPr>
        <xdr:cNvPr id="412" name="円/楕円 411"/>
        <xdr:cNvSpPr/>
      </xdr:nvSpPr>
      <xdr:spPr>
        <a:xfrm>
          <a:off x="14351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146611</xdr:rowOff>
    </xdr:from>
    <xdr:ext cx="762000" cy="259045"/>
    <xdr:sp macro="" textlink="">
      <xdr:nvSpPr>
        <xdr:cNvPr id="413" name="テキスト ボックス 412"/>
        <xdr:cNvSpPr txBox="1"/>
      </xdr:nvSpPr>
      <xdr:spPr>
        <a:xfrm>
          <a:off x="14020800" y="666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103777</xdr:rowOff>
    </xdr:from>
    <xdr:to>
      <xdr:col>19</xdr:col>
      <xdr:colOff>533400</xdr:colOff>
      <xdr:row>41</xdr:row>
      <xdr:rowOff>33927</xdr:rowOff>
    </xdr:to>
    <xdr:sp macro="" textlink="">
      <xdr:nvSpPr>
        <xdr:cNvPr id="414" name="円/楕円 413"/>
        <xdr:cNvSpPr/>
      </xdr:nvSpPr>
      <xdr:spPr>
        <a:xfrm>
          <a:off x="13462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44104</xdr:rowOff>
    </xdr:from>
    <xdr:ext cx="762000" cy="259045"/>
    <xdr:sp macro="" textlink="">
      <xdr:nvSpPr>
        <xdr:cNvPr id="415" name="テキスト ボックス 414"/>
        <xdr:cNvSpPr txBox="1"/>
      </xdr:nvSpPr>
      <xdr:spPr>
        <a:xfrm>
          <a:off x="13131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臨時財政対策債の減少などにより、標準財政規模が減少したものの、地方債現在高や設立法人の負債額等負担見込額が減少し、対前年度比</a:t>
          </a:r>
          <a:r>
            <a:rPr kumimoji="1" lang="en-US" altLang="ja-JP" sz="1300">
              <a:latin typeface="ＭＳ Ｐゴシック"/>
            </a:rPr>
            <a:t>7.4</a:t>
          </a:r>
          <a:r>
            <a:rPr kumimoji="1" lang="ja-JP" altLang="en-US" sz="1300">
              <a:latin typeface="ＭＳ Ｐゴシック"/>
            </a:rPr>
            <a:t>％減の</a:t>
          </a:r>
          <a:r>
            <a:rPr kumimoji="1" lang="en-US" altLang="ja-JP" sz="1300">
              <a:latin typeface="ＭＳ Ｐゴシック"/>
            </a:rPr>
            <a:t>96.4</a:t>
          </a:r>
          <a:r>
            <a:rPr kumimoji="1" lang="ja-JP" altLang="en-US" sz="1300">
              <a:latin typeface="ＭＳ Ｐゴシック"/>
            </a:rPr>
            <a:t>％となりました。前年度同様、類似団体内平均及び県平均を下回る改善には至りませんでした。引き続き、土地開発公社の経営健全化に関する計画に従い継続的な公社用地の取得を進めるとともに、行財政改革を一層推進してさらなる健全化に努めます。</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59944</xdr:rowOff>
    </xdr:from>
    <xdr:to>
      <xdr:col>24</xdr:col>
      <xdr:colOff>558800</xdr:colOff>
      <xdr:row>18</xdr:row>
      <xdr:rowOff>119465</xdr:rowOff>
    </xdr:to>
    <xdr:cxnSp macro="">
      <xdr:nvCxnSpPr>
        <xdr:cNvPr id="449" name="直線コネクタ 448"/>
        <xdr:cNvCxnSpPr/>
      </xdr:nvCxnSpPr>
      <xdr:spPr>
        <a:xfrm flipV="1">
          <a:off x="16179800" y="3146044"/>
          <a:ext cx="8382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0"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113030</xdr:rowOff>
    </xdr:from>
    <xdr:to>
      <xdr:col>23</xdr:col>
      <xdr:colOff>406400</xdr:colOff>
      <xdr:row>18</xdr:row>
      <xdr:rowOff>119465</xdr:rowOff>
    </xdr:to>
    <xdr:cxnSp macro="">
      <xdr:nvCxnSpPr>
        <xdr:cNvPr id="452" name="直線コネクタ 451"/>
        <xdr:cNvCxnSpPr/>
      </xdr:nvCxnSpPr>
      <xdr:spPr>
        <a:xfrm>
          <a:off x="15290800" y="3199130"/>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4" name="テキスト ボックス 453"/>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113030</xdr:rowOff>
    </xdr:from>
    <xdr:to>
      <xdr:col>22</xdr:col>
      <xdr:colOff>203200</xdr:colOff>
      <xdr:row>19</xdr:row>
      <xdr:rowOff>5122</xdr:rowOff>
    </xdr:to>
    <xdr:cxnSp macro="">
      <xdr:nvCxnSpPr>
        <xdr:cNvPr id="455" name="直線コネクタ 454"/>
        <xdr:cNvCxnSpPr/>
      </xdr:nvCxnSpPr>
      <xdr:spPr>
        <a:xfrm flipV="1">
          <a:off x="14401800" y="3199130"/>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6" name="フローチャート : 判断 455"/>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7" name="テキスト ボックス 456"/>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5122</xdr:rowOff>
    </xdr:from>
    <xdr:to>
      <xdr:col>21</xdr:col>
      <xdr:colOff>0</xdr:colOff>
      <xdr:row>19</xdr:row>
      <xdr:rowOff>69469</xdr:rowOff>
    </xdr:to>
    <xdr:cxnSp macro="">
      <xdr:nvCxnSpPr>
        <xdr:cNvPr id="458" name="直線コネクタ 457"/>
        <xdr:cNvCxnSpPr/>
      </xdr:nvCxnSpPr>
      <xdr:spPr>
        <a:xfrm flipV="1">
          <a:off x="13512800" y="3262672"/>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9" name="フローチャート : 判断 45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60" name="テキスト ボックス 459"/>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61" name="フローチャート : 判断 46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62" name="テキスト ボックス 461"/>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9144</xdr:rowOff>
    </xdr:from>
    <xdr:to>
      <xdr:col>24</xdr:col>
      <xdr:colOff>609600</xdr:colOff>
      <xdr:row>18</xdr:row>
      <xdr:rowOff>110744</xdr:rowOff>
    </xdr:to>
    <xdr:sp macro="" textlink="">
      <xdr:nvSpPr>
        <xdr:cNvPr id="468" name="円/楕円 467"/>
        <xdr:cNvSpPr/>
      </xdr:nvSpPr>
      <xdr:spPr>
        <a:xfrm>
          <a:off x="16967200" y="3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152671</xdr:rowOff>
    </xdr:from>
    <xdr:ext cx="762000" cy="259045"/>
    <xdr:sp macro="" textlink="">
      <xdr:nvSpPr>
        <xdr:cNvPr id="469" name="将来負担の状況該当値テキスト"/>
        <xdr:cNvSpPr txBox="1"/>
      </xdr:nvSpPr>
      <xdr:spPr>
        <a:xfrm>
          <a:off x="17106900" y="306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68665</xdr:rowOff>
    </xdr:from>
    <xdr:to>
      <xdr:col>23</xdr:col>
      <xdr:colOff>457200</xdr:colOff>
      <xdr:row>18</xdr:row>
      <xdr:rowOff>170265</xdr:rowOff>
    </xdr:to>
    <xdr:sp macro="" textlink="">
      <xdr:nvSpPr>
        <xdr:cNvPr id="470" name="円/楕円 469"/>
        <xdr:cNvSpPr/>
      </xdr:nvSpPr>
      <xdr:spPr>
        <a:xfrm>
          <a:off x="16129000" y="315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155042</xdr:rowOff>
    </xdr:from>
    <xdr:ext cx="736600" cy="259045"/>
    <xdr:sp macro="" textlink="">
      <xdr:nvSpPr>
        <xdr:cNvPr id="471" name="テキスト ボックス 470"/>
        <xdr:cNvSpPr txBox="1"/>
      </xdr:nvSpPr>
      <xdr:spPr>
        <a:xfrm>
          <a:off x="15798800" y="3241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62230</xdr:rowOff>
    </xdr:from>
    <xdr:to>
      <xdr:col>22</xdr:col>
      <xdr:colOff>254000</xdr:colOff>
      <xdr:row>18</xdr:row>
      <xdr:rowOff>163830</xdr:rowOff>
    </xdr:to>
    <xdr:sp macro="" textlink="">
      <xdr:nvSpPr>
        <xdr:cNvPr id="472" name="円/楕円 471"/>
        <xdr:cNvSpPr/>
      </xdr:nvSpPr>
      <xdr:spPr>
        <a:xfrm>
          <a:off x="15240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148607</xdr:rowOff>
    </xdr:from>
    <xdr:ext cx="762000" cy="259045"/>
    <xdr:sp macro="" textlink="">
      <xdr:nvSpPr>
        <xdr:cNvPr id="473" name="テキスト ボックス 472"/>
        <xdr:cNvSpPr txBox="1"/>
      </xdr:nvSpPr>
      <xdr:spPr>
        <a:xfrm>
          <a:off x="14909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125772</xdr:rowOff>
    </xdr:from>
    <xdr:to>
      <xdr:col>21</xdr:col>
      <xdr:colOff>50800</xdr:colOff>
      <xdr:row>19</xdr:row>
      <xdr:rowOff>55922</xdr:rowOff>
    </xdr:to>
    <xdr:sp macro="" textlink="">
      <xdr:nvSpPr>
        <xdr:cNvPr id="474" name="円/楕円 473"/>
        <xdr:cNvSpPr/>
      </xdr:nvSpPr>
      <xdr:spPr>
        <a:xfrm>
          <a:off x="14351000" y="32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40699</xdr:rowOff>
    </xdr:from>
    <xdr:ext cx="762000" cy="259045"/>
    <xdr:sp macro="" textlink="">
      <xdr:nvSpPr>
        <xdr:cNvPr id="475" name="テキスト ボックス 474"/>
        <xdr:cNvSpPr txBox="1"/>
      </xdr:nvSpPr>
      <xdr:spPr>
        <a:xfrm>
          <a:off x="14020800" y="329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18669</xdr:rowOff>
    </xdr:from>
    <xdr:to>
      <xdr:col>19</xdr:col>
      <xdr:colOff>533400</xdr:colOff>
      <xdr:row>19</xdr:row>
      <xdr:rowOff>120269</xdr:rowOff>
    </xdr:to>
    <xdr:sp macro="" textlink="">
      <xdr:nvSpPr>
        <xdr:cNvPr id="476" name="円/楕円 475"/>
        <xdr:cNvSpPr/>
      </xdr:nvSpPr>
      <xdr:spPr>
        <a:xfrm>
          <a:off x="13462000" y="32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105046</xdr:rowOff>
    </xdr:from>
    <xdr:ext cx="762000" cy="259045"/>
    <xdr:sp macro="" textlink="">
      <xdr:nvSpPr>
        <xdr:cNvPr id="477" name="テキスト ボックス 476"/>
        <xdr:cNvSpPr txBox="1"/>
      </xdr:nvSpPr>
      <xdr:spPr>
        <a:xfrm>
          <a:off x="13131800" y="336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長野県諏訪市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50,428
49,203
109.17
20,853,454
20,097,924
736,697
11,434,201
18,954,186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96.4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類似団体内平均を上回りました。経常一般財源が減少し、駐在員報酬の皆減などによる経常人件費充当一般財源が減少したものの、経常一般財源の減少率が大きかったため、比率としては対前年度比</a:t>
          </a:r>
          <a:r>
            <a:rPr kumimoji="1" lang="en-US" altLang="ja-JP" sz="1300">
              <a:latin typeface="ＭＳ Ｐゴシック"/>
            </a:rPr>
            <a:t>0.4</a:t>
          </a:r>
          <a:r>
            <a:rPr kumimoji="1" lang="ja-JP" altLang="en-US" sz="1300">
              <a:latin typeface="ＭＳ Ｐゴシック"/>
            </a:rPr>
            <a:t>％増となりました。今後も引き続き職員配置適正化計画に基づく人員削減に取り組み、指定管理者制度の導入による民間委託等を進め、人件費総体の抑制を図ります。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37</xdr:row>
      <xdr:rowOff>39370</xdr:rowOff>
    </xdr:to>
    <xdr:cxnSp macro="">
      <xdr:nvCxnSpPr>
        <xdr:cNvPr id="66" name="直線コネクタ 65"/>
        <xdr:cNvCxnSpPr/>
      </xdr:nvCxnSpPr>
      <xdr:spPr>
        <a:xfrm>
          <a:off x="3987800" y="6352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157480</xdr:rowOff>
    </xdr:from>
    <xdr:to>
      <xdr:col>5</xdr:col>
      <xdr:colOff>549275</xdr:colOff>
      <xdr:row>37</xdr:row>
      <xdr:rowOff>8890</xdr:rowOff>
    </xdr:to>
    <xdr:cxnSp macro="">
      <xdr:nvCxnSpPr>
        <xdr:cNvPr id="69" name="直線コネクタ 68"/>
        <xdr:cNvCxnSpPr/>
      </xdr:nvCxnSpPr>
      <xdr:spPr>
        <a:xfrm>
          <a:off x="3098800" y="632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66040</xdr:rowOff>
    </xdr:from>
    <xdr:to>
      <xdr:col>4</xdr:col>
      <xdr:colOff>346075</xdr:colOff>
      <xdr:row>36</xdr:row>
      <xdr:rowOff>157480</xdr:rowOff>
    </xdr:to>
    <xdr:cxnSp macro="">
      <xdr:nvCxnSpPr>
        <xdr:cNvPr id="72" name="直線コネクタ 71"/>
        <xdr:cNvCxnSpPr/>
      </xdr:nvCxnSpPr>
      <xdr:spPr>
        <a:xfrm>
          <a:off x="2209800" y="6238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66040</xdr:rowOff>
    </xdr:from>
    <xdr:to>
      <xdr:col>3</xdr:col>
      <xdr:colOff>142875</xdr:colOff>
      <xdr:row>36</xdr:row>
      <xdr:rowOff>165100</xdr:rowOff>
    </xdr:to>
    <xdr:cxnSp macro="">
      <xdr:nvCxnSpPr>
        <xdr:cNvPr id="75" name="直線コネクタ 74"/>
        <xdr:cNvCxnSpPr/>
      </xdr:nvCxnSpPr>
      <xdr:spPr>
        <a:xfrm flipV="1">
          <a:off x="1320800" y="6238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85" name="円/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7" name="円/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106680</xdr:rowOff>
    </xdr:from>
    <xdr:to>
      <xdr:col>4</xdr:col>
      <xdr:colOff>396875</xdr:colOff>
      <xdr:row>37</xdr:row>
      <xdr:rowOff>36830</xdr:rowOff>
    </xdr:to>
    <xdr:sp macro="" textlink="">
      <xdr:nvSpPr>
        <xdr:cNvPr id="89" name="円/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90" name="テキスト ボックス 89"/>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xdr:rowOff>
    </xdr:from>
    <xdr:to>
      <xdr:col>3</xdr:col>
      <xdr:colOff>193675</xdr:colOff>
      <xdr:row>36</xdr:row>
      <xdr:rowOff>116840</xdr:rowOff>
    </xdr:to>
    <xdr:sp macro="" textlink="">
      <xdr:nvSpPr>
        <xdr:cNvPr id="91" name="円/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3" name="円/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前年度同様、類似団体内平均を下回りました。経常一般財源が減少しましたが、各種委託料の増加なども経常的経費として増加したため、経常物件費充当一般財源が増加し、比率は対前年度比</a:t>
          </a:r>
          <a:r>
            <a:rPr kumimoji="1" lang="en-US" altLang="ja-JP" sz="1300">
              <a:latin typeface="ＭＳ Ｐゴシック"/>
            </a:rPr>
            <a:t>0.3</a:t>
          </a:r>
          <a:r>
            <a:rPr kumimoji="1" lang="ja-JP" altLang="en-US" sz="1300">
              <a:latin typeface="ＭＳ Ｐゴシック"/>
            </a:rPr>
            <a:t>％増となりました。今後指定管理者制度など民間委託が進むにつれ、物件費の比率も増加してくるものと考えられます。</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157480</xdr:rowOff>
    </xdr:from>
    <xdr:to>
      <xdr:col>24</xdr:col>
      <xdr:colOff>31750</xdr:colOff>
      <xdr:row>17</xdr:row>
      <xdr:rowOff>8890</xdr:rowOff>
    </xdr:to>
    <xdr:cxnSp macro="">
      <xdr:nvCxnSpPr>
        <xdr:cNvPr id="127" name="直線コネクタ 126"/>
        <xdr:cNvCxnSpPr/>
      </xdr:nvCxnSpPr>
      <xdr:spPr>
        <a:xfrm>
          <a:off x="15671800" y="2900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157480</xdr:rowOff>
    </xdr:from>
    <xdr:to>
      <xdr:col>22</xdr:col>
      <xdr:colOff>565150</xdr:colOff>
      <xdr:row>16</xdr:row>
      <xdr:rowOff>157480</xdr:rowOff>
    </xdr:to>
    <xdr:cxnSp macro="">
      <xdr:nvCxnSpPr>
        <xdr:cNvPr id="130" name="直線コネクタ 129"/>
        <xdr:cNvCxnSpPr/>
      </xdr:nvCxnSpPr>
      <xdr:spPr>
        <a:xfrm>
          <a:off x="14782800" y="2900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111760</xdr:rowOff>
    </xdr:from>
    <xdr:to>
      <xdr:col>21</xdr:col>
      <xdr:colOff>361950</xdr:colOff>
      <xdr:row>16</xdr:row>
      <xdr:rowOff>157480</xdr:rowOff>
    </xdr:to>
    <xdr:cxnSp macro="">
      <xdr:nvCxnSpPr>
        <xdr:cNvPr id="133" name="直線コネクタ 132"/>
        <xdr:cNvCxnSpPr/>
      </xdr:nvCxnSpPr>
      <xdr:spPr>
        <a:xfrm>
          <a:off x="13893800" y="2854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66040</xdr:rowOff>
    </xdr:from>
    <xdr:to>
      <xdr:col>20</xdr:col>
      <xdr:colOff>158750</xdr:colOff>
      <xdr:row>16</xdr:row>
      <xdr:rowOff>111760</xdr:rowOff>
    </xdr:to>
    <xdr:cxnSp macro="">
      <xdr:nvCxnSpPr>
        <xdr:cNvPr id="136" name="直線コネクタ 135"/>
        <xdr:cNvCxnSpPr/>
      </xdr:nvCxnSpPr>
      <xdr:spPr>
        <a:xfrm>
          <a:off x="13004800" y="2809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21607</xdr:rowOff>
    </xdr:from>
    <xdr:ext cx="762000" cy="259045"/>
    <xdr:sp macro="" textlink="">
      <xdr:nvSpPr>
        <xdr:cNvPr id="138" name="テキスト ボックス 137"/>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129540</xdr:rowOff>
    </xdr:from>
    <xdr:to>
      <xdr:col>24</xdr:col>
      <xdr:colOff>82550</xdr:colOff>
      <xdr:row>17</xdr:row>
      <xdr:rowOff>59690</xdr:rowOff>
    </xdr:to>
    <xdr:sp macro="" textlink="">
      <xdr:nvSpPr>
        <xdr:cNvPr id="146" name="円/楕円 145"/>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146067</xdr:rowOff>
    </xdr:from>
    <xdr:ext cx="762000" cy="259045"/>
    <xdr:sp macro="" textlink="">
      <xdr:nvSpPr>
        <xdr:cNvPr id="147" name="物件費該当値テキスト"/>
        <xdr:cNvSpPr txBox="1"/>
      </xdr:nvSpPr>
      <xdr:spPr>
        <a:xfrm>
          <a:off x="165989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106680</xdr:rowOff>
    </xdr:from>
    <xdr:to>
      <xdr:col>22</xdr:col>
      <xdr:colOff>615950</xdr:colOff>
      <xdr:row>17</xdr:row>
      <xdr:rowOff>36830</xdr:rowOff>
    </xdr:to>
    <xdr:sp macro="" textlink="">
      <xdr:nvSpPr>
        <xdr:cNvPr id="148" name="円/楕円 147"/>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49" name="テキスト ボックス 148"/>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106680</xdr:rowOff>
    </xdr:from>
    <xdr:to>
      <xdr:col>21</xdr:col>
      <xdr:colOff>412750</xdr:colOff>
      <xdr:row>17</xdr:row>
      <xdr:rowOff>36830</xdr:rowOff>
    </xdr:to>
    <xdr:sp macro="" textlink="">
      <xdr:nvSpPr>
        <xdr:cNvPr id="150" name="円/楕円 149"/>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51" name="テキスト ボックス 150"/>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60960</xdr:rowOff>
    </xdr:from>
    <xdr:to>
      <xdr:col>20</xdr:col>
      <xdr:colOff>209550</xdr:colOff>
      <xdr:row>16</xdr:row>
      <xdr:rowOff>162560</xdr:rowOff>
    </xdr:to>
    <xdr:sp macro="" textlink="">
      <xdr:nvSpPr>
        <xdr:cNvPr id="152" name="円/楕円 151"/>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1287</xdr:rowOff>
    </xdr:from>
    <xdr:ext cx="762000" cy="259045"/>
    <xdr:sp macro="" textlink="">
      <xdr:nvSpPr>
        <xdr:cNvPr id="153" name="テキスト ボックス 152"/>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54" name="円/楕円 153"/>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127017</xdr:rowOff>
    </xdr:from>
    <xdr:ext cx="762000" cy="259045"/>
    <xdr:sp macro="" textlink="">
      <xdr:nvSpPr>
        <xdr:cNvPr id="155" name="テキスト ボックス 154"/>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前年度同様、類似団体内平均を下回りました。経常一般財源が減少し、生活保護などの社会保障費や公立保育所経費が減少したことに加え、扶助費に充当される特定財源が増加したことで経常充当一般財源が減少し、比率は対前年度比</a:t>
          </a:r>
          <a:r>
            <a:rPr kumimoji="1" lang="en-US" altLang="ja-JP" sz="1300">
              <a:latin typeface="ＭＳ Ｐゴシック"/>
            </a:rPr>
            <a:t>0.8</a:t>
          </a:r>
          <a:r>
            <a:rPr kumimoji="1" lang="ja-JP" altLang="en-US" sz="1300">
              <a:latin typeface="ＭＳ Ｐゴシック"/>
            </a:rPr>
            <a:t>％減となりました。扶助費の決算額は増加傾向にあるため、資格審査等の適正化などを進めていく必要があります。</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137885</xdr:rowOff>
    </xdr:to>
    <xdr:cxnSp macro="">
      <xdr:nvCxnSpPr>
        <xdr:cNvPr id="190" name="直線コネクタ 189"/>
        <xdr:cNvCxnSpPr/>
      </xdr:nvCxnSpPr>
      <xdr:spPr>
        <a:xfrm flipV="1">
          <a:off x="3987800" y="93091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137885</xdr:rowOff>
    </xdr:from>
    <xdr:to>
      <xdr:col>5</xdr:col>
      <xdr:colOff>549275</xdr:colOff>
      <xdr:row>54</xdr:row>
      <xdr:rowOff>148772</xdr:rowOff>
    </xdr:to>
    <xdr:cxnSp macro="">
      <xdr:nvCxnSpPr>
        <xdr:cNvPr id="193" name="直線コネクタ 192"/>
        <xdr:cNvCxnSpPr/>
      </xdr:nvCxnSpPr>
      <xdr:spPr>
        <a:xfrm flipV="1">
          <a:off x="3098800" y="9396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148772</xdr:rowOff>
    </xdr:to>
    <xdr:cxnSp macro="">
      <xdr:nvCxnSpPr>
        <xdr:cNvPr id="196" name="直線コネクタ 195"/>
        <xdr:cNvCxnSpPr/>
      </xdr:nvCxnSpPr>
      <xdr:spPr>
        <a:xfrm>
          <a:off x="2209800" y="9309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72572</xdr:rowOff>
    </xdr:to>
    <xdr:cxnSp macro="">
      <xdr:nvCxnSpPr>
        <xdr:cNvPr id="199" name="直線コネクタ 198"/>
        <xdr:cNvCxnSpPr/>
      </xdr:nvCxnSpPr>
      <xdr:spPr>
        <a:xfrm flipV="1">
          <a:off x="1320800" y="9309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9" name="円/楕円 208"/>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10"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87085</xdr:rowOff>
    </xdr:from>
    <xdr:to>
      <xdr:col>5</xdr:col>
      <xdr:colOff>600075</xdr:colOff>
      <xdr:row>55</xdr:row>
      <xdr:rowOff>17235</xdr:rowOff>
    </xdr:to>
    <xdr:sp macro="" textlink="">
      <xdr:nvSpPr>
        <xdr:cNvPr id="211" name="円/楕円 210"/>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27412</xdr:rowOff>
    </xdr:from>
    <xdr:ext cx="736600" cy="259045"/>
    <xdr:sp macro="" textlink="">
      <xdr:nvSpPr>
        <xdr:cNvPr id="212" name="テキスト ボックス 211"/>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97972</xdr:rowOff>
    </xdr:from>
    <xdr:to>
      <xdr:col>4</xdr:col>
      <xdr:colOff>396875</xdr:colOff>
      <xdr:row>55</xdr:row>
      <xdr:rowOff>28122</xdr:rowOff>
    </xdr:to>
    <xdr:sp macro="" textlink="">
      <xdr:nvSpPr>
        <xdr:cNvPr id="213" name="円/楕円 212"/>
        <xdr:cNvSpPr/>
      </xdr:nvSpPr>
      <xdr:spPr>
        <a:xfrm>
          <a:off x="3048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38299</xdr:rowOff>
    </xdr:from>
    <xdr:ext cx="762000" cy="259045"/>
    <xdr:sp macro="" textlink="">
      <xdr:nvSpPr>
        <xdr:cNvPr id="214" name="テキスト ボックス 213"/>
        <xdr:cNvSpPr txBox="1"/>
      </xdr:nvSpPr>
      <xdr:spPr>
        <a:xfrm>
          <a:off x="2717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5" name="円/楕円 214"/>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6" name="テキスト ボックス 215"/>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21772</xdr:rowOff>
    </xdr:from>
    <xdr:to>
      <xdr:col>1</xdr:col>
      <xdr:colOff>676275</xdr:colOff>
      <xdr:row>54</xdr:row>
      <xdr:rowOff>123372</xdr:rowOff>
    </xdr:to>
    <xdr:sp macro="" textlink="">
      <xdr:nvSpPr>
        <xdr:cNvPr id="217" name="円/楕円 216"/>
        <xdr:cNvSpPr/>
      </xdr:nvSpPr>
      <xdr:spPr>
        <a:xfrm>
          <a:off x="1270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133549</xdr:rowOff>
    </xdr:from>
    <xdr:ext cx="762000" cy="259045"/>
    <xdr:sp macro="" textlink="">
      <xdr:nvSpPr>
        <xdr:cNvPr id="218" name="テキスト ボックス 217"/>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前年度同様、類似団体内平均を下回りました。経常一般財源が減少し、国民健康保険の保険基盤安定分に係る繰出金も減少したが、後期高齢者医療広域連合への療養給付費負担金などが増加したため、その他に係る経常経費充当一般財源も増加し、比率は対前年度比</a:t>
          </a:r>
          <a:r>
            <a:rPr kumimoji="1" lang="en-US" altLang="ja-JP" sz="1300">
              <a:latin typeface="ＭＳ Ｐゴシック"/>
            </a:rPr>
            <a:t>0.4</a:t>
          </a:r>
          <a:r>
            <a:rPr kumimoji="1" lang="ja-JP" altLang="en-US" sz="1300">
              <a:latin typeface="ＭＳ Ｐゴシック"/>
            </a:rPr>
            <a:t>％増となりました。</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23585</xdr:rowOff>
    </xdr:from>
    <xdr:to>
      <xdr:col>24</xdr:col>
      <xdr:colOff>31750</xdr:colOff>
      <xdr:row>56</xdr:row>
      <xdr:rowOff>67128</xdr:rowOff>
    </xdr:to>
    <xdr:cxnSp macro="">
      <xdr:nvCxnSpPr>
        <xdr:cNvPr id="253" name="直線コネクタ 252"/>
        <xdr:cNvCxnSpPr/>
      </xdr:nvCxnSpPr>
      <xdr:spPr>
        <a:xfrm>
          <a:off x="15671800" y="96247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1815</xdr:rowOff>
    </xdr:from>
    <xdr:to>
      <xdr:col>22</xdr:col>
      <xdr:colOff>565150</xdr:colOff>
      <xdr:row>56</xdr:row>
      <xdr:rowOff>23585</xdr:rowOff>
    </xdr:to>
    <xdr:cxnSp macro="">
      <xdr:nvCxnSpPr>
        <xdr:cNvPr id="256" name="直線コネクタ 255"/>
        <xdr:cNvCxnSpPr/>
      </xdr:nvCxnSpPr>
      <xdr:spPr>
        <a:xfrm>
          <a:off x="14782800" y="9603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118835</xdr:rowOff>
    </xdr:from>
    <xdr:to>
      <xdr:col>21</xdr:col>
      <xdr:colOff>361950</xdr:colOff>
      <xdr:row>56</xdr:row>
      <xdr:rowOff>1815</xdr:rowOff>
    </xdr:to>
    <xdr:cxnSp macro="">
      <xdr:nvCxnSpPr>
        <xdr:cNvPr id="259" name="直線コネクタ 258"/>
        <xdr:cNvCxnSpPr/>
      </xdr:nvCxnSpPr>
      <xdr:spPr>
        <a:xfrm>
          <a:off x="13893800" y="9548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61" name="テキスト ボックス 26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118835</xdr:rowOff>
    </xdr:from>
    <xdr:to>
      <xdr:col>20</xdr:col>
      <xdr:colOff>158750</xdr:colOff>
      <xdr:row>55</xdr:row>
      <xdr:rowOff>140607</xdr:rowOff>
    </xdr:to>
    <xdr:cxnSp macro="">
      <xdr:nvCxnSpPr>
        <xdr:cNvPr id="262" name="直線コネクタ 261"/>
        <xdr:cNvCxnSpPr/>
      </xdr:nvCxnSpPr>
      <xdr:spPr>
        <a:xfrm flipV="1">
          <a:off x="13004800" y="9548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159855</xdr:rowOff>
    </xdr:from>
    <xdr:ext cx="762000" cy="259045"/>
    <xdr:sp macro="" textlink="">
      <xdr:nvSpPr>
        <xdr:cNvPr id="264" name="テキスト ボックス 263"/>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6" name="テキスト ボックス 265"/>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16328</xdr:rowOff>
    </xdr:from>
    <xdr:to>
      <xdr:col>24</xdr:col>
      <xdr:colOff>82550</xdr:colOff>
      <xdr:row>56</xdr:row>
      <xdr:rowOff>117928</xdr:rowOff>
    </xdr:to>
    <xdr:sp macro="" textlink="">
      <xdr:nvSpPr>
        <xdr:cNvPr id="272" name="円/楕円 271"/>
        <xdr:cNvSpPr/>
      </xdr:nvSpPr>
      <xdr:spPr>
        <a:xfrm>
          <a:off x="16459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32855</xdr:rowOff>
    </xdr:from>
    <xdr:ext cx="762000" cy="259045"/>
    <xdr:sp macro="" textlink="">
      <xdr:nvSpPr>
        <xdr:cNvPr id="273" name="その他該当値テキスト"/>
        <xdr:cNvSpPr txBox="1"/>
      </xdr:nvSpPr>
      <xdr:spPr>
        <a:xfrm>
          <a:off x="16598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144235</xdr:rowOff>
    </xdr:from>
    <xdr:to>
      <xdr:col>22</xdr:col>
      <xdr:colOff>615950</xdr:colOff>
      <xdr:row>56</xdr:row>
      <xdr:rowOff>74385</xdr:rowOff>
    </xdr:to>
    <xdr:sp macro="" textlink="">
      <xdr:nvSpPr>
        <xdr:cNvPr id="274" name="円/楕円 273"/>
        <xdr:cNvSpPr/>
      </xdr:nvSpPr>
      <xdr:spPr>
        <a:xfrm>
          <a:off x="15621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84562</xdr:rowOff>
    </xdr:from>
    <xdr:ext cx="736600" cy="259045"/>
    <xdr:sp macro="" textlink="">
      <xdr:nvSpPr>
        <xdr:cNvPr id="275" name="テキスト ボックス 274"/>
        <xdr:cNvSpPr txBox="1"/>
      </xdr:nvSpPr>
      <xdr:spPr>
        <a:xfrm>
          <a:off x="15290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122465</xdr:rowOff>
    </xdr:from>
    <xdr:to>
      <xdr:col>21</xdr:col>
      <xdr:colOff>412750</xdr:colOff>
      <xdr:row>56</xdr:row>
      <xdr:rowOff>52615</xdr:rowOff>
    </xdr:to>
    <xdr:sp macro="" textlink="">
      <xdr:nvSpPr>
        <xdr:cNvPr id="276" name="円/楕円 275"/>
        <xdr:cNvSpPr/>
      </xdr:nvSpPr>
      <xdr:spPr>
        <a:xfrm>
          <a:off x="14732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62792</xdr:rowOff>
    </xdr:from>
    <xdr:ext cx="762000" cy="259045"/>
    <xdr:sp macro="" textlink="">
      <xdr:nvSpPr>
        <xdr:cNvPr id="277" name="テキスト ボックス 276"/>
        <xdr:cNvSpPr txBox="1"/>
      </xdr:nvSpPr>
      <xdr:spPr>
        <a:xfrm>
          <a:off x="14401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68035</xdr:rowOff>
    </xdr:from>
    <xdr:to>
      <xdr:col>20</xdr:col>
      <xdr:colOff>209550</xdr:colOff>
      <xdr:row>55</xdr:row>
      <xdr:rowOff>169635</xdr:rowOff>
    </xdr:to>
    <xdr:sp macro="" textlink="">
      <xdr:nvSpPr>
        <xdr:cNvPr id="278" name="円/楕円 277"/>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8362</xdr:rowOff>
    </xdr:from>
    <xdr:ext cx="762000" cy="259045"/>
    <xdr:sp macro="" textlink="">
      <xdr:nvSpPr>
        <xdr:cNvPr id="279" name="テキスト ボックス 278"/>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89807</xdr:rowOff>
    </xdr:from>
    <xdr:to>
      <xdr:col>19</xdr:col>
      <xdr:colOff>6350</xdr:colOff>
      <xdr:row>56</xdr:row>
      <xdr:rowOff>19957</xdr:rowOff>
    </xdr:to>
    <xdr:sp macro="" textlink="">
      <xdr:nvSpPr>
        <xdr:cNvPr id="280" name="円/楕円 279"/>
        <xdr:cNvSpPr/>
      </xdr:nvSpPr>
      <xdr:spPr>
        <a:xfrm>
          <a:off x="12954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30134</xdr:rowOff>
    </xdr:from>
    <xdr:ext cx="762000" cy="259045"/>
    <xdr:sp macro="" textlink="">
      <xdr:nvSpPr>
        <xdr:cNvPr id="281" name="テキスト ボックス 280"/>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前年度同様、類似団体内平均を上回りました。経常一般財源が減少しましたが、一部事務組合等に対する負担金など、補助費等の経常経費に充当される一般財源が増加したため。比率は対前年度比</a:t>
          </a:r>
          <a:r>
            <a:rPr kumimoji="1" lang="en-US" altLang="ja-JP" sz="1300">
              <a:latin typeface="ＭＳ Ｐゴシック"/>
            </a:rPr>
            <a:t>0.8</a:t>
          </a:r>
          <a:r>
            <a:rPr kumimoji="1" lang="ja-JP" altLang="en-US" sz="1300">
              <a:latin typeface="ＭＳ Ｐゴシック"/>
            </a:rPr>
            <a:t>％増となりました。</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155575</xdr:rowOff>
    </xdr:from>
    <xdr:to>
      <xdr:col>24</xdr:col>
      <xdr:colOff>31750</xdr:colOff>
      <xdr:row>38</xdr:row>
      <xdr:rowOff>29845</xdr:rowOff>
    </xdr:to>
    <xdr:cxnSp macro="">
      <xdr:nvCxnSpPr>
        <xdr:cNvPr id="309" name="直線コネクタ 308"/>
        <xdr:cNvCxnSpPr/>
      </xdr:nvCxnSpPr>
      <xdr:spPr>
        <a:xfrm>
          <a:off x="15671800" y="64992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155575</xdr:rowOff>
    </xdr:from>
    <xdr:to>
      <xdr:col>22</xdr:col>
      <xdr:colOff>565150</xdr:colOff>
      <xdr:row>37</xdr:row>
      <xdr:rowOff>161290</xdr:rowOff>
    </xdr:to>
    <xdr:cxnSp macro="">
      <xdr:nvCxnSpPr>
        <xdr:cNvPr id="312" name="直線コネクタ 311"/>
        <xdr:cNvCxnSpPr/>
      </xdr:nvCxnSpPr>
      <xdr:spPr>
        <a:xfrm flipV="1">
          <a:off x="14782800" y="64992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155575</xdr:rowOff>
    </xdr:from>
    <xdr:to>
      <xdr:col>21</xdr:col>
      <xdr:colOff>361950</xdr:colOff>
      <xdr:row>37</xdr:row>
      <xdr:rowOff>161290</xdr:rowOff>
    </xdr:to>
    <xdr:cxnSp macro="">
      <xdr:nvCxnSpPr>
        <xdr:cNvPr id="315" name="直線コネクタ 314"/>
        <xdr:cNvCxnSpPr/>
      </xdr:nvCxnSpPr>
      <xdr:spPr>
        <a:xfrm>
          <a:off x="13893800" y="64992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7" name="テキスト ボックス 316"/>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149860</xdr:rowOff>
    </xdr:from>
    <xdr:to>
      <xdr:col>20</xdr:col>
      <xdr:colOff>158750</xdr:colOff>
      <xdr:row>37</xdr:row>
      <xdr:rowOff>155575</xdr:rowOff>
    </xdr:to>
    <xdr:cxnSp macro="">
      <xdr:nvCxnSpPr>
        <xdr:cNvPr id="318" name="直線コネクタ 317"/>
        <xdr:cNvCxnSpPr/>
      </xdr:nvCxnSpPr>
      <xdr:spPr>
        <a:xfrm>
          <a:off x="13004800" y="64935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20" name="テキスト ボックス 319"/>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2" name="テキスト ボックス 321"/>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150495</xdr:rowOff>
    </xdr:from>
    <xdr:to>
      <xdr:col>24</xdr:col>
      <xdr:colOff>82550</xdr:colOff>
      <xdr:row>38</xdr:row>
      <xdr:rowOff>80645</xdr:rowOff>
    </xdr:to>
    <xdr:sp macro="" textlink="">
      <xdr:nvSpPr>
        <xdr:cNvPr id="328" name="円/楕円 327"/>
        <xdr:cNvSpPr/>
      </xdr:nvSpPr>
      <xdr:spPr>
        <a:xfrm>
          <a:off x="164592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122572</xdr:rowOff>
    </xdr:from>
    <xdr:ext cx="762000" cy="259045"/>
    <xdr:sp macro="" textlink="">
      <xdr:nvSpPr>
        <xdr:cNvPr id="329" name="補助費等該当値テキスト"/>
        <xdr:cNvSpPr txBox="1"/>
      </xdr:nvSpPr>
      <xdr:spPr>
        <a:xfrm>
          <a:off x="165989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104775</xdr:rowOff>
    </xdr:from>
    <xdr:to>
      <xdr:col>22</xdr:col>
      <xdr:colOff>615950</xdr:colOff>
      <xdr:row>38</xdr:row>
      <xdr:rowOff>34925</xdr:rowOff>
    </xdr:to>
    <xdr:sp macro="" textlink="">
      <xdr:nvSpPr>
        <xdr:cNvPr id="330" name="円/楕円 329"/>
        <xdr:cNvSpPr/>
      </xdr:nvSpPr>
      <xdr:spPr>
        <a:xfrm>
          <a:off x="15621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19702</xdr:rowOff>
    </xdr:from>
    <xdr:ext cx="736600" cy="259045"/>
    <xdr:sp macro="" textlink="">
      <xdr:nvSpPr>
        <xdr:cNvPr id="331" name="テキスト ボックス 330"/>
        <xdr:cNvSpPr txBox="1"/>
      </xdr:nvSpPr>
      <xdr:spPr>
        <a:xfrm>
          <a:off x="15290800" y="653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110490</xdr:rowOff>
    </xdr:from>
    <xdr:to>
      <xdr:col>21</xdr:col>
      <xdr:colOff>412750</xdr:colOff>
      <xdr:row>38</xdr:row>
      <xdr:rowOff>40640</xdr:rowOff>
    </xdr:to>
    <xdr:sp macro="" textlink="">
      <xdr:nvSpPr>
        <xdr:cNvPr id="332" name="円/楕円 331"/>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25417</xdr:rowOff>
    </xdr:from>
    <xdr:ext cx="762000" cy="259045"/>
    <xdr:sp macro="" textlink="">
      <xdr:nvSpPr>
        <xdr:cNvPr id="333" name="テキスト ボックス 332"/>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104775</xdr:rowOff>
    </xdr:from>
    <xdr:to>
      <xdr:col>20</xdr:col>
      <xdr:colOff>209550</xdr:colOff>
      <xdr:row>38</xdr:row>
      <xdr:rowOff>34925</xdr:rowOff>
    </xdr:to>
    <xdr:sp macro="" textlink="">
      <xdr:nvSpPr>
        <xdr:cNvPr id="334" name="円/楕円 333"/>
        <xdr:cNvSpPr/>
      </xdr:nvSpPr>
      <xdr:spPr>
        <a:xfrm>
          <a:off x="13843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19702</xdr:rowOff>
    </xdr:from>
    <xdr:ext cx="762000" cy="259045"/>
    <xdr:sp macro="" textlink="">
      <xdr:nvSpPr>
        <xdr:cNvPr id="335" name="テキスト ボックス 334"/>
        <xdr:cNvSpPr txBox="1"/>
      </xdr:nvSpPr>
      <xdr:spPr>
        <a:xfrm>
          <a:off x="13512800" y="653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99060</xdr:rowOff>
    </xdr:from>
    <xdr:to>
      <xdr:col>19</xdr:col>
      <xdr:colOff>6350</xdr:colOff>
      <xdr:row>38</xdr:row>
      <xdr:rowOff>29210</xdr:rowOff>
    </xdr:to>
    <xdr:sp macro="" textlink="">
      <xdr:nvSpPr>
        <xdr:cNvPr id="336" name="円/楕円 335"/>
        <xdr:cNvSpPr/>
      </xdr:nvSpPr>
      <xdr:spPr>
        <a:xfrm>
          <a:off x="12954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13987</xdr:rowOff>
    </xdr:from>
    <xdr:ext cx="762000" cy="259045"/>
    <xdr:sp macro="" textlink="">
      <xdr:nvSpPr>
        <xdr:cNvPr id="337" name="テキスト ボックス 336"/>
        <xdr:cNvSpPr txBox="1"/>
      </xdr:nvSpPr>
      <xdr:spPr>
        <a:xfrm>
          <a:off x="126238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公債費に係る経常収支比率は、類似団体内平均を</a:t>
          </a:r>
          <a:r>
            <a:rPr kumimoji="1" lang="en-US" altLang="ja-JP" sz="1200">
              <a:latin typeface="ＭＳ Ｐゴシック"/>
            </a:rPr>
            <a:t>1.3</a:t>
          </a:r>
          <a:r>
            <a:rPr kumimoji="1" lang="ja-JP" altLang="en-US" sz="1200">
              <a:latin typeface="ＭＳ Ｐゴシック"/>
            </a:rPr>
            <a:t>％下回りました。経常一般財源が減少し、また、高利率の地方債の補償金免除繰上償還の実行や近年の建設地方債の発行抑制などにより、普通債における元利償還金は減少しているものの、臨時財政対策債に係る元利償還金が増加しており、全体として公債費に係る経常経費充当一般財源は増加に転じ、比率は対前年度比</a:t>
          </a:r>
          <a:r>
            <a:rPr kumimoji="1" lang="en-US" altLang="ja-JP" sz="1200">
              <a:latin typeface="ＭＳ Ｐゴシック"/>
            </a:rPr>
            <a:t>0.4</a:t>
          </a:r>
          <a:r>
            <a:rPr kumimoji="1" lang="ja-JP" altLang="en-US" sz="1200">
              <a:latin typeface="ＭＳ Ｐゴシック"/>
            </a:rPr>
            <a:t>％増となりました。引き続き、新規の地方債発行については、後年度における財政負担を慎重に検討し、適正規模での発行に努めます。</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65278</xdr:rowOff>
    </xdr:to>
    <xdr:cxnSp macro="">
      <xdr:nvCxnSpPr>
        <xdr:cNvPr id="367" name="直線コネクタ 366"/>
        <xdr:cNvCxnSpPr/>
      </xdr:nvCxnSpPr>
      <xdr:spPr>
        <a:xfrm>
          <a:off x="3987800" y="1324863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129287</xdr:rowOff>
    </xdr:to>
    <xdr:cxnSp macro="">
      <xdr:nvCxnSpPr>
        <xdr:cNvPr id="370" name="直線コネクタ 369"/>
        <xdr:cNvCxnSpPr/>
      </xdr:nvCxnSpPr>
      <xdr:spPr>
        <a:xfrm flipV="1">
          <a:off x="3098800" y="132486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129287</xdr:rowOff>
    </xdr:from>
    <xdr:to>
      <xdr:col>4</xdr:col>
      <xdr:colOff>346075</xdr:colOff>
      <xdr:row>78</xdr:row>
      <xdr:rowOff>8128</xdr:rowOff>
    </xdr:to>
    <xdr:cxnSp macro="">
      <xdr:nvCxnSpPr>
        <xdr:cNvPr id="373" name="直線コネクタ 372"/>
        <xdr:cNvCxnSpPr/>
      </xdr:nvCxnSpPr>
      <xdr:spPr>
        <a:xfrm flipV="1">
          <a:off x="2209800" y="133309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xdr:rowOff>
    </xdr:from>
    <xdr:to>
      <xdr:col>3</xdr:col>
      <xdr:colOff>142875</xdr:colOff>
      <xdr:row>78</xdr:row>
      <xdr:rowOff>30987</xdr:rowOff>
    </xdr:to>
    <xdr:cxnSp macro="">
      <xdr:nvCxnSpPr>
        <xdr:cNvPr id="376" name="直線コネクタ 375"/>
        <xdr:cNvCxnSpPr/>
      </xdr:nvCxnSpPr>
      <xdr:spPr>
        <a:xfrm flipV="1">
          <a:off x="1320800" y="133812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14478</xdr:rowOff>
    </xdr:from>
    <xdr:to>
      <xdr:col>7</xdr:col>
      <xdr:colOff>66675</xdr:colOff>
      <xdr:row>77</xdr:row>
      <xdr:rowOff>116078</xdr:rowOff>
    </xdr:to>
    <xdr:sp macro="" textlink="">
      <xdr:nvSpPr>
        <xdr:cNvPr id="386" name="円/楕円 385"/>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31005</xdr:rowOff>
    </xdr:from>
    <xdr:ext cx="762000" cy="259045"/>
    <xdr:sp macro="" textlink="">
      <xdr:nvSpPr>
        <xdr:cNvPr id="387"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88" name="円/楕円 387"/>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89" name="テキスト ボックス 388"/>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78487</xdr:rowOff>
    </xdr:from>
    <xdr:to>
      <xdr:col>4</xdr:col>
      <xdr:colOff>396875</xdr:colOff>
      <xdr:row>78</xdr:row>
      <xdr:rowOff>8637</xdr:rowOff>
    </xdr:to>
    <xdr:sp macro="" textlink="">
      <xdr:nvSpPr>
        <xdr:cNvPr id="390" name="円/楕円 389"/>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18814</xdr:rowOff>
    </xdr:from>
    <xdr:ext cx="762000" cy="259045"/>
    <xdr:sp macro="" textlink="">
      <xdr:nvSpPr>
        <xdr:cNvPr id="391" name="テキスト ボックス 390"/>
        <xdr:cNvSpPr txBox="1"/>
      </xdr:nvSpPr>
      <xdr:spPr>
        <a:xfrm>
          <a:off x="2717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128778</xdr:rowOff>
    </xdr:from>
    <xdr:to>
      <xdr:col>3</xdr:col>
      <xdr:colOff>193675</xdr:colOff>
      <xdr:row>78</xdr:row>
      <xdr:rowOff>58928</xdr:rowOff>
    </xdr:to>
    <xdr:sp macro="" textlink="">
      <xdr:nvSpPr>
        <xdr:cNvPr id="392" name="円/楕円 391"/>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93" name="テキスト ボックス 392"/>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94" name="円/楕円 393"/>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95" name="テキスト ボックス 394"/>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前年度同様、類似団体内平均を下回りました。全体として公債費以外に係る経常経費充当一般財源は減少したものの、維持補修費及び扶助費に係る比率以外はすべて増加したため、比率は対前年度比</a:t>
          </a:r>
          <a:r>
            <a:rPr kumimoji="1" lang="en-US" altLang="ja-JP" sz="1300">
              <a:latin typeface="ＭＳ Ｐゴシック"/>
            </a:rPr>
            <a:t>1.1</a:t>
          </a:r>
          <a:r>
            <a:rPr kumimoji="1" lang="ja-JP" altLang="en-US" sz="1300">
              <a:latin typeface="ＭＳ Ｐゴシック"/>
            </a:rPr>
            <a:t>％増となりました。今後も市民生活に直結した真に必要な事業の選択と重点化に努めます。</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50800</xdr:rowOff>
    </xdr:from>
    <xdr:to>
      <xdr:col>24</xdr:col>
      <xdr:colOff>31750</xdr:colOff>
      <xdr:row>75</xdr:row>
      <xdr:rowOff>92710</xdr:rowOff>
    </xdr:to>
    <xdr:cxnSp macro="">
      <xdr:nvCxnSpPr>
        <xdr:cNvPr id="428" name="直線コネクタ 427"/>
        <xdr:cNvCxnSpPr/>
      </xdr:nvCxnSpPr>
      <xdr:spPr>
        <a:xfrm>
          <a:off x="15671800" y="129095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39370</xdr:rowOff>
    </xdr:from>
    <xdr:to>
      <xdr:col>22</xdr:col>
      <xdr:colOff>565150</xdr:colOff>
      <xdr:row>75</xdr:row>
      <xdr:rowOff>50800</xdr:rowOff>
    </xdr:to>
    <xdr:cxnSp macro="">
      <xdr:nvCxnSpPr>
        <xdr:cNvPr id="431" name="直線コネクタ 430"/>
        <xdr:cNvCxnSpPr/>
      </xdr:nvCxnSpPr>
      <xdr:spPr>
        <a:xfrm>
          <a:off x="14782800" y="128981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85090</xdr:rowOff>
    </xdr:from>
    <xdr:to>
      <xdr:col>21</xdr:col>
      <xdr:colOff>361950</xdr:colOff>
      <xdr:row>75</xdr:row>
      <xdr:rowOff>39370</xdr:rowOff>
    </xdr:to>
    <xdr:cxnSp macro="">
      <xdr:nvCxnSpPr>
        <xdr:cNvPr id="434" name="直線コネクタ 433"/>
        <xdr:cNvCxnSpPr/>
      </xdr:nvCxnSpPr>
      <xdr:spPr>
        <a:xfrm>
          <a:off x="13893800" y="1277239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85090</xdr:rowOff>
    </xdr:from>
    <xdr:to>
      <xdr:col>20</xdr:col>
      <xdr:colOff>158750</xdr:colOff>
      <xdr:row>74</xdr:row>
      <xdr:rowOff>123190</xdr:rowOff>
    </xdr:to>
    <xdr:cxnSp macro="">
      <xdr:nvCxnSpPr>
        <xdr:cNvPr id="437" name="直線コネクタ 436"/>
        <xdr:cNvCxnSpPr/>
      </xdr:nvCxnSpPr>
      <xdr:spPr>
        <a:xfrm flipV="1">
          <a:off x="13004800" y="127723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41910</xdr:rowOff>
    </xdr:from>
    <xdr:to>
      <xdr:col>24</xdr:col>
      <xdr:colOff>82550</xdr:colOff>
      <xdr:row>75</xdr:row>
      <xdr:rowOff>143510</xdr:rowOff>
    </xdr:to>
    <xdr:sp macro="" textlink="">
      <xdr:nvSpPr>
        <xdr:cNvPr id="447" name="円/楕円 446"/>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58437</xdr:rowOff>
    </xdr:from>
    <xdr:ext cx="762000" cy="259045"/>
    <xdr:sp macro="" textlink="">
      <xdr:nvSpPr>
        <xdr:cNvPr id="448"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0</xdr:rowOff>
    </xdr:from>
    <xdr:to>
      <xdr:col>22</xdr:col>
      <xdr:colOff>615950</xdr:colOff>
      <xdr:row>75</xdr:row>
      <xdr:rowOff>101600</xdr:rowOff>
    </xdr:to>
    <xdr:sp macro="" textlink="">
      <xdr:nvSpPr>
        <xdr:cNvPr id="449" name="円/楕円 448"/>
        <xdr:cNvSpPr/>
      </xdr:nvSpPr>
      <xdr:spPr>
        <a:xfrm>
          <a:off x="15621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111777</xdr:rowOff>
    </xdr:from>
    <xdr:ext cx="736600" cy="259045"/>
    <xdr:sp macro="" textlink="">
      <xdr:nvSpPr>
        <xdr:cNvPr id="450" name="テキスト ボックス 449"/>
        <xdr:cNvSpPr txBox="1"/>
      </xdr:nvSpPr>
      <xdr:spPr>
        <a:xfrm>
          <a:off x="15290800" y="1262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160020</xdr:rowOff>
    </xdr:from>
    <xdr:to>
      <xdr:col>21</xdr:col>
      <xdr:colOff>412750</xdr:colOff>
      <xdr:row>75</xdr:row>
      <xdr:rowOff>90170</xdr:rowOff>
    </xdr:to>
    <xdr:sp macro="" textlink="">
      <xdr:nvSpPr>
        <xdr:cNvPr id="451" name="円/楕円 450"/>
        <xdr:cNvSpPr/>
      </xdr:nvSpPr>
      <xdr:spPr>
        <a:xfrm>
          <a:off x="14732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100347</xdr:rowOff>
    </xdr:from>
    <xdr:ext cx="762000" cy="259045"/>
    <xdr:sp macro="" textlink="">
      <xdr:nvSpPr>
        <xdr:cNvPr id="452" name="テキスト ボックス 451"/>
        <xdr:cNvSpPr txBox="1"/>
      </xdr:nvSpPr>
      <xdr:spPr>
        <a:xfrm>
          <a:off x="14401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34290</xdr:rowOff>
    </xdr:from>
    <xdr:to>
      <xdr:col>20</xdr:col>
      <xdr:colOff>209550</xdr:colOff>
      <xdr:row>74</xdr:row>
      <xdr:rowOff>135890</xdr:rowOff>
    </xdr:to>
    <xdr:sp macro="" textlink="">
      <xdr:nvSpPr>
        <xdr:cNvPr id="453" name="円/楕円 452"/>
        <xdr:cNvSpPr/>
      </xdr:nvSpPr>
      <xdr:spPr>
        <a:xfrm>
          <a:off x="13843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146067</xdr:rowOff>
    </xdr:from>
    <xdr:ext cx="762000" cy="259045"/>
    <xdr:sp macro="" textlink="">
      <xdr:nvSpPr>
        <xdr:cNvPr id="454" name="テキスト ボックス 453"/>
        <xdr:cNvSpPr txBox="1"/>
      </xdr:nvSpPr>
      <xdr:spPr>
        <a:xfrm>
          <a:off x="13512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72390</xdr:rowOff>
    </xdr:from>
    <xdr:to>
      <xdr:col>19</xdr:col>
      <xdr:colOff>6350</xdr:colOff>
      <xdr:row>75</xdr:row>
      <xdr:rowOff>2540</xdr:rowOff>
    </xdr:to>
    <xdr:sp macro="" textlink="">
      <xdr:nvSpPr>
        <xdr:cNvPr id="455" name="円/楕円 454"/>
        <xdr:cNvSpPr/>
      </xdr:nvSpPr>
      <xdr:spPr>
        <a:xfrm>
          <a:off x="12954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12717</xdr:rowOff>
    </xdr:from>
    <xdr:ext cx="762000" cy="259045"/>
    <xdr:sp macro="" textlink="">
      <xdr:nvSpPr>
        <xdr:cNvPr id="456" name="テキスト ボックス 455"/>
        <xdr:cNvSpPr txBox="1"/>
      </xdr:nvSpPr>
      <xdr:spPr>
        <a:xfrm>
          <a:off x="12623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長野県諏訪市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91053</xdr:rowOff>
    </xdr:from>
    <xdr:to>
      <xdr:col>4</xdr:col>
      <xdr:colOff>1117600</xdr:colOff>
      <xdr:row>15</xdr:row>
      <xdr:rowOff>92615</xdr:rowOff>
    </xdr:to>
    <xdr:cxnSp macro="">
      <xdr:nvCxnSpPr>
        <xdr:cNvPr id="50" name="直線コネクタ 49"/>
        <xdr:cNvCxnSpPr/>
      </xdr:nvCxnSpPr>
      <xdr:spPr bwMode="auto">
        <a:xfrm>
          <a:off x="5003800" y="2710428"/>
          <a:ext cx="647700" cy="1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91053</xdr:rowOff>
    </xdr:from>
    <xdr:to>
      <xdr:col>4</xdr:col>
      <xdr:colOff>469900</xdr:colOff>
      <xdr:row>15</xdr:row>
      <xdr:rowOff>166643</xdr:rowOff>
    </xdr:to>
    <xdr:cxnSp macro="">
      <xdr:nvCxnSpPr>
        <xdr:cNvPr id="53" name="直線コネクタ 52"/>
        <xdr:cNvCxnSpPr/>
      </xdr:nvCxnSpPr>
      <xdr:spPr bwMode="auto">
        <a:xfrm flipV="1">
          <a:off x="4305300" y="2710428"/>
          <a:ext cx="698500" cy="75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166643</xdr:rowOff>
    </xdr:from>
    <xdr:to>
      <xdr:col>3</xdr:col>
      <xdr:colOff>904875</xdr:colOff>
      <xdr:row>15</xdr:row>
      <xdr:rowOff>170624</xdr:rowOff>
    </xdr:to>
    <xdr:cxnSp macro="">
      <xdr:nvCxnSpPr>
        <xdr:cNvPr id="56" name="直線コネクタ 55"/>
        <xdr:cNvCxnSpPr/>
      </xdr:nvCxnSpPr>
      <xdr:spPr bwMode="auto">
        <a:xfrm flipV="1">
          <a:off x="3606800" y="2786018"/>
          <a:ext cx="698500" cy="3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170624</xdr:rowOff>
    </xdr:from>
    <xdr:to>
      <xdr:col>3</xdr:col>
      <xdr:colOff>206375</xdr:colOff>
      <xdr:row>16</xdr:row>
      <xdr:rowOff>50571</xdr:rowOff>
    </xdr:to>
    <xdr:cxnSp macro="">
      <xdr:nvCxnSpPr>
        <xdr:cNvPr id="59" name="直線コネクタ 58"/>
        <xdr:cNvCxnSpPr/>
      </xdr:nvCxnSpPr>
      <xdr:spPr bwMode="auto">
        <a:xfrm flipV="1">
          <a:off x="2908300" y="2789999"/>
          <a:ext cx="698500" cy="5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41815</xdr:rowOff>
    </xdr:from>
    <xdr:to>
      <xdr:col>5</xdr:col>
      <xdr:colOff>34925</xdr:colOff>
      <xdr:row>15</xdr:row>
      <xdr:rowOff>143415</xdr:rowOff>
    </xdr:to>
    <xdr:sp macro="" textlink="">
      <xdr:nvSpPr>
        <xdr:cNvPr id="69" name="円/楕円 68"/>
        <xdr:cNvSpPr/>
      </xdr:nvSpPr>
      <xdr:spPr bwMode="auto">
        <a:xfrm>
          <a:off x="5600700" y="2661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58342</xdr:rowOff>
    </xdr:from>
    <xdr:ext cx="762000" cy="259045"/>
    <xdr:sp macro="" textlink="">
      <xdr:nvSpPr>
        <xdr:cNvPr id="70" name="人口1人当たり決算額の推移該当値テキスト130"/>
        <xdr:cNvSpPr txBox="1"/>
      </xdr:nvSpPr>
      <xdr:spPr>
        <a:xfrm>
          <a:off x="5740400" y="250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84,305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40253</xdr:rowOff>
    </xdr:from>
    <xdr:to>
      <xdr:col>4</xdr:col>
      <xdr:colOff>520700</xdr:colOff>
      <xdr:row>15</xdr:row>
      <xdr:rowOff>141853</xdr:rowOff>
    </xdr:to>
    <xdr:sp macro="" textlink="">
      <xdr:nvSpPr>
        <xdr:cNvPr id="71" name="円/楕円 70"/>
        <xdr:cNvSpPr/>
      </xdr:nvSpPr>
      <xdr:spPr bwMode="auto">
        <a:xfrm>
          <a:off x="4953000" y="265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152030</xdr:rowOff>
    </xdr:from>
    <xdr:ext cx="736600" cy="259045"/>
    <xdr:sp macro="" textlink="">
      <xdr:nvSpPr>
        <xdr:cNvPr id="72" name="テキスト ボックス 71"/>
        <xdr:cNvSpPr txBox="1"/>
      </xdr:nvSpPr>
      <xdr:spPr>
        <a:xfrm>
          <a:off x="4622800" y="2428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84,387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115843</xdr:rowOff>
    </xdr:from>
    <xdr:to>
      <xdr:col>3</xdr:col>
      <xdr:colOff>955675</xdr:colOff>
      <xdr:row>16</xdr:row>
      <xdr:rowOff>45993</xdr:rowOff>
    </xdr:to>
    <xdr:sp macro="" textlink="">
      <xdr:nvSpPr>
        <xdr:cNvPr id="73" name="円/楕円 72"/>
        <xdr:cNvSpPr/>
      </xdr:nvSpPr>
      <xdr:spPr bwMode="auto">
        <a:xfrm>
          <a:off x="4254500" y="273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56170</xdr:rowOff>
    </xdr:from>
    <xdr:ext cx="762000" cy="259045"/>
    <xdr:sp macro="" textlink="">
      <xdr:nvSpPr>
        <xdr:cNvPr id="74" name="テキスト ボックス 73"/>
        <xdr:cNvSpPr txBox="1"/>
      </xdr:nvSpPr>
      <xdr:spPr>
        <a:xfrm>
          <a:off x="3924300" y="25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80,419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119824</xdr:rowOff>
    </xdr:from>
    <xdr:to>
      <xdr:col>3</xdr:col>
      <xdr:colOff>257175</xdr:colOff>
      <xdr:row>16</xdr:row>
      <xdr:rowOff>49974</xdr:rowOff>
    </xdr:to>
    <xdr:sp macro="" textlink="">
      <xdr:nvSpPr>
        <xdr:cNvPr id="75" name="円/楕円 74"/>
        <xdr:cNvSpPr/>
      </xdr:nvSpPr>
      <xdr:spPr bwMode="auto">
        <a:xfrm>
          <a:off x="3556000" y="2739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60151</xdr:rowOff>
    </xdr:from>
    <xdr:ext cx="762000" cy="259045"/>
    <xdr:sp macro="" textlink="">
      <xdr:nvSpPr>
        <xdr:cNvPr id="76" name="テキスト ボックス 75"/>
        <xdr:cNvSpPr txBox="1"/>
      </xdr:nvSpPr>
      <xdr:spPr>
        <a:xfrm>
          <a:off x="3225800" y="250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80,210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171221</xdr:rowOff>
    </xdr:from>
    <xdr:to>
      <xdr:col>2</xdr:col>
      <xdr:colOff>692150</xdr:colOff>
      <xdr:row>16</xdr:row>
      <xdr:rowOff>101371</xdr:rowOff>
    </xdr:to>
    <xdr:sp macro="" textlink="">
      <xdr:nvSpPr>
        <xdr:cNvPr id="77" name="円/楕円 76"/>
        <xdr:cNvSpPr/>
      </xdr:nvSpPr>
      <xdr:spPr bwMode="auto">
        <a:xfrm>
          <a:off x="2857500" y="2790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111548</xdr:rowOff>
    </xdr:from>
    <xdr:ext cx="762000" cy="259045"/>
    <xdr:sp macro="" textlink="">
      <xdr:nvSpPr>
        <xdr:cNvPr id="78" name="テキスト ボックス 77"/>
        <xdr:cNvSpPr txBox="1"/>
      </xdr:nvSpPr>
      <xdr:spPr>
        <a:xfrm>
          <a:off x="2527300" y="255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51366</xdr:rowOff>
    </xdr:from>
    <xdr:to>
      <xdr:col>4</xdr:col>
      <xdr:colOff>1117600</xdr:colOff>
      <xdr:row>36</xdr:row>
      <xdr:rowOff>121155</xdr:rowOff>
    </xdr:to>
    <xdr:cxnSp macro="">
      <xdr:nvCxnSpPr>
        <xdr:cNvPr id="113" name="直線コネクタ 112"/>
        <xdr:cNvCxnSpPr/>
      </xdr:nvCxnSpPr>
      <xdr:spPr bwMode="auto">
        <a:xfrm flipV="1">
          <a:off x="5003800" y="7004616"/>
          <a:ext cx="647700" cy="69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57277</xdr:rowOff>
    </xdr:from>
    <xdr:to>
      <xdr:col>4</xdr:col>
      <xdr:colOff>469900</xdr:colOff>
      <xdr:row>36</xdr:row>
      <xdr:rowOff>121155</xdr:rowOff>
    </xdr:to>
    <xdr:cxnSp macro="">
      <xdr:nvCxnSpPr>
        <xdr:cNvPr id="116" name="直線コネクタ 115"/>
        <xdr:cNvCxnSpPr/>
      </xdr:nvCxnSpPr>
      <xdr:spPr bwMode="auto">
        <a:xfrm>
          <a:off x="4305300" y="7010527"/>
          <a:ext cx="698500" cy="63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304720</xdr:rowOff>
    </xdr:from>
    <xdr:to>
      <xdr:col>3</xdr:col>
      <xdr:colOff>904875</xdr:colOff>
      <xdr:row>36</xdr:row>
      <xdr:rowOff>57277</xdr:rowOff>
    </xdr:to>
    <xdr:cxnSp macro="">
      <xdr:nvCxnSpPr>
        <xdr:cNvPr id="119" name="直線コネクタ 118"/>
        <xdr:cNvCxnSpPr/>
      </xdr:nvCxnSpPr>
      <xdr:spPr bwMode="auto">
        <a:xfrm>
          <a:off x="3606800" y="6915070"/>
          <a:ext cx="698500" cy="95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255996</xdr:rowOff>
    </xdr:from>
    <xdr:to>
      <xdr:col>3</xdr:col>
      <xdr:colOff>206375</xdr:colOff>
      <xdr:row>35</xdr:row>
      <xdr:rowOff>304720</xdr:rowOff>
    </xdr:to>
    <xdr:cxnSp macro="">
      <xdr:nvCxnSpPr>
        <xdr:cNvPr id="122" name="直線コネクタ 121"/>
        <xdr:cNvCxnSpPr/>
      </xdr:nvCxnSpPr>
      <xdr:spPr bwMode="auto">
        <a:xfrm>
          <a:off x="2908300" y="6866346"/>
          <a:ext cx="698500" cy="48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566</xdr:rowOff>
    </xdr:from>
    <xdr:to>
      <xdr:col>5</xdr:col>
      <xdr:colOff>34925</xdr:colOff>
      <xdr:row>36</xdr:row>
      <xdr:rowOff>102166</xdr:rowOff>
    </xdr:to>
    <xdr:sp macro="" textlink="">
      <xdr:nvSpPr>
        <xdr:cNvPr id="132" name="円/楕円 131"/>
        <xdr:cNvSpPr/>
      </xdr:nvSpPr>
      <xdr:spPr bwMode="auto">
        <a:xfrm>
          <a:off x="5600700" y="695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315543</xdr:rowOff>
    </xdr:from>
    <xdr:ext cx="762000" cy="259045"/>
    <xdr:sp macro="" textlink="">
      <xdr:nvSpPr>
        <xdr:cNvPr id="133" name="人口1人当たり決算額の推移該当値テキスト445"/>
        <xdr:cNvSpPr txBox="1"/>
      </xdr:nvSpPr>
      <xdr:spPr>
        <a:xfrm>
          <a:off x="5740400" y="69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70355</xdr:rowOff>
    </xdr:from>
    <xdr:to>
      <xdr:col>4</xdr:col>
      <xdr:colOff>520700</xdr:colOff>
      <xdr:row>37</xdr:row>
      <xdr:rowOff>505</xdr:rowOff>
    </xdr:to>
    <xdr:sp macro="" textlink="">
      <xdr:nvSpPr>
        <xdr:cNvPr id="134" name="円/楕円 133"/>
        <xdr:cNvSpPr/>
      </xdr:nvSpPr>
      <xdr:spPr bwMode="auto">
        <a:xfrm>
          <a:off x="4953000" y="702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156732</xdr:rowOff>
    </xdr:from>
    <xdr:ext cx="736600" cy="259045"/>
    <xdr:sp macro="" textlink="">
      <xdr:nvSpPr>
        <xdr:cNvPr id="135" name="テキスト ボックス 134"/>
        <xdr:cNvSpPr txBox="1"/>
      </xdr:nvSpPr>
      <xdr:spPr>
        <a:xfrm>
          <a:off x="4622800" y="7109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6477</xdr:rowOff>
    </xdr:from>
    <xdr:to>
      <xdr:col>3</xdr:col>
      <xdr:colOff>955675</xdr:colOff>
      <xdr:row>36</xdr:row>
      <xdr:rowOff>108077</xdr:rowOff>
    </xdr:to>
    <xdr:sp macro="" textlink="">
      <xdr:nvSpPr>
        <xdr:cNvPr id="136" name="円/楕円 135"/>
        <xdr:cNvSpPr/>
      </xdr:nvSpPr>
      <xdr:spPr bwMode="auto">
        <a:xfrm>
          <a:off x="4254500" y="6959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92854</xdr:rowOff>
    </xdr:from>
    <xdr:ext cx="762000" cy="259045"/>
    <xdr:sp macro="" textlink="">
      <xdr:nvSpPr>
        <xdr:cNvPr id="137" name="テキスト ボックス 136"/>
        <xdr:cNvSpPr txBox="1"/>
      </xdr:nvSpPr>
      <xdr:spPr>
        <a:xfrm>
          <a:off x="3924300" y="704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253920</xdr:rowOff>
    </xdr:from>
    <xdr:to>
      <xdr:col>3</xdr:col>
      <xdr:colOff>257175</xdr:colOff>
      <xdr:row>36</xdr:row>
      <xdr:rowOff>12620</xdr:rowOff>
    </xdr:to>
    <xdr:sp macro="" textlink="">
      <xdr:nvSpPr>
        <xdr:cNvPr id="138" name="円/楕円 137"/>
        <xdr:cNvSpPr/>
      </xdr:nvSpPr>
      <xdr:spPr bwMode="auto">
        <a:xfrm>
          <a:off x="3556000" y="6864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340297</xdr:rowOff>
    </xdr:from>
    <xdr:ext cx="762000" cy="259045"/>
    <xdr:sp macro="" textlink="">
      <xdr:nvSpPr>
        <xdr:cNvPr id="139" name="テキスト ボックス 138"/>
        <xdr:cNvSpPr txBox="1"/>
      </xdr:nvSpPr>
      <xdr:spPr>
        <a:xfrm>
          <a:off x="3225800" y="695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205196</xdr:rowOff>
    </xdr:from>
    <xdr:to>
      <xdr:col>2</xdr:col>
      <xdr:colOff>692150</xdr:colOff>
      <xdr:row>35</xdr:row>
      <xdr:rowOff>306796</xdr:rowOff>
    </xdr:to>
    <xdr:sp macro="" textlink="">
      <xdr:nvSpPr>
        <xdr:cNvPr id="140" name="円/楕円 139"/>
        <xdr:cNvSpPr/>
      </xdr:nvSpPr>
      <xdr:spPr bwMode="auto">
        <a:xfrm>
          <a:off x="2857500" y="6815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291573</xdr:rowOff>
    </xdr:from>
    <xdr:ext cx="762000" cy="259045"/>
    <xdr:sp macro="" textlink="">
      <xdr:nvSpPr>
        <xdr:cNvPr id="141" name="テキスト ボックス 140"/>
        <xdr:cNvSpPr txBox="1"/>
      </xdr:nvSpPr>
      <xdr:spPr>
        <a:xfrm>
          <a:off x="2527300" y="690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長野県諏訪市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50,428
49,203
109.17
20,853,454
20,097,924
736,697
11,434,201
18,954,186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96.4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156868</xdr:rowOff>
    </xdr:from>
    <xdr:to>
      <xdr:col>6</xdr:col>
      <xdr:colOff>511175</xdr:colOff>
      <xdr:row>33</xdr:row>
      <xdr:rowOff>165692</xdr:rowOff>
    </xdr:to>
    <xdr:cxnSp macro="">
      <xdr:nvCxnSpPr>
        <xdr:cNvPr id="59" name="直線コネクタ 58"/>
        <xdr:cNvCxnSpPr/>
      </xdr:nvCxnSpPr>
      <xdr:spPr>
        <a:xfrm flipV="1">
          <a:off x="3797300" y="5814718"/>
          <a:ext cx="8382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165692</xdr:rowOff>
    </xdr:from>
    <xdr:to>
      <xdr:col>5</xdr:col>
      <xdr:colOff>358775</xdr:colOff>
      <xdr:row>34</xdr:row>
      <xdr:rowOff>84836</xdr:rowOff>
    </xdr:to>
    <xdr:cxnSp macro="">
      <xdr:nvCxnSpPr>
        <xdr:cNvPr id="62" name="直線コネクタ 61"/>
        <xdr:cNvCxnSpPr/>
      </xdr:nvCxnSpPr>
      <xdr:spPr>
        <a:xfrm flipV="1">
          <a:off x="2908300" y="5823542"/>
          <a:ext cx="889000" cy="9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63119</xdr:rowOff>
    </xdr:from>
    <xdr:to>
      <xdr:col>4</xdr:col>
      <xdr:colOff>155575</xdr:colOff>
      <xdr:row>34</xdr:row>
      <xdr:rowOff>84836</xdr:rowOff>
    </xdr:to>
    <xdr:cxnSp macro="">
      <xdr:nvCxnSpPr>
        <xdr:cNvPr id="65" name="直線コネクタ 64"/>
        <xdr:cNvCxnSpPr/>
      </xdr:nvCxnSpPr>
      <xdr:spPr>
        <a:xfrm>
          <a:off x="2019300" y="589241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63119</xdr:rowOff>
    </xdr:from>
    <xdr:to>
      <xdr:col>2</xdr:col>
      <xdr:colOff>638175</xdr:colOff>
      <xdr:row>34</xdr:row>
      <xdr:rowOff>92471</xdr:rowOff>
    </xdr:to>
    <xdr:cxnSp macro="">
      <xdr:nvCxnSpPr>
        <xdr:cNvPr id="68" name="直線コネクタ 67"/>
        <xdr:cNvCxnSpPr/>
      </xdr:nvCxnSpPr>
      <xdr:spPr>
        <a:xfrm flipV="1">
          <a:off x="1130300" y="5892419"/>
          <a:ext cx="889000" cy="2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106068</xdr:rowOff>
    </xdr:from>
    <xdr:to>
      <xdr:col>6</xdr:col>
      <xdr:colOff>561975</xdr:colOff>
      <xdr:row>34</xdr:row>
      <xdr:rowOff>36218</xdr:rowOff>
    </xdr:to>
    <xdr:sp macro="" textlink="">
      <xdr:nvSpPr>
        <xdr:cNvPr id="78" name="円/楕円 77"/>
        <xdr:cNvSpPr/>
      </xdr:nvSpPr>
      <xdr:spPr>
        <a:xfrm>
          <a:off x="4584700" y="57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128945</xdr:rowOff>
    </xdr:from>
    <xdr:ext cx="534377" cy="259045"/>
    <xdr:sp macro="" textlink="">
      <xdr:nvSpPr>
        <xdr:cNvPr id="79" name="人件費該当値テキスト"/>
        <xdr:cNvSpPr txBox="1"/>
      </xdr:nvSpPr>
      <xdr:spPr>
        <a:xfrm>
          <a:off x="4686300" y="561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76,749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114892</xdr:rowOff>
    </xdr:from>
    <xdr:to>
      <xdr:col>5</xdr:col>
      <xdr:colOff>409575</xdr:colOff>
      <xdr:row>34</xdr:row>
      <xdr:rowOff>45042</xdr:rowOff>
    </xdr:to>
    <xdr:sp macro="" textlink="">
      <xdr:nvSpPr>
        <xdr:cNvPr id="80" name="円/楕円 79"/>
        <xdr:cNvSpPr/>
      </xdr:nvSpPr>
      <xdr:spPr>
        <a:xfrm>
          <a:off x="3746500" y="57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61569</xdr:rowOff>
    </xdr:from>
    <xdr:ext cx="534377" cy="259045"/>
    <xdr:sp macro="" textlink="">
      <xdr:nvSpPr>
        <xdr:cNvPr id="81" name="テキスト ボックス 80"/>
        <xdr:cNvSpPr txBox="1"/>
      </xdr:nvSpPr>
      <xdr:spPr>
        <a:xfrm>
          <a:off x="3530111" y="55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76,363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34036</xdr:rowOff>
    </xdr:from>
    <xdr:to>
      <xdr:col>4</xdr:col>
      <xdr:colOff>206375</xdr:colOff>
      <xdr:row>34</xdr:row>
      <xdr:rowOff>135636</xdr:rowOff>
    </xdr:to>
    <xdr:sp macro="" textlink="">
      <xdr:nvSpPr>
        <xdr:cNvPr id="82" name="円/楕円 81"/>
        <xdr:cNvSpPr/>
      </xdr:nvSpPr>
      <xdr:spPr>
        <a:xfrm>
          <a:off x="2857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152163</xdr:rowOff>
    </xdr:from>
    <xdr:ext cx="534377" cy="259045"/>
    <xdr:sp macro="" textlink="">
      <xdr:nvSpPr>
        <xdr:cNvPr id="83" name="テキスト ボックス 82"/>
        <xdr:cNvSpPr txBox="1"/>
      </xdr:nvSpPr>
      <xdr:spPr>
        <a:xfrm>
          <a:off x="2641111" y="56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72,400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12319</xdr:rowOff>
    </xdr:from>
    <xdr:to>
      <xdr:col>3</xdr:col>
      <xdr:colOff>3175</xdr:colOff>
      <xdr:row>34</xdr:row>
      <xdr:rowOff>113919</xdr:rowOff>
    </xdr:to>
    <xdr:sp macro="" textlink="">
      <xdr:nvSpPr>
        <xdr:cNvPr id="84" name="円/楕円 83"/>
        <xdr:cNvSpPr/>
      </xdr:nvSpPr>
      <xdr:spPr>
        <a:xfrm>
          <a:off x="1968500" y="584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130446</xdr:rowOff>
    </xdr:from>
    <xdr:ext cx="534377" cy="259045"/>
    <xdr:sp macro="" textlink="">
      <xdr:nvSpPr>
        <xdr:cNvPr id="85" name="テキスト ボックス 84"/>
        <xdr:cNvSpPr txBox="1"/>
      </xdr:nvSpPr>
      <xdr:spPr>
        <a:xfrm>
          <a:off x="1752111" y="561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73,350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41671</xdr:rowOff>
    </xdr:from>
    <xdr:to>
      <xdr:col>1</xdr:col>
      <xdr:colOff>485775</xdr:colOff>
      <xdr:row>34</xdr:row>
      <xdr:rowOff>143271</xdr:rowOff>
    </xdr:to>
    <xdr:sp macro="" textlink="">
      <xdr:nvSpPr>
        <xdr:cNvPr id="86" name="円/楕円 85"/>
        <xdr:cNvSpPr/>
      </xdr:nvSpPr>
      <xdr:spPr>
        <a:xfrm>
          <a:off x="1079500" y="58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159798</xdr:rowOff>
    </xdr:from>
    <xdr:ext cx="534377" cy="259045"/>
    <xdr:sp macro="" textlink="">
      <xdr:nvSpPr>
        <xdr:cNvPr id="87" name="テキスト ボックス 86"/>
        <xdr:cNvSpPr txBox="1"/>
      </xdr:nvSpPr>
      <xdr:spPr>
        <a:xfrm>
          <a:off x="863111" y="564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18607</xdr:rowOff>
    </xdr:from>
    <xdr:to>
      <xdr:col>6</xdr:col>
      <xdr:colOff>511175</xdr:colOff>
      <xdr:row>59</xdr:row>
      <xdr:rowOff>19259</xdr:rowOff>
    </xdr:to>
    <xdr:cxnSp macro="">
      <xdr:nvCxnSpPr>
        <xdr:cNvPr id="118" name="直線コネクタ 117"/>
        <xdr:cNvCxnSpPr/>
      </xdr:nvCxnSpPr>
      <xdr:spPr>
        <a:xfrm>
          <a:off x="3797300" y="10134157"/>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18607</xdr:rowOff>
    </xdr:from>
    <xdr:to>
      <xdr:col>5</xdr:col>
      <xdr:colOff>358775</xdr:colOff>
      <xdr:row>59</xdr:row>
      <xdr:rowOff>20549</xdr:rowOff>
    </xdr:to>
    <xdr:cxnSp macro="">
      <xdr:nvCxnSpPr>
        <xdr:cNvPr id="121" name="直線コネクタ 120"/>
        <xdr:cNvCxnSpPr/>
      </xdr:nvCxnSpPr>
      <xdr:spPr>
        <a:xfrm flipV="1">
          <a:off x="2908300" y="10134157"/>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20549</xdr:rowOff>
    </xdr:from>
    <xdr:to>
      <xdr:col>4</xdr:col>
      <xdr:colOff>155575</xdr:colOff>
      <xdr:row>59</xdr:row>
      <xdr:rowOff>25864</xdr:rowOff>
    </xdr:to>
    <xdr:cxnSp macro="">
      <xdr:nvCxnSpPr>
        <xdr:cNvPr id="124" name="直線コネクタ 123"/>
        <xdr:cNvCxnSpPr/>
      </xdr:nvCxnSpPr>
      <xdr:spPr>
        <a:xfrm flipV="1">
          <a:off x="2019300" y="10136099"/>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25609</xdr:rowOff>
    </xdr:from>
    <xdr:to>
      <xdr:col>2</xdr:col>
      <xdr:colOff>638175</xdr:colOff>
      <xdr:row>59</xdr:row>
      <xdr:rowOff>25864</xdr:rowOff>
    </xdr:to>
    <xdr:cxnSp macro="">
      <xdr:nvCxnSpPr>
        <xdr:cNvPr id="127" name="直線コネクタ 126"/>
        <xdr:cNvCxnSpPr/>
      </xdr:nvCxnSpPr>
      <xdr:spPr>
        <a:xfrm>
          <a:off x="1130300" y="10141159"/>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139909</xdr:rowOff>
    </xdr:from>
    <xdr:to>
      <xdr:col>6</xdr:col>
      <xdr:colOff>561975</xdr:colOff>
      <xdr:row>59</xdr:row>
      <xdr:rowOff>70059</xdr:rowOff>
    </xdr:to>
    <xdr:sp macro="" textlink="">
      <xdr:nvSpPr>
        <xdr:cNvPr id="137" name="円/楕円 136"/>
        <xdr:cNvSpPr/>
      </xdr:nvSpPr>
      <xdr:spPr>
        <a:xfrm>
          <a:off x="4584700" y="100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48,761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139257</xdr:rowOff>
    </xdr:from>
    <xdr:to>
      <xdr:col>5</xdr:col>
      <xdr:colOff>409575</xdr:colOff>
      <xdr:row>59</xdr:row>
      <xdr:rowOff>69407</xdr:rowOff>
    </xdr:to>
    <xdr:sp macro="" textlink="">
      <xdr:nvSpPr>
        <xdr:cNvPr id="139" name="円/楕円 138"/>
        <xdr:cNvSpPr/>
      </xdr:nvSpPr>
      <xdr:spPr>
        <a:xfrm>
          <a:off x="3746500" y="100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60534</xdr:rowOff>
    </xdr:from>
    <xdr:ext cx="534377" cy="259045"/>
    <xdr:sp macro="" textlink="">
      <xdr:nvSpPr>
        <xdr:cNvPr id="140" name="テキスト ボックス 139"/>
        <xdr:cNvSpPr txBox="1"/>
      </xdr:nvSpPr>
      <xdr:spPr>
        <a:xfrm>
          <a:off x="3530111" y="101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141199</xdr:rowOff>
    </xdr:from>
    <xdr:to>
      <xdr:col>4</xdr:col>
      <xdr:colOff>206375</xdr:colOff>
      <xdr:row>59</xdr:row>
      <xdr:rowOff>71349</xdr:rowOff>
    </xdr:to>
    <xdr:sp macro="" textlink="">
      <xdr:nvSpPr>
        <xdr:cNvPr id="141" name="円/楕円 140"/>
        <xdr:cNvSpPr/>
      </xdr:nvSpPr>
      <xdr:spPr>
        <a:xfrm>
          <a:off x="2857500" y="100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62476</xdr:rowOff>
    </xdr:from>
    <xdr:ext cx="534377" cy="259045"/>
    <xdr:sp macro="" textlink="">
      <xdr:nvSpPr>
        <xdr:cNvPr id="142" name="テキスト ボックス 141"/>
        <xdr:cNvSpPr txBox="1"/>
      </xdr:nvSpPr>
      <xdr:spPr>
        <a:xfrm>
          <a:off x="2641111" y="1017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47,971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146514</xdr:rowOff>
    </xdr:from>
    <xdr:to>
      <xdr:col>3</xdr:col>
      <xdr:colOff>3175</xdr:colOff>
      <xdr:row>59</xdr:row>
      <xdr:rowOff>76664</xdr:rowOff>
    </xdr:to>
    <xdr:sp macro="" textlink="">
      <xdr:nvSpPr>
        <xdr:cNvPr id="143" name="円/楕円 142"/>
        <xdr:cNvSpPr/>
      </xdr:nvSpPr>
      <xdr:spPr>
        <a:xfrm>
          <a:off x="1968500" y="100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67791</xdr:rowOff>
    </xdr:from>
    <xdr:ext cx="534377" cy="259045"/>
    <xdr:sp macro="" textlink="">
      <xdr:nvSpPr>
        <xdr:cNvPr id="144" name="テキスト ボックス 143"/>
        <xdr:cNvSpPr txBox="1"/>
      </xdr:nvSpPr>
      <xdr:spPr>
        <a:xfrm>
          <a:off x="1752111" y="1018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44,716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146259</xdr:rowOff>
    </xdr:from>
    <xdr:to>
      <xdr:col>1</xdr:col>
      <xdr:colOff>485775</xdr:colOff>
      <xdr:row>59</xdr:row>
      <xdr:rowOff>76409</xdr:rowOff>
    </xdr:to>
    <xdr:sp macro="" textlink="">
      <xdr:nvSpPr>
        <xdr:cNvPr id="145" name="円/楕円 144"/>
        <xdr:cNvSpPr/>
      </xdr:nvSpPr>
      <xdr:spPr>
        <a:xfrm>
          <a:off x="1079500" y="100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67536</xdr:rowOff>
    </xdr:from>
    <xdr:ext cx="534377" cy="259045"/>
    <xdr:sp macro="" textlink="">
      <xdr:nvSpPr>
        <xdr:cNvPr id="146" name="テキスト ボックス 145"/>
        <xdr:cNvSpPr txBox="1"/>
      </xdr:nvSpPr>
      <xdr:spPr>
        <a:xfrm>
          <a:off x="863111" y="1018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50546</xdr:rowOff>
    </xdr:from>
    <xdr:to>
      <xdr:col>6</xdr:col>
      <xdr:colOff>511175</xdr:colOff>
      <xdr:row>77</xdr:row>
      <xdr:rowOff>86142</xdr:rowOff>
    </xdr:to>
    <xdr:cxnSp macro="">
      <xdr:nvCxnSpPr>
        <xdr:cNvPr id="177" name="直線コネクタ 176"/>
        <xdr:cNvCxnSpPr/>
      </xdr:nvCxnSpPr>
      <xdr:spPr>
        <a:xfrm>
          <a:off x="3797300" y="13252196"/>
          <a:ext cx="8382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50546</xdr:rowOff>
    </xdr:from>
    <xdr:to>
      <xdr:col>5</xdr:col>
      <xdr:colOff>358775</xdr:colOff>
      <xdr:row>77</xdr:row>
      <xdr:rowOff>127398</xdr:rowOff>
    </xdr:to>
    <xdr:cxnSp macro="">
      <xdr:nvCxnSpPr>
        <xdr:cNvPr id="180" name="直線コネクタ 179"/>
        <xdr:cNvCxnSpPr/>
      </xdr:nvCxnSpPr>
      <xdr:spPr>
        <a:xfrm flipV="1">
          <a:off x="2908300" y="13252196"/>
          <a:ext cx="889000" cy="7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119126</xdr:rowOff>
    </xdr:from>
    <xdr:to>
      <xdr:col>4</xdr:col>
      <xdr:colOff>155575</xdr:colOff>
      <xdr:row>77</xdr:row>
      <xdr:rowOff>127398</xdr:rowOff>
    </xdr:to>
    <xdr:cxnSp macro="">
      <xdr:nvCxnSpPr>
        <xdr:cNvPr id="183" name="直線コネクタ 182"/>
        <xdr:cNvCxnSpPr/>
      </xdr:nvCxnSpPr>
      <xdr:spPr>
        <a:xfrm>
          <a:off x="2019300" y="13320776"/>
          <a:ext cx="889000" cy="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109655</xdr:rowOff>
    </xdr:from>
    <xdr:to>
      <xdr:col>2</xdr:col>
      <xdr:colOff>638175</xdr:colOff>
      <xdr:row>77</xdr:row>
      <xdr:rowOff>119126</xdr:rowOff>
    </xdr:to>
    <xdr:cxnSp macro="">
      <xdr:nvCxnSpPr>
        <xdr:cNvPr id="186" name="直線コネクタ 185"/>
        <xdr:cNvCxnSpPr/>
      </xdr:nvCxnSpPr>
      <xdr:spPr>
        <a:xfrm>
          <a:off x="1130300" y="13311305"/>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35342</xdr:rowOff>
    </xdr:from>
    <xdr:to>
      <xdr:col>6</xdr:col>
      <xdr:colOff>561975</xdr:colOff>
      <xdr:row>77</xdr:row>
      <xdr:rowOff>136942</xdr:rowOff>
    </xdr:to>
    <xdr:sp macro="" textlink="">
      <xdr:nvSpPr>
        <xdr:cNvPr id="196" name="円/楕円 195"/>
        <xdr:cNvSpPr/>
      </xdr:nvSpPr>
      <xdr:spPr>
        <a:xfrm>
          <a:off x="4584700" y="1323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13769</xdr:rowOff>
    </xdr:from>
    <xdr:ext cx="469744" cy="259045"/>
    <xdr:sp macro="" textlink="">
      <xdr:nvSpPr>
        <xdr:cNvPr id="197" name="維持補修費該当値テキスト"/>
        <xdr:cNvSpPr txBox="1"/>
      </xdr:nvSpPr>
      <xdr:spPr>
        <a:xfrm>
          <a:off x="4686300" y="1321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171196</xdr:rowOff>
    </xdr:from>
    <xdr:to>
      <xdr:col>5</xdr:col>
      <xdr:colOff>409575</xdr:colOff>
      <xdr:row>77</xdr:row>
      <xdr:rowOff>101346</xdr:rowOff>
    </xdr:to>
    <xdr:sp macro="" textlink="">
      <xdr:nvSpPr>
        <xdr:cNvPr id="198" name="円/楕円 197"/>
        <xdr:cNvSpPr/>
      </xdr:nvSpPr>
      <xdr:spPr>
        <a:xfrm>
          <a:off x="3746500" y="132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92473</xdr:rowOff>
    </xdr:from>
    <xdr:ext cx="469744" cy="259045"/>
    <xdr:sp macro="" textlink="">
      <xdr:nvSpPr>
        <xdr:cNvPr id="199" name="テキスト ボックス 198"/>
        <xdr:cNvSpPr txBox="1"/>
      </xdr:nvSpPr>
      <xdr:spPr>
        <a:xfrm>
          <a:off x="3562427" y="1329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76598</xdr:rowOff>
    </xdr:from>
    <xdr:to>
      <xdr:col>4</xdr:col>
      <xdr:colOff>206375</xdr:colOff>
      <xdr:row>78</xdr:row>
      <xdr:rowOff>6748</xdr:rowOff>
    </xdr:to>
    <xdr:sp macro="" textlink="">
      <xdr:nvSpPr>
        <xdr:cNvPr id="200" name="円/楕円 199"/>
        <xdr:cNvSpPr/>
      </xdr:nvSpPr>
      <xdr:spPr>
        <a:xfrm>
          <a:off x="2857500" y="1327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169325</xdr:rowOff>
    </xdr:from>
    <xdr:ext cx="469744" cy="259045"/>
    <xdr:sp macro="" textlink="">
      <xdr:nvSpPr>
        <xdr:cNvPr id="201" name="テキスト ボックス 200"/>
        <xdr:cNvSpPr txBox="1"/>
      </xdr:nvSpPr>
      <xdr:spPr>
        <a:xfrm>
          <a:off x="2673427" y="1337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68326</xdr:rowOff>
    </xdr:from>
    <xdr:to>
      <xdr:col>3</xdr:col>
      <xdr:colOff>3175</xdr:colOff>
      <xdr:row>77</xdr:row>
      <xdr:rowOff>169926</xdr:rowOff>
    </xdr:to>
    <xdr:sp macro="" textlink="">
      <xdr:nvSpPr>
        <xdr:cNvPr id="202" name="円/楕円 201"/>
        <xdr:cNvSpPr/>
      </xdr:nvSpPr>
      <xdr:spPr>
        <a:xfrm>
          <a:off x="1968500" y="132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161053</xdr:rowOff>
    </xdr:from>
    <xdr:ext cx="469744" cy="259045"/>
    <xdr:sp macro="" textlink="">
      <xdr:nvSpPr>
        <xdr:cNvPr id="203" name="テキスト ボックス 202"/>
        <xdr:cNvSpPr txBox="1"/>
      </xdr:nvSpPr>
      <xdr:spPr>
        <a:xfrm>
          <a:off x="1784427" y="1336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58855</xdr:rowOff>
    </xdr:from>
    <xdr:to>
      <xdr:col>1</xdr:col>
      <xdr:colOff>485775</xdr:colOff>
      <xdr:row>77</xdr:row>
      <xdr:rowOff>160455</xdr:rowOff>
    </xdr:to>
    <xdr:sp macro="" textlink="">
      <xdr:nvSpPr>
        <xdr:cNvPr id="204" name="円/楕円 203"/>
        <xdr:cNvSpPr/>
      </xdr:nvSpPr>
      <xdr:spPr>
        <a:xfrm>
          <a:off x="1079500" y="1326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151582</xdr:rowOff>
    </xdr:from>
    <xdr:ext cx="469744" cy="259045"/>
    <xdr:sp macro="" textlink="">
      <xdr:nvSpPr>
        <xdr:cNvPr id="205" name="テキスト ボックス 204"/>
        <xdr:cNvSpPr txBox="1"/>
      </xdr:nvSpPr>
      <xdr:spPr>
        <a:xfrm>
          <a:off x="895427" y="1335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158268</xdr:rowOff>
    </xdr:from>
    <xdr:to>
      <xdr:col>6</xdr:col>
      <xdr:colOff>511175</xdr:colOff>
      <xdr:row>97</xdr:row>
      <xdr:rowOff>4724</xdr:rowOff>
    </xdr:to>
    <xdr:cxnSp macro="">
      <xdr:nvCxnSpPr>
        <xdr:cNvPr id="235" name="直線コネクタ 234"/>
        <xdr:cNvCxnSpPr/>
      </xdr:nvCxnSpPr>
      <xdr:spPr>
        <a:xfrm flipV="1">
          <a:off x="3797300" y="16617468"/>
          <a:ext cx="8382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167170</xdr:rowOff>
    </xdr:from>
    <xdr:to>
      <xdr:col>5</xdr:col>
      <xdr:colOff>358775</xdr:colOff>
      <xdr:row>97</xdr:row>
      <xdr:rowOff>4724</xdr:rowOff>
    </xdr:to>
    <xdr:cxnSp macro="">
      <xdr:nvCxnSpPr>
        <xdr:cNvPr id="238" name="直線コネクタ 237"/>
        <xdr:cNvCxnSpPr/>
      </xdr:nvCxnSpPr>
      <xdr:spPr>
        <a:xfrm>
          <a:off x="2908300" y="16626370"/>
          <a:ext cx="889000" cy="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167170</xdr:rowOff>
    </xdr:from>
    <xdr:to>
      <xdr:col>4</xdr:col>
      <xdr:colOff>155575</xdr:colOff>
      <xdr:row>97</xdr:row>
      <xdr:rowOff>74625</xdr:rowOff>
    </xdr:to>
    <xdr:cxnSp macro="">
      <xdr:nvCxnSpPr>
        <xdr:cNvPr id="241" name="直線コネクタ 240"/>
        <xdr:cNvCxnSpPr/>
      </xdr:nvCxnSpPr>
      <xdr:spPr>
        <a:xfrm flipV="1">
          <a:off x="2019300" y="16626370"/>
          <a:ext cx="889000" cy="7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72453</xdr:rowOff>
    </xdr:from>
    <xdr:to>
      <xdr:col>2</xdr:col>
      <xdr:colOff>638175</xdr:colOff>
      <xdr:row>97</xdr:row>
      <xdr:rowOff>74625</xdr:rowOff>
    </xdr:to>
    <xdr:cxnSp macro="">
      <xdr:nvCxnSpPr>
        <xdr:cNvPr id="244" name="直線コネクタ 243"/>
        <xdr:cNvCxnSpPr/>
      </xdr:nvCxnSpPr>
      <xdr:spPr>
        <a:xfrm>
          <a:off x="1130300" y="16703103"/>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107468</xdr:rowOff>
    </xdr:from>
    <xdr:to>
      <xdr:col>6</xdr:col>
      <xdr:colOff>561975</xdr:colOff>
      <xdr:row>97</xdr:row>
      <xdr:rowOff>37618</xdr:rowOff>
    </xdr:to>
    <xdr:sp macro="" textlink="">
      <xdr:nvSpPr>
        <xdr:cNvPr id="254" name="円/楕円 253"/>
        <xdr:cNvSpPr/>
      </xdr:nvSpPr>
      <xdr:spPr>
        <a:xfrm>
          <a:off x="4584700" y="165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85895</xdr:rowOff>
    </xdr:from>
    <xdr:ext cx="534377" cy="259045"/>
    <xdr:sp macro="" textlink="">
      <xdr:nvSpPr>
        <xdr:cNvPr id="255" name="扶助費該当値テキスト"/>
        <xdr:cNvSpPr txBox="1"/>
      </xdr:nvSpPr>
      <xdr:spPr>
        <a:xfrm>
          <a:off x="4686300" y="165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61,538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125374</xdr:rowOff>
    </xdr:from>
    <xdr:to>
      <xdr:col>5</xdr:col>
      <xdr:colOff>409575</xdr:colOff>
      <xdr:row>97</xdr:row>
      <xdr:rowOff>55524</xdr:rowOff>
    </xdr:to>
    <xdr:sp macro="" textlink="">
      <xdr:nvSpPr>
        <xdr:cNvPr id="256" name="円/楕円 255"/>
        <xdr:cNvSpPr/>
      </xdr:nvSpPr>
      <xdr:spPr>
        <a:xfrm>
          <a:off x="3746500" y="165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46651</xdr:rowOff>
    </xdr:from>
    <xdr:ext cx="534377" cy="259045"/>
    <xdr:sp macro="" textlink="">
      <xdr:nvSpPr>
        <xdr:cNvPr id="257" name="テキスト ボックス 256"/>
        <xdr:cNvSpPr txBox="1"/>
      </xdr:nvSpPr>
      <xdr:spPr>
        <a:xfrm>
          <a:off x="3530111" y="166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116370</xdr:rowOff>
    </xdr:from>
    <xdr:to>
      <xdr:col>4</xdr:col>
      <xdr:colOff>206375</xdr:colOff>
      <xdr:row>97</xdr:row>
      <xdr:rowOff>46520</xdr:rowOff>
    </xdr:to>
    <xdr:sp macro="" textlink="">
      <xdr:nvSpPr>
        <xdr:cNvPr id="258" name="円/楕円 257"/>
        <xdr:cNvSpPr/>
      </xdr:nvSpPr>
      <xdr:spPr>
        <a:xfrm>
          <a:off x="2857500" y="165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37647</xdr:rowOff>
    </xdr:from>
    <xdr:ext cx="534377" cy="259045"/>
    <xdr:sp macro="" textlink="">
      <xdr:nvSpPr>
        <xdr:cNvPr id="259" name="テキスト ボックス 258"/>
        <xdr:cNvSpPr txBox="1"/>
      </xdr:nvSpPr>
      <xdr:spPr>
        <a:xfrm>
          <a:off x="2641111" y="1666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60,837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23825</xdr:rowOff>
    </xdr:from>
    <xdr:to>
      <xdr:col>3</xdr:col>
      <xdr:colOff>3175</xdr:colOff>
      <xdr:row>97</xdr:row>
      <xdr:rowOff>125425</xdr:rowOff>
    </xdr:to>
    <xdr:sp macro="" textlink="">
      <xdr:nvSpPr>
        <xdr:cNvPr id="260" name="円/楕円 259"/>
        <xdr:cNvSpPr/>
      </xdr:nvSpPr>
      <xdr:spPr>
        <a:xfrm>
          <a:off x="1968500" y="166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116552</xdr:rowOff>
    </xdr:from>
    <xdr:ext cx="534377" cy="259045"/>
    <xdr:sp macro="" textlink="">
      <xdr:nvSpPr>
        <xdr:cNvPr id="261" name="テキスト ボックス 260"/>
        <xdr:cNvSpPr txBox="1"/>
      </xdr:nvSpPr>
      <xdr:spPr>
        <a:xfrm>
          <a:off x="1752111" y="1674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54,624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21653</xdr:rowOff>
    </xdr:from>
    <xdr:to>
      <xdr:col>1</xdr:col>
      <xdr:colOff>485775</xdr:colOff>
      <xdr:row>97</xdr:row>
      <xdr:rowOff>123253</xdr:rowOff>
    </xdr:to>
    <xdr:sp macro="" textlink="">
      <xdr:nvSpPr>
        <xdr:cNvPr id="262" name="円/楕円 261"/>
        <xdr:cNvSpPr/>
      </xdr:nvSpPr>
      <xdr:spPr>
        <a:xfrm>
          <a:off x="1079500" y="166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114380</xdr:rowOff>
    </xdr:from>
    <xdr:ext cx="534377" cy="259045"/>
    <xdr:sp macro="" textlink="">
      <xdr:nvSpPr>
        <xdr:cNvPr id="263" name="テキスト ボックス 262"/>
        <xdr:cNvSpPr txBox="1"/>
      </xdr:nvSpPr>
      <xdr:spPr>
        <a:xfrm>
          <a:off x="863111" y="1674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98031</xdr:rowOff>
    </xdr:from>
    <xdr:to>
      <xdr:col>15</xdr:col>
      <xdr:colOff>180975</xdr:colOff>
      <xdr:row>35</xdr:row>
      <xdr:rowOff>116370</xdr:rowOff>
    </xdr:to>
    <xdr:cxnSp macro="">
      <xdr:nvCxnSpPr>
        <xdr:cNvPr id="292" name="直線コネクタ 291"/>
        <xdr:cNvCxnSpPr/>
      </xdr:nvCxnSpPr>
      <xdr:spPr>
        <a:xfrm flipV="1">
          <a:off x="9639300" y="6098781"/>
          <a:ext cx="8382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116370</xdr:rowOff>
    </xdr:from>
    <xdr:to>
      <xdr:col>14</xdr:col>
      <xdr:colOff>28575</xdr:colOff>
      <xdr:row>36</xdr:row>
      <xdr:rowOff>50762</xdr:rowOff>
    </xdr:to>
    <xdr:cxnSp macro="">
      <xdr:nvCxnSpPr>
        <xdr:cNvPr id="295" name="直線コネクタ 294"/>
        <xdr:cNvCxnSpPr/>
      </xdr:nvCxnSpPr>
      <xdr:spPr>
        <a:xfrm flipV="1">
          <a:off x="8750300" y="6117120"/>
          <a:ext cx="889000" cy="10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7" name="テキスト ボックス 296"/>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50724</xdr:rowOff>
    </xdr:from>
    <xdr:to>
      <xdr:col>12</xdr:col>
      <xdr:colOff>511175</xdr:colOff>
      <xdr:row>36</xdr:row>
      <xdr:rowOff>50762</xdr:rowOff>
    </xdr:to>
    <xdr:cxnSp macro="">
      <xdr:nvCxnSpPr>
        <xdr:cNvPr id="298" name="直線コネクタ 297"/>
        <xdr:cNvCxnSpPr/>
      </xdr:nvCxnSpPr>
      <xdr:spPr>
        <a:xfrm>
          <a:off x="7861300" y="622292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0" name="テキスト ボックス 299"/>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50724</xdr:rowOff>
    </xdr:from>
    <xdr:to>
      <xdr:col>11</xdr:col>
      <xdr:colOff>307975</xdr:colOff>
      <xdr:row>36</xdr:row>
      <xdr:rowOff>53022</xdr:rowOff>
    </xdr:to>
    <xdr:cxnSp macro="">
      <xdr:nvCxnSpPr>
        <xdr:cNvPr id="301" name="直線コネクタ 300"/>
        <xdr:cNvCxnSpPr/>
      </xdr:nvCxnSpPr>
      <xdr:spPr>
        <a:xfrm flipV="1">
          <a:off x="6972300" y="622292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3" name="テキスト ボックス 302"/>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5" name="テキスト ボックス 304"/>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47231</xdr:rowOff>
    </xdr:from>
    <xdr:to>
      <xdr:col>15</xdr:col>
      <xdr:colOff>231775</xdr:colOff>
      <xdr:row>35</xdr:row>
      <xdr:rowOff>148831</xdr:rowOff>
    </xdr:to>
    <xdr:sp macro="" textlink="">
      <xdr:nvSpPr>
        <xdr:cNvPr id="311" name="円/楕円 310"/>
        <xdr:cNvSpPr/>
      </xdr:nvSpPr>
      <xdr:spPr>
        <a:xfrm>
          <a:off x="10426700" y="604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70108</xdr:rowOff>
    </xdr:from>
    <xdr:ext cx="534377" cy="259045"/>
    <xdr:sp macro="" textlink="">
      <xdr:nvSpPr>
        <xdr:cNvPr id="312" name="補助費等該当値テキスト"/>
        <xdr:cNvSpPr txBox="1"/>
      </xdr:nvSpPr>
      <xdr:spPr>
        <a:xfrm>
          <a:off x="10528300" y="58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49,781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65570</xdr:rowOff>
    </xdr:from>
    <xdr:to>
      <xdr:col>14</xdr:col>
      <xdr:colOff>79375</xdr:colOff>
      <xdr:row>35</xdr:row>
      <xdr:rowOff>167170</xdr:rowOff>
    </xdr:to>
    <xdr:sp macro="" textlink="">
      <xdr:nvSpPr>
        <xdr:cNvPr id="313" name="円/楕円 312"/>
        <xdr:cNvSpPr/>
      </xdr:nvSpPr>
      <xdr:spPr>
        <a:xfrm>
          <a:off x="9588500" y="60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12247</xdr:rowOff>
    </xdr:from>
    <xdr:ext cx="534377" cy="259045"/>
    <xdr:sp macro="" textlink="">
      <xdr:nvSpPr>
        <xdr:cNvPr id="314" name="テキスト ボックス 313"/>
        <xdr:cNvSpPr txBox="1"/>
      </xdr:nvSpPr>
      <xdr:spPr>
        <a:xfrm>
          <a:off x="9372111" y="584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171412</xdr:rowOff>
    </xdr:from>
    <xdr:to>
      <xdr:col>12</xdr:col>
      <xdr:colOff>561975</xdr:colOff>
      <xdr:row>36</xdr:row>
      <xdr:rowOff>101562</xdr:rowOff>
    </xdr:to>
    <xdr:sp macro="" textlink="">
      <xdr:nvSpPr>
        <xdr:cNvPr id="315" name="円/楕円 314"/>
        <xdr:cNvSpPr/>
      </xdr:nvSpPr>
      <xdr:spPr>
        <a:xfrm>
          <a:off x="8699500" y="617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118089</xdr:rowOff>
    </xdr:from>
    <xdr:ext cx="534377" cy="259045"/>
    <xdr:sp macro="" textlink="">
      <xdr:nvSpPr>
        <xdr:cNvPr id="316" name="テキスト ボックス 315"/>
        <xdr:cNvSpPr txBox="1"/>
      </xdr:nvSpPr>
      <xdr:spPr>
        <a:xfrm>
          <a:off x="8483111" y="594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171374</xdr:rowOff>
    </xdr:from>
    <xdr:to>
      <xdr:col>11</xdr:col>
      <xdr:colOff>358775</xdr:colOff>
      <xdr:row>36</xdr:row>
      <xdr:rowOff>101524</xdr:rowOff>
    </xdr:to>
    <xdr:sp macro="" textlink="">
      <xdr:nvSpPr>
        <xdr:cNvPr id="317" name="円/楕円 316"/>
        <xdr:cNvSpPr/>
      </xdr:nvSpPr>
      <xdr:spPr>
        <a:xfrm>
          <a:off x="7810500" y="61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92651</xdr:rowOff>
    </xdr:from>
    <xdr:ext cx="534377" cy="259045"/>
    <xdr:sp macro="" textlink="">
      <xdr:nvSpPr>
        <xdr:cNvPr id="318" name="テキスト ボックス 317"/>
        <xdr:cNvSpPr txBox="1"/>
      </xdr:nvSpPr>
      <xdr:spPr>
        <a:xfrm>
          <a:off x="7594111" y="626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2222</xdr:rowOff>
    </xdr:from>
    <xdr:to>
      <xdr:col>10</xdr:col>
      <xdr:colOff>155575</xdr:colOff>
      <xdr:row>36</xdr:row>
      <xdr:rowOff>103822</xdr:rowOff>
    </xdr:to>
    <xdr:sp macro="" textlink="">
      <xdr:nvSpPr>
        <xdr:cNvPr id="319" name="円/楕円 318"/>
        <xdr:cNvSpPr/>
      </xdr:nvSpPr>
      <xdr:spPr>
        <a:xfrm>
          <a:off x="6921500" y="61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120349</xdr:rowOff>
    </xdr:from>
    <xdr:ext cx="534377" cy="259045"/>
    <xdr:sp macro="" textlink="">
      <xdr:nvSpPr>
        <xdr:cNvPr id="320" name="テキスト ボックス 319"/>
        <xdr:cNvSpPr txBox="1"/>
      </xdr:nvSpPr>
      <xdr:spPr>
        <a:xfrm>
          <a:off x="6705111" y="59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38331</xdr:rowOff>
    </xdr:from>
    <xdr:to>
      <xdr:col>15</xdr:col>
      <xdr:colOff>180975</xdr:colOff>
      <xdr:row>59</xdr:row>
      <xdr:rowOff>44768</xdr:rowOff>
    </xdr:to>
    <xdr:cxnSp macro="">
      <xdr:nvCxnSpPr>
        <xdr:cNvPr id="351" name="直線コネクタ 350"/>
        <xdr:cNvCxnSpPr/>
      </xdr:nvCxnSpPr>
      <xdr:spPr>
        <a:xfrm>
          <a:off x="9639300" y="10153881"/>
          <a:ext cx="8382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38331</xdr:rowOff>
    </xdr:from>
    <xdr:to>
      <xdr:col>14</xdr:col>
      <xdr:colOff>28575</xdr:colOff>
      <xdr:row>59</xdr:row>
      <xdr:rowOff>52821</xdr:rowOff>
    </xdr:to>
    <xdr:cxnSp macro="">
      <xdr:nvCxnSpPr>
        <xdr:cNvPr id="354" name="直線コネクタ 353"/>
        <xdr:cNvCxnSpPr/>
      </xdr:nvCxnSpPr>
      <xdr:spPr>
        <a:xfrm flipV="1">
          <a:off x="8750300" y="10153881"/>
          <a:ext cx="889000" cy="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6" name="テキスト ボックス 355"/>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31452</xdr:rowOff>
    </xdr:from>
    <xdr:to>
      <xdr:col>12</xdr:col>
      <xdr:colOff>511175</xdr:colOff>
      <xdr:row>59</xdr:row>
      <xdr:rowOff>52821</xdr:rowOff>
    </xdr:to>
    <xdr:cxnSp macro="">
      <xdr:nvCxnSpPr>
        <xdr:cNvPr id="357" name="直線コネクタ 356"/>
        <xdr:cNvCxnSpPr/>
      </xdr:nvCxnSpPr>
      <xdr:spPr>
        <a:xfrm>
          <a:off x="7861300" y="10147002"/>
          <a:ext cx="8890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31452</xdr:rowOff>
    </xdr:from>
    <xdr:to>
      <xdr:col>11</xdr:col>
      <xdr:colOff>307975</xdr:colOff>
      <xdr:row>59</xdr:row>
      <xdr:rowOff>42899</xdr:rowOff>
    </xdr:to>
    <xdr:cxnSp macro="">
      <xdr:nvCxnSpPr>
        <xdr:cNvPr id="360" name="直線コネクタ 359"/>
        <xdr:cNvCxnSpPr/>
      </xdr:nvCxnSpPr>
      <xdr:spPr>
        <a:xfrm flipV="1">
          <a:off x="6972300" y="10147002"/>
          <a:ext cx="889000" cy="1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85419</xdr:rowOff>
    </xdr:from>
    <xdr:ext cx="534377" cy="259045"/>
    <xdr:sp macro="" textlink="">
      <xdr:nvSpPr>
        <xdr:cNvPr id="364" name="テキスト ボックス 363"/>
        <xdr:cNvSpPr txBox="1"/>
      </xdr:nvSpPr>
      <xdr:spPr>
        <a:xfrm>
          <a:off x="6705111" y="102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165418</xdr:rowOff>
    </xdr:from>
    <xdr:to>
      <xdr:col>15</xdr:col>
      <xdr:colOff>231775</xdr:colOff>
      <xdr:row>59</xdr:row>
      <xdr:rowOff>95568</xdr:rowOff>
    </xdr:to>
    <xdr:sp macro="" textlink="">
      <xdr:nvSpPr>
        <xdr:cNvPr id="370" name="円/楕円 369"/>
        <xdr:cNvSpPr/>
      </xdr:nvSpPr>
      <xdr:spPr>
        <a:xfrm>
          <a:off x="10426700" y="101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49,708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158981</xdr:rowOff>
    </xdr:from>
    <xdr:to>
      <xdr:col>14</xdr:col>
      <xdr:colOff>79375</xdr:colOff>
      <xdr:row>59</xdr:row>
      <xdr:rowOff>89131</xdr:rowOff>
    </xdr:to>
    <xdr:sp macro="" textlink="">
      <xdr:nvSpPr>
        <xdr:cNvPr id="372" name="円/楕円 371"/>
        <xdr:cNvSpPr/>
      </xdr:nvSpPr>
      <xdr:spPr>
        <a:xfrm>
          <a:off x="9588500" y="1010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105658</xdr:rowOff>
    </xdr:from>
    <xdr:ext cx="534377" cy="259045"/>
    <xdr:sp macro="" textlink="">
      <xdr:nvSpPr>
        <xdr:cNvPr id="373" name="テキスト ボックス 372"/>
        <xdr:cNvSpPr txBox="1"/>
      </xdr:nvSpPr>
      <xdr:spPr>
        <a:xfrm>
          <a:off x="9372111" y="987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55,621</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2021</xdr:rowOff>
    </xdr:from>
    <xdr:to>
      <xdr:col>12</xdr:col>
      <xdr:colOff>561975</xdr:colOff>
      <xdr:row>59</xdr:row>
      <xdr:rowOff>103621</xdr:rowOff>
    </xdr:to>
    <xdr:sp macro="" textlink="">
      <xdr:nvSpPr>
        <xdr:cNvPr id="374" name="円/楕円 373"/>
        <xdr:cNvSpPr/>
      </xdr:nvSpPr>
      <xdr:spPr>
        <a:xfrm>
          <a:off x="8699500" y="1011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94748</xdr:rowOff>
    </xdr:from>
    <xdr:ext cx="534377" cy="259045"/>
    <xdr:sp macro="" textlink="">
      <xdr:nvSpPr>
        <xdr:cNvPr id="375" name="テキスト ボックス 374"/>
        <xdr:cNvSpPr txBox="1"/>
      </xdr:nvSpPr>
      <xdr:spPr>
        <a:xfrm>
          <a:off x="8483111" y="102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152102</xdr:rowOff>
    </xdr:from>
    <xdr:to>
      <xdr:col>11</xdr:col>
      <xdr:colOff>358775</xdr:colOff>
      <xdr:row>59</xdr:row>
      <xdr:rowOff>82252</xdr:rowOff>
    </xdr:to>
    <xdr:sp macro="" textlink="">
      <xdr:nvSpPr>
        <xdr:cNvPr id="376" name="円/楕円 375"/>
        <xdr:cNvSpPr/>
      </xdr:nvSpPr>
      <xdr:spPr>
        <a:xfrm>
          <a:off x="7810500" y="1009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73379</xdr:rowOff>
    </xdr:from>
    <xdr:ext cx="534377" cy="259045"/>
    <xdr:sp macro="" textlink="">
      <xdr:nvSpPr>
        <xdr:cNvPr id="377" name="テキスト ボックス 376"/>
        <xdr:cNvSpPr txBox="1"/>
      </xdr:nvSpPr>
      <xdr:spPr>
        <a:xfrm>
          <a:off x="7594111" y="1018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61,940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163549</xdr:rowOff>
    </xdr:from>
    <xdr:to>
      <xdr:col>10</xdr:col>
      <xdr:colOff>155575</xdr:colOff>
      <xdr:row>59</xdr:row>
      <xdr:rowOff>93699</xdr:rowOff>
    </xdr:to>
    <xdr:sp macro="" textlink="">
      <xdr:nvSpPr>
        <xdr:cNvPr id="378" name="円/楕円 377"/>
        <xdr:cNvSpPr/>
      </xdr:nvSpPr>
      <xdr:spPr>
        <a:xfrm>
          <a:off x="6921500" y="1010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110226</xdr:rowOff>
    </xdr:from>
    <xdr:ext cx="534377" cy="259045"/>
    <xdr:sp macro="" textlink="">
      <xdr:nvSpPr>
        <xdr:cNvPr id="379" name="テキスト ボックス 378"/>
        <xdr:cNvSpPr txBox="1"/>
      </xdr:nvSpPr>
      <xdr:spPr>
        <a:xfrm>
          <a:off x="6705111" y="988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17965</xdr:rowOff>
    </xdr:from>
    <xdr:to>
      <xdr:col>15</xdr:col>
      <xdr:colOff>180975</xdr:colOff>
      <xdr:row>79</xdr:row>
      <xdr:rowOff>22428</xdr:rowOff>
    </xdr:to>
    <xdr:cxnSp macro="">
      <xdr:nvCxnSpPr>
        <xdr:cNvPr id="408" name="直線コネクタ 407"/>
        <xdr:cNvCxnSpPr/>
      </xdr:nvCxnSpPr>
      <xdr:spPr>
        <a:xfrm flipV="1">
          <a:off x="9639300" y="13562515"/>
          <a:ext cx="8382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118622</xdr:rowOff>
    </xdr:from>
    <xdr:ext cx="534377" cy="259045"/>
    <xdr:sp macro="" textlink="">
      <xdr:nvSpPr>
        <xdr:cNvPr id="409" name="普通建設事業費 （ うち新規整備　）平均値テキスト"/>
        <xdr:cNvSpPr txBox="1"/>
      </xdr:nvSpPr>
      <xdr:spPr>
        <a:xfrm>
          <a:off x="10528300" y="1349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20259</xdr:rowOff>
    </xdr:from>
    <xdr:to>
      <xdr:col>14</xdr:col>
      <xdr:colOff>28575</xdr:colOff>
      <xdr:row>79</xdr:row>
      <xdr:rowOff>22428</xdr:rowOff>
    </xdr:to>
    <xdr:cxnSp macro="">
      <xdr:nvCxnSpPr>
        <xdr:cNvPr id="411" name="直線コネクタ 410"/>
        <xdr:cNvCxnSpPr/>
      </xdr:nvCxnSpPr>
      <xdr:spPr>
        <a:xfrm>
          <a:off x="8750300" y="13564809"/>
          <a:ext cx="889000" cy="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138615</xdr:rowOff>
    </xdr:from>
    <xdr:to>
      <xdr:col>15</xdr:col>
      <xdr:colOff>231775</xdr:colOff>
      <xdr:row>79</xdr:row>
      <xdr:rowOff>68765</xdr:rowOff>
    </xdr:to>
    <xdr:sp macro="" textlink="">
      <xdr:nvSpPr>
        <xdr:cNvPr id="421" name="円/楕円 420"/>
        <xdr:cNvSpPr/>
      </xdr:nvSpPr>
      <xdr:spPr>
        <a:xfrm>
          <a:off x="10426700" y="135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97992</xdr:rowOff>
    </xdr:from>
    <xdr:ext cx="534377" cy="259045"/>
    <xdr:sp macro="" textlink="">
      <xdr:nvSpPr>
        <xdr:cNvPr id="422" name="普通建設事業費 （ うち新規整備　）該当値テキスト"/>
        <xdr:cNvSpPr txBox="1"/>
      </xdr:nvSpPr>
      <xdr:spPr>
        <a:xfrm>
          <a:off x="10528300" y="1329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143078</xdr:rowOff>
    </xdr:from>
    <xdr:to>
      <xdr:col>14</xdr:col>
      <xdr:colOff>79375</xdr:colOff>
      <xdr:row>79</xdr:row>
      <xdr:rowOff>73228</xdr:rowOff>
    </xdr:to>
    <xdr:sp macro="" textlink="">
      <xdr:nvSpPr>
        <xdr:cNvPr id="423" name="円/楕円 422"/>
        <xdr:cNvSpPr/>
      </xdr:nvSpPr>
      <xdr:spPr>
        <a:xfrm>
          <a:off x="9588500" y="1351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64355</xdr:rowOff>
    </xdr:from>
    <xdr:ext cx="534377" cy="259045"/>
    <xdr:sp macro="" textlink="">
      <xdr:nvSpPr>
        <xdr:cNvPr id="424" name="テキスト ボックス 423"/>
        <xdr:cNvSpPr txBox="1"/>
      </xdr:nvSpPr>
      <xdr:spPr>
        <a:xfrm>
          <a:off x="9372111" y="1360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140909</xdr:rowOff>
    </xdr:from>
    <xdr:to>
      <xdr:col>12</xdr:col>
      <xdr:colOff>561975</xdr:colOff>
      <xdr:row>79</xdr:row>
      <xdr:rowOff>71059</xdr:rowOff>
    </xdr:to>
    <xdr:sp macro="" textlink="">
      <xdr:nvSpPr>
        <xdr:cNvPr id="425" name="円/楕円 424"/>
        <xdr:cNvSpPr/>
      </xdr:nvSpPr>
      <xdr:spPr>
        <a:xfrm>
          <a:off x="8699500" y="1351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62186</xdr:rowOff>
    </xdr:from>
    <xdr:ext cx="534377" cy="259045"/>
    <xdr:sp macro="" textlink="">
      <xdr:nvSpPr>
        <xdr:cNvPr id="426" name="テキスト ボックス 425"/>
        <xdr:cNvSpPr txBox="1"/>
      </xdr:nvSpPr>
      <xdr:spPr>
        <a:xfrm>
          <a:off x="8483111" y="1360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74752</xdr:rowOff>
    </xdr:from>
    <xdr:to>
      <xdr:col>15</xdr:col>
      <xdr:colOff>180975</xdr:colOff>
      <xdr:row>98</xdr:row>
      <xdr:rowOff>126479</xdr:rowOff>
    </xdr:to>
    <xdr:cxnSp macro="">
      <xdr:nvCxnSpPr>
        <xdr:cNvPr id="455" name="直線コネクタ 454"/>
        <xdr:cNvCxnSpPr/>
      </xdr:nvCxnSpPr>
      <xdr:spPr>
        <a:xfrm>
          <a:off x="9639300" y="16705402"/>
          <a:ext cx="838200" cy="2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74752</xdr:rowOff>
    </xdr:from>
    <xdr:to>
      <xdr:col>14</xdr:col>
      <xdr:colOff>28575</xdr:colOff>
      <xdr:row>98</xdr:row>
      <xdr:rowOff>79057</xdr:rowOff>
    </xdr:to>
    <xdr:cxnSp macro="">
      <xdr:nvCxnSpPr>
        <xdr:cNvPr id="458" name="直線コネクタ 457"/>
        <xdr:cNvCxnSpPr/>
      </xdr:nvCxnSpPr>
      <xdr:spPr>
        <a:xfrm flipV="1">
          <a:off x="8750300" y="16705402"/>
          <a:ext cx="889000" cy="17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0" name="テキスト ボックス 459"/>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2" name="テキスト ボックス 461"/>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75679</xdr:rowOff>
    </xdr:from>
    <xdr:to>
      <xdr:col>15</xdr:col>
      <xdr:colOff>231775</xdr:colOff>
      <xdr:row>99</xdr:row>
      <xdr:rowOff>5829</xdr:rowOff>
    </xdr:to>
    <xdr:sp macro="" textlink="">
      <xdr:nvSpPr>
        <xdr:cNvPr id="468" name="円/楕円 467"/>
        <xdr:cNvSpPr/>
      </xdr:nvSpPr>
      <xdr:spPr>
        <a:xfrm>
          <a:off x="10426700" y="168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162056</xdr:rowOff>
    </xdr:from>
    <xdr:ext cx="469744" cy="259045"/>
    <xdr:sp macro="" textlink="">
      <xdr:nvSpPr>
        <xdr:cNvPr id="469" name="普通建設事業費 （ うち更新整備　）該当値テキスト"/>
        <xdr:cNvSpPr txBox="1"/>
      </xdr:nvSpPr>
      <xdr:spPr>
        <a:xfrm>
          <a:off x="10528300" y="1679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23952</xdr:rowOff>
    </xdr:from>
    <xdr:to>
      <xdr:col>14</xdr:col>
      <xdr:colOff>79375</xdr:colOff>
      <xdr:row>97</xdr:row>
      <xdr:rowOff>125552</xdr:rowOff>
    </xdr:to>
    <xdr:sp macro="" textlink="">
      <xdr:nvSpPr>
        <xdr:cNvPr id="470" name="円/楕円 469"/>
        <xdr:cNvSpPr/>
      </xdr:nvSpPr>
      <xdr:spPr>
        <a:xfrm>
          <a:off x="9588500" y="1665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142079</xdr:rowOff>
    </xdr:from>
    <xdr:ext cx="534377" cy="259045"/>
    <xdr:sp macro="" textlink="">
      <xdr:nvSpPr>
        <xdr:cNvPr id="471" name="テキスト ボックス 470"/>
        <xdr:cNvSpPr txBox="1"/>
      </xdr:nvSpPr>
      <xdr:spPr>
        <a:xfrm>
          <a:off x="9372111" y="164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24,614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28257</xdr:rowOff>
    </xdr:from>
    <xdr:to>
      <xdr:col>12</xdr:col>
      <xdr:colOff>561975</xdr:colOff>
      <xdr:row>98</xdr:row>
      <xdr:rowOff>129857</xdr:rowOff>
    </xdr:to>
    <xdr:sp macro="" textlink="">
      <xdr:nvSpPr>
        <xdr:cNvPr id="472" name="円/楕円 471"/>
        <xdr:cNvSpPr/>
      </xdr:nvSpPr>
      <xdr:spPr>
        <a:xfrm>
          <a:off x="8699500" y="168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120984</xdr:rowOff>
    </xdr:from>
    <xdr:ext cx="534377" cy="259045"/>
    <xdr:sp macro="" textlink="">
      <xdr:nvSpPr>
        <xdr:cNvPr id="473" name="テキスト ボックス 472"/>
        <xdr:cNvSpPr txBox="1"/>
      </xdr:nvSpPr>
      <xdr:spPr>
        <a:xfrm>
          <a:off x="8483111" y="1692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54792</xdr:rowOff>
    </xdr:from>
    <xdr:to>
      <xdr:col>23</xdr:col>
      <xdr:colOff>517525</xdr:colOff>
      <xdr:row>76</xdr:row>
      <xdr:rowOff>61046</xdr:rowOff>
    </xdr:to>
    <xdr:cxnSp macro="">
      <xdr:nvCxnSpPr>
        <xdr:cNvPr id="610" name="直線コネクタ 609"/>
        <xdr:cNvCxnSpPr/>
      </xdr:nvCxnSpPr>
      <xdr:spPr>
        <a:xfrm flipV="1">
          <a:off x="15481300" y="13084992"/>
          <a:ext cx="8382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17449</xdr:rowOff>
    </xdr:from>
    <xdr:to>
      <xdr:col>22</xdr:col>
      <xdr:colOff>365125</xdr:colOff>
      <xdr:row>76</xdr:row>
      <xdr:rowOff>61046</xdr:rowOff>
    </xdr:to>
    <xdr:cxnSp macro="">
      <xdr:nvCxnSpPr>
        <xdr:cNvPr id="613" name="直線コネクタ 612"/>
        <xdr:cNvCxnSpPr/>
      </xdr:nvCxnSpPr>
      <xdr:spPr>
        <a:xfrm>
          <a:off x="14592300" y="13047649"/>
          <a:ext cx="8890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139553</xdr:rowOff>
    </xdr:from>
    <xdr:to>
      <xdr:col>21</xdr:col>
      <xdr:colOff>161925</xdr:colOff>
      <xdr:row>76</xdr:row>
      <xdr:rowOff>17449</xdr:rowOff>
    </xdr:to>
    <xdr:cxnSp macro="">
      <xdr:nvCxnSpPr>
        <xdr:cNvPr id="616" name="直線コネクタ 615"/>
        <xdr:cNvCxnSpPr/>
      </xdr:nvCxnSpPr>
      <xdr:spPr>
        <a:xfrm>
          <a:off x="13703300" y="12998303"/>
          <a:ext cx="889000" cy="4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102308</xdr:rowOff>
    </xdr:from>
    <xdr:to>
      <xdr:col>19</xdr:col>
      <xdr:colOff>644525</xdr:colOff>
      <xdr:row>75</xdr:row>
      <xdr:rowOff>139553</xdr:rowOff>
    </xdr:to>
    <xdr:cxnSp macro="">
      <xdr:nvCxnSpPr>
        <xdr:cNvPr id="619" name="直線コネクタ 618"/>
        <xdr:cNvCxnSpPr/>
      </xdr:nvCxnSpPr>
      <xdr:spPr>
        <a:xfrm>
          <a:off x="12814300" y="12961058"/>
          <a:ext cx="889000" cy="3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3992</xdr:rowOff>
    </xdr:from>
    <xdr:to>
      <xdr:col>23</xdr:col>
      <xdr:colOff>568325</xdr:colOff>
      <xdr:row>76</xdr:row>
      <xdr:rowOff>105592</xdr:rowOff>
    </xdr:to>
    <xdr:sp macro="" textlink="">
      <xdr:nvSpPr>
        <xdr:cNvPr id="629" name="円/楕円 628"/>
        <xdr:cNvSpPr/>
      </xdr:nvSpPr>
      <xdr:spPr>
        <a:xfrm>
          <a:off x="16268700" y="1303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153869</xdr:rowOff>
    </xdr:from>
    <xdr:ext cx="534377" cy="259045"/>
    <xdr:sp macro="" textlink="">
      <xdr:nvSpPr>
        <xdr:cNvPr id="630" name="公債費該当値テキスト"/>
        <xdr:cNvSpPr txBox="1"/>
      </xdr:nvSpPr>
      <xdr:spPr>
        <a:xfrm>
          <a:off x="16370300" y="1301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34,200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10246</xdr:rowOff>
    </xdr:from>
    <xdr:to>
      <xdr:col>22</xdr:col>
      <xdr:colOff>415925</xdr:colOff>
      <xdr:row>76</xdr:row>
      <xdr:rowOff>111846</xdr:rowOff>
    </xdr:to>
    <xdr:sp macro="" textlink="">
      <xdr:nvSpPr>
        <xdr:cNvPr id="631" name="円/楕円 630"/>
        <xdr:cNvSpPr/>
      </xdr:nvSpPr>
      <xdr:spPr>
        <a:xfrm>
          <a:off x="15430500" y="1304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102973</xdr:rowOff>
    </xdr:from>
    <xdr:ext cx="534377" cy="259045"/>
    <xdr:sp macro="" textlink="">
      <xdr:nvSpPr>
        <xdr:cNvPr id="632" name="テキスト ボックス 631"/>
        <xdr:cNvSpPr txBox="1"/>
      </xdr:nvSpPr>
      <xdr:spPr>
        <a:xfrm>
          <a:off x="15214111" y="1313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138098</xdr:rowOff>
    </xdr:from>
    <xdr:to>
      <xdr:col>21</xdr:col>
      <xdr:colOff>212725</xdr:colOff>
      <xdr:row>76</xdr:row>
      <xdr:rowOff>68247</xdr:rowOff>
    </xdr:to>
    <xdr:sp macro="" textlink="">
      <xdr:nvSpPr>
        <xdr:cNvPr id="633" name="円/楕円 632"/>
        <xdr:cNvSpPr/>
      </xdr:nvSpPr>
      <xdr:spPr>
        <a:xfrm>
          <a:off x="14541500" y="129968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59376</xdr:rowOff>
    </xdr:from>
    <xdr:ext cx="534377" cy="259045"/>
    <xdr:sp macro="" textlink="">
      <xdr:nvSpPr>
        <xdr:cNvPr id="634" name="テキスト ボックス 633"/>
        <xdr:cNvSpPr txBox="1"/>
      </xdr:nvSpPr>
      <xdr:spPr>
        <a:xfrm>
          <a:off x="14325111" y="1308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88753</xdr:rowOff>
    </xdr:from>
    <xdr:to>
      <xdr:col>20</xdr:col>
      <xdr:colOff>9525</xdr:colOff>
      <xdr:row>76</xdr:row>
      <xdr:rowOff>18903</xdr:rowOff>
    </xdr:to>
    <xdr:sp macro="" textlink="">
      <xdr:nvSpPr>
        <xdr:cNvPr id="635" name="円/楕円 634"/>
        <xdr:cNvSpPr/>
      </xdr:nvSpPr>
      <xdr:spPr>
        <a:xfrm>
          <a:off x="13652500" y="129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10030</xdr:rowOff>
    </xdr:from>
    <xdr:ext cx="534377" cy="259045"/>
    <xdr:sp macro="" textlink="">
      <xdr:nvSpPr>
        <xdr:cNvPr id="636" name="テキスト ボックス 635"/>
        <xdr:cNvSpPr txBox="1"/>
      </xdr:nvSpPr>
      <xdr:spPr>
        <a:xfrm>
          <a:off x="13436111" y="1304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51508</xdr:rowOff>
    </xdr:from>
    <xdr:to>
      <xdr:col>18</xdr:col>
      <xdr:colOff>492125</xdr:colOff>
      <xdr:row>75</xdr:row>
      <xdr:rowOff>153107</xdr:rowOff>
    </xdr:to>
    <xdr:sp macro="" textlink="">
      <xdr:nvSpPr>
        <xdr:cNvPr id="637" name="円/楕円 636"/>
        <xdr:cNvSpPr/>
      </xdr:nvSpPr>
      <xdr:spPr>
        <a:xfrm>
          <a:off x="12763500" y="129102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144234</xdr:rowOff>
    </xdr:from>
    <xdr:ext cx="534377" cy="259045"/>
    <xdr:sp macro="" textlink="">
      <xdr:nvSpPr>
        <xdr:cNvPr id="638" name="テキスト ボックス 637"/>
        <xdr:cNvSpPr txBox="1"/>
      </xdr:nvSpPr>
      <xdr:spPr>
        <a:xfrm>
          <a:off x="12547111" y="1300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141906</xdr:rowOff>
    </xdr:from>
    <xdr:to>
      <xdr:col>23</xdr:col>
      <xdr:colOff>517525</xdr:colOff>
      <xdr:row>98</xdr:row>
      <xdr:rowOff>151781</xdr:rowOff>
    </xdr:to>
    <xdr:cxnSp macro="">
      <xdr:nvCxnSpPr>
        <xdr:cNvPr id="667" name="直線コネクタ 666"/>
        <xdr:cNvCxnSpPr/>
      </xdr:nvCxnSpPr>
      <xdr:spPr>
        <a:xfrm flipV="1">
          <a:off x="15481300" y="16944006"/>
          <a:ext cx="8382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87287</xdr:rowOff>
    </xdr:from>
    <xdr:ext cx="534377" cy="259045"/>
    <xdr:sp macro="" textlink="">
      <xdr:nvSpPr>
        <xdr:cNvPr id="668" name="積立金平均値テキスト"/>
        <xdr:cNvSpPr txBox="1"/>
      </xdr:nvSpPr>
      <xdr:spPr>
        <a:xfrm>
          <a:off x="16370300" y="168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151781</xdr:rowOff>
    </xdr:from>
    <xdr:to>
      <xdr:col>22</xdr:col>
      <xdr:colOff>365125</xdr:colOff>
      <xdr:row>99</xdr:row>
      <xdr:rowOff>10457</xdr:rowOff>
    </xdr:to>
    <xdr:cxnSp macro="">
      <xdr:nvCxnSpPr>
        <xdr:cNvPr id="670" name="直線コネクタ 669"/>
        <xdr:cNvCxnSpPr/>
      </xdr:nvCxnSpPr>
      <xdr:spPr>
        <a:xfrm flipV="1">
          <a:off x="14592300" y="16953881"/>
          <a:ext cx="889000" cy="3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36451</xdr:rowOff>
    </xdr:from>
    <xdr:ext cx="534377" cy="259045"/>
    <xdr:sp macro="" textlink="">
      <xdr:nvSpPr>
        <xdr:cNvPr id="672" name="テキスト ボックス 671"/>
        <xdr:cNvSpPr txBox="1"/>
      </xdr:nvSpPr>
      <xdr:spPr>
        <a:xfrm>
          <a:off x="15214111" y="17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10457</xdr:rowOff>
    </xdr:from>
    <xdr:to>
      <xdr:col>21</xdr:col>
      <xdr:colOff>161925</xdr:colOff>
      <xdr:row>99</xdr:row>
      <xdr:rowOff>13974</xdr:rowOff>
    </xdr:to>
    <xdr:cxnSp macro="">
      <xdr:nvCxnSpPr>
        <xdr:cNvPr id="673" name="直線コネクタ 672"/>
        <xdr:cNvCxnSpPr/>
      </xdr:nvCxnSpPr>
      <xdr:spPr>
        <a:xfrm flipV="1">
          <a:off x="13703300" y="16984007"/>
          <a:ext cx="889000" cy="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10933</xdr:rowOff>
    </xdr:from>
    <xdr:to>
      <xdr:col>19</xdr:col>
      <xdr:colOff>644525</xdr:colOff>
      <xdr:row>99</xdr:row>
      <xdr:rowOff>13974</xdr:rowOff>
    </xdr:to>
    <xdr:cxnSp macro="">
      <xdr:nvCxnSpPr>
        <xdr:cNvPr id="676" name="直線コネクタ 675"/>
        <xdr:cNvCxnSpPr/>
      </xdr:nvCxnSpPr>
      <xdr:spPr>
        <a:xfrm>
          <a:off x="12814300" y="16984483"/>
          <a:ext cx="8890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91106</xdr:rowOff>
    </xdr:from>
    <xdr:to>
      <xdr:col>23</xdr:col>
      <xdr:colOff>568325</xdr:colOff>
      <xdr:row>99</xdr:row>
      <xdr:rowOff>21256</xdr:rowOff>
    </xdr:to>
    <xdr:sp macro="" textlink="">
      <xdr:nvSpPr>
        <xdr:cNvPr id="686" name="円/楕円 685"/>
        <xdr:cNvSpPr/>
      </xdr:nvSpPr>
      <xdr:spPr>
        <a:xfrm>
          <a:off x="16268700" y="1689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50483</xdr:rowOff>
    </xdr:from>
    <xdr:ext cx="534377" cy="259045"/>
    <xdr:sp macro="" textlink="">
      <xdr:nvSpPr>
        <xdr:cNvPr id="687" name="積立金該当値テキスト"/>
        <xdr:cNvSpPr txBox="1"/>
      </xdr:nvSpPr>
      <xdr:spPr>
        <a:xfrm>
          <a:off x="16370300" y="1668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19,421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100981</xdr:rowOff>
    </xdr:from>
    <xdr:to>
      <xdr:col>22</xdr:col>
      <xdr:colOff>415925</xdr:colOff>
      <xdr:row>99</xdr:row>
      <xdr:rowOff>31131</xdr:rowOff>
    </xdr:to>
    <xdr:sp macro="" textlink="">
      <xdr:nvSpPr>
        <xdr:cNvPr id="688" name="円/楕円 687"/>
        <xdr:cNvSpPr/>
      </xdr:nvSpPr>
      <xdr:spPr>
        <a:xfrm>
          <a:off x="15430500" y="1690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47658</xdr:rowOff>
    </xdr:from>
    <xdr:ext cx="534377" cy="259045"/>
    <xdr:sp macro="" textlink="">
      <xdr:nvSpPr>
        <xdr:cNvPr id="689" name="テキスト ボックス 688"/>
        <xdr:cNvSpPr txBox="1"/>
      </xdr:nvSpPr>
      <xdr:spPr>
        <a:xfrm>
          <a:off x="15214111" y="1667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131107</xdr:rowOff>
    </xdr:from>
    <xdr:to>
      <xdr:col>21</xdr:col>
      <xdr:colOff>212725</xdr:colOff>
      <xdr:row>99</xdr:row>
      <xdr:rowOff>61257</xdr:rowOff>
    </xdr:to>
    <xdr:sp macro="" textlink="">
      <xdr:nvSpPr>
        <xdr:cNvPr id="690" name="円/楕円 689"/>
        <xdr:cNvSpPr/>
      </xdr:nvSpPr>
      <xdr:spPr>
        <a:xfrm>
          <a:off x="14541500" y="1693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52384</xdr:rowOff>
    </xdr:from>
    <xdr:ext cx="469744" cy="259045"/>
    <xdr:sp macro="" textlink="">
      <xdr:nvSpPr>
        <xdr:cNvPr id="691" name="テキスト ボックス 690"/>
        <xdr:cNvSpPr txBox="1"/>
      </xdr:nvSpPr>
      <xdr:spPr>
        <a:xfrm>
          <a:off x="14357427" y="1702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134624</xdr:rowOff>
    </xdr:from>
    <xdr:to>
      <xdr:col>20</xdr:col>
      <xdr:colOff>9525</xdr:colOff>
      <xdr:row>99</xdr:row>
      <xdr:rowOff>64774</xdr:rowOff>
    </xdr:to>
    <xdr:sp macro="" textlink="">
      <xdr:nvSpPr>
        <xdr:cNvPr id="692" name="円/楕円 691"/>
        <xdr:cNvSpPr/>
      </xdr:nvSpPr>
      <xdr:spPr>
        <a:xfrm>
          <a:off x="13652500" y="1693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55901</xdr:rowOff>
    </xdr:from>
    <xdr:ext cx="469744" cy="259045"/>
    <xdr:sp macro="" textlink="">
      <xdr:nvSpPr>
        <xdr:cNvPr id="693" name="テキスト ボックス 692"/>
        <xdr:cNvSpPr txBox="1"/>
      </xdr:nvSpPr>
      <xdr:spPr>
        <a:xfrm>
          <a:off x="13468427" y="1702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131583</xdr:rowOff>
    </xdr:from>
    <xdr:to>
      <xdr:col>18</xdr:col>
      <xdr:colOff>492125</xdr:colOff>
      <xdr:row>99</xdr:row>
      <xdr:rowOff>61733</xdr:rowOff>
    </xdr:to>
    <xdr:sp macro="" textlink="">
      <xdr:nvSpPr>
        <xdr:cNvPr id="694" name="円/楕円 693"/>
        <xdr:cNvSpPr/>
      </xdr:nvSpPr>
      <xdr:spPr>
        <a:xfrm>
          <a:off x="12763500" y="1693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52860</xdr:rowOff>
    </xdr:from>
    <xdr:ext cx="469744" cy="259045"/>
    <xdr:sp macro="" textlink="">
      <xdr:nvSpPr>
        <xdr:cNvPr id="695" name="テキスト ボックス 694"/>
        <xdr:cNvSpPr txBox="1"/>
      </xdr:nvSpPr>
      <xdr:spPr>
        <a:xfrm>
          <a:off x="12579427" y="1702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5" name="直線コネクタ 73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158413</xdr:rowOff>
    </xdr:from>
    <xdr:to>
      <xdr:col>32</xdr:col>
      <xdr:colOff>187325</xdr:colOff>
      <xdr:row>55</xdr:row>
      <xdr:rowOff>12141</xdr:rowOff>
    </xdr:to>
    <xdr:cxnSp macro="">
      <xdr:nvCxnSpPr>
        <xdr:cNvPr id="785" name="直線コネクタ 784"/>
        <xdr:cNvCxnSpPr/>
      </xdr:nvCxnSpPr>
      <xdr:spPr>
        <a:xfrm>
          <a:off x="21323300" y="9416713"/>
          <a:ext cx="838200" cy="2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163306</xdr:rowOff>
    </xdr:from>
    <xdr:ext cx="469744" cy="259045"/>
    <xdr:sp macro="" textlink="">
      <xdr:nvSpPr>
        <xdr:cNvPr id="786" name="貸付金平均値テキスト"/>
        <xdr:cNvSpPr txBox="1"/>
      </xdr:nvSpPr>
      <xdr:spPr>
        <a:xfrm>
          <a:off x="22212300" y="993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100119</xdr:rowOff>
    </xdr:from>
    <xdr:to>
      <xdr:col>31</xdr:col>
      <xdr:colOff>34925</xdr:colOff>
      <xdr:row>54</xdr:row>
      <xdr:rowOff>158413</xdr:rowOff>
    </xdr:to>
    <xdr:cxnSp macro="">
      <xdr:nvCxnSpPr>
        <xdr:cNvPr id="788" name="直線コネクタ 787"/>
        <xdr:cNvCxnSpPr/>
      </xdr:nvCxnSpPr>
      <xdr:spPr>
        <a:xfrm>
          <a:off x="20434300" y="9358419"/>
          <a:ext cx="889000" cy="5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97339</xdr:rowOff>
    </xdr:from>
    <xdr:ext cx="469744" cy="259045"/>
    <xdr:sp macro="" textlink="">
      <xdr:nvSpPr>
        <xdr:cNvPr id="790" name="テキスト ボックス 789"/>
        <xdr:cNvSpPr txBox="1"/>
      </xdr:nvSpPr>
      <xdr:spPr>
        <a:xfrm>
          <a:off x="21088427" y="1004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100119</xdr:rowOff>
    </xdr:from>
    <xdr:to>
      <xdr:col>29</xdr:col>
      <xdr:colOff>517525</xdr:colOff>
      <xdr:row>54</xdr:row>
      <xdr:rowOff>103581</xdr:rowOff>
    </xdr:to>
    <xdr:cxnSp macro="">
      <xdr:nvCxnSpPr>
        <xdr:cNvPr id="791" name="直線コネクタ 790"/>
        <xdr:cNvCxnSpPr/>
      </xdr:nvCxnSpPr>
      <xdr:spPr>
        <a:xfrm flipV="1">
          <a:off x="19545300" y="9358419"/>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162719</xdr:rowOff>
    </xdr:from>
    <xdr:ext cx="469744" cy="259045"/>
    <xdr:sp macro="" textlink="">
      <xdr:nvSpPr>
        <xdr:cNvPr id="793" name="テキスト ボックス 792"/>
        <xdr:cNvSpPr txBox="1"/>
      </xdr:nvSpPr>
      <xdr:spPr>
        <a:xfrm>
          <a:off x="20199427" y="1010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97899</xdr:rowOff>
    </xdr:from>
    <xdr:to>
      <xdr:col>28</xdr:col>
      <xdr:colOff>314325</xdr:colOff>
      <xdr:row>54</xdr:row>
      <xdr:rowOff>103581</xdr:rowOff>
    </xdr:to>
    <xdr:cxnSp macro="">
      <xdr:nvCxnSpPr>
        <xdr:cNvPr id="794" name="直線コネクタ 793"/>
        <xdr:cNvCxnSpPr/>
      </xdr:nvCxnSpPr>
      <xdr:spPr>
        <a:xfrm>
          <a:off x="18656300" y="9356199"/>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102107</xdr:rowOff>
    </xdr:from>
    <xdr:ext cx="469744" cy="259045"/>
    <xdr:sp macro="" textlink="">
      <xdr:nvSpPr>
        <xdr:cNvPr id="796" name="テキスト ボックス 795"/>
        <xdr:cNvSpPr txBox="1"/>
      </xdr:nvSpPr>
      <xdr:spPr>
        <a:xfrm>
          <a:off x="19310427" y="100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106450</xdr:rowOff>
    </xdr:from>
    <xdr:ext cx="469744" cy="259045"/>
    <xdr:sp macro="" textlink="">
      <xdr:nvSpPr>
        <xdr:cNvPr id="798" name="テキスト ボックス 797"/>
        <xdr:cNvSpPr txBox="1"/>
      </xdr:nvSpPr>
      <xdr:spPr>
        <a:xfrm>
          <a:off x="18421427" y="1005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132791</xdr:rowOff>
    </xdr:from>
    <xdr:to>
      <xdr:col>32</xdr:col>
      <xdr:colOff>238125</xdr:colOff>
      <xdr:row>55</xdr:row>
      <xdr:rowOff>62941</xdr:rowOff>
    </xdr:to>
    <xdr:sp macro="" textlink="">
      <xdr:nvSpPr>
        <xdr:cNvPr id="804" name="円/楕円 803"/>
        <xdr:cNvSpPr/>
      </xdr:nvSpPr>
      <xdr:spPr>
        <a:xfrm>
          <a:off x="22110700" y="939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155668</xdr:rowOff>
    </xdr:from>
    <xdr:ext cx="534377" cy="259045"/>
    <xdr:sp macro="" textlink="">
      <xdr:nvSpPr>
        <xdr:cNvPr id="805" name="貸付金該当値テキスト"/>
        <xdr:cNvSpPr txBox="1"/>
      </xdr:nvSpPr>
      <xdr:spPr>
        <a:xfrm>
          <a:off x="22212300" y="924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23,656</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107613</xdr:rowOff>
    </xdr:from>
    <xdr:to>
      <xdr:col>31</xdr:col>
      <xdr:colOff>85725</xdr:colOff>
      <xdr:row>55</xdr:row>
      <xdr:rowOff>37763</xdr:rowOff>
    </xdr:to>
    <xdr:sp macro="" textlink="">
      <xdr:nvSpPr>
        <xdr:cNvPr id="806" name="円/楕円 805"/>
        <xdr:cNvSpPr/>
      </xdr:nvSpPr>
      <xdr:spPr>
        <a:xfrm>
          <a:off x="21272500" y="93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54290</xdr:rowOff>
    </xdr:from>
    <xdr:ext cx="534377" cy="259045"/>
    <xdr:sp macro="" textlink="">
      <xdr:nvSpPr>
        <xdr:cNvPr id="807" name="テキスト ボックス 806"/>
        <xdr:cNvSpPr txBox="1"/>
      </xdr:nvSpPr>
      <xdr:spPr>
        <a:xfrm>
          <a:off x="21056111" y="91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24,427</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49319</xdr:rowOff>
    </xdr:from>
    <xdr:to>
      <xdr:col>29</xdr:col>
      <xdr:colOff>568325</xdr:colOff>
      <xdr:row>54</xdr:row>
      <xdr:rowOff>150919</xdr:rowOff>
    </xdr:to>
    <xdr:sp macro="" textlink="">
      <xdr:nvSpPr>
        <xdr:cNvPr id="808" name="円/楕円 807"/>
        <xdr:cNvSpPr/>
      </xdr:nvSpPr>
      <xdr:spPr>
        <a:xfrm>
          <a:off x="20383500" y="93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167446</xdr:rowOff>
    </xdr:from>
    <xdr:ext cx="534377" cy="259045"/>
    <xdr:sp macro="" textlink="">
      <xdr:nvSpPr>
        <xdr:cNvPr id="809" name="テキスト ボックス 808"/>
        <xdr:cNvSpPr txBox="1"/>
      </xdr:nvSpPr>
      <xdr:spPr>
        <a:xfrm>
          <a:off x="20167111" y="908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26,212</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52781</xdr:rowOff>
    </xdr:from>
    <xdr:to>
      <xdr:col>28</xdr:col>
      <xdr:colOff>365125</xdr:colOff>
      <xdr:row>54</xdr:row>
      <xdr:rowOff>154381</xdr:rowOff>
    </xdr:to>
    <xdr:sp macro="" textlink="">
      <xdr:nvSpPr>
        <xdr:cNvPr id="810" name="円/楕円 809"/>
        <xdr:cNvSpPr/>
      </xdr:nvSpPr>
      <xdr:spPr>
        <a:xfrm>
          <a:off x="19494500" y="931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170908</xdr:rowOff>
    </xdr:from>
    <xdr:ext cx="534377" cy="259045"/>
    <xdr:sp macro="" textlink="">
      <xdr:nvSpPr>
        <xdr:cNvPr id="811" name="テキスト ボックス 810"/>
        <xdr:cNvSpPr txBox="1"/>
      </xdr:nvSpPr>
      <xdr:spPr>
        <a:xfrm>
          <a:off x="19278111" y="908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26,106</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47099</xdr:rowOff>
    </xdr:from>
    <xdr:to>
      <xdr:col>27</xdr:col>
      <xdr:colOff>161925</xdr:colOff>
      <xdr:row>54</xdr:row>
      <xdr:rowOff>148699</xdr:rowOff>
    </xdr:to>
    <xdr:sp macro="" textlink="">
      <xdr:nvSpPr>
        <xdr:cNvPr id="812" name="円/楕円 811"/>
        <xdr:cNvSpPr/>
      </xdr:nvSpPr>
      <xdr:spPr>
        <a:xfrm>
          <a:off x="18605500" y="930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165226</xdr:rowOff>
    </xdr:from>
    <xdr:ext cx="534377" cy="259045"/>
    <xdr:sp macro="" textlink="">
      <xdr:nvSpPr>
        <xdr:cNvPr id="813" name="テキスト ボックス 812"/>
        <xdr:cNvSpPr txBox="1"/>
      </xdr:nvSpPr>
      <xdr:spPr>
        <a:xfrm>
          <a:off x="18389111" y="90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168904</xdr:rowOff>
    </xdr:from>
    <xdr:to>
      <xdr:col>32</xdr:col>
      <xdr:colOff>187325</xdr:colOff>
      <xdr:row>78</xdr:row>
      <xdr:rowOff>11264</xdr:rowOff>
    </xdr:to>
    <xdr:cxnSp macro="">
      <xdr:nvCxnSpPr>
        <xdr:cNvPr id="843" name="直線コネクタ 842"/>
        <xdr:cNvCxnSpPr/>
      </xdr:nvCxnSpPr>
      <xdr:spPr>
        <a:xfrm flipV="1">
          <a:off x="21323300" y="13370554"/>
          <a:ext cx="838200" cy="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11264</xdr:rowOff>
    </xdr:from>
    <xdr:to>
      <xdr:col>31</xdr:col>
      <xdr:colOff>34925</xdr:colOff>
      <xdr:row>78</xdr:row>
      <xdr:rowOff>44278</xdr:rowOff>
    </xdr:to>
    <xdr:cxnSp macro="">
      <xdr:nvCxnSpPr>
        <xdr:cNvPr id="846" name="直線コネクタ 845"/>
        <xdr:cNvCxnSpPr/>
      </xdr:nvCxnSpPr>
      <xdr:spPr>
        <a:xfrm flipV="1">
          <a:off x="20434300" y="13384364"/>
          <a:ext cx="889000" cy="3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44278</xdr:rowOff>
    </xdr:from>
    <xdr:to>
      <xdr:col>29</xdr:col>
      <xdr:colOff>517525</xdr:colOff>
      <xdr:row>78</xdr:row>
      <xdr:rowOff>70034</xdr:rowOff>
    </xdr:to>
    <xdr:cxnSp macro="">
      <xdr:nvCxnSpPr>
        <xdr:cNvPr id="849" name="直線コネクタ 848"/>
        <xdr:cNvCxnSpPr/>
      </xdr:nvCxnSpPr>
      <xdr:spPr>
        <a:xfrm flipV="1">
          <a:off x="19545300" y="13417378"/>
          <a:ext cx="8890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54470</xdr:rowOff>
    </xdr:from>
    <xdr:to>
      <xdr:col>28</xdr:col>
      <xdr:colOff>314325</xdr:colOff>
      <xdr:row>78</xdr:row>
      <xdr:rowOff>70034</xdr:rowOff>
    </xdr:to>
    <xdr:cxnSp macro="">
      <xdr:nvCxnSpPr>
        <xdr:cNvPr id="852" name="直線コネクタ 851"/>
        <xdr:cNvCxnSpPr/>
      </xdr:nvCxnSpPr>
      <xdr:spPr>
        <a:xfrm>
          <a:off x="18656300" y="13427570"/>
          <a:ext cx="889000" cy="1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118104</xdr:rowOff>
    </xdr:from>
    <xdr:to>
      <xdr:col>32</xdr:col>
      <xdr:colOff>238125</xdr:colOff>
      <xdr:row>78</xdr:row>
      <xdr:rowOff>48254</xdr:rowOff>
    </xdr:to>
    <xdr:sp macro="" textlink="">
      <xdr:nvSpPr>
        <xdr:cNvPr id="862" name="円/楕円 861"/>
        <xdr:cNvSpPr/>
      </xdr:nvSpPr>
      <xdr:spPr>
        <a:xfrm>
          <a:off x="22110700" y="1331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96531</xdr:rowOff>
    </xdr:from>
    <xdr:ext cx="534377" cy="259045"/>
    <xdr:sp macro="" textlink="">
      <xdr:nvSpPr>
        <xdr:cNvPr id="863" name="繰出金該当値テキスト"/>
        <xdr:cNvSpPr txBox="1"/>
      </xdr:nvSpPr>
      <xdr:spPr>
        <a:xfrm>
          <a:off x="22212300" y="132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31,467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131914</xdr:rowOff>
    </xdr:from>
    <xdr:to>
      <xdr:col>31</xdr:col>
      <xdr:colOff>85725</xdr:colOff>
      <xdr:row>78</xdr:row>
      <xdr:rowOff>62064</xdr:rowOff>
    </xdr:to>
    <xdr:sp macro="" textlink="">
      <xdr:nvSpPr>
        <xdr:cNvPr id="864" name="円/楕円 863"/>
        <xdr:cNvSpPr/>
      </xdr:nvSpPr>
      <xdr:spPr>
        <a:xfrm>
          <a:off x="21272500" y="1333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53191</xdr:rowOff>
    </xdr:from>
    <xdr:ext cx="534377" cy="259045"/>
    <xdr:sp macro="" textlink="">
      <xdr:nvSpPr>
        <xdr:cNvPr id="865" name="テキスト ボックス 864"/>
        <xdr:cNvSpPr txBox="1"/>
      </xdr:nvSpPr>
      <xdr:spPr>
        <a:xfrm>
          <a:off x="21056111" y="1342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164928</xdr:rowOff>
    </xdr:from>
    <xdr:to>
      <xdr:col>29</xdr:col>
      <xdr:colOff>568325</xdr:colOff>
      <xdr:row>78</xdr:row>
      <xdr:rowOff>95078</xdr:rowOff>
    </xdr:to>
    <xdr:sp macro="" textlink="">
      <xdr:nvSpPr>
        <xdr:cNvPr id="866" name="円/楕円 865"/>
        <xdr:cNvSpPr/>
      </xdr:nvSpPr>
      <xdr:spPr>
        <a:xfrm>
          <a:off x="20383500" y="133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86205</xdr:rowOff>
    </xdr:from>
    <xdr:ext cx="534377" cy="259045"/>
    <xdr:sp macro="" textlink="">
      <xdr:nvSpPr>
        <xdr:cNvPr id="867" name="テキスト ボックス 866"/>
        <xdr:cNvSpPr txBox="1"/>
      </xdr:nvSpPr>
      <xdr:spPr>
        <a:xfrm>
          <a:off x="20167111" y="1345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19234</xdr:rowOff>
    </xdr:from>
    <xdr:to>
      <xdr:col>28</xdr:col>
      <xdr:colOff>365125</xdr:colOff>
      <xdr:row>78</xdr:row>
      <xdr:rowOff>120834</xdr:rowOff>
    </xdr:to>
    <xdr:sp macro="" textlink="">
      <xdr:nvSpPr>
        <xdr:cNvPr id="868" name="円/楕円 867"/>
        <xdr:cNvSpPr/>
      </xdr:nvSpPr>
      <xdr:spPr>
        <a:xfrm>
          <a:off x="19494500" y="1339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111961</xdr:rowOff>
    </xdr:from>
    <xdr:ext cx="534377" cy="259045"/>
    <xdr:sp macro="" textlink="">
      <xdr:nvSpPr>
        <xdr:cNvPr id="869" name="テキスト ボックス 868"/>
        <xdr:cNvSpPr txBox="1"/>
      </xdr:nvSpPr>
      <xdr:spPr>
        <a:xfrm>
          <a:off x="19278111" y="1348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27,657</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3670</xdr:rowOff>
    </xdr:from>
    <xdr:to>
      <xdr:col>27</xdr:col>
      <xdr:colOff>161925</xdr:colOff>
      <xdr:row>78</xdr:row>
      <xdr:rowOff>105270</xdr:rowOff>
    </xdr:to>
    <xdr:sp macro="" textlink="">
      <xdr:nvSpPr>
        <xdr:cNvPr id="870" name="円/楕円 869"/>
        <xdr:cNvSpPr/>
      </xdr:nvSpPr>
      <xdr:spPr>
        <a:xfrm>
          <a:off x="18605500" y="133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96397</xdr:rowOff>
    </xdr:from>
    <xdr:ext cx="534377" cy="259045"/>
    <xdr:sp macro="" textlink="">
      <xdr:nvSpPr>
        <xdr:cNvPr id="871" name="テキスト ボックス 870"/>
        <xdr:cNvSpPr txBox="1"/>
      </xdr:nvSpPr>
      <xdr:spPr>
        <a:xfrm>
          <a:off x="18389111" y="1346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人件費の一人当たりのコストは、対前年度決算額は減少したものの、人口も減少したことから結果として対前年度比</a:t>
          </a:r>
          <a:r>
            <a:rPr kumimoji="1" lang="en-US" altLang="ja-JP" sz="1300">
              <a:latin typeface="ＭＳ Ｐゴシック"/>
            </a:rPr>
            <a:t>386</a:t>
          </a:r>
          <a:r>
            <a:rPr kumimoji="1" lang="ja-JP" altLang="en-US" sz="1300">
              <a:latin typeface="ＭＳ Ｐゴシック"/>
            </a:rPr>
            <a:t>円増の</a:t>
          </a:r>
          <a:r>
            <a:rPr kumimoji="1" lang="en-US" altLang="ja-JP" sz="1300">
              <a:latin typeface="ＭＳ Ｐゴシック"/>
            </a:rPr>
            <a:t>76,749</a:t>
          </a:r>
          <a:r>
            <a:rPr kumimoji="1" lang="ja-JP" altLang="en-US" sz="1300">
              <a:latin typeface="ＭＳ Ｐゴシック"/>
            </a:rPr>
            <a:t>円となり、類似団体内平均を上回りました。物件費の一人当たりのコストは、ごみ処理施設の一部事務組合運営への移行による市営施設の閉鎖に伴って減少し、</a:t>
          </a:r>
          <a:r>
            <a:rPr kumimoji="1" lang="en-US" altLang="ja-JP" sz="1300">
              <a:latin typeface="ＭＳ Ｐゴシック"/>
            </a:rPr>
            <a:t>48,761</a:t>
          </a:r>
          <a:r>
            <a:rPr kumimoji="1" lang="ja-JP" altLang="en-US" sz="1300">
              <a:latin typeface="ＭＳ Ｐゴシック"/>
            </a:rPr>
            <a:t>円となり類似団体内平均を下回りました。維持補修費の一人当たりのコストは、健康運動施設や社会教育施設に係る修繕料が対前年度比で減少したことにより、</a:t>
          </a:r>
          <a:r>
            <a:rPr kumimoji="1" lang="en-US" altLang="ja-JP" sz="1300">
              <a:latin typeface="ＭＳ Ｐゴシック"/>
            </a:rPr>
            <a:t>3,267</a:t>
          </a:r>
          <a:r>
            <a:rPr kumimoji="1" lang="ja-JP" altLang="en-US" sz="1300">
              <a:latin typeface="ＭＳ Ｐゴシック"/>
            </a:rPr>
            <a:t>円となり、類似団体内平均を下回りました。扶助費の一人当たりのコストは、</a:t>
          </a:r>
          <a:r>
            <a:rPr kumimoji="1" lang="en-US" altLang="ja-JP" sz="1300">
              <a:latin typeface="ＭＳ Ｐゴシック"/>
            </a:rPr>
            <a:t>25</a:t>
          </a:r>
          <a:r>
            <a:rPr kumimoji="1" lang="ja-JP" altLang="en-US" sz="1300">
              <a:latin typeface="ＭＳ Ｐゴシック"/>
            </a:rPr>
            <a:t>年度までは</a:t>
          </a:r>
          <a:r>
            <a:rPr kumimoji="1" lang="en-US" altLang="ja-JP" sz="1300">
              <a:latin typeface="ＭＳ Ｐゴシック"/>
            </a:rPr>
            <a:t>55,000</a:t>
          </a:r>
          <a:r>
            <a:rPr kumimoji="1" lang="ja-JP" altLang="en-US" sz="1300">
              <a:latin typeface="ＭＳ Ｐゴシック"/>
            </a:rPr>
            <a:t>円前後で推移していましたが、</a:t>
          </a:r>
          <a:r>
            <a:rPr kumimoji="1" lang="en-US" altLang="ja-JP" sz="1300">
              <a:latin typeface="ＭＳ Ｐゴシック"/>
            </a:rPr>
            <a:t>26</a:t>
          </a:r>
          <a:r>
            <a:rPr kumimoji="1" lang="ja-JP" altLang="en-US" sz="1300">
              <a:latin typeface="ＭＳ Ｐゴシック"/>
            </a:rPr>
            <a:t>年度から障害者給付費の増加が大きくなり、</a:t>
          </a:r>
          <a:r>
            <a:rPr kumimoji="1" lang="en-US" altLang="ja-JP" sz="1300">
              <a:latin typeface="ＭＳ Ｐゴシック"/>
            </a:rPr>
            <a:t>60,000</a:t>
          </a:r>
          <a:r>
            <a:rPr kumimoji="1" lang="ja-JP" altLang="en-US" sz="1300">
              <a:latin typeface="ＭＳ Ｐゴシック"/>
            </a:rPr>
            <a:t>円前後で推移しています。補助費等の一人当たりのコストは、前年同様広域連合や一部事務組合に対する負担金の増加により</a:t>
          </a:r>
          <a:r>
            <a:rPr kumimoji="1" lang="en-US" altLang="ja-JP" sz="1300">
              <a:latin typeface="ＭＳ Ｐゴシック"/>
            </a:rPr>
            <a:t>49,781</a:t>
          </a:r>
          <a:r>
            <a:rPr kumimoji="1" lang="ja-JP" altLang="en-US" sz="1300">
              <a:latin typeface="ＭＳ Ｐゴシック"/>
            </a:rPr>
            <a:t>円となり、類似団体内平均を上回りました。普通建設事業費は、大型の学校建設事業があった年度（</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年度）において前年に対して増加し、類似団体内平均を上回る年度もありますが、平準化すると平均を下回っており、</a:t>
          </a:r>
          <a:r>
            <a:rPr kumimoji="1" lang="en-US" altLang="ja-JP" sz="1300">
              <a:latin typeface="ＭＳ Ｐゴシック"/>
            </a:rPr>
            <a:t>28</a:t>
          </a:r>
          <a:r>
            <a:rPr kumimoji="1" lang="ja-JP" altLang="en-US" sz="1300">
              <a:latin typeface="ＭＳ Ｐゴシック"/>
            </a:rPr>
            <a:t>年度においても類似団体内平均を下回っています。公債費は、臨時財政対策債の元利償還金が増加しており、一人当たりのコストは</a:t>
          </a:r>
          <a:r>
            <a:rPr kumimoji="1" lang="en-US" altLang="ja-JP" sz="1300">
              <a:latin typeface="ＭＳ Ｐゴシック"/>
            </a:rPr>
            <a:t>34,200</a:t>
          </a:r>
          <a:r>
            <a:rPr kumimoji="1" lang="ja-JP" altLang="en-US" sz="1300">
              <a:latin typeface="ＭＳ Ｐゴシック"/>
            </a:rPr>
            <a:t>円となりましたが、類似団体内平均を下回っています。積立金は、</a:t>
          </a:r>
          <a:r>
            <a:rPr kumimoji="1" lang="en-US" altLang="ja-JP" sz="1300">
              <a:latin typeface="ＭＳ Ｐゴシック"/>
            </a:rPr>
            <a:t>28</a:t>
          </a:r>
          <a:r>
            <a:rPr kumimoji="1" lang="ja-JP" altLang="en-US" sz="1300">
              <a:latin typeface="ＭＳ Ｐゴシック"/>
            </a:rPr>
            <a:t>年度はふるさと寄附による基金積立金の増により、類似団体内平均を上回り、一人当たりのコストは</a:t>
          </a:r>
          <a:r>
            <a:rPr kumimoji="1" lang="en-US" altLang="ja-JP" sz="1300">
              <a:latin typeface="ＭＳ Ｐゴシック"/>
            </a:rPr>
            <a:t>19,421</a:t>
          </a:r>
          <a:r>
            <a:rPr kumimoji="1" lang="ja-JP" altLang="en-US" sz="1300">
              <a:latin typeface="ＭＳ Ｐゴシック"/>
            </a:rPr>
            <a:t>円となりました。貸付金は類似団体内平均を大きく上回り、一人当たり</a:t>
          </a:r>
          <a:r>
            <a:rPr kumimoji="1" lang="en-US" altLang="ja-JP" sz="1300">
              <a:latin typeface="ＭＳ Ｐゴシック"/>
            </a:rPr>
            <a:t>23,656</a:t>
          </a:r>
          <a:r>
            <a:rPr kumimoji="1" lang="ja-JP" altLang="en-US" sz="1300">
              <a:latin typeface="ＭＳ Ｐゴシック"/>
            </a:rPr>
            <a:t>円となっています。商工業貸付金が大部分を占めています。繰出金の一人当たりコストは、後期高齢者医療関係の繰出金の増により、</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31,467</a:t>
          </a:r>
          <a:r>
            <a:rPr kumimoji="1" lang="ja-JP" altLang="en-US" sz="1300">
              <a:latin typeface="ＭＳ Ｐゴシック"/>
            </a:rPr>
            <a:t>円となりましたが、類似団体内平均を下回っています。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長野県諏訪市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50,428
49,203
109.17
20,853,454
20,097,924
736,697
11,434,201
18,954,186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96.4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23440</xdr:rowOff>
    </xdr:from>
    <xdr:to>
      <xdr:col>6</xdr:col>
      <xdr:colOff>511175</xdr:colOff>
      <xdr:row>38</xdr:row>
      <xdr:rowOff>58874</xdr:rowOff>
    </xdr:to>
    <xdr:cxnSp macro="">
      <xdr:nvCxnSpPr>
        <xdr:cNvPr id="63" name="直線コネクタ 62"/>
        <xdr:cNvCxnSpPr/>
      </xdr:nvCxnSpPr>
      <xdr:spPr>
        <a:xfrm>
          <a:off x="3797300" y="6538540"/>
          <a:ext cx="8382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23440</xdr:rowOff>
    </xdr:from>
    <xdr:to>
      <xdr:col>5</xdr:col>
      <xdr:colOff>358775</xdr:colOff>
      <xdr:row>38</xdr:row>
      <xdr:rowOff>44504</xdr:rowOff>
    </xdr:to>
    <xdr:cxnSp macro="">
      <xdr:nvCxnSpPr>
        <xdr:cNvPr id="66" name="直線コネクタ 65"/>
        <xdr:cNvCxnSpPr/>
      </xdr:nvCxnSpPr>
      <xdr:spPr>
        <a:xfrm flipV="1">
          <a:off x="2908300" y="6538540"/>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44504</xdr:rowOff>
    </xdr:from>
    <xdr:to>
      <xdr:col>4</xdr:col>
      <xdr:colOff>155575</xdr:colOff>
      <xdr:row>38</xdr:row>
      <xdr:rowOff>47934</xdr:rowOff>
    </xdr:to>
    <xdr:cxnSp macro="">
      <xdr:nvCxnSpPr>
        <xdr:cNvPr id="69" name="直線コネクタ 68"/>
        <xdr:cNvCxnSpPr/>
      </xdr:nvCxnSpPr>
      <xdr:spPr>
        <a:xfrm flipV="1">
          <a:off x="2019300" y="6559604"/>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40749</xdr:rowOff>
    </xdr:from>
    <xdr:to>
      <xdr:col>2</xdr:col>
      <xdr:colOff>638175</xdr:colOff>
      <xdr:row>38</xdr:row>
      <xdr:rowOff>47934</xdr:rowOff>
    </xdr:to>
    <xdr:cxnSp macro="">
      <xdr:nvCxnSpPr>
        <xdr:cNvPr id="72" name="直線コネクタ 71"/>
        <xdr:cNvCxnSpPr/>
      </xdr:nvCxnSpPr>
      <xdr:spPr>
        <a:xfrm>
          <a:off x="1130300" y="6555849"/>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8074</xdr:rowOff>
    </xdr:from>
    <xdr:to>
      <xdr:col>6</xdr:col>
      <xdr:colOff>561975</xdr:colOff>
      <xdr:row>38</xdr:row>
      <xdr:rowOff>109674</xdr:rowOff>
    </xdr:to>
    <xdr:sp macro="" textlink="">
      <xdr:nvSpPr>
        <xdr:cNvPr id="82" name="円/楕円 81"/>
        <xdr:cNvSpPr/>
      </xdr:nvSpPr>
      <xdr:spPr>
        <a:xfrm>
          <a:off x="4584700" y="65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157951</xdr:rowOff>
    </xdr:from>
    <xdr:ext cx="469744" cy="259045"/>
    <xdr:sp macro="" textlink="">
      <xdr:nvSpPr>
        <xdr:cNvPr id="83" name="議会費該当値テキスト"/>
        <xdr:cNvSpPr txBox="1"/>
      </xdr:nvSpPr>
      <xdr:spPr>
        <a:xfrm>
          <a:off x="4686300" y="650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144090</xdr:rowOff>
    </xdr:from>
    <xdr:to>
      <xdr:col>5</xdr:col>
      <xdr:colOff>409575</xdr:colOff>
      <xdr:row>38</xdr:row>
      <xdr:rowOff>74240</xdr:rowOff>
    </xdr:to>
    <xdr:sp macro="" textlink="">
      <xdr:nvSpPr>
        <xdr:cNvPr id="84" name="円/楕円 83"/>
        <xdr:cNvSpPr/>
      </xdr:nvSpPr>
      <xdr:spPr>
        <a:xfrm>
          <a:off x="3746500" y="648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65367</xdr:rowOff>
    </xdr:from>
    <xdr:ext cx="469744" cy="259045"/>
    <xdr:sp macro="" textlink="">
      <xdr:nvSpPr>
        <xdr:cNvPr id="85" name="テキスト ボックス 84"/>
        <xdr:cNvSpPr txBox="1"/>
      </xdr:nvSpPr>
      <xdr:spPr>
        <a:xfrm>
          <a:off x="3562427" y="658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165154</xdr:rowOff>
    </xdr:from>
    <xdr:to>
      <xdr:col>4</xdr:col>
      <xdr:colOff>206375</xdr:colOff>
      <xdr:row>38</xdr:row>
      <xdr:rowOff>95304</xdr:rowOff>
    </xdr:to>
    <xdr:sp macro="" textlink="">
      <xdr:nvSpPr>
        <xdr:cNvPr id="86" name="円/楕円 85"/>
        <xdr:cNvSpPr/>
      </xdr:nvSpPr>
      <xdr:spPr>
        <a:xfrm>
          <a:off x="2857500" y="650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86431</xdr:rowOff>
    </xdr:from>
    <xdr:ext cx="469744" cy="259045"/>
    <xdr:sp macro="" textlink="">
      <xdr:nvSpPr>
        <xdr:cNvPr id="87" name="テキスト ボックス 86"/>
        <xdr:cNvSpPr txBox="1"/>
      </xdr:nvSpPr>
      <xdr:spPr>
        <a:xfrm>
          <a:off x="2673427" y="660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168584</xdr:rowOff>
    </xdr:from>
    <xdr:to>
      <xdr:col>3</xdr:col>
      <xdr:colOff>3175</xdr:colOff>
      <xdr:row>38</xdr:row>
      <xdr:rowOff>98734</xdr:rowOff>
    </xdr:to>
    <xdr:sp macro="" textlink="">
      <xdr:nvSpPr>
        <xdr:cNvPr id="88" name="円/楕円 87"/>
        <xdr:cNvSpPr/>
      </xdr:nvSpPr>
      <xdr:spPr>
        <a:xfrm>
          <a:off x="1968500" y="65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89861</xdr:rowOff>
    </xdr:from>
    <xdr:ext cx="469744" cy="259045"/>
    <xdr:sp macro="" textlink="">
      <xdr:nvSpPr>
        <xdr:cNvPr id="89" name="テキスト ボックス 88"/>
        <xdr:cNvSpPr txBox="1"/>
      </xdr:nvSpPr>
      <xdr:spPr>
        <a:xfrm>
          <a:off x="1784427" y="6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161399</xdr:rowOff>
    </xdr:from>
    <xdr:to>
      <xdr:col>1</xdr:col>
      <xdr:colOff>485775</xdr:colOff>
      <xdr:row>38</xdr:row>
      <xdr:rowOff>91549</xdr:rowOff>
    </xdr:to>
    <xdr:sp macro="" textlink="">
      <xdr:nvSpPr>
        <xdr:cNvPr id="90" name="円/楕円 89"/>
        <xdr:cNvSpPr/>
      </xdr:nvSpPr>
      <xdr:spPr>
        <a:xfrm>
          <a:off x="1079500" y="650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82676</xdr:rowOff>
    </xdr:from>
    <xdr:ext cx="469744" cy="259045"/>
    <xdr:sp macro="" textlink="">
      <xdr:nvSpPr>
        <xdr:cNvPr id="91" name="テキスト ボックス 90"/>
        <xdr:cNvSpPr txBox="1"/>
      </xdr:nvSpPr>
      <xdr:spPr>
        <a:xfrm>
          <a:off x="895427" y="659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49347</xdr:rowOff>
    </xdr:from>
    <xdr:to>
      <xdr:col>6</xdr:col>
      <xdr:colOff>511175</xdr:colOff>
      <xdr:row>58</xdr:row>
      <xdr:rowOff>76956</xdr:rowOff>
    </xdr:to>
    <xdr:cxnSp macro="">
      <xdr:nvCxnSpPr>
        <xdr:cNvPr id="122" name="直線コネクタ 121"/>
        <xdr:cNvCxnSpPr/>
      </xdr:nvCxnSpPr>
      <xdr:spPr>
        <a:xfrm flipV="1">
          <a:off x="3797300" y="9993447"/>
          <a:ext cx="838200" cy="2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76956</xdr:rowOff>
    </xdr:from>
    <xdr:to>
      <xdr:col>5</xdr:col>
      <xdr:colOff>358775</xdr:colOff>
      <xdr:row>58</xdr:row>
      <xdr:rowOff>123655</xdr:rowOff>
    </xdr:to>
    <xdr:cxnSp macro="">
      <xdr:nvCxnSpPr>
        <xdr:cNvPr id="125" name="直線コネクタ 124"/>
        <xdr:cNvCxnSpPr/>
      </xdr:nvCxnSpPr>
      <xdr:spPr>
        <a:xfrm flipV="1">
          <a:off x="2908300" y="10021056"/>
          <a:ext cx="889000" cy="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135238</xdr:rowOff>
    </xdr:from>
    <xdr:ext cx="534377" cy="259045"/>
    <xdr:sp macro="" textlink="">
      <xdr:nvSpPr>
        <xdr:cNvPr id="127" name="テキスト ボックス 126"/>
        <xdr:cNvSpPr txBox="1"/>
      </xdr:nvSpPr>
      <xdr:spPr>
        <a:xfrm>
          <a:off x="3530111" y="100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122496</xdr:rowOff>
    </xdr:from>
    <xdr:to>
      <xdr:col>4</xdr:col>
      <xdr:colOff>155575</xdr:colOff>
      <xdr:row>58</xdr:row>
      <xdr:rowOff>123655</xdr:rowOff>
    </xdr:to>
    <xdr:cxnSp macro="">
      <xdr:nvCxnSpPr>
        <xdr:cNvPr id="128" name="直線コネクタ 127"/>
        <xdr:cNvCxnSpPr/>
      </xdr:nvCxnSpPr>
      <xdr:spPr>
        <a:xfrm>
          <a:off x="2019300" y="10066596"/>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119466</xdr:rowOff>
    </xdr:from>
    <xdr:to>
      <xdr:col>2</xdr:col>
      <xdr:colOff>638175</xdr:colOff>
      <xdr:row>58</xdr:row>
      <xdr:rowOff>122496</xdr:rowOff>
    </xdr:to>
    <xdr:cxnSp macro="">
      <xdr:nvCxnSpPr>
        <xdr:cNvPr id="131" name="直線コネクタ 130"/>
        <xdr:cNvCxnSpPr/>
      </xdr:nvCxnSpPr>
      <xdr:spPr>
        <a:xfrm>
          <a:off x="1130300" y="10063566"/>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169997</xdr:rowOff>
    </xdr:from>
    <xdr:to>
      <xdr:col>6</xdr:col>
      <xdr:colOff>561975</xdr:colOff>
      <xdr:row>58</xdr:row>
      <xdr:rowOff>100147</xdr:rowOff>
    </xdr:to>
    <xdr:sp macro="" textlink="">
      <xdr:nvSpPr>
        <xdr:cNvPr id="141" name="円/楕円 140"/>
        <xdr:cNvSpPr/>
      </xdr:nvSpPr>
      <xdr:spPr>
        <a:xfrm>
          <a:off x="4584700" y="994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129374</xdr:rowOff>
    </xdr:from>
    <xdr:ext cx="534377" cy="259045"/>
    <xdr:sp macro="" textlink="">
      <xdr:nvSpPr>
        <xdr:cNvPr id="142" name="総務費該当値テキスト"/>
        <xdr:cNvSpPr txBox="1"/>
      </xdr:nvSpPr>
      <xdr:spPr>
        <a:xfrm>
          <a:off x="4686300" y="973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67,667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26156</xdr:rowOff>
    </xdr:from>
    <xdr:to>
      <xdr:col>5</xdr:col>
      <xdr:colOff>409575</xdr:colOff>
      <xdr:row>58</xdr:row>
      <xdr:rowOff>127756</xdr:rowOff>
    </xdr:to>
    <xdr:sp macro="" textlink="">
      <xdr:nvSpPr>
        <xdr:cNvPr id="143" name="円/楕円 142"/>
        <xdr:cNvSpPr/>
      </xdr:nvSpPr>
      <xdr:spPr>
        <a:xfrm>
          <a:off x="3746500" y="99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144283</xdr:rowOff>
    </xdr:from>
    <xdr:ext cx="534377" cy="259045"/>
    <xdr:sp macro="" textlink="">
      <xdr:nvSpPr>
        <xdr:cNvPr id="144" name="テキスト ボックス 143"/>
        <xdr:cNvSpPr txBox="1"/>
      </xdr:nvSpPr>
      <xdr:spPr>
        <a:xfrm>
          <a:off x="3530111" y="97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59,213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72855</xdr:rowOff>
    </xdr:from>
    <xdr:to>
      <xdr:col>4</xdr:col>
      <xdr:colOff>206375</xdr:colOff>
      <xdr:row>59</xdr:row>
      <xdr:rowOff>3005</xdr:rowOff>
    </xdr:to>
    <xdr:sp macro="" textlink="">
      <xdr:nvSpPr>
        <xdr:cNvPr id="145" name="円/楕円 144"/>
        <xdr:cNvSpPr/>
      </xdr:nvSpPr>
      <xdr:spPr>
        <a:xfrm>
          <a:off x="2857500" y="100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165582</xdr:rowOff>
    </xdr:from>
    <xdr:ext cx="534377" cy="259045"/>
    <xdr:sp macro="" textlink="">
      <xdr:nvSpPr>
        <xdr:cNvPr id="146" name="テキスト ボックス 145"/>
        <xdr:cNvSpPr txBox="1"/>
      </xdr:nvSpPr>
      <xdr:spPr>
        <a:xfrm>
          <a:off x="2641111" y="101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44,913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71696</xdr:rowOff>
    </xdr:from>
    <xdr:to>
      <xdr:col>3</xdr:col>
      <xdr:colOff>3175</xdr:colOff>
      <xdr:row>59</xdr:row>
      <xdr:rowOff>1846</xdr:rowOff>
    </xdr:to>
    <xdr:sp macro="" textlink="">
      <xdr:nvSpPr>
        <xdr:cNvPr id="147" name="円/楕円 146"/>
        <xdr:cNvSpPr/>
      </xdr:nvSpPr>
      <xdr:spPr>
        <a:xfrm>
          <a:off x="1968500" y="1001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164423</xdr:rowOff>
    </xdr:from>
    <xdr:ext cx="534377" cy="259045"/>
    <xdr:sp macro="" textlink="">
      <xdr:nvSpPr>
        <xdr:cNvPr id="148" name="テキスト ボックス 147"/>
        <xdr:cNvSpPr txBox="1"/>
      </xdr:nvSpPr>
      <xdr:spPr>
        <a:xfrm>
          <a:off x="1752111" y="1010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68666</xdr:rowOff>
    </xdr:from>
    <xdr:to>
      <xdr:col>1</xdr:col>
      <xdr:colOff>485775</xdr:colOff>
      <xdr:row>58</xdr:row>
      <xdr:rowOff>170266</xdr:rowOff>
    </xdr:to>
    <xdr:sp macro="" textlink="">
      <xdr:nvSpPr>
        <xdr:cNvPr id="149" name="円/楕円 148"/>
        <xdr:cNvSpPr/>
      </xdr:nvSpPr>
      <xdr:spPr>
        <a:xfrm>
          <a:off x="1079500" y="1001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161393</xdr:rowOff>
    </xdr:from>
    <xdr:ext cx="534377" cy="259045"/>
    <xdr:sp macro="" textlink="">
      <xdr:nvSpPr>
        <xdr:cNvPr id="150" name="テキスト ボックス 149"/>
        <xdr:cNvSpPr txBox="1"/>
      </xdr:nvSpPr>
      <xdr:spPr>
        <a:xfrm>
          <a:off x="863111" y="1010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60761</xdr:rowOff>
    </xdr:from>
    <xdr:to>
      <xdr:col>6</xdr:col>
      <xdr:colOff>511175</xdr:colOff>
      <xdr:row>78</xdr:row>
      <xdr:rowOff>65393</xdr:rowOff>
    </xdr:to>
    <xdr:cxnSp macro="">
      <xdr:nvCxnSpPr>
        <xdr:cNvPr id="181" name="直線コネクタ 180"/>
        <xdr:cNvCxnSpPr/>
      </xdr:nvCxnSpPr>
      <xdr:spPr>
        <a:xfrm flipV="1">
          <a:off x="3797300" y="13433861"/>
          <a:ext cx="8382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63911</xdr:rowOff>
    </xdr:from>
    <xdr:to>
      <xdr:col>5</xdr:col>
      <xdr:colOff>358775</xdr:colOff>
      <xdr:row>78</xdr:row>
      <xdr:rowOff>65393</xdr:rowOff>
    </xdr:to>
    <xdr:cxnSp macro="">
      <xdr:nvCxnSpPr>
        <xdr:cNvPr id="184" name="直線コネクタ 183"/>
        <xdr:cNvCxnSpPr/>
      </xdr:nvCxnSpPr>
      <xdr:spPr>
        <a:xfrm>
          <a:off x="2908300" y="13437011"/>
          <a:ext cx="889000" cy="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63911</xdr:rowOff>
    </xdr:from>
    <xdr:to>
      <xdr:col>4</xdr:col>
      <xdr:colOff>155575</xdr:colOff>
      <xdr:row>78</xdr:row>
      <xdr:rowOff>67680</xdr:rowOff>
    </xdr:to>
    <xdr:cxnSp macro="">
      <xdr:nvCxnSpPr>
        <xdr:cNvPr id="187" name="直線コネクタ 186"/>
        <xdr:cNvCxnSpPr/>
      </xdr:nvCxnSpPr>
      <xdr:spPr>
        <a:xfrm flipV="1">
          <a:off x="2019300" y="13437011"/>
          <a:ext cx="889000" cy="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67157</xdr:rowOff>
    </xdr:from>
    <xdr:to>
      <xdr:col>2</xdr:col>
      <xdr:colOff>638175</xdr:colOff>
      <xdr:row>78</xdr:row>
      <xdr:rowOff>67680</xdr:rowOff>
    </xdr:to>
    <xdr:cxnSp macro="">
      <xdr:nvCxnSpPr>
        <xdr:cNvPr id="190" name="直線コネクタ 189"/>
        <xdr:cNvCxnSpPr/>
      </xdr:nvCxnSpPr>
      <xdr:spPr>
        <a:xfrm>
          <a:off x="1130300" y="13440257"/>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9961</xdr:rowOff>
    </xdr:from>
    <xdr:to>
      <xdr:col>6</xdr:col>
      <xdr:colOff>561975</xdr:colOff>
      <xdr:row>78</xdr:row>
      <xdr:rowOff>111561</xdr:rowOff>
    </xdr:to>
    <xdr:sp macro="" textlink="">
      <xdr:nvSpPr>
        <xdr:cNvPr id="200" name="円/楕円 199"/>
        <xdr:cNvSpPr/>
      </xdr:nvSpPr>
      <xdr:spPr>
        <a:xfrm>
          <a:off x="4584700" y="1338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128,344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14593</xdr:rowOff>
    </xdr:from>
    <xdr:to>
      <xdr:col>5</xdr:col>
      <xdr:colOff>409575</xdr:colOff>
      <xdr:row>78</xdr:row>
      <xdr:rowOff>116193</xdr:rowOff>
    </xdr:to>
    <xdr:sp macro="" textlink="">
      <xdr:nvSpPr>
        <xdr:cNvPr id="202" name="円/楕円 201"/>
        <xdr:cNvSpPr/>
      </xdr:nvSpPr>
      <xdr:spPr>
        <a:xfrm>
          <a:off x="3746500" y="133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107320</xdr:rowOff>
    </xdr:from>
    <xdr:ext cx="599010" cy="259045"/>
    <xdr:sp macro="" textlink="">
      <xdr:nvSpPr>
        <xdr:cNvPr id="203" name="テキスト ボックス 202"/>
        <xdr:cNvSpPr txBox="1"/>
      </xdr:nvSpPr>
      <xdr:spPr>
        <a:xfrm>
          <a:off x="3497794" y="1348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125,507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13111</xdr:rowOff>
    </xdr:from>
    <xdr:to>
      <xdr:col>4</xdr:col>
      <xdr:colOff>206375</xdr:colOff>
      <xdr:row>78</xdr:row>
      <xdr:rowOff>114711</xdr:rowOff>
    </xdr:to>
    <xdr:sp macro="" textlink="">
      <xdr:nvSpPr>
        <xdr:cNvPr id="204" name="円/楕円 203"/>
        <xdr:cNvSpPr/>
      </xdr:nvSpPr>
      <xdr:spPr>
        <a:xfrm>
          <a:off x="2857500" y="133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105838</xdr:rowOff>
    </xdr:from>
    <xdr:ext cx="599010" cy="259045"/>
    <xdr:sp macro="" textlink="">
      <xdr:nvSpPr>
        <xdr:cNvPr id="205" name="テキスト ボックス 204"/>
        <xdr:cNvSpPr txBox="1"/>
      </xdr:nvSpPr>
      <xdr:spPr>
        <a:xfrm>
          <a:off x="2608794" y="1347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126,415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16880</xdr:rowOff>
    </xdr:from>
    <xdr:to>
      <xdr:col>3</xdr:col>
      <xdr:colOff>3175</xdr:colOff>
      <xdr:row>78</xdr:row>
      <xdr:rowOff>118480</xdr:rowOff>
    </xdr:to>
    <xdr:sp macro="" textlink="">
      <xdr:nvSpPr>
        <xdr:cNvPr id="206" name="円/楕円 205"/>
        <xdr:cNvSpPr/>
      </xdr:nvSpPr>
      <xdr:spPr>
        <a:xfrm>
          <a:off x="1968500" y="133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109607</xdr:rowOff>
    </xdr:from>
    <xdr:ext cx="599010" cy="259045"/>
    <xdr:sp macro="" textlink="">
      <xdr:nvSpPr>
        <xdr:cNvPr id="207" name="テキスト ボックス 206"/>
        <xdr:cNvSpPr txBox="1"/>
      </xdr:nvSpPr>
      <xdr:spPr>
        <a:xfrm>
          <a:off x="1719794" y="1348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16357</xdr:rowOff>
    </xdr:from>
    <xdr:to>
      <xdr:col>1</xdr:col>
      <xdr:colOff>485775</xdr:colOff>
      <xdr:row>78</xdr:row>
      <xdr:rowOff>117957</xdr:rowOff>
    </xdr:to>
    <xdr:sp macro="" textlink="">
      <xdr:nvSpPr>
        <xdr:cNvPr id="208" name="円/楕円 207"/>
        <xdr:cNvSpPr/>
      </xdr:nvSpPr>
      <xdr:spPr>
        <a:xfrm>
          <a:off x="1079500" y="1338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109084</xdr:rowOff>
    </xdr:from>
    <xdr:ext cx="599010" cy="259045"/>
    <xdr:sp macro="" textlink="">
      <xdr:nvSpPr>
        <xdr:cNvPr id="209" name="テキスト ボックス 208"/>
        <xdr:cNvSpPr txBox="1"/>
      </xdr:nvSpPr>
      <xdr:spPr>
        <a:xfrm>
          <a:off x="830794" y="13482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28276</xdr:rowOff>
    </xdr:from>
    <xdr:to>
      <xdr:col>6</xdr:col>
      <xdr:colOff>511175</xdr:colOff>
      <xdr:row>98</xdr:row>
      <xdr:rowOff>98495</xdr:rowOff>
    </xdr:to>
    <xdr:cxnSp macro="">
      <xdr:nvCxnSpPr>
        <xdr:cNvPr id="239" name="直線コネクタ 238"/>
        <xdr:cNvCxnSpPr/>
      </xdr:nvCxnSpPr>
      <xdr:spPr>
        <a:xfrm>
          <a:off x="3797300" y="16830376"/>
          <a:ext cx="838200" cy="7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14732</xdr:rowOff>
    </xdr:from>
    <xdr:to>
      <xdr:col>5</xdr:col>
      <xdr:colOff>358775</xdr:colOff>
      <xdr:row>98</xdr:row>
      <xdr:rowOff>28276</xdr:rowOff>
    </xdr:to>
    <xdr:cxnSp macro="">
      <xdr:nvCxnSpPr>
        <xdr:cNvPr id="242" name="直線コネクタ 241"/>
        <xdr:cNvCxnSpPr/>
      </xdr:nvCxnSpPr>
      <xdr:spPr>
        <a:xfrm>
          <a:off x="2908300" y="16816832"/>
          <a:ext cx="889000" cy="1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14732</xdr:rowOff>
    </xdr:from>
    <xdr:to>
      <xdr:col>4</xdr:col>
      <xdr:colOff>155575</xdr:colOff>
      <xdr:row>98</xdr:row>
      <xdr:rowOff>108325</xdr:rowOff>
    </xdr:to>
    <xdr:cxnSp macro="">
      <xdr:nvCxnSpPr>
        <xdr:cNvPr id="245" name="直線コネクタ 244"/>
        <xdr:cNvCxnSpPr/>
      </xdr:nvCxnSpPr>
      <xdr:spPr>
        <a:xfrm flipV="1">
          <a:off x="2019300" y="16816832"/>
          <a:ext cx="889000" cy="9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7" name="テキスト ボックス 246"/>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108325</xdr:rowOff>
    </xdr:from>
    <xdr:to>
      <xdr:col>2</xdr:col>
      <xdr:colOff>638175</xdr:colOff>
      <xdr:row>98</xdr:row>
      <xdr:rowOff>121374</xdr:rowOff>
    </xdr:to>
    <xdr:cxnSp macro="">
      <xdr:nvCxnSpPr>
        <xdr:cNvPr id="248" name="直線コネクタ 247"/>
        <xdr:cNvCxnSpPr/>
      </xdr:nvCxnSpPr>
      <xdr:spPr>
        <a:xfrm flipV="1">
          <a:off x="1130300" y="16910425"/>
          <a:ext cx="8890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50" name="テキスト ボックス 249"/>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52" name="テキスト ボックス 251"/>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47695</xdr:rowOff>
    </xdr:from>
    <xdr:to>
      <xdr:col>6</xdr:col>
      <xdr:colOff>561975</xdr:colOff>
      <xdr:row>98</xdr:row>
      <xdr:rowOff>149295</xdr:rowOff>
    </xdr:to>
    <xdr:sp macro="" textlink="">
      <xdr:nvSpPr>
        <xdr:cNvPr id="258" name="円/楕円 257"/>
        <xdr:cNvSpPr/>
      </xdr:nvSpPr>
      <xdr:spPr>
        <a:xfrm>
          <a:off x="4584700" y="1684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134072</xdr:rowOff>
    </xdr:from>
    <xdr:ext cx="534377" cy="259045"/>
    <xdr:sp macro="" textlink="">
      <xdr:nvSpPr>
        <xdr:cNvPr id="259" name="衛生費該当値テキスト"/>
        <xdr:cNvSpPr txBox="1"/>
      </xdr:nvSpPr>
      <xdr:spPr>
        <a:xfrm>
          <a:off x="4686300" y="1676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26,163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148926</xdr:rowOff>
    </xdr:from>
    <xdr:to>
      <xdr:col>5</xdr:col>
      <xdr:colOff>409575</xdr:colOff>
      <xdr:row>98</xdr:row>
      <xdr:rowOff>79076</xdr:rowOff>
    </xdr:to>
    <xdr:sp macro="" textlink="">
      <xdr:nvSpPr>
        <xdr:cNvPr id="260" name="円/楕円 259"/>
        <xdr:cNvSpPr/>
      </xdr:nvSpPr>
      <xdr:spPr>
        <a:xfrm>
          <a:off x="3746500" y="167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70203</xdr:rowOff>
    </xdr:from>
    <xdr:ext cx="534377" cy="259045"/>
    <xdr:sp macro="" textlink="">
      <xdr:nvSpPr>
        <xdr:cNvPr id="261" name="テキスト ボックス 260"/>
        <xdr:cNvSpPr txBox="1"/>
      </xdr:nvSpPr>
      <xdr:spPr>
        <a:xfrm>
          <a:off x="3530111" y="168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29,849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135382</xdr:rowOff>
    </xdr:from>
    <xdr:to>
      <xdr:col>4</xdr:col>
      <xdr:colOff>206375</xdr:colOff>
      <xdr:row>98</xdr:row>
      <xdr:rowOff>65532</xdr:rowOff>
    </xdr:to>
    <xdr:sp macro="" textlink="">
      <xdr:nvSpPr>
        <xdr:cNvPr id="262" name="円/楕円 261"/>
        <xdr:cNvSpPr/>
      </xdr:nvSpPr>
      <xdr:spPr>
        <a:xfrm>
          <a:off x="2857500" y="167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56659</xdr:rowOff>
    </xdr:from>
    <xdr:ext cx="534377" cy="259045"/>
    <xdr:sp macro="" textlink="">
      <xdr:nvSpPr>
        <xdr:cNvPr id="263" name="テキスト ボックス 262"/>
        <xdr:cNvSpPr txBox="1"/>
      </xdr:nvSpPr>
      <xdr:spPr>
        <a:xfrm>
          <a:off x="2641111" y="1685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57525</xdr:rowOff>
    </xdr:from>
    <xdr:to>
      <xdr:col>3</xdr:col>
      <xdr:colOff>3175</xdr:colOff>
      <xdr:row>98</xdr:row>
      <xdr:rowOff>159125</xdr:rowOff>
    </xdr:to>
    <xdr:sp macro="" textlink="">
      <xdr:nvSpPr>
        <xdr:cNvPr id="264" name="円/楕円 263"/>
        <xdr:cNvSpPr/>
      </xdr:nvSpPr>
      <xdr:spPr>
        <a:xfrm>
          <a:off x="1968500" y="168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150252</xdr:rowOff>
    </xdr:from>
    <xdr:ext cx="534377" cy="259045"/>
    <xdr:sp macro="" textlink="">
      <xdr:nvSpPr>
        <xdr:cNvPr id="265" name="テキスト ボックス 264"/>
        <xdr:cNvSpPr txBox="1"/>
      </xdr:nvSpPr>
      <xdr:spPr>
        <a:xfrm>
          <a:off x="1752111" y="1695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70574</xdr:rowOff>
    </xdr:from>
    <xdr:to>
      <xdr:col>1</xdr:col>
      <xdr:colOff>485775</xdr:colOff>
      <xdr:row>99</xdr:row>
      <xdr:rowOff>724</xdr:rowOff>
    </xdr:to>
    <xdr:sp macro="" textlink="">
      <xdr:nvSpPr>
        <xdr:cNvPr id="266" name="円/楕円 265"/>
        <xdr:cNvSpPr/>
      </xdr:nvSpPr>
      <xdr:spPr>
        <a:xfrm>
          <a:off x="1079500" y="1687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163301</xdr:rowOff>
    </xdr:from>
    <xdr:ext cx="534377" cy="259045"/>
    <xdr:sp macro="" textlink="">
      <xdr:nvSpPr>
        <xdr:cNvPr id="267" name="テキスト ボックス 266"/>
        <xdr:cNvSpPr txBox="1"/>
      </xdr:nvSpPr>
      <xdr:spPr>
        <a:xfrm>
          <a:off x="863111" y="1696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61153</xdr:rowOff>
    </xdr:from>
    <xdr:to>
      <xdr:col>15</xdr:col>
      <xdr:colOff>180975</xdr:colOff>
      <xdr:row>38</xdr:row>
      <xdr:rowOff>71668</xdr:rowOff>
    </xdr:to>
    <xdr:cxnSp macro="">
      <xdr:nvCxnSpPr>
        <xdr:cNvPr id="294" name="直線コネクタ 293"/>
        <xdr:cNvCxnSpPr/>
      </xdr:nvCxnSpPr>
      <xdr:spPr>
        <a:xfrm>
          <a:off x="9639300" y="6576253"/>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57450</xdr:rowOff>
    </xdr:from>
    <xdr:to>
      <xdr:col>14</xdr:col>
      <xdr:colOff>28575</xdr:colOff>
      <xdr:row>38</xdr:row>
      <xdr:rowOff>61153</xdr:rowOff>
    </xdr:to>
    <xdr:cxnSp macro="">
      <xdr:nvCxnSpPr>
        <xdr:cNvPr id="297" name="直線コネクタ 296"/>
        <xdr:cNvCxnSpPr/>
      </xdr:nvCxnSpPr>
      <xdr:spPr>
        <a:xfrm>
          <a:off x="8750300" y="6572550"/>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108200</xdr:rowOff>
    </xdr:from>
    <xdr:ext cx="469744" cy="259045"/>
    <xdr:sp macro="" textlink="">
      <xdr:nvSpPr>
        <xdr:cNvPr id="299" name="テキスト ボックス 298"/>
        <xdr:cNvSpPr txBox="1"/>
      </xdr:nvSpPr>
      <xdr:spPr>
        <a:xfrm>
          <a:off x="9404427"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43551</xdr:rowOff>
    </xdr:from>
    <xdr:to>
      <xdr:col>12</xdr:col>
      <xdr:colOff>511175</xdr:colOff>
      <xdr:row>38</xdr:row>
      <xdr:rowOff>57450</xdr:rowOff>
    </xdr:to>
    <xdr:cxnSp macro="">
      <xdr:nvCxnSpPr>
        <xdr:cNvPr id="300" name="直線コネクタ 299"/>
        <xdr:cNvCxnSpPr/>
      </xdr:nvCxnSpPr>
      <xdr:spPr>
        <a:xfrm>
          <a:off x="7861300" y="6558651"/>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125026</xdr:rowOff>
    </xdr:from>
    <xdr:ext cx="469744" cy="259045"/>
    <xdr:sp macro="" textlink="">
      <xdr:nvSpPr>
        <xdr:cNvPr id="302" name="テキスト ボックス 301"/>
        <xdr:cNvSpPr txBox="1"/>
      </xdr:nvSpPr>
      <xdr:spPr>
        <a:xfrm>
          <a:off x="8515427"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2403</xdr:rowOff>
    </xdr:from>
    <xdr:to>
      <xdr:col>11</xdr:col>
      <xdr:colOff>307975</xdr:colOff>
      <xdr:row>38</xdr:row>
      <xdr:rowOff>43551</xdr:rowOff>
    </xdr:to>
    <xdr:cxnSp macro="">
      <xdr:nvCxnSpPr>
        <xdr:cNvPr id="303" name="直線コネクタ 302"/>
        <xdr:cNvCxnSpPr/>
      </xdr:nvCxnSpPr>
      <xdr:spPr>
        <a:xfrm>
          <a:off x="6972300" y="651750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110624</xdr:rowOff>
    </xdr:from>
    <xdr:ext cx="469744" cy="259045"/>
    <xdr:sp macro="" textlink="">
      <xdr:nvSpPr>
        <xdr:cNvPr id="305" name="テキスト ボックス 304"/>
        <xdr:cNvSpPr txBox="1"/>
      </xdr:nvSpPr>
      <xdr:spPr>
        <a:xfrm>
          <a:off x="7626427"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95262</xdr:rowOff>
    </xdr:from>
    <xdr:ext cx="469744" cy="259045"/>
    <xdr:sp macro="" textlink="">
      <xdr:nvSpPr>
        <xdr:cNvPr id="307" name="テキスト ボックス 306"/>
        <xdr:cNvSpPr txBox="1"/>
      </xdr:nvSpPr>
      <xdr:spPr>
        <a:xfrm>
          <a:off x="6737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20868</xdr:rowOff>
    </xdr:from>
    <xdr:to>
      <xdr:col>15</xdr:col>
      <xdr:colOff>231775</xdr:colOff>
      <xdr:row>38</xdr:row>
      <xdr:rowOff>122468</xdr:rowOff>
    </xdr:to>
    <xdr:sp macro="" textlink="">
      <xdr:nvSpPr>
        <xdr:cNvPr id="313" name="円/楕円 312"/>
        <xdr:cNvSpPr/>
      </xdr:nvSpPr>
      <xdr:spPr>
        <a:xfrm>
          <a:off x="10426700" y="65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166173</xdr:rowOff>
    </xdr:from>
    <xdr:ext cx="469744" cy="259045"/>
    <xdr:sp macro="" textlink="">
      <xdr:nvSpPr>
        <xdr:cNvPr id="314" name="労働費該当値テキスト"/>
        <xdr:cNvSpPr txBox="1"/>
      </xdr:nvSpPr>
      <xdr:spPr>
        <a:xfrm>
          <a:off x="10528300" y="650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10353</xdr:rowOff>
    </xdr:from>
    <xdr:to>
      <xdr:col>14</xdr:col>
      <xdr:colOff>79375</xdr:colOff>
      <xdr:row>38</xdr:row>
      <xdr:rowOff>111953</xdr:rowOff>
    </xdr:to>
    <xdr:sp macro="" textlink="">
      <xdr:nvSpPr>
        <xdr:cNvPr id="315" name="円/楕円 314"/>
        <xdr:cNvSpPr/>
      </xdr:nvSpPr>
      <xdr:spPr>
        <a:xfrm>
          <a:off x="9588500" y="652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128480</xdr:rowOff>
    </xdr:from>
    <xdr:ext cx="469744" cy="259045"/>
    <xdr:sp macro="" textlink="">
      <xdr:nvSpPr>
        <xdr:cNvPr id="316" name="テキスト ボックス 315"/>
        <xdr:cNvSpPr txBox="1"/>
      </xdr:nvSpPr>
      <xdr:spPr>
        <a:xfrm>
          <a:off x="9404427" y="630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6650</xdr:rowOff>
    </xdr:from>
    <xdr:to>
      <xdr:col>12</xdr:col>
      <xdr:colOff>561975</xdr:colOff>
      <xdr:row>38</xdr:row>
      <xdr:rowOff>108250</xdr:rowOff>
    </xdr:to>
    <xdr:sp macro="" textlink="">
      <xdr:nvSpPr>
        <xdr:cNvPr id="317" name="円/楕円 316"/>
        <xdr:cNvSpPr/>
      </xdr:nvSpPr>
      <xdr:spPr>
        <a:xfrm>
          <a:off x="8699500" y="652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124777</xdr:rowOff>
    </xdr:from>
    <xdr:ext cx="469744" cy="259045"/>
    <xdr:sp macro="" textlink="">
      <xdr:nvSpPr>
        <xdr:cNvPr id="318" name="テキスト ボックス 317"/>
        <xdr:cNvSpPr txBox="1"/>
      </xdr:nvSpPr>
      <xdr:spPr>
        <a:xfrm>
          <a:off x="8515427" y="629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164201</xdr:rowOff>
    </xdr:from>
    <xdr:to>
      <xdr:col>11</xdr:col>
      <xdr:colOff>358775</xdr:colOff>
      <xdr:row>38</xdr:row>
      <xdr:rowOff>94351</xdr:rowOff>
    </xdr:to>
    <xdr:sp macro="" textlink="">
      <xdr:nvSpPr>
        <xdr:cNvPr id="319" name="円/楕円 318"/>
        <xdr:cNvSpPr/>
      </xdr:nvSpPr>
      <xdr:spPr>
        <a:xfrm>
          <a:off x="7810500" y="650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110878</xdr:rowOff>
    </xdr:from>
    <xdr:ext cx="469744" cy="259045"/>
    <xdr:sp macro="" textlink="">
      <xdr:nvSpPr>
        <xdr:cNvPr id="320" name="テキスト ボックス 319"/>
        <xdr:cNvSpPr txBox="1"/>
      </xdr:nvSpPr>
      <xdr:spPr>
        <a:xfrm>
          <a:off x="7626427" y="628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123053</xdr:rowOff>
    </xdr:from>
    <xdr:to>
      <xdr:col>10</xdr:col>
      <xdr:colOff>155575</xdr:colOff>
      <xdr:row>38</xdr:row>
      <xdr:rowOff>53203</xdr:rowOff>
    </xdr:to>
    <xdr:sp macro="" textlink="">
      <xdr:nvSpPr>
        <xdr:cNvPr id="321" name="円/楕円 320"/>
        <xdr:cNvSpPr/>
      </xdr:nvSpPr>
      <xdr:spPr>
        <a:xfrm>
          <a:off x="6921500" y="64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69730</xdr:rowOff>
    </xdr:from>
    <xdr:ext cx="469744" cy="259045"/>
    <xdr:sp macro="" textlink="">
      <xdr:nvSpPr>
        <xdr:cNvPr id="322" name="テキスト ボックス 321"/>
        <xdr:cNvSpPr txBox="1"/>
      </xdr:nvSpPr>
      <xdr:spPr>
        <a:xfrm>
          <a:off x="6737427" y="624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112931</xdr:rowOff>
    </xdr:from>
    <xdr:to>
      <xdr:col>15</xdr:col>
      <xdr:colOff>180975</xdr:colOff>
      <xdr:row>58</xdr:row>
      <xdr:rowOff>122971</xdr:rowOff>
    </xdr:to>
    <xdr:cxnSp macro="">
      <xdr:nvCxnSpPr>
        <xdr:cNvPr id="349" name="直線コネクタ 348"/>
        <xdr:cNvCxnSpPr/>
      </xdr:nvCxnSpPr>
      <xdr:spPr>
        <a:xfrm flipV="1">
          <a:off x="9639300" y="10057031"/>
          <a:ext cx="838200" cy="1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122016</xdr:rowOff>
    </xdr:from>
    <xdr:to>
      <xdr:col>14</xdr:col>
      <xdr:colOff>28575</xdr:colOff>
      <xdr:row>58</xdr:row>
      <xdr:rowOff>122971</xdr:rowOff>
    </xdr:to>
    <xdr:cxnSp macro="">
      <xdr:nvCxnSpPr>
        <xdr:cNvPr id="352" name="直線コネクタ 351"/>
        <xdr:cNvCxnSpPr/>
      </xdr:nvCxnSpPr>
      <xdr:spPr>
        <a:xfrm>
          <a:off x="8750300" y="10066116"/>
          <a:ext cx="8890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122016</xdr:rowOff>
    </xdr:from>
    <xdr:to>
      <xdr:col>12</xdr:col>
      <xdr:colOff>511175</xdr:colOff>
      <xdr:row>58</xdr:row>
      <xdr:rowOff>122551</xdr:rowOff>
    </xdr:to>
    <xdr:cxnSp macro="">
      <xdr:nvCxnSpPr>
        <xdr:cNvPr id="355" name="直線コネクタ 354"/>
        <xdr:cNvCxnSpPr/>
      </xdr:nvCxnSpPr>
      <xdr:spPr>
        <a:xfrm flipV="1">
          <a:off x="7861300" y="10066116"/>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122551</xdr:rowOff>
    </xdr:from>
    <xdr:to>
      <xdr:col>11</xdr:col>
      <xdr:colOff>307975</xdr:colOff>
      <xdr:row>58</xdr:row>
      <xdr:rowOff>122596</xdr:rowOff>
    </xdr:to>
    <xdr:cxnSp macro="">
      <xdr:nvCxnSpPr>
        <xdr:cNvPr id="358" name="直線コネクタ 357"/>
        <xdr:cNvCxnSpPr/>
      </xdr:nvCxnSpPr>
      <xdr:spPr>
        <a:xfrm flipV="1">
          <a:off x="6972300" y="10066651"/>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62131</xdr:rowOff>
    </xdr:from>
    <xdr:to>
      <xdr:col>15</xdr:col>
      <xdr:colOff>231775</xdr:colOff>
      <xdr:row>58</xdr:row>
      <xdr:rowOff>163731</xdr:rowOff>
    </xdr:to>
    <xdr:sp macro="" textlink="">
      <xdr:nvSpPr>
        <xdr:cNvPr id="368" name="円/楕円 367"/>
        <xdr:cNvSpPr/>
      </xdr:nvSpPr>
      <xdr:spPr>
        <a:xfrm>
          <a:off x="10426700" y="1000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72171</xdr:rowOff>
    </xdr:from>
    <xdr:to>
      <xdr:col>14</xdr:col>
      <xdr:colOff>79375</xdr:colOff>
      <xdr:row>59</xdr:row>
      <xdr:rowOff>2321</xdr:rowOff>
    </xdr:to>
    <xdr:sp macro="" textlink="">
      <xdr:nvSpPr>
        <xdr:cNvPr id="370" name="円/楕円 369"/>
        <xdr:cNvSpPr/>
      </xdr:nvSpPr>
      <xdr:spPr>
        <a:xfrm>
          <a:off x="9588500" y="1001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164898</xdr:rowOff>
    </xdr:from>
    <xdr:ext cx="469744" cy="259045"/>
    <xdr:sp macro="" textlink="">
      <xdr:nvSpPr>
        <xdr:cNvPr id="371" name="テキスト ボックス 370"/>
        <xdr:cNvSpPr txBox="1"/>
      </xdr:nvSpPr>
      <xdr:spPr>
        <a:xfrm>
          <a:off x="9404427" y="1010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71216</xdr:rowOff>
    </xdr:from>
    <xdr:to>
      <xdr:col>12</xdr:col>
      <xdr:colOff>561975</xdr:colOff>
      <xdr:row>59</xdr:row>
      <xdr:rowOff>1366</xdr:rowOff>
    </xdr:to>
    <xdr:sp macro="" textlink="">
      <xdr:nvSpPr>
        <xdr:cNvPr id="372" name="円/楕円 371"/>
        <xdr:cNvSpPr/>
      </xdr:nvSpPr>
      <xdr:spPr>
        <a:xfrm>
          <a:off x="8699500" y="100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163943</xdr:rowOff>
    </xdr:from>
    <xdr:ext cx="469744" cy="259045"/>
    <xdr:sp macro="" textlink="">
      <xdr:nvSpPr>
        <xdr:cNvPr id="373" name="テキスト ボックス 372"/>
        <xdr:cNvSpPr txBox="1"/>
      </xdr:nvSpPr>
      <xdr:spPr>
        <a:xfrm>
          <a:off x="8515427" y="1010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71751</xdr:rowOff>
    </xdr:from>
    <xdr:to>
      <xdr:col>11</xdr:col>
      <xdr:colOff>358775</xdr:colOff>
      <xdr:row>59</xdr:row>
      <xdr:rowOff>1901</xdr:rowOff>
    </xdr:to>
    <xdr:sp macro="" textlink="">
      <xdr:nvSpPr>
        <xdr:cNvPr id="374" name="円/楕円 373"/>
        <xdr:cNvSpPr/>
      </xdr:nvSpPr>
      <xdr:spPr>
        <a:xfrm>
          <a:off x="7810500" y="100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164478</xdr:rowOff>
    </xdr:from>
    <xdr:ext cx="469744" cy="259045"/>
    <xdr:sp macro="" textlink="">
      <xdr:nvSpPr>
        <xdr:cNvPr id="375" name="テキスト ボックス 374"/>
        <xdr:cNvSpPr txBox="1"/>
      </xdr:nvSpPr>
      <xdr:spPr>
        <a:xfrm>
          <a:off x="7626427" y="1010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71796</xdr:rowOff>
    </xdr:from>
    <xdr:to>
      <xdr:col>10</xdr:col>
      <xdr:colOff>155575</xdr:colOff>
      <xdr:row>59</xdr:row>
      <xdr:rowOff>1946</xdr:rowOff>
    </xdr:to>
    <xdr:sp macro="" textlink="">
      <xdr:nvSpPr>
        <xdr:cNvPr id="376" name="円/楕円 375"/>
        <xdr:cNvSpPr/>
      </xdr:nvSpPr>
      <xdr:spPr>
        <a:xfrm>
          <a:off x="6921500" y="1001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164523</xdr:rowOff>
    </xdr:from>
    <xdr:ext cx="469744" cy="259045"/>
    <xdr:sp macro="" textlink="">
      <xdr:nvSpPr>
        <xdr:cNvPr id="377" name="テキスト ボックス 376"/>
        <xdr:cNvSpPr txBox="1"/>
      </xdr:nvSpPr>
      <xdr:spPr>
        <a:xfrm>
          <a:off x="6737427" y="1010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68308</xdr:rowOff>
    </xdr:from>
    <xdr:to>
      <xdr:col>15</xdr:col>
      <xdr:colOff>180975</xdr:colOff>
      <xdr:row>74</xdr:row>
      <xdr:rowOff>74092</xdr:rowOff>
    </xdr:to>
    <xdr:cxnSp macro="">
      <xdr:nvCxnSpPr>
        <xdr:cNvPr id="404" name="直線コネクタ 403"/>
        <xdr:cNvCxnSpPr/>
      </xdr:nvCxnSpPr>
      <xdr:spPr>
        <a:xfrm>
          <a:off x="9639300" y="12755608"/>
          <a:ext cx="8382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115447</xdr:rowOff>
    </xdr:from>
    <xdr:ext cx="534377" cy="259045"/>
    <xdr:sp macro="" textlink="">
      <xdr:nvSpPr>
        <xdr:cNvPr id="405" name="商工費平均値テキスト"/>
        <xdr:cNvSpPr txBox="1"/>
      </xdr:nvSpPr>
      <xdr:spPr>
        <a:xfrm>
          <a:off x="10528300" y="1314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62090</xdr:rowOff>
    </xdr:from>
    <xdr:to>
      <xdr:col>14</xdr:col>
      <xdr:colOff>28575</xdr:colOff>
      <xdr:row>74</xdr:row>
      <xdr:rowOff>68308</xdr:rowOff>
    </xdr:to>
    <xdr:cxnSp macro="">
      <xdr:nvCxnSpPr>
        <xdr:cNvPr id="407" name="直線コネクタ 406"/>
        <xdr:cNvCxnSpPr/>
      </xdr:nvCxnSpPr>
      <xdr:spPr>
        <a:xfrm>
          <a:off x="8750300" y="12749390"/>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50731</xdr:rowOff>
    </xdr:from>
    <xdr:ext cx="534377" cy="259045"/>
    <xdr:sp macro="" textlink="">
      <xdr:nvSpPr>
        <xdr:cNvPr id="409" name="テキスト ボックス 408"/>
        <xdr:cNvSpPr txBox="1"/>
      </xdr:nvSpPr>
      <xdr:spPr>
        <a:xfrm>
          <a:off x="9372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58616</xdr:rowOff>
    </xdr:from>
    <xdr:to>
      <xdr:col>12</xdr:col>
      <xdr:colOff>511175</xdr:colOff>
      <xdr:row>74</xdr:row>
      <xdr:rowOff>62090</xdr:rowOff>
    </xdr:to>
    <xdr:cxnSp macro="">
      <xdr:nvCxnSpPr>
        <xdr:cNvPr id="410" name="直線コネクタ 409"/>
        <xdr:cNvCxnSpPr/>
      </xdr:nvCxnSpPr>
      <xdr:spPr>
        <a:xfrm>
          <a:off x="7861300" y="12745916"/>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146583</xdr:rowOff>
    </xdr:from>
    <xdr:ext cx="469744" cy="259045"/>
    <xdr:sp macro="" textlink="">
      <xdr:nvSpPr>
        <xdr:cNvPr id="412" name="テキスト ボックス 411"/>
        <xdr:cNvSpPr txBox="1"/>
      </xdr:nvSpPr>
      <xdr:spPr>
        <a:xfrm>
          <a:off x="8515427"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58616</xdr:rowOff>
    </xdr:from>
    <xdr:to>
      <xdr:col>11</xdr:col>
      <xdr:colOff>307975</xdr:colOff>
      <xdr:row>74</xdr:row>
      <xdr:rowOff>58913</xdr:rowOff>
    </xdr:to>
    <xdr:cxnSp macro="">
      <xdr:nvCxnSpPr>
        <xdr:cNvPr id="413" name="直線コネクタ 412"/>
        <xdr:cNvCxnSpPr/>
      </xdr:nvCxnSpPr>
      <xdr:spPr>
        <a:xfrm flipV="1">
          <a:off x="6972300" y="12745916"/>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155956</xdr:rowOff>
    </xdr:from>
    <xdr:ext cx="469744" cy="259045"/>
    <xdr:sp macro="" textlink="">
      <xdr:nvSpPr>
        <xdr:cNvPr id="415" name="テキスト ボックス 414"/>
        <xdr:cNvSpPr txBox="1"/>
      </xdr:nvSpPr>
      <xdr:spPr>
        <a:xfrm>
          <a:off x="7626427"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165397</xdr:rowOff>
    </xdr:from>
    <xdr:ext cx="469744" cy="259045"/>
    <xdr:sp macro="" textlink="">
      <xdr:nvSpPr>
        <xdr:cNvPr id="417" name="テキスト ボックス 416"/>
        <xdr:cNvSpPr txBox="1"/>
      </xdr:nvSpPr>
      <xdr:spPr>
        <a:xfrm>
          <a:off x="6737427" y="133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23292</xdr:rowOff>
    </xdr:from>
    <xdr:to>
      <xdr:col>15</xdr:col>
      <xdr:colOff>231775</xdr:colOff>
      <xdr:row>74</xdr:row>
      <xdr:rowOff>124892</xdr:rowOff>
    </xdr:to>
    <xdr:sp macro="" textlink="">
      <xdr:nvSpPr>
        <xdr:cNvPr id="423" name="円/楕円 422"/>
        <xdr:cNvSpPr/>
      </xdr:nvSpPr>
      <xdr:spPr>
        <a:xfrm>
          <a:off x="10426700" y="1271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46169</xdr:rowOff>
    </xdr:from>
    <xdr:ext cx="534377" cy="259045"/>
    <xdr:sp macro="" textlink="">
      <xdr:nvSpPr>
        <xdr:cNvPr id="424" name="商工費該当値テキスト"/>
        <xdr:cNvSpPr txBox="1"/>
      </xdr:nvSpPr>
      <xdr:spPr>
        <a:xfrm>
          <a:off x="10528300" y="1256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32,870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17508</xdr:rowOff>
    </xdr:from>
    <xdr:to>
      <xdr:col>14</xdr:col>
      <xdr:colOff>79375</xdr:colOff>
      <xdr:row>74</xdr:row>
      <xdr:rowOff>119108</xdr:rowOff>
    </xdr:to>
    <xdr:sp macro="" textlink="">
      <xdr:nvSpPr>
        <xdr:cNvPr id="425" name="円/楕円 424"/>
        <xdr:cNvSpPr/>
      </xdr:nvSpPr>
      <xdr:spPr>
        <a:xfrm>
          <a:off x="9588500" y="1270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135635</xdr:rowOff>
    </xdr:from>
    <xdr:ext cx="534377" cy="259045"/>
    <xdr:sp macro="" textlink="">
      <xdr:nvSpPr>
        <xdr:cNvPr id="426" name="テキスト ボックス 425"/>
        <xdr:cNvSpPr txBox="1"/>
      </xdr:nvSpPr>
      <xdr:spPr>
        <a:xfrm>
          <a:off x="9372111" y="1248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33,123</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11290</xdr:rowOff>
    </xdr:from>
    <xdr:to>
      <xdr:col>12</xdr:col>
      <xdr:colOff>561975</xdr:colOff>
      <xdr:row>74</xdr:row>
      <xdr:rowOff>112890</xdr:rowOff>
    </xdr:to>
    <xdr:sp macro="" textlink="">
      <xdr:nvSpPr>
        <xdr:cNvPr id="427" name="円/楕円 426"/>
        <xdr:cNvSpPr/>
      </xdr:nvSpPr>
      <xdr:spPr>
        <a:xfrm>
          <a:off x="8699500" y="126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129417</xdr:rowOff>
    </xdr:from>
    <xdr:ext cx="534377" cy="259045"/>
    <xdr:sp macro="" textlink="">
      <xdr:nvSpPr>
        <xdr:cNvPr id="428" name="テキスト ボックス 427"/>
        <xdr:cNvSpPr txBox="1"/>
      </xdr:nvSpPr>
      <xdr:spPr>
        <a:xfrm>
          <a:off x="8483111" y="124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33,395</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7816</xdr:rowOff>
    </xdr:from>
    <xdr:to>
      <xdr:col>11</xdr:col>
      <xdr:colOff>358775</xdr:colOff>
      <xdr:row>74</xdr:row>
      <xdr:rowOff>109416</xdr:rowOff>
    </xdr:to>
    <xdr:sp macro="" textlink="">
      <xdr:nvSpPr>
        <xdr:cNvPr id="429" name="円/楕円 428"/>
        <xdr:cNvSpPr/>
      </xdr:nvSpPr>
      <xdr:spPr>
        <a:xfrm>
          <a:off x="7810500" y="126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125943</xdr:rowOff>
    </xdr:from>
    <xdr:ext cx="534377" cy="259045"/>
    <xdr:sp macro="" textlink="">
      <xdr:nvSpPr>
        <xdr:cNvPr id="430" name="テキスト ボックス 429"/>
        <xdr:cNvSpPr txBox="1"/>
      </xdr:nvSpPr>
      <xdr:spPr>
        <a:xfrm>
          <a:off x="7594111" y="1247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33,547</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8113</xdr:rowOff>
    </xdr:from>
    <xdr:to>
      <xdr:col>10</xdr:col>
      <xdr:colOff>155575</xdr:colOff>
      <xdr:row>74</xdr:row>
      <xdr:rowOff>109713</xdr:rowOff>
    </xdr:to>
    <xdr:sp macro="" textlink="">
      <xdr:nvSpPr>
        <xdr:cNvPr id="431" name="円/楕円 430"/>
        <xdr:cNvSpPr/>
      </xdr:nvSpPr>
      <xdr:spPr>
        <a:xfrm>
          <a:off x="6921500" y="1269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126240</xdr:rowOff>
    </xdr:from>
    <xdr:ext cx="534377" cy="259045"/>
    <xdr:sp macro="" textlink="">
      <xdr:nvSpPr>
        <xdr:cNvPr id="432" name="テキスト ボックス 431"/>
        <xdr:cNvSpPr txBox="1"/>
      </xdr:nvSpPr>
      <xdr:spPr>
        <a:xfrm>
          <a:off x="6705111" y="1247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154463</xdr:rowOff>
    </xdr:from>
    <xdr:to>
      <xdr:col>15</xdr:col>
      <xdr:colOff>180975</xdr:colOff>
      <xdr:row>98</xdr:row>
      <xdr:rowOff>156408</xdr:rowOff>
    </xdr:to>
    <xdr:cxnSp macro="">
      <xdr:nvCxnSpPr>
        <xdr:cNvPr id="461" name="直線コネクタ 460"/>
        <xdr:cNvCxnSpPr/>
      </xdr:nvCxnSpPr>
      <xdr:spPr>
        <a:xfrm flipV="1">
          <a:off x="9639300" y="16956563"/>
          <a:ext cx="838200" cy="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156408</xdr:rowOff>
    </xdr:from>
    <xdr:to>
      <xdr:col>14</xdr:col>
      <xdr:colOff>28575</xdr:colOff>
      <xdr:row>98</xdr:row>
      <xdr:rowOff>163536</xdr:rowOff>
    </xdr:to>
    <xdr:cxnSp macro="">
      <xdr:nvCxnSpPr>
        <xdr:cNvPr id="464" name="直線コネクタ 463"/>
        <xdr:cNvCxnSpPr/>
      </xdr:nvCxnSpPr>
      <xdr:spPr>
        <a:xfrm flipV="1">
          <a:off x="8750300" y="16958508"/>
          <a:ext cx="889000" cy="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31737</xdr:rowOff>
    </xdr:from>
    <xdr:ext cx="534377" cy="259045"/>
    <xdr:sp macro="" textlink="">
      <xdr:nvSpPr>
        <xdr:cNvPr id="466" name="テキスト ボックス 465"/>
        <xdr:cNvSpPr txBox="1"/>
      </xdr:nvSpPr>
      <xdr:spPr>
        <a:xfrm>
          <a:off x="9372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163536</xdr:rowOff>
    </xdr:from>
    <xdr:to>
      <xdr:col>12</xdr:col>
      <xdr:colOff>511175</xdr:colOff>
      <xdr:row>98</xdr:row>
      <xdr:rowOff>164114</xdr:rowOff>
    </xdr:to>
    <xdr:cxnSp macro="">
      <xdr:nvCxnSpPr>
        <xdr:cNvPr id="467" name="直線コネクタ 466"/>
        <xdr:cNvCxnSpPr/>
      </xdr:nvCxnSpPr>
      <xdr:spPr>
        <a:xfrm flipV="1">
          <a:off x="7861300" y="16965636"/>
          <a:ext cx="889000" cy="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164114</xdr:rowOff>
    </xdr:from>
    <xdr:to>
      <xdr:col>11</xdr:col>
      <xdr:colOff>307975</xdr:colOff>
      <xdr:row>98</xdr:row>
      <xdr:rowOff>166230</xdr:rowOff>
    </xdr:to>
    <xdr:cxnSp macro="">
      <xdr:nvCxnSpPr>
        <xdr:cNvPr id="470" name="直線コネクタ 469"/>
        <xdr:cNvCxnSpPr/>
      </xdr:nvCxnSpPr>
      <xdr:spPr>
        <a:xfrm flipV="1">
          <a:off x="6972300" y="16966214"/>
          <a:ext cx="889000" cy="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103663</xdr:rowOff>
    </xdr:from>
    <xdr:to>
      <xdr:col>15</xdr:col>
      <xdr:colOff>231775</xdr:colOff>
      <xdr:row>99</xdr:row>
      <xdr:rowOff>33813</xdr:rowOff>
    </xdr:to>
    <xdr:sp macro="" textlink="">
      <xdr:nvSpPr>
        <xdr:cNvPr id="480" name="円/楕円 479"/>
        <xdr:cNvSpPr/>
      </xdr:nvSpPr>
      <xdr:spPr>
        <a:xfrm>
          <a:off x="10426700" y="1690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63040</xdr:rowOff>
    </xdr:from>
    <xdr:ext cx="534377" cy="259045"/>
    <xdr:sp macro="" textlink="">
      <xdr:nvSpPr>
        <xdr:cNvPr id="481" name="土木費該当値テキスト"/>
        <xdr:cNvSpPr txBox="1"/>
      </xdr:nvSpPr>
      <xdr:spPr>
        <a:xfrm>
          <a:off x="10528300" y="1669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105608</xdr:rowOff>
    </xdr:from>
    <xdr:to>
      <xdr:col>14</xdr:col>
      <xdr:colOff>79375</xdr:colOff>
      <xdr:row>99</xdr:row>
      <xdr:rowOff>35758</xdr:rowOff>
    </xdr:to>
    <xdr:sp macro="" textlink="">
      <xdr:nvSpPr>
        <xdr:cNvPr id="482" name="円/楕円 481"/>
        <xdr:cNvSpPr/>
      </xdr:nvSpPr>
      <xdr:spPr>
        <a:xfrm>
          <a:off x="9588500" y="1690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52285</xdr:rowOff>
    </xdr:from>
    <xdr:ext cx="534377" cy="259045"/>
    <xdr:sp macro="" textlink="">
      <xdr:nvSpPr>
        <xdr:cNvPr id="483" name="テキスト ボックス 482"/>
        <xdr:cNvSpPr txBox="1"/>
      </xdr:nvSpPr>
      <xdr:spPr>
        <a:xfrm>
          <a:off x="9372111" y="1668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112736</xdr:rowOff>
    </xdr:from>
    <xdr:to>
      <xdr:col>12</xdr:col>
      <xdr:colOff>561975</xdr:colOff>
      <xdr:row>99</xdr:row>
      <xdr:rowOff>42886</xdr:rowOff>
    </xdr:to>
    <xdr:sp macro="" textlink="">
      <xdr:nvSpPr>
        <xdr:cNvPr id="484" name="円/楕円 483"/>
        <xdr:cNvSpPr/>
      </xdr:nvSpPr>
      <xdr:spPr>
        <a:xfrm>
          <a:off x="8699500" y="1691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34013</xdr:rowOff>
    </xdr:from>
    <xdr:ext cx="534377" cy="259045"/>
    <xdr:sp macro="" textlink="">
      <xdr:nvSpPr>
        <xdr:cNvPr id="485" name="テキスト ボックス 484"/>
        <xdr:cNvSpPr txBox="1"/>
      </xdr:nvSpPr>
      <xdr:spPr>
        <a:xfrm>
          <a:off x="8483111" y="1700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113314</xdr:rowOff>
    </xdr:from>
    <xdr:to>
      <xdr:col>11</xdr:col>
      <xdr:colOff>358775</xdr:colOff>
      <xdr:row>99</xdr:row>
      <xdr:rowOff>43464</xdr:rowOff>
    </xdr:to>
    <xdr:sp macro="" textlink="">
      <xdr:nvSpPr>
        <xdr:cNvPr id="486" name="円/楕円 485"/>
        <xdr:cNvSpPr/>
      </xdr:nvSpPr>
      <xdr:spPr>
        <a:xfrm>
          <a:off x="7810500" y="1691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34591</xdr:rowOff>
    </xdr:from>
    <xdr:ext cx="534377" cy="259045"/>
    <xdr:sp macro="" textlink="">
      <xdr:nvSpPr>
        <xdr:cNvPr id="487" name="テキスト ボックス 486"/>
        <xdr:cNvSpPr txBox="1"/>
      </xdr:nvSpPr>
      <xdr:spPr>
        <a:xfrm>
          <a:off x="7594111" y="1700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115430</xdr:rowOff>
    </xdr:from>
    <xdr:to>
      <xdr:col>10</xdr:col>
      <xdr:colOff>155575</xdr:colOff>
      <xdr:row>99</xdr:row>
      <xdr:rowOff>45580</xdr:rowOff>
    </xdr:to>
    <xdr:sp macro="" textlink="">
      <xdr:nvSpPr>
        <xdr:cNvPr id="488" name="円/楕円 487"/>
        <xdr:cNvSpPr/>
      </xdr:nvSpPr>
      <xdr:spPr>
        <a:xfrm>
          <a:off x="6921500" y="169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36707</xdr:rowOff>
    </xdr:from>
    <xdr:ext cx="534377" cy="259045"/>
    <xdr:sp macro="" textlink="">
      <xdr:nvSpPr>
        <xdr:cNvPr id="489" name="テキスト ボックス 488"/>
        <xdr:cNvSpPr txBox="1"/>
      </xdr:nvSpPr>
      <xdr:spPr>
        <a:xfrm>
          <a:off x="6705111" y="1701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166401</xdr:rowOff>
    </xdr:from>
    <xdr:to>
      <xdr:col>23</xdr:col>
      <xdr:colOff>517525</xdr:colOff>
      <xdr:row>38</xdr:row>
      <xdr:rowOff>20234</xdr:rowOff>
    </xdr:to>
    <xdr:cxnSp macro="">
      <xdr:nvCxnSpPr>
        <xdr:cNvPr id="517" name="直線コネクタ 516"/>
        <xdr:cNvCxnSpPr/>
      </xdr:nvCxnSpPr>
      <xdr:spPr>
        <a:xfrm>
          <a:off x="15481300" y="6510051"/>
          <a:ext cx="8382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166401</xdr:rowOff>
    </xdr:from>
    <xdr:to>
      <xdr:col>22</xdr:col>
      <xdr:colOff>365125</xdr:colOff>
      <xdr:row>38</xdr:row>
      <xdr:rowOff>100975</xdr:rowOff>
    </xdr:to>
    <xdr:cxnSp macro="">
      <xdr:nvCxnSpPr>
        <xdr:cNvPr id="520" name="直線コネクタ 519"/>
        <xdr:cNvCxnSpPr/>
      </xdr:nvCxnSpPr>
      <xdr:spPr>
        <a:xfrm flipV="1">
          <a:off x="14592300" y="6510051"/>
          <a:ext cx="889000" cy="10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100975</xdr:rowOff>
    </xdr:from>
    <xdr:to>
      <xdr:col>21</xdr:col>
      <xdr:colOff>161925</xdr:colOff>
      <xdr:row>38</xdr:row>
      <xdr:rowOff>105135</xdr:rowOff>
    </xdr:to>
    <xdr:cxnSp macro="">
      <xdr:nvCxnSpPr>
        <xdr:cNvPr id="523" name="直線コネクタ 522"/>
        <xdr:cNvCxnSpPr/>
      </xdr:nvCxnSpPr>
      <xdr:spPr>
        <a:xfrm flipV="1">
          <a:off x="13703300" y="6616075"/>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105135</xdr:rowOff>
    </xdr:from>
    <xdr:to>
      <xdr:col>19</xdr:col>
      <xdr:colOff>644525</xdr:colOff>
      <xdr:row>38</xdr:row>
      <xdr:rowOff>123012</xdr:rowOff>
    </xdr:to>
    <xdr:cxnSp macro="">
      <xdr:nvCxnSpPr>
        <xdr:cNvPr id="526" name="直線コネクタ 525"/>
        <xdr:cNvCxnSpPr/>
      </xdr:nvCxnSpPr>
      <xdr:spPr>
        <a:xfrm flipV="1">
          <a:off x="12814300" y="6620235"/>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140884</xdr:rowOff>
    </xdr:from>
    <xdr:to>
      <xdr:col>23</xdr:col>
      <xdr:colOff>568325</xdr:colOff>
      <xdr:row>38</xdr:row>
      <xdr:rowOff>71034</xdr:rowOff>
    </xdr:to>
    <xdr:sp macro="" textlink="">
      <xdr:nvSpPr>
        <xdr:cNvPr id="536" name="円/楕円 535"/>
        <xdr:cNvSpPr/>
      </xdr:nvSpPr>
      <xdr:spPr>
        <a:xfrm>
          <a:off x="16268700" y="64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119311</xdr:rowOff>
    </xdr:from>
    <xdr:ext cx="534377" cy="259045"/>
    <xdr:sp macro="" textlink="">
      <xdr:nvSpPr>
        <xdr:cNvPr id="537" name="消防費該当値テキスト"/>
        <xdr:cNvSpPr txBox="1"/>
      </xdr:nvSpPr>
      <xdr:spPr>
        <a:xfrm>
          <a:off x="16370300" y="646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12,613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115600</xdr:rowOff>
    </xdr:from>
    <xdr:to>
      <xdr:col>22</xdr:col>
      <xdr:colOff>415925</xdr:colOff>
      <xdr:row>38</xdr:row>
      <xdr:rowOff>45751</xdr:rowOff>
    </xdr:to>
    <xdr:sp macro="" textlink="">
      <xdr:nvSpPr>
        <xdr:cNvPr id="538" name="円/楕円 537"/>
        <xdr:cNvSpPr/>
      </xdr:nvSpPr>
      <xdr:spPr>
        <a:xfrm>
          <a:off x="15430500" y="64592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36878</xdr:rowOff>
    </xdr:from>
    <xdr:ext cx="534377" cy="259045"/>
    <xdr:sp macro="" textlink="">
      <xdr:nvSpPr>
        <xdr:cNvPr id="539" name="テキスト ボックス 538"/>
        <xdr:cNvSpPr txBox="1"/>
      </xdr:nvSpPr>
      <xdr:spPr>
        <a:xfrm>
          <a:off x="15214111" y="655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50175</xdr:rowOff>
    </xdr:from>
    <xdr:to>
      <xdr:col>21</xdr:col>
      <xdr:colOff>212725</xdr:colOff>
      <xdr:row>38</xdr:row>
      <xdr:rowOff>151775</xdr:rowOff>
    </xdr:to>
    <xdr:sp macro="" textlink="">
      <xdr:nvSpPr>
        <xdr:cNvPr id="540" name="円/楕円 539"/>
        <xdr:cNvSpPr/>
      </xdr:nvSpPr>
      <xdr:spPr>
        <a:xfrm>
          <a:off x="145415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142902</xdr:rowOff>
    </xdr:from>
    <xdr:ext cx="534377" cy="259045"/>
    <xdr:sp macro="" textlink="">
      <xdr:nvSpPr>
        <xdr:cNvPr id="541" name="テキスト ボックス 540"/>
        <xdr:cNvSpPr txBox="1"/>
      </xdr:nvSpPr>
      <xdr:spPr>
        <a:xfrm>
          <a:off x="14325111" y="665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54335</xdr:rowOff>
    </xdr:from>
    <xdr:to>
      <xdr:col>20</xdr:col>
      <xdr:colOff>9525</xdr:colOff>
      <xdr:row>38</xdr:row>
      <xdr:rowOff>155935</xdr:rowOff>
    </xdr:to>
    <xdr:sp macro="" textlink="">
      <xdr:nvSpPr>
        <xdr:cNvPr id="542" name="円/楕円 541"/>
        <xdr:cNvSpPr/>
      </xdr:nvSpPr>
      <xdr:spPr>
        <a:xfrm>
          <a:off x="13652500" y="656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147062</xdr:rowOff>
    </xdr:from>
    <xdr:ext cx="534377" cy="259045"/>
    <xdr:sp macro="" textlink="">
      <xdr:nvSpPr>
        <xdr:cNvPr id="543" name="テキスト ボックス 542"/>
        <xdr:cNvSpPr txBox="1"/>
      </xdr:nvSpPr>
      <xdr:spPr>
        <a:xfrm>
          <a:off x="13436111" y="666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72212</xdr:rowOff>
    </xdr:from>
    <xdr:to>
      <xdr:col>18</xdr:col>
      <xdr:colOff>492125</xdr:colOff>
      <xdr:row>39</xdr:row>
      <xdr:rowOff>2362</xdr:rowOff>
    </xdr:to>
    <xdr:sp macro="" textlink="">
      <xdr:nvSpPr>
        <xdr:cNvPr id="544" name="円/楕円 543"/>
        <xdr:cNvSpPr/>
      </xdr:nvSpPr>
      <xdr:spPr>
        <a:xfrm>
          <a:off x="12763500" y="65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164939</xdr:rowOff>
    </xdr:from>
    <xdr:ext cx="534377" cy="259045"/>
    <xdr:sp macro="" textlink="">
      <xdr:nvSpPr>
        <xdr:cNvPr id="545" name="テキスト ボックス 544"/>
        <xdr:cNvSpPr txBox="1"/>
      </xdr:nvSpPr>
      <xdr:spPr>
        <a:xfrm>
          <a:off x="12547111" y="668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72689</xdr:rowOff>
    </xdr:from>
    <xdr:to>
      <xdr:col>23</xdr:col>
      <xdr:colOff>517525</xdr:colOff>
      <xdr:row>58</xdr:row>
      <xdr:rowOff>137140</xdr:rowOff>
    </xdr:to>
    <xdr:cxnSp macro="">
      <xdr:nvCxnSpPr>
        <xdr:cNvPr id="573" name="直線コネクタ 572"/>
        <xdr:cNvCxnSpPr/>
      </xdr:nvCxnSpPr>
      <xdr:spPr>
        <a:xfrm>
          <a:off x="15481300" y="9845339"/>
          <a:ext cx="838200" cy="23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72689</xdr:rowOff>
    </xdr:from>
    <xdr:to>
      <xdr:col>22</xdr:col>
      <xdr:colOff>365125</xdr:colOff>
      <xdr:row>58</xdr:row>
      <xdr:rowOff>87655</xdr:rowOff>
    </xdr:to>
    <xdr:cxnSp macro="">
      <xdr:nvCxnSpPr>
        <xdr:cNvPr id="576" name="直線コネクタ 575"/>
        <xdr:cNvCxnSpPr/>
      </xdr:nvCxnSpPr>
      <xdr:spPr>
        <a:xfrm flipV="1">
          <a:off x="14592300" y="9845339"/>
          <a:ext cx="889000" cy="18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5695</xdr:rowOff>
    </xdr:from>
    <xdr:to>
      <xdr:col>21</xdr:col>
      <xdr:colOff>161925</xdr:colOff>
      <xdr:row>58</xdr:row>
      <xdr:rowOff>87655</xdr:rowOff>
    </xdr:to>
    <xdr:cxnSp macro="">
      <xdr:nvCxnSpPr>
        <xdr:cNvPr id="579" name="直線コネクタ 578"/>
        <xdr:cNvCxnSpPr/>
      </xdr:nvCxnSpPr>
      <xdr:spPr>
        <a:xfrm>
          <a:off x="13703300" y="9778345"/>
          <a:ext cx="889000" cy="25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5695</xdr:rowOff>
    </xdr:from>
    <xdr:to>
      <xdr:col>19</xdr:col>
      <xdr:colOff>644525</xdr:colOff>
      <xdr:row>57</xdr:row>
      <xdr:rowOff>145918</xdr:rowOff>
    </xdr:to>
    <xdr:cxnSp macro="">
      <xdr:nvCxnSpPr>
        <xdr:cNvPr id="582" name="直線コネクタ 581"/>
        <xdr:cNvCxnSpPr/>
      </xdr:nvCxnSpPr>
      <xdr:spPr>
        <a:xfrm flipV="1">
          <a:off x="12814300" y="9778345"/>
          <a:ext cx="889000" cy="14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108688</xdr:rowOff>
    </xdr:from>
    <xdr:ext cx="534377" cy="259045"/>
    <xdr:sp macro="" textlink="">
      <xdr:nvSpPr>
        <xdr:cNvPr id="584" name="テキスト ボックス 583"/>
        <xdr:cNvSpPr txBox="1"/>
      </xdr:nvSpPr>
      <xdr:spPr>
        <a:xfrm>
          <a:off x="13436111" y="988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86340</xdr:rowOff>
    </xdr:from>
    <xdr:to>
      <xdr:col>23</xdr:col>
      <xdr:colOff>568325</xdr:colOff>
      <xdr:row>59</xdr:row>
      <xdr:rowOff>16490</xdr:rowOff>
    </xdr:to>
    <xdr:sp macro="" textlink="">
      <xdr:nvSpPr>
        <xdr:cNvPr id="592" name="円/楕円 591"/>
        <xdr:cNvSpPr/>
      </xdr:nvSpPr>
      <xdr:spPr>
        <a:xfrm>
          <a:off x="16268700" y="1003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1267</xdr:rowOff>
    </xdr:from>
    <xdr:ext cx="534377" cy="259045"/>
    <xdr:sp macro="" textlink="">
      <xdr:nvSpPr>
        <xdr:cNvPr id="593" name="教育費該当値テキスト"/>
        <xdr:cNvSpPr txBox="1"/>
      </xdr:nvSpPr>
      <xdr:spPr>
        <a:xfrm>
          <a:off x="16370300" y="994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30,168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21889</xdr:rowOff>
    </xdr:from>
    <xdr:to>
      <xdr:col>22</xdr:col>
      <xdr:colOff>415925</xdr:colOff>
      <xdr:row>57</xdr:row>
      <xdr:rowOff>123489</xdr:rowOff>
    </xdr:to>
    <xdr:sp macro="" textlink="">
      <xdr:nvSpPr>
        <xdr:cNvPr id="594" name="円/楕円 593"/>
        <xdr:cNvSpPr/>
      </xdr:nvSpPr>
      <xdr:spPr>
        <a:xfrm>
          <a:off x="15430500" y="979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114616</xdr:rowOff>
    </xdr:from>
    <xdr:ext cx="534377" cy="259045"/>
    <xdr:sp macro="" textlink="">
      <xdr:nvSpPr>
        <xdr:cNvPr id="595" name="テキスト ボックス 594"/>
        <xdr:cNvSpPr txBox="1"/>
      </xdr:nvSpPr>
      <xdr:spPr>
        <a:xfrm>
          <a:off x="15214111" y="98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36855</xdr:rowOff>
    </xdr:from>
    <xdr:to>
      <xdr:col>21</xdr:col>
      <xdr:colOff>212725</xdr:colOff>
      <xdr:row>58</xdr:row>
      <xdr:rowOff>138455</xdr:rowOff>
    </xdr:to>
    <xdr:sp macro="" textlink="">
      <xdr:nvSpPr>
        <xdr:cNvPr id="596" name="円/楕円 595"/>
        <xdr:cNvSpPr/>
      </xdr:nvSpPr>
      <xdr:spPr>
        <a:xfrm>
          <a:off x="14541500" y="99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129582</xdr:rowOff>
    </xdr:from>
    <xdr:ext cx="534377" cy="259045"/>
    <xdr:sp macro="" textlink="">
      <xdr:nvSpPr>
        <xdr:cNvPr id="597" name="テキスト ボックス 596"/>
        <xdr:cNvSpPr txBox="1"/>
      </xdr:nvSpPr>
      <xdr:spPr>
        <a:xfrm>
          <a:off x="14325111" y="1007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126345</xdr:rowOff>
    </xdr:from>
    <xdr:to>
      <xdr:col>20</xdr:col>
      <xdr:colOff>9525</xdr:colOff>
      <xdr:row>57</xdr:row>
      <xdr:rowOff>56495</xdr:rowOff>
    </xdr:to>
    <xdr:sp macro="" textlink="">
      <xdr:nvSpPr>
        <xdr:cNvPr id="598" name="円/楕円 597"/>
        <xdr:cNvSpPr/>
      </xdr:nvSpPr>
      <xdr:spPr>
        <a:xfrm>
          <a:off x="13652500" y="97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73022</xdr:rowOff>
    </xdr:from>
    <xdr:ext cx="534377" cy="259045"/>
    <xdr:sp macro="" textlink="">
      <xdr:nvSpPr>
        <xdr:cNvPr id="599" name="テキスト ボックス 598"/>
        <xdr:cNvSpPr txBox="1"/>
      </xdr:nvSpPr>
      <xdr:spPr>
        <a:xfrm>
          <a:off x="13436111" y="95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95118</xdr:rowOff>
    </xdr:from>
    <xdr:to>
      <xdr:col>18</xdr:col>
      <xdr:colOff>492125</xdr:colOff>
      <xdr:row>58</xdr:row>
      <xdr:rowOff>25268</xdr:rowOff>
    </xdr:to>
    <xdr:sp macro="" textlink="">
      <xdr:nvSpPr>
        <xdr:cNvPr id="600" name="円/楕円 599"/>
        <xdr:cNvSpPr/>
      </xdr:nvSpPr>
      <xdr:spPr>
        <a:xfrm>
          <a:off x="12763500" y="986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16395</xdr:rowOff>
    </xdr:from>
    <xdr:ext cx="534377" cy="259045"/>
    <xdr:sp macro="" textlink="">
      <xdr:nvSpPr>
        <xdr:cNvPr id="601" name="テキスト ボックス 600"/>
        <xdr:cNvSpPr txBox="1"/>
      </xdr:nvSpPr>
      <xdr:spPr>
        <a:xfrm>
          <a:off x="12547111" y="9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54792</xdr:rowOff>
    </xdr:from>
    <xdr:to>
      <xdr:col>23</xdr:col>
      <xdr:colOff>517525</xdr:colOff>
      <xdr:row>96</xdr:row>
      <xdr:rowOff>61046</xdr:rowOff>
    </xdr:to>
    <xdr:cxnSp macro="">
      <xdr:nvCxnSpPr>
        <xdr:cNvPr id="689" name="直線コネクタ 688"/>
        <xdr:cNvCxnSpPr/>
      </xdr:nvCxnSpPr>
      <xdr:spPr>
        <a:xfrm flipV="1">
          <a:off x="15481300" y="16513992"/>
          <a:ext cx="8382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17449</xdr:rowOff>
    </xdr:from>
    <xdr:to>
      <xdr:col>22</xdr:col>
      <xdr:colOff>365125</xdr:colOff>
      <xdr:row>96</xdr:row>
      <xdr:rowOff>61046</xdr:rowOff>
    </xdr:to>
    <xdr:cxnSp macro="">
      <xdr:nvCxnSpPr>
        <xdr:cNvPr id="692" name="直線コネクタ 691"/>
        <xdr:cNvCxnSpPr/>
      </xdr:nvCxnSpPr>
      <xdr:spPr>
        <a:xfrm>
          <a:off x="14592300" y="16476649"/>
          <a:ext cx="8890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139553</xdr:rowOff>
    </xdr:from>
    <xdr:to>
      <xdr:col>21</xdr:col>
      <xdr:colOff>161925</xdr:colOff>
      <xdr:row>96</xdr:row>
      <xdr:rowOff>17449</xdr:rowOff>
    </xdr:to>
    <xdr:cxnSp macro="">
      <xdr:nvCxnSpPr>
        <xdr:cNvPr id="695" name="直線コネクタ 694"/>
        <xdr:cNvCxnSpPr/>
      </xdr:nvCxnSpPr>
      <xdr:spPr>
        <a:xfrm>
          <a:off x="13703300" y="16427303"/>
          <a:ext cx="889000" cy="4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102307</xdr:rowOff>
    </xdr:from>
    <xdr:to>
      <xdr:col>19</xdr:col>
      <xdr:colOff>644525</xdr:colOff>
      <xdr:row>95</xdr:row>
      <xdr:rowOff>139553</xdr:rowOff>
    </xdr:to>
    <xdr:cxnSp macro="">
      <xdr:nvCxnSpPr>
        <xdr:cNvPr id="698" name="直線コネクタ 697"/>
        <xdr:cNvCxnSpPr/>
      </xdr:nvCxnSpPr>
      <xdr:spPr>
        <a:xfrm>
          <a:off x="12814300" y="16390057"/>
          <a:ext cx="889000" cy="3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3992</xdr:rowOff>
    </xdr:from>
    <xdr:to>
      <xdr:col>23</xdr:col>
      <xdr:colOff>568325</xdr:colOff>
      <xdr:row>96</xdr:row>
      <xdr:rowOff>105592</xdr:rowOff>
    </xdr:to>
    <xdr:sp macro="" textlink="">
      <xdr:nvSpPr>
        <xdr:cNvPr id="708" name="円/楕円 707"/>
        <xdr:cNvSpPr/>
      </xdr:nvSpPr>
      <xdr:spPr>
        <a:xfrm>
          <a:off x="16268700" y="164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153869</xdr:rowOff>
    </xdr:from>
    <xdr:ext cx="534377" cy="259045"/>
    <xdr:sp macro="" textlink="">
      <xdr:nvSpPr>
        <xdr:cNvPr id="709" name="公債費該当値テキスト"/>
        <xdr:cNvSpPr txBox="1"/>
      </xdr:nvSpPr>
      <xdr:spPr>
        <a:xfrm>
          <a:off x="16370300" y="1644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34,200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10246</xdr:rowOff>
    </xdr:from>
    <xdr:to>
      <xdr:col>22</xdr:col>
      <xdr:colOff>415925</xdr:colOff>
      <xdr:row>96</xdr:row>
      <xdr:rowOff>111846</xdr:rowOff>
    </xdr:to>
    <xdr:sp macro="" textlink="">
      <xdr:nvSpPr>
        <xdr:cNvPr id="710" name="円/楕円 709"/>
        <xdr:cNvSpPr/>
      </xdr:nvSpPr>
      <xdr:spPr>
        <a:xfrm>
          <a:off x="15430500" y="164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102973</xdr:rowOff>
    </xdr:from>
    <xdr:ext cx="534377" cy="259045"/>
    <xdr:sp macro="" textlink="">
      <xdr:nvSpPr>
        <xdr:cNvPr id="711" name="テキスト ボックス 710"/>
        <xdr:cNvSpPr txBox="1"/>
      </xdr:nvSpPr>
      <xdr:spPr>
        <a:xfrm>
          <a:off x="15214111" y="1656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138099</xdr:rowOff>
    </xdr:from>
    <xdr:to>
      <xdr:col>21</xdr:col>
      <xdr:colOff>212725</xdr:colOff>
      <xdr:row>96</xdr:row>
      <xdr:rowOff>68249</xdr:rowOff>
    </xdr:to>
    <xdr:sp macro="" textlink="">
      <xdr:nvSpPr>
        <xdr:cNvPr id="712" name="円/楕円 711"/>
        <xdr:cNvSpPr/>
      </xdr:nvSpPr>
      <xdr:spPr>
        <a:xfrm>
          <a:off x="14541500" y="164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59376</xdr:rowOff>
    </xdr:from>
    <xdr:ext cx="534377" cy="259045"/>
    <xdr:sp macro="" textlink="">
      <xdr:nvSpPr>
        <xdr:cNvPr id="713" name="テキスト ボックス 712"/>
        <xdr:cNvSpPr txBox="1"/>
      </xdr:nvSpPr>
      <xdr:spPr>
        <a:xfrm>
          <a:off x="14325111" y="165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88753</xdr:rowOff>
    </xdr:from>
    <xdr:to>
      <xdr:col>20</xdr:col>
      <xdr:colOff>9525</xdr:colOff>
      <xdr:row>96</xdr:row>
      <xdr:rowOff>18903</xdr:rowOff>
    </xdr:to>
    <xdr:sp macro="" textlink="">
      <xdr:nvSpPr>
        <xdr:cNvPr id="714" name="円/楕円 713"/>
        <xdr:cNvSpPr/>
      </xdr:nvSpPr>
      <xdr:spPr>
        <a:xfrm>
          <a:off x="13652500" y="1637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10030</xdr:rowOff>
    </xdr:from>
    <xdr:ext cx="534377" cy="259045"/>
    <xdr:sp macro="" textlink="">
      <xdr:nvSpPr>
        <xdr:cNvPr id="715" name="テキスト ボックス 714"/>
        <xdr:cNvSpPr txBox="1"/>
      </xdr:nvSpPr>
      <xdr:spPr>
        <a:xfrm>
          <a:off x="13436111" y="1646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51507</xdr:rowOff>
    </xdr:from>
    <xdr:to>
      <xdr:col>18</xdr:col>
      <xdr:colOff>492125</xdr:colOff>
      <xdr:row>95</xdr:row>
      <xdr:rowOff>153107</xdr:rowOff>
    </xdr:to>
    <xdr:sp macro="" textlink="">
      <xdr:nvSpPr>
        <xdr:cNvPr id="716" name="円/楕円 715"/>
        <xdr:cNvSpPr/>
      </xdr:nvSpPr>
      <xdr:spPr>
        <a:xfrm>
          <a:off x="12763500" y="1633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144234</xdr:rowOff>
    </xdr:from>
    <xdr:ext cx="534377" cy="259045"/>
    <xdr:sp macro="" textlink="">
      <xdr:nvSpPr>
        <xdr:cNvPr id="717" name="テキスト ボックス 716"/>
        <xdr:cNvSpPr txBox="1"/>
      </xdr:nvSpPr>
      <xdr:spPr>
        <a:xfrm>
          <a:off x="12547111" y="1643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157035</xdr:rowOff>
    </xdr:from>
    <xdr:to>
      <xdr:col>32</xdr:col>
      <xdr:colOff>187325</xdr:colOff>
      <xdr:row>35</xdr:row>
      <xdr:rowOff>166179</xdr:rowOff>
    </xdr:to>
    <xdr:cxnSp macro="">
      <xdr:nvCxnSpPr>
        <xdr:cNvPr id="746" name="直線コネクタ 745"/>
        <xdr:cNvCxnSpPr/>
      </xdr:nvCxnSpPr>
      <xdr:spPr>
        <a:xfrm flipV="1">
          <a:off x="21323300" y="5300535"/>
          <a:ext cx="838200" cy="86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92092</xdr:rowOff>
    </xdr:from>
    <xdr:ext cx="378565" cy="259045"/>
    <xdr:sp macro="" textlink="">
      <xdr:nvSpPr>
        <xdr:cNvPr id="747" name="諸支出金平均値テキスト"/>
        <xdr:cNvSpPr txBox="1"/>
      </xdr:nvSpPr>
      <xdr:spPr>
        <a:xfrm>
          <a:off x="22212300" y="6607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166179</xdr:rowOff>
    </xdr:from>
    <xdr:to>
      <xdr:col>31</xdr:col>
      <xdr:colOff>34925</xdr:colOff>
      <xdr:row>38</xdr:row>
      <xdr:rowOff>78169</xdr:rowOff>
    </xdr:to>
    <xdr:cxnSp macro="">
      <xdr:nvCxnSpPr>
        <xdr:cNvPr id="749" name="直線コネクタ 748"/>
        <xdr:cNvCxnSpPr/>
      </xdr:nvCxnSpPr>
      <xdr:spPr>
        <a:xfrm flipV="1">
          <a:off x="20434300" y="6166929"/>
          <a:ext cx="889000" cy="42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43133</xdr:rowOff>
    </xdr:from>
    <xdr:ext cx="378565" cy="259045"/>
    <xdr:sp macro="" textlink="">
      <xdr:nvSpPr>
        <xdr:cNvPr id="751" name="テキスト ボックス 750"/>
        <xdr:cNvSpPr txBox="1"/>
      </xdr:nvSpPr>
      <xdr:spPr>
        <a:xfrm>
          <a:off x="21134017" y="6729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78169</xdr:rowOff>
    </xdr:from>
    <xdr:to>
      <xdr:col>29</xdr:col>
      <xdr:colOff>517525</xdr:colOff>
      <xdr:row>39</xdr:row>
      <xdr:rowOff>44450</xdr:rowOff>
    </xdr:to>
    <xdr:cxnSp macro="">
      <xdr:nvCxnSpPr>
        <xdr:cNvPr id="752" name="直線コネクタ 751"/>
        <xdr:cNvCxnSpPr/>
      </xdr:nvCxnSpPr>
      <xdr:spPr>
        <a:xfrm flipV="1">
          <a:off x="19545300" y="6593269"/>
          <a:ext cx="889000" cy="1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58945</xdr:rowOff>
    </xdr:from>
    <xdr:ext cx="378565" cy="259045"/>
    <xdr:sp macro="" textlink="">
      <xdr:nvSpPr>
        <xdr:cNvPr id="754" name="テキスト ボックス 753"/>
        <xdr:cNvSpPr txBox="1"/>
      </xdr:nvSpPr>
      <xdr:spPr>
        <a:xfrm>
          <a:off x="20245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30</xdr:row>
      <xdr:rowOff>106235</xdr:rowOff>
    </xdr:from>
    <xdr:to>
      <xdr:col>32</xdr:col>
      <xdr:colOff>238125</xdr:colOff>
      <xdr:row>31</xdr:row>
      <xdr:rowOff>36385</xdr:rowOff>
    </xdr:to>
    <xdr:sp macro="" textlink="">
      <xdr:nvSpPr>
        <xdr:cNvPr id="765" name="円/楕円 764"/>
        <xdr:cNvSpPr/>
      </xdr:nvSpPr>
      <xdr:spPr>
        <a:xfrm>
          <a:off x="22110700" y="524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29</xdr:row>
      <xdr:rowOff>129112</xdr:rowOff>
    </xdr:from>
    <xdr:ext cx="469744" cy="259045"/>
    <xdr:sp macro="" textlink="">
      <xdr:nvSpPr>
        <xdr:cNvPr id="766" name="諸支出金該当値テキスト"/>
        <xdr:cNvSpPr txBox="1"/>
      </xdr:nvSpPr>
      <xdr:spPr>
        <a:xfrm>
          <a:off x="22212300" y="510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7,509</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115379</xdr:rowOff>
    </xdr:from>
    <xdr:to>
      <xdr:col>31</xdr:col>
      <xdr:colOff>85725</xdr:colOff>
      <xdr:row>36</xdr:row>
      <xdr:rowOff>45529</xdr:rowOff>
    </xdr:to>
    <xdr:sp macro="" textlink="">
      <xdr:nvSpPr>
        <xdr:cNvPr id="767" name="円/楕円 766"/>
        <xdr:cNvSpPr/>
      </xdr:nvSpPr>
      <xdr:spPr>
        <a:xfrm>
          <a:off x="21272500" y="61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62056</xdr:rowOff>
    </xdr:from>
    <xdr:ext cx="469744" cy="259045"/>
    <xdr:sp macro="" textlink="">
      <xdr:nvSpPr>
        <xdr:cNvPr id="768" name="テキスト ボックス 767"/>
        <xdr:cNvSpPr txBox="1"/>
      </xdr:nvSpPr>
      <xdr:spPr>
        <a:xfrm>
          <a:off x="21088427" y="589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27369</xdr:rowOff>
    </xdr:from>
    <xdr:to>
      <xdr:col>29</xdr:col>
      <xdr:colOff>568325</xdr:colOff>
      <xdr:row>38</xdr:row>
      <xdr:rowOff>128969</xdr:rowOff>
    </xdr:to>
    <xdr:sp macro="" textlink="">
      <xdr:nvSpPr>
        <xdr:cNvPr id="769" name="円/楕円 768"/>
        <xdr:cNvSpPr/>
      </xdr:nvSpPr>
      <xdr:spPr>
        <a:xfrm>
          <a:off x="20383500" y="654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145495</xdr:rowOff>
    </xdr:from>
    <xdr:ext cx="378565" cy="259045"/>
    <xdr:sp macro="" textlink="">
      <xdr:nvSpPr>
        <xdr:cNvPr id="770" name="テキスト ボックス 769"/>
        <xdr:cNvSpPr txBox="1"/>
      </xdr:nvSpPr>
      <xdr:spPr>
        <a:xfrm>
          <a:off x="20245017" y="6317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総務費の一人当たりコストは、</a:t>
          </a:r>
          <a:r>
            <a:rPr kumimoji="1" lang="en-US" altLang="ja-JP" sz="1300">
              <a:latin typeface="ＭＳ Ｐゴシック"/>
            </a:rPr>
            <a:t>28</a:t>
          </a:r>
          <a:r>
            <a:rPr kumimoji="1" lang="ja-JP" altLang="en-US" sz="1300">
              <a:latin typeface="ＭＳ Ｐゴシック"/>
            </a:rPr>
            <a:t>年度はふるさと寄附による基金積立金の増などにより類似団体内平均を上回りました。民生費の一人当たりコストは</a:t>
          </a:r>
          <a:r>
            <a:rPr kumimoji="1" lang="en-US" altLang="ja-JP" sz="1300">
              <a:latin typeface="ＭＳ Ｐゴシック"/>
            </a:rPr>
            <a:t>125,000</a:t>
          </a:r>
          <a:r>
            <a:rPr kumimoji="1" lang="ja-JP" altLang="en-US" sz="1300">
              <a:latin typeface="ＭＳ Ｐゴシック"/>
            </a:rPr>
            <a:t>円前後で推移しています。その半分近くを児童福祉費が占めています。衛生費は、</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年度のリサイクル施設建設事業により増加しましたが、</a:t>
          </a:r>
          <a:r>
            <a:rPr kumimoji="1" lang="en-US" altLang="ja-JP" sz="1300">
              <a:latin typeface="ＭＳ Ｐゴシック"/>
            </a:rPr>
            <a:t>28</a:t>
          </a:r>
          <a:r>
            <a:rPr kumimoji="1" lang="ja-JP" altLang="en-US" sz="1300">
              <a:latin typeface="ＭＳ Ｐゴシック"/>
            </a:rPr>
            <a:t>年度においては減少に転じ、類似団体内平均も下回っています。農林水産業費は、</a:t>
          </a:r>
          <a:r>
            <a:rPr kumimoji="1" lang="en-US" altLang="ja-JP" sz="1300">
              <a:latin typeface="ＭＳ Ｐゴシック"/>
            </a:rPr>
            <a:t>28</a:t>
          </a:r>
          <a:r>
            <a:rPr kumimoji="1" lang="ja-JP" altLang="en-US" sz="1300">
              <a:latin typeface="ＭＳ Ｐゴシック"/>
            </a:rPr>
            <a:t>年度において大型の交付金事業により増加したものの、総農家数及び経営耕地面積が県内</a:t>
          </a:r>
          <a:r>
            <a:rPr kumimoji="1" lang="en-US" altLang="ja-JP" sz="1300">
              <a:latin typeface="ＭＳ Ｐゴシック"/>
            </a:rPr>
            <a:t>19</a:t>
          </a:r>
          <a:r>
            <a:rPr kumimoji="1" lang="ja-JP" altLang="en-US" sz="1300">
              <a:latin typeface="ＭＳ Ｐゴシック"/>
            </a:rPr>
            <a:t>市中</a:t>
          </a:r>
          <a:r>
            <a:rPr kumimoji="1" lang="en-US" altLang="ja-JP" sz="1300">
              <a:latin typeface="ＭＳ Ｐゴシック"/>
            </a:rPr>
            <a:t>18</a:t>
          </a:r>
          <a:r>
            <a:rPr kumimoji="1" lang="ja-JP" altLang="en-US" sz="1300">
              <a:latin typeface="ＭＳ Ｐゴシック"/>
            </a:rPr>
            <a:t>位の当市においては、県平均を大きく下回っています。商工費は、類似団体内平均を大きく上回っていますが、その約</a:t>
          </a:r>
          <a:r>
            <a:rPr kumimoji="1" lang="en-US" altLang="ja-JP" sz="1300">
              <a:latin typeface="ＭＳ Ｐゴシック"/>
            </a:rPr>
            <a:t>7</a:t>
          </a:r>
          <a:r>
            <a:rPr kumimoji="1" lang="ja-JP" altLang="en-US" sz="1300">
              <a:latin typeface="ＭＳ Ｐゴシック"/>
            </a:rPr>
            <a:t>割を商工業貸付金が占めています。土木費の一人当たりコストは、</a:t>
          </a:r>
          <a:r>
            <a:rPr kumimoji="1" lang="en-US" altLang="ja-JP" sz="1300">
              <a:latin typeface="ＭＳ Ｐゴシック"/>
            </a:rPr>
            <a:t>28</a:t>
          </a:r>
          <a:r>
            <a:rPr kumimoji="1" lang="ja-JP" altLang="en-US" sz="1300">
              <a:latin typeface="ＭＳ Ｐゴシック"/>
            </a:rPr>
            <a:t>年度は橋梁長寿命化事業や老朽化した橋梁の撤去などにより類似団体内平均を上回りました。消防費の一人当たりコストは</a:t>
          </a:r>
          <a:r>
            <a:rPr kumimoji="1" lang="en-US" altLang="ja-JP" sz="1300">
              <a:latin typeface="ＭＳ Ｐゴシック"/>
            </a:rPr>
            <a:t>26</a:t>
          </a:r>
          <a:r>
            <a:rPr kumimoji="1" lang="ja-JP" altLang="en-US" sz="1300">
              <a:latin typeface="ＭＳ Ｐゴシック"/>
            </a:rPr>
            <a:t>年度まで</a:t>
          </a:r>
          <a:r>
            <a:rPr kumimoji="1" lang="en-US" altLang="ja-JP" sz="1300">
              <a:latin typeface="ＭＳ Ｐゴシック"/>
            </a:rPr>
            <a:t>10,000</a:t>
          </a:r>
          <a:r>
            <a:rPr kumimoji="1" lang="ja-JP" altLang="en-US" sz="1300">
              <a:latin typeface="ＭＳ Ｐゴシック"/>
            </a:rPr>
            <a:t>円前後で推移し、</a:t>
          </a:r>
          <a:r>
            <a:rPr kumimoji="1" lang="en-US" altLang="ja-JP" sz="1300">
              <a:latin typeface="ＭＳ Ｐゴシック"/>
            </a:rPr>
            <a:t>27</a:t>
          </a:r>
          <a:r>
            <a:rPr kumimoji="1" lang="ja-JP" altLang="en-US" sz="1300">
              <a:latin typeface="ＭＳ Ｐゴシック"/>
            </a:rPr>
            <a:t>年度から広域消防一元化による広域消防負担金が増加し</a:t>
          </a:r>
          <a:r>
            <a:rPr kumimoji="1" lang="en-US" altLang="ja-JP" sz="1300">
              <a:latin typeface="ＭＳ Ｐゴシック"/>
            </a:rPr>
            <a:t>13,166</a:t>
          </a:r>
          <a:r>
            <a:rPr kumimoji="1" lang="ja-JP" altLang="en-US" sz="1300">
              <a:latin typeface="ＭＳ Ｐゴシック"/>
            </a:rPr>
            <a:t>円となりましたが、同年に実施した消防団活動服導入に係る費用の減により、</a:t>
          </a:r>
          <a:r>
            <a:rPr kumimoji="1" lang="en-US" altLang="ja-JP" sz="1300">
              <a:latin typeface="ＭＳ Ｐゴシック"/>
            </a:rPr>
            <a:t>28</a:t>
          </a:r>
          <a:r>
            <a:rPr kumimoji="1" lang="ja-JP" altLang="en-US" sz="1300">
              <a:latin typeface="ＭＳ Ｐゴシック"/>
            </a:rPr>
            <a:t>年度は対前年度比</a:t>
          </a:r>
          <a:r>
            <a:rPr kumimoji="1" lang="en-US" altLang="ja-JP" sz="1300">
              <a:latin typeface="ＭＳ Ｐゴシック"/>
            </a:rPr>
            <a:t>553</a:t>
          </a:r>
          <a:r>
            <a:rPr kumimoji="1" lang="ja-JP" altLang="en-US" sz="1300">
              <a:latin typeface="ＭＳ Ｐゴシック"/>
            </a:rPr>
            <a:t>円減の</a:t>
          </a:r>
          <a:r>
            <a:rPr kumimoji="1" lang="en-US" altLang="ja-JP" sz="1300">
              <a:latin typeface="ＭＳ Ｐゴシック"/>
            </a:rPr>
            <a:t>12,613</a:t>
          </a:r>
          <a:r>
            <a:rPr kumimoji="1" lang="ja-JP" altLang="en-US" sz="1300">
              <a:latin typeface="ＭＳ Ｐゴシック"/>
            </a:rPr>
            <a:t>円となっています。教育費は、大型の学校整備事業があった年度（</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において増加しています。公債費は、高利率の地方債の補償金免除繰上償還の実行や、建設地方債の発行抑制等により減少傾向にあったが、臨時財政対策債の元利償還金が増加しており、一人当たりコストは対前年度比</a:t>
          </a:r>
          <a:r>
            <a:rPr kumimoji="1" lang="en-US" altLang="ja-JP" sz="1300">
              <a:latin typeface="ＭＳ Ｐゴシック"/>
            </a:rPr>
            <a:t>383</a:t>
          </a:r>
          <a:r>
            <a:rPr kumimoji="1" lang="ja-JP" altLang="en-US" sz="1300">
              <a:latin typeface="ＭＳ Ｐゴシック"/>
            </a:rPr>
            <a:t>円増の</a:t>
          </a:r>
          <a:r>
            <a:rPr kumimoji="1" lang="en-US" altLang="ja-JP" sz="1300">
              <a:latin typeface="ＭＳ Ｐゴシック"/>
            </a:rPr>
            <a:t>34,200</a:t>
          </a:r>
          <a:r>
            <a:rPr kumimoji="1" lang="ja-JP" altLang="en-US" sz="1300">
              <a:latin typeface="ＭＳ Ｐゴシック"/>
            </a:rPr>
            <a:t>円となりましたが、類似団体内平均を下回っています。諸支出金は、土地開発公社から取得した分の公社用地取得費により大幅に増加しています。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年度は前年度の歳入歳出の決算上余剰金を財政調整基金へ積み立てたため、財政調整基金残高の対標準財政規模比は</a:t>
          </a:r>
          <a:r>
            <a:rPr kumimoji="1" lang="en-US" altLang="ja-JP" sz="1400">
              <a:latin typeface="ＭＳ ゴシック" pitchFamily="49" charset="-128"/>
              <a:ea typeface="ＭＳ ゴシック" pitchFamily="49" charset="-128"/>
            </a:rPr>
            <a:t>2.64</a:t>
          </a:r>
          <a:r>
            <a:rPr kumimoji="1" lang="ja-JP" altLang="en-US" sz="1400">
              <a:latin typeface="ＭＳ ゴシック" pitchFamily="49" charset="-128"/>
              <a:ea typeface="ＭＳ ゴシック" pitchFamily="49" charset="-128"/>
            </a:rPr>
            <a:t>％の増加となっています。実質収支額は、公共施設改修事業等が平成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年度繰越になったことに伴い、</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年度に繰り越すべき財源が生じた影響により、</a:t>
          </a:r>
          <a:r>
            <a:rPr kumimoji="1" lang="en-US" altLang="ja-JP" sz="1400">
              <a:latin typeface="ＭＳ ゴシック" pitchFamily="49" charset="-128"/>
              <a:ea typeface="ＭＳ ゴシック" pitchFamily="49" charset="-128"/>
            </a:rPr>
            <a:t>0.38</a:t>
          </a:r>
          <a:r>
            <a:rPr kumimoji="1" lang="ja-JP" altLang="en-US" sz="1400">
              <a:latin typeface="ＭＳ ゴシック" pitchFamily="49" charset="-128"/>
              <a:ea typeface="ＭＳ ゴシック" pitchFamily="49" charset="-128"/>
            </a:rPr>
            <a:t>％の減少となっています。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法適用企業である下水道事業会計は、一般会計の実質収支比率にあたる資金余剰額の対標準財政規模比は前年度と比較して増加しており、昨年度に引き続き全会計において黒字となっています。水道事業会計及び温泉事業会計（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年度まで水道温泉事業会計としていましたが、平成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年度決算に基づく資金不足比率報告から分離しています。いずれも法適用企業。）については、対前年度比較分析等次回以降となりますが、共に黒字となっています。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20853454</v>
      </c>
      <c r="BO4" s="411"/>
      <c r="BP4" s="411"/>
      <c r="BQ4" s="411"/>
      <c r="BR4" s="411"/>
      <c r="BS4" s="411"/>
      <c r="BT4" s="411"/>
      <c r="BU4" s="412"/>
      <c r="BV4" s="410">
        <v>21391095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6.4</v>
      </c>
      <c r="CU4" s="588"/>
      <c r="CV4" s="588"/>
      <c r="CW4" s="588"/>
      <c r="CX4" s="588"/>
      <c r="CY4" s="588"/>
      <c r="CZ4" s="588"/>
      <c r="DA4" s="589"/>
      <c r="DB4" s="587">
        <v>6.8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20097924</v>
      </c>
      <c r="BO5" s="416"/>
      <c r="BP5" s="416"/>
      <c r="BQ5" s="416"/>
      <c r="BR5" s="416"/>
      <c r="BS5" s="416"/>
      <c r="BT5" s="416"/>
      <c r="BU5" s="417"/>
      <c r="BV5" s="415">
        <v>20290449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86.5</v>
      </c>
      <c r="CU5" s="386"/>
      <c r="CV5" s="386"/>
      <c r="CW5" s="386"/>
      <c r="CX5" s="386"/>
      <c r="CY5" s="386"/>
      <c r="CZ5" s="386"/>
      <c r="DA5" s="387"/>
      <c r="DB5" s="385">
        <v>85</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755530</v>
      </c>
      <c r="BO6" s="416"/>
      <c r="BP6" s="416"/>
      <c r="BQ6" s="416"/>
      <c r="BR6" s="416"/>
      <c r="BS6" s="416"/>
      <c r="BT6" s="416"/>
      <c r="BU6" s="417"/>
      <c r="BV6" s="415">
        <v>1100646</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93.2</v>
      </c>
      <c r="CU6" s="562"/>
      <c r="CV6" s="562"/>
      <c r="CW6" s="562"/>
      <c r="CX6" s="562"/>
      <c r="CY6" s="562"/>
      <c r="CZ6" s="562"/>
      <c r="DA6" s="563"/>
      <c r="DB6" s="561">
        <v>92.7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18833</v>
      </c>
      <c r="BO7" s="416"/>
      <c r="BP7" s="416"/>
      <c r="BQ7" s="416"/>
      <c r="BR7" s="416"/>
      <c r="BS7" s="416"/>
      <c r="BT7" s="416"/>
      <c r="BU7" s="417"/>
      <c r="BV7" s="415">
        <v>317822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11434201</v>
      </c>
      <c r="CU7" s="416"/>
      <c r="CV7" s="416"/>
      <c r="CW7" s="416"/>
      <c r="CX7" s="416"/>
      <c r="CY7" s="416"/>
      <c r="CZ7" s="416"/>
      <c r="DA7" s="417"/>
      <c r="DB7" s="415">
        <v>11484564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736697</v>
      </c>
      <c r="BO8" s="416"/>
      <c r="BP8" s="416"/>
      <c r="BQ8" s="416"/>
      <c r="BR8" s="416"/>
      <c r="BS8" s="416"/>
      <c r="BT8" s="416"/>
      <c r="BU8" s="417"/>
      <c r="BV8" s="415">
        <v>782824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0.75</v>
      </c>
      <c r="CU8" s="525"/>
      <c r="CV8" s="525"/>
      <c r="CW8" s="525"/>
      <c r="CX8" s="525"/>
      <c r="CY8" s="525"/>
      <c r="CZ8" s="525"/>
      <c r="DA8" s="526"/>
      <c r="DB8" s="524">
        <v>0.75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50140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-46127</v>
      </c>
      <c r="BO9" s="416"/>
      <c r="BP9" s="416"/>
      <c r="BQ9" s="416"/>
      <c r="BR9" s="416"/>
      <c r="BS9" s="416"/>
      <c r="BT9" s="416"/>
      <c r="BU9" s="417"/>
      <c r="BV9" s="415">
        <v>249058</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12.1</v>
      </c>
      <c r="CU9" s="386"/>
      <c r="CV9" s="386"/>
      <c r="CW9" s="386"/>
      <c r="CX9" s="386"/>
      <c r="CY9" s="386"/>
      <c r="CZ9" s="386"/>
      <c r="DA9" s="387"/>
      <c r="DB9" s="385">
        <v>11.8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51200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393943</v>
      </c>
      <c r="BO10" s="416"/>
      <c r="BP10" s="416"/>
      <c r="BQ10" s="416"/>
      <c r="BR10" s="416"/>
      <c r="BS10" s="416"/>
      <c r="BT10" s="416"/>
      <c r="BU10" s="417"/>
      <c r="BV10" s="415">
        <v>381549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50428</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100000</v>
      </c>
      <c r="BO12" s="416"/>
      <c r="BP12" s="416"/>
      <c r="BQ12" s="416"/>
      <c r="BR12" s="416"/>
      <c r="BS12" s="416"/>
      <c r="BT12" s="416"/>
      <c r="BU12" s="417"/>
      <c r="BV12" s="415">
        <v>496000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49203</v>
      </c>
      <c r="S13" s="517"/>
      <c r="T13" s="517"/>
      <c r="U13" s="517"/>
      <c r="V13" s="518"/>
      <c r="W13" s="504" t="s">
        <v>124</v>
      </c>
      <c r="X13" s="428"/>
      <c r="Y13" s="428"/>
      <c r="Z13" s="428"/>
      <c r="AA13" s="428"/>
      <c r="AB13" s="429"/>
      <c r="AC13" s="391">
        <v>797</v>
      </c>
      <c r="AD13" s="392"/>
      <c r="AE13" s="392"/>
      <c r="AF13" s="392"/>
      <c r="AG13" s="393"/>
      <c r="AH13" s="391">
        <v>860</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247816</v>
      </c>
      <c r="BO13" s="416"/>
      <c r="BP13" s="416"/>
      <c r="BQ13" s="416"/>
      <c r="BR13" s="416"/>
      <c r="BS13" s="416"/>
      <c r="BT13" s="416"/>
      <c r="BU13" s="417"/>
      <c r="BV13" s="415">
        <v>134607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4.2</v>
      </c>
      <c r="CU13" s="386"/>
      <c r="CV13" s="386"/>
      <c r="CW13" s="386"/>
      <c r="CX13" s="386"/>
      <c r="CY13" s="386"/>
      <c r="CZ13" s="386"/>
      <c r="DA13" s="387"/>
      <c r="DB13" s="385">
        <v>4.7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50851</v>
      </c>
      <c r="S14" s="517"/>
      <c r="T14" s="517"/>
      <c r="U14" s="517"/>
      <c r="V14" s="518"/>
      <c r="W14" s="519"/>
      <c r="X14" s="431"/>
      <c r="Y14" s="431"/>
      <c r="Z14" s="431"/>
      <c r="AA14" s="431"/>
      <c r="AB14" s="432"/>
      <c r="AC14" s="509">
        <v>3.3</v>
      </c>
      <c r="AD14" s="510"/>
      <c r="AE14" s="510"/>
      <c r="AF14" s="510"/>
      <c r="AG14" s="511"/>
      <c r="AH14" s="509">
        <v>3.4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96.4</v>
      </c>
      <c r="CU14" s="488"/>
      <c r="CV14" s="488"/>
      <c r="CW14" s="488"/>
      <c r="CX14" s="488"/>
      <c r="CY14" s="488"/>
      <c r="CZ14" s="488"/>
      <c r="DA14" s="489"/>
      <c r="DB14" s="520">
        <v>103.8</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49636</v>
      </c>
      <c r="S15" s="517"/>
      <c r="T15" s="517"/>
      <c r="U15" s="517"/>
      <c r="V15" s="518"/>
      <c r="W15" s="504" t="s">
        <v>131</v>
      </c>
      <c r="X15" s="428"/>
      <c r="Y15" s="428"/>
      <c r="Z15" s="428"/>
      <c r="AA15" s="428"/>
      <c r="AB15" s="429"/>
      <c r="AC15" s="391">
        <v>8434</v>
      </c>
      <c r="AD15" s="392"/>
      <c r="AE15" s="392"/>
      <c r="AF15" s="392"/>
      <c r="AG15" s="393"/>
      <c r="AH15" s="391">
        <v>9054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6515900</v>
      </c>
      <c r="BO15" s="411"/>
      <c r="BP15" s="411"/>
      <c r="BQ15" s="411"/>
      <c r="BR15" s="411"/>
      <c r="BS15" s="411"/>
      <c r="BT15" s="411"/>
      <c r="BU15" s="412"/>
      <c r="BV15" s="410">
        <v>6452744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34.700000000000003</v>
      </c>
      <c r="AD16" s="510"/>
      <c r="AE16" s="510"/>
      <c r="AF16" s="510"/>
      <c r="AG16" s="511"/>
      <c r="AH16" s="509">
        <v>36</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8765714</v>
      </c>
      <c r="BO16" s="416"/>
      <c r="BP16" s="416"/>
      <c r="BQ16" s="416"/>
      <c r="BR16" s="416"/>
      <c r="BS16" s="416"/>
      <c r="BT16" s="416"/>
      <c r="BU16" s="417"/>
      <c r="BV16" s="415">
        <v>8691247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15090</v>
      </c>
      <c r="AD17" s="392"/>
      <c r="AE17" s="392"/>
      <c r="AF17" s="392"/>
      <c r="AG17" s="393"/>
      <c r="AH17" s="391">
        <v>15203</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8360000</v>
      </c>
      <c r="BO17" s="416"/>
      <c r="BP17" s="416"/>
      <c r="BQ17" s="416"/>
      <c r="BR17" s="416"/>
      <c r="BS17" s="416"/>
      <c r="BT17" s="416"/>
      <c r="BU17" s="417"/>
      <c r="BV17" s="415">
        <v>8260774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109.17</v>
      </c>
      <c r="M18" s="480"/>
      <c r="N18" s="480"/>
      <c r="O18" s="480"/>
      <c r="P18" s="480"/>
      <c r="Q18" s="480"/>
      <c r="R18" s="481"/>
      <c r="S18" s="481"/>
      <c r="T18" s="481"/>
      <c r="U18" s="481"/>
      <c r="V18" s="482"/>
      <c r="W18" s="496"/>
      <c r="X18" s="497"/>
      <c r="Y18" s="497"/>
      <c r="Z18" s="497"/>
      <c r="AA18" s="497"/>
      <c r="AB18" s="505"/>
      <c r="AC18" s="379">
        <v>62</v>
      </c>
      <c r="AD18" s="380"/>
      <c r="AE18" s="380"/>
      <c r="AF18" s="380"/>
      <c r="AG18" s="483"/>
      <c r="AH18" s="379">
        <v>60.5</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10016485</v>
      </c>
      <c r="BO18" s="416"/>
      <c r="BP18" s="416"/>
      <c r="BQ18" s="416"/>
      <c r="BR18" s="416"/>
      <c r="BS18" s="416"/>
      <c r="BT18" s="416"/>
      <c r="BU18" s="417"/>
      <c r="BV18" s="415">
        <v>10095585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459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14213879</v>
      </c>
      <c r="BO19" s="416"/>
      <c r="BP19" s="416"/>
      <c r="BQ19" s="416"/>
      <c r="BR19" s="416"/>
      <c r="BS19" s="416"/>
      <c r="BT19" s="416"/>
      <c r="BU19" s="417"/>
      <c r="BV19" s="415">
        <v>14529138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20401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18954186</v>
      </c>
      <c r="BO23" s="416"/>
      <c r="BP23" s="416"/>
      <c r="BQ23" s="416"/>
      <c r="BR23" s="416"/>
      <c r="BS23" s="416"/>
      <c r="BT23" s="416"/>
      <c r="BU23" s="417"/>
      <c r="BV23" s="415">
        <v>19354338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9010</v>
      </c>
      <c r="R24" s="392"/>
      <c r="S24" s="392"/>
      <c r="T24" s="392"/>
      <c r="U24" s="392"/>
      <c r="V24" s="393"/>
      <c r="W24" s="457"/>
      <c r="X24" s="448"/>
      <c r="Y24" s="449"/>
      <c r="Z24" s="388" t="s">
        <v>155</v>
      </c>
      <c r="AA24" s="389"/>
      <c r="AB24" s="389"/>
      <c r="AC24" s="389"/>
      <c r="AD24" s="389"/>
      <c r="AE24" s="389"/>
      <c r="AF24" s="389"/>
      <c r="AG24" s="390"/>
      <c r="AH24" s="391">
        <v>431</v>
      </c>
      <c r="AI24" s="392"/>
      <c r="AJ24" s="392"/>
      <c r="AK24" s="392"/>
      <c r="AL24" s="393"/>
      <c r="AM24" s="391">
        <v>1233091</v>
      </c>
      <c r="AN24" s="392"/>
      <c r="AO24" s="392"/>
      <c r="AP24" s="392"/>
      <c r="AQ24" s="392"/>
      <c r="AR24" s="393"/>
      <c r="AS24" s="391">
        <v>2861</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14091968</v>
      </c>
      <c r="BO24" s="416"/>
      <c r="BP24" s="416"/>
      <c r="BQ24" s="416"/>
      <c r="BR24" s="416"/>
      <c r="BS24" s="416"/>
      <c r="BT24" s="416"/>
      <c r="BU24" s="417"/>
      <c r="BV24" s="415">
        <v>14041312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7460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6179478</v>
      </c>
      <c r="BO25" s="411"/>
      <c r="BP25" s="411"/>
      <c r="BQ25" s="411"/>
      <c r="BR25" s="411"/>
      <c r="BS25" s="411"/>
      <c r="BT25" s="411"/>
      <c r="BU25" s="412"/>
      <c r="BV25" s="410">
        <v>6049317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6571</v>
      </c>
      <c r="R26" s="392"/>
      <c r="S26" s="392"/>
      <c r="T26" s="392"/>
      <c r="U26" s="392"/>
      <c r="V26" s="393"/>
      <c r="W26" s="457"/>
      <c r="X26" s="448"/>
      <c r="Y26" s="449"/>
      <c r="Z26" s="388" t="s">
        <v>161</v>
      </c>
      <c r="AA26" s="470"/>
      <c r="AB26" s="470"/>
      <c r="AC26" s="470"/>
      <c r="AD26" s="470"/>
      <c r="AE26" s="470"/>
      <c r="AF26" s="470"/>
      <c r="AG26" s="471"/>
      <c r="AH26" s="391">
        <v>1</v>
      </c>
      <c r="AI26" s="392"/>
      <c r="AJ26" s="392"/>
      <c r="AK26" s="392"/>
      <c r="AL26" s="393"/>
      <c r="AM26" s="391" t="s">
        <v>162</v>
      </c>
      <c r="AN26" s="392"/>
      <c r="AO26" s="392"/>
      <c r="AP26" s="392"/>
      <c r="AQ26" s="392"/>
      <c r="AR26" s="393"/>
      <c r="AS26" s="391" t="s">
        <v>162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4560</v>
      </c>
      <c r="R27" s="392"/>
      <c r="S27" s="392"/>
      <c r="T27" s="392"/>
      <c r="U27" s="392"/>
      <c r="V27" s="393"/>
      <c r="W27" s="457"/>
      <c r="X27" s="448"/>
      <c r="Y27" s="449"/>
      <c r="Z27" s="388" t="s">
        <v>165</v>
      </c>
      <c r="AA27" s="389"/>
      <c r="AB27" s="389"/>
      <c r="AC27" s="389"/>
      <c r="AD27" s="389"/>
      <c r="AE27" s="389"/>
      <c r="AF27" s="389"/>
      <c r="AG27" s="390"/>
      <c r="AH27" s="391">
        <v>1</v>
      </c>
      <c r="AI27" s="392"/>
      <c r="AJ27" s="392"/>
      <c r="AK27" s="392"/>
      <c r="AL27" s="393"/>
      <c r="AM27" s="391" t="s">
        <v>162</v>
      </c>
      <c r="AN27" s="392"/>
      <c r="AO27" s="392"/>
      <c r="AP27" s="392"/>
      <c r="AQ27" s="392"/>
      <c r="AR27" s="393"/>
      <c r="AS27" s="391" t="s">
        <v>162</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500000</v>
      </c>
      <c r="BO27" s="419"/>
      <c r="BP27" s="419"/>
      <c r="BQ27" s="419"/>
      <c r="BR27" s="419"/>
      <c r="BS27" s="419"/>
      <c r="BT27" s="419"/>
      <c r="BU27" s="420"/>
      <c r="BV27" s="418">
        <v>500000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3880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2027153</v>
      </c>
      <c r="BO28" s="411"/>
      <c r="BP28" s="411"/>
      <c r="BQ28" s="411"/>
      <c r="BR28" s="411"/>
      <c r="BS28" s="411"/>
      <c r="BT28" s="411"/>
      <c r="BU28" s="412"/>
      <c r="BV28" s="410">
        <v>1733210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13</v>
      </c>
      <c r="M29" s="392"/>
      <c r="N29" s="392"/>
      <c r="O29" s="392"/>
      <c r="P29" s="393"/>
      <c r="Q29" s="391">
        <v>3490</v>
      </c>
      <c r="R29" s="392"/>
      <c r="S29" s="392"/>
      <c r="T29" s="392"/>
      <c r="U29" s="392"/>
      <c r="V29" s="393"/>
      <c r="W29" s="458"/>
      <c r="X29" s="459"/>
      <c r="Y29" s="460"/>
      <c r="Z29" s="388" t="s">
        <v>172</v>
      </c>
      <c r="AA29" s="389"/>
      <c r="AB29" s="389"/>
      <c r="AC29" s="389"/>
      <c r="AD29" s="389"/>
      <c r="AE29" s="389"/>
      <c r="AF29" s="389"/>
      <c r="AG29" s="390"/>
      <c r="AH29" s="391">
        <v>432</v>
      </c>
      <c r="AI29" s="392"/>
      <c r="AJ29" s="392"/>
      <c r="AK29" s="392"/>
      <c r="AL29" s="393"/>
      <c r="AM29" s="391">
        <v>1236331</v>
      </c>
      <c r="AN29" s="392"/>
      <c r="AO29" s="392"/>
      <c r="AP29" s="392"/>
      <c r="AQ29" s="392"/>
      <c r="AR29" s="393"/>
      <c r="AS29" s="391">
        <v>2862</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1268912</v>
      </c>
      <c r="BO29" s="416"/>
      <c r="BP29" s="416"/>
      <c r="BQ29" s="416"/>
      <c r="BR29" s="416"/>
      <c r="BS29" s="416"/>
      <c r="BT29" s="416"/>
      <c r="BU29" s="417"/>
      <c r="BV29" s="415">
        <v>1498589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97.1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1052994</v>
      </c>
      <c r="BO30" s="419"/>
      <c r="BP30" s="419"/>
      <c r="BQ30" s="419"/>
      <c r="BR30" s="419"/>
      <c r="BS30" s="419"/>
      <c r="BT30" s="419"/>
      <c r="BU30" s="420"/>
      <c r="BV30" s="418">
        <v>1025204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IF('各会計、関係団体の財政状況及び健全化判断比率'!B34="","",'各会計、関係団体の財政状況及び健全化判断比率'!B34)</f>
        <v>公設地方卸売市場事業特別会計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諏訪広域連合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諏訪市土地開発公社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奨学資金特別会計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下水道事業会計</v>
      </c>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IF('各会計、関係団体の財政状況及び健全化判断比率'!B35="","",'各会計、関係団体の財政状況及び健全化判断比率'!B35)</f>
        <v>霧ケ峰リフト事業特別会計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　（一般会計）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駐車場事業特別会計</v>
      </c>
      <c r="X36" s="374"/>
      <c r="Y36" s="374"/>
      <c r="Z36" s="374"/>
      <c r="AA36" s="374"/>
      <c r="AB36" s="374"/>
      <c r="AC36" s="374"/>
      <c r="AD36" s="374"/>
      <c r="AE36" s="374"/>
      <c r="AF36" s="374"/>
      <c r="AG36" s="374"/>
      <c r="AH36" s="374"/>
      <c r="AI36" s="374"/>
      <c r="AJ36" s="374"/>
      <c r="AK36" s="374"/>
      <c r="AL36" s="167"/>
      <c r="AM36" s="375">
        <f t="shared" si="0"/>
        <v>8</v>
      </c>
      <c r="AN36" s="375"/>
      <c r="AO36" s="374" t="str">
        <f>IF('各会計、関係団体の財政状況及び健全化判断比率'!B33="","",'各会計、関係団体の財政状況及び健全化判断比率'!B33)</f>
        <v>温泉事業会計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　（救護施設八ヶ岳寮特別会計）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　（介護保険特別会計）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　（諏訪広域消防特別会計）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　（ふるさと市町村圏基金事業特別会計）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諏訪中央病院組合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　（病院事業会計）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　（介護老人保健施設特別会計）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　（看護専門学校特別会計）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529</v>
      </c>
      <c r="D34" s="1184"/>
      <c r="E34" s="1185"/>
      <c r="F34" s="32" t="s">
        <v>483</v>
      </c>
      <c r="G34" s="33" t="s">
        <v>483</v>
      </c>
      <c r="H34" s="33" t="s">
        <v>483</v>
      </c>
      <c r="I34" s="33" t="s">
        <v>483</v>
      </c>
      <c r="J34" s="34">
        <v>14.11</v>
      </c>
      <c r="K34" s="22"/>
      <c r="L34" s="22"/>
      <c r="M34" s="22"/>
      <c r="N34" s="22"/>
      <c r="O34" s="22"/>
      <c r="P34" s="22"/>
    </row>
    <row r="35" spans="1:16" ht="39" customHeight="1" x14ac:dyDescent="0.15">
      <c r="A35" s="22"/>
      <c r="B35" s="35"/>
      <c r="C35" s="1178" t="s">
        <v>530</v>
      </c>
      <c r="D35" s="1179"/>
      <c r="E35" s="1180"/>
      <c r="F35" s="36" t="s">
        <v>483</v>
      </c>
      <c r="G35" s="37" t="s">
        <v>483</v>
      </c>
      <c r="H35" s="37" t="s">
        <v>483</v>
      </c>
      <c r="I35" s="37" t="s">
        <v>483</v>
      </c>
      <c r="J35" s="38">
        <v>10.3</v>
      </c>
      <c r="K35" s="22"/>
      <c r="L35" s="22"/>
      <c r="M35" s="22"/>
      <c r="N35" s="22"/>
      <c r="O35" s="22"/>
      <c r="P35" s="22"/>
    </row>
    <row r="36" spans="1:16" ht="39" customHeight="1" x14ac:dyDescent="0.15">
      <c r="A36" s="22"/>
      <c r="B36" s="35"/>
      <c r="C36" s="1178" t="s">
        <v>531</v>
      </c>
      <c r="D36" s="1179"/>
      <c r="E36" s="1180"/>
      <c r="F36" s="36">
        <v>4.71</v>
      </c>
      <c r="G36" s="37">
        <v>5.42</v>
      </c>
      <c r="H36" s="37">
        <v>6.65</v>
      </c>
      <c r="I36" s="37">
        <v>6.77</v>
      </c>
      <c r="J36" s="38">
        <v>7.83</v>
      </c>
      <c r="K36" s="22"/>
      <c r="L36" s="22"/>
      <c r="M36" s="22"/>
      <c r="N36" s="22"/>
      <c r="O36" s="22"/>
      <c r="P36" s="22"/>
    </row>
    <row r="37" spans="1:16" ht="39" customHeight="1" x14ac:dyDescent="0.15">
      <c r="A37" s="22"/>
      <c r="B37" s="35"/>
      <c r="C37" s="1178" t="s">
        <v>532</v>
      </c>
      <c r="D37" s="1179"/>
      <c r="E37" s="1180"/>
      <c r="F37" s="36">
        <v>6.91</v>
      </c>
      <c r="G37" s="37">
        <v>7.61</v>
      </c>
      <c r="H37" s="37">
        <v>4.7300000000000004</v>
      </c>
      <c r="I37" s="37">
        <v>6.81</v>
      </c>
      <c r="J37" s="38">
        <v>6.44</v>
      </c>
      <c r="K37" s="22"/>
      <c r="L37" s="22"/>
      <c r="M37" s="22"/>
      <c r="N37" s="22"/>
      <c r="O37" s="22"/>
      <c r="P37" s="22"/>
    </row>
    <row r="38" spans="1:16" ht="39" customHeight="1" x14ac:dyDescent="0.15">
      <c r="A38" s="22"/>
      <c r="B38" s="35"/>
      <c r="C38" s="1178" t="s">
        <v>533</v>
      </c>
      <c r="D38" s="1179"/>
      <c r="E38" s="1180"/>
      <c r="F38" s="36">
        <v>1.95</v>
      </c>
      <c r="G38" s="37">
        <v>2.8</v>
      </c>
      <c r="H38" s="37">
        <v>1.72</v>
      </c>
      <c r="I38" s="37">
        <v>0.04</v>
      </c>
      <c r="J38" s="38">
        <v>0.36</v>
      </c>
      <c r="K38" s="22"/>
      <c r="L38" s="22"/>
      <c r="M38" s="22"/>
      <c r="N38" s="22"/>
      <c r="O38" s="22"/>
      <c r="P38" s="22"/>
    </row>
    <row r="39" spans="1:16" ht="39" customHeight="1" x14ac:dyDescent="0.15">
      <c r="A39" s="22"/>
      <c r="B39" s="35"/>
      <c r="C39" s="1178" t="s">
        <v>534</v>
      </c>
      <c r="D39" s="1179"/>
      <c r="E39" s="1180"/>
      <c r="F39" s="36">
        <v>0.17</v>
      </c>
      <c r="G39" s="37">
        <v>0.1</v>
      </c>
      <c r="H39" s="37">
        <v>0.15</v>
      </c>
      <c r="I39" s="37">
        <v>0.2</v>
      </c>
      <c r="J39" s="38">
        <v>0.15</v>
      </c>
      <c r="K39" s="22"/>
      <c r="L39" s="22"/>
      <c r="M39" s="22"/>
      <c r="N39" s="22"/>
      <c r="O39" s="22"/>
      <c r="P39" s="22"/>
    </row>
    <row r="40" spans="1:16" ht="39" customHeight="1" x14ac:dyDescent="0.15">
      <c r="A40" s="22"/>
      <c r="B40" s="35"/>
      <c r="C40" s="1178" t="s">
        <v>535</v>
      </c>
      <c r="D40" s="1179"/>
      <c r="E40" s="1180"/>
      <c r="F40" s="36">
        <v>0.05</v>
      </c>
      <c r="G40" s="37">
        <v>7.0000000000000007E-2</v>
      </c>
      <c r="H40" s="37">
        <v>0.11</v>
      </c>
      <c r="I40" s="37">
        <v>0.09</v>
      </c>
      <c r="J40" s="38">
        <v>7.0000000000000007E-2</v>
      </c>
      <c r="K40" s="22"/>
      <c r="L40" s="22"/>
      <c r="M40" s="22"/>
      <c r="N40" s="22"/>
      <c r="O40" s="22"/>
      <c r="P40" s="22"/>
    </row>
    <row r="41" spans="1:16" ht="39" customHeight="1" x14ac:dyDescent="0.15">
      <c r="A41" s="22"/>
      <c r="B41" s="35"/>
      <c r="C41" s="1178" t="s">
        <v>536</v>
      </c>
      <c r="D41" s="1179"/>
      <c r="E41" s="1180"/>
      <c r="F41" s="36">
        <v>0</v>
      </c>
      <c r="G41" s="37">
        <v>0</v>
      </c>
      <c r="H41" s="37">
        <v>0</v>
      </c>
      <c r="I41" s="37">
        <v>0</v>
      </c>
      <c r="J41" s="38">
        <v>0.01</v>
      </c>
      <c r="K41" s="22"/>
      <c r="L41" s="22"/>
      <c r="M41" s="22"/>
      <c r="N41" s="22"/>
      <c r="O41" s="22"/>
      <c r="P41" s="22"/>
    </row>
    <row r="42" spans="1:16" ht="39" customHeight="1" x14ac:dyDescent="0.15">
      <c r="A42" s="22"/>
      <c r="B42" s="39"/>
      <c r="C42" s="1178" t="s">
        <v>537</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538</v>
      </c>
      <c r="D43" s="1182"/>
      <c r="E43" s="1183"/>
      <c r="F43" s="41">
        <v>19.43</v>
      </c>
      <c r="G43" s="42">
        <v>20.69</v>
      </c>
      <c r="H43" s="42">
        <v>22.92</v>
      </c>
      <c r="I43" s="42">
        <v>23.11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2158</v>
      </c>
      <c r="L45" s="60">
        <v>2073</v>
      </c>
      <c r="M45" s="60">
        <v>1913</v>
      </c>
      <c r="N45" s="60">
        <v>1767</v>
      </c>
      <c r="O45" s="61">
        <v>1773</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14</v>
      </c>
      <c r="F48" s="1188"/>
      <c r="G48" s="1188"/>
      <c r="H48" s="1188"/>
      <c r="I48" s="1188"/>
      <c r="J48" s="1189"/>
      <c r="K48" s="63">
        <v>690</v>
      </c>
      <c r="L48" s="64">
        <v>624</v>
      </c>
      <c r="M48" s="64">
        <v>583</v>
      </c>
      <c r="N48" s="64">
        <v>555</v>
      </c>
      <c r="O48" s="65">
        <v>583</v>
      </c>
      <c r="P48" s="48"/>
      <c r="Q48" s="48"/>
      <c r="R48" s="48"/>
      <c r="S48" s="48"/>
      <c r="T48" s="48"/>
      <c r="U48" s="48"/>
    </row>
    <row r="49" spans="1:21" ht="30.75" customHeight="1" x14ac:dyDescent="0.15">
      <c r="A49" s="48"/>
      <c r="B49" s="1196"/>
      <c r="C49" s="1197"/>
      <c r="D49" s="62"/>
      <c r="E49" s="1188" t="s">
        <v>15</v>
      </c>
      <c r="F49" s="1188"/>
      <c r="G49" s="1188"/>
      <c r="H49" s="1188"/>
      <c r="I49" s="1188"/>
      <c r="J49" s="1189"/>
      <c r="K49" s="63">
        <v>25</v>
      </c>
      <c r="L49" s="64">
        <v>39</v>
      </c>
      <c r="M49" s="64">
        <v>47</v>
      </c>
      <c r="N49" s="64">
        <v>46</v>
      </c>
      <c r="O49" s="65">
        <v>57</v>
      </c>
      <c r="P49" s="48"/>
      <c r="Q49" s="48"/>
      <c r="R49" s="48"/>
      <c r="S49" s="48"/>
      <c r="T49" s="48"/>
      <c r="U49" s="48"/>
    </row>
    <row r="50" spans="1:21" ht="30.75" customHeight="1" x14ac:dyDescent="0.15">
      <c r="A50" s="48"/>
      <c r="B50" s="1196"/>
      <c r="C50" s="1197"/>
      <c r="D50" s="62"/>
      <c r="E50" s="1188" t="s">
        <v>16</v>
      </c>
      <c r="F50" s="1188"/>
      <c r="G50" s="1188"/>
      <c r="H50" s="1188"/>
      <c r="I50" s="1188"/>
      <c r="J50" s="1189"/>
      <c r="K50" s="63">
        <v>176</v>
      </c>
      <c r="L50" s="64">
        <v>176</v>
      </c>
      <c r="M50" s="64">
        <v>199</v>
      </c>
      <c r="N50" s="64">
        <v>197</v>
      </c>
      <c r="O50" s="65">
        <v>205</v>
      </c>
      <c r="P50" s="48"/>
      <c r="Q50" s="48"/>
      <c r="R50" s="48"/>
      <c r="S50" s="48"/>
      <c r="T50" s="48"/>
      <c r="U50" s="48"/>
    </row>
    <row r="51" spans="1:21" ht="30.75" customHeight="1" x14ac:dyDescent="0.15">
      <c r="A51" s="48"/>
      <c r="B51" s="1198"/>
      <c r="C51" s="1199"/>
      <c r="D51" s="66"/>
      <c r="E51" s="1188" t="s">
        <v>17</v>
      </c>
      <c r="F51" s="1188"/>
      <c r="G51" s="1188"/>
      <c r="H51" s="1188"/>
      <c r="I51" s="1188"/>
      <c r="J51" s="1189"/>
      <c r="K51" s="63">
        <v>0</v>
      </c>
      <c r="L51" s="64" t="s">
        <v>483</v>
      </c>
      <c r="M51" s="64" t="s">
        <v>483</v>
      </c>
      <c r="N51" s="64" t="s">
        <v>483</v>
      </c>
      <c r="O51" s="65" t="s">
        <v>483</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2391</v>
      </c>
      <c r="L52" s="64">
        <v>2330</v>
      </c>
      <c r="M52" s="64">
        <v>2313</v>
      </c>
      <c r="N52" s="64">
        <v>2237</v>
      </c>
      <c r="O52" s="65">
        <v>2185</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658</v>
      </c>
      <c r="L53" s="69">
        <v>582</v>
      </c>
      <c r="M53" s="69">
        <v>429</v>
      </c>
      <c r="N53" s="69">
        <v>328</v>
      </c>
      <c r="O53" s="70">
        <v>433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522</v>
      </c>
      <c r="J40" s="79" t="s">
        <v>523</v>
      </c>
      <c r="K40" s="79" t="s">
        <v>524</v>
      </c>
      <c r="L40" s="79" t="s">
        <v>525</v>
      </c>
      <c r="M40" s="80" t="s">
        <v>526</v>
      </c>
    </row>
    <row r="41" spans="2:13" ht="27.75" customHeight="1" x14ac:dyDescent="0.15">
      <c r="B41" s="1214" t="s">
        <v>23</v>
      </c>
      <c r="C41" s="1215"/>
      <c r="D41" s="81"/>
      <c r="E41" s="1216" t="s">
        <v>24</v>
      </c>
      <c r="F41" s="1216"/>
      <c r="G41" s="1216"/>
      <c r="H41" s="1217"/>
      <c r="I41" s="82">
        <v>19591</v>
      </c>
      <c r="J41" s="83">
        <v>19807</v>
      </c>
      <c r="K41" s="83">
        <v>19509</v>
      </c>
      <c r="L41" s="83">
        <v>19587</v>
      </c>
      <c r="M41" s="84">
        <v>19142</v>
      </c>
    </row>
    <row r="42" spans="2:13" ht="27.75" customHeight="1" x14ac:dyDescent="0.15">
      <c r="B42" s="1204"/>
      <c r="C42" s="1205"/>
      <c r="D42" s="85"/>
      <c r="E42" s="1208" t="s">
        <v>25</v>
      </c>
      <c r="F42" s="1208"/>
      <c r="G42" s="1208"/>
      <c r="H42" s="1209"/>
      <c r="I42" s="86">
        <v>3088</v>
      </c>
      <c r="J42" s="87">
        <v>2913</v>
      </c>
      <c r="K42" s="87">
        <v>2827</v>
      </c>
      <c r="L42" s="87">
        <v>2647</v>
      </c>
      <c r="M42" s="88">
        <v>2443</v>
      </c>
    </row>
    <row r="43" spans="2:13" ht="27.75" customHeight="1" x14ac:dyDescent="0.15">
      <c r="B43" s="1204"/>
      <c r="C43" s="1205"/>
      <c r="D43" s="85"/>
      <c r="E43" s="1208" t="s">
        <v>26</v>
      </c>
      <c r="F43" s="1208"/>
      <c r="G43" s="1208"/>
      <c r="H43" s="1209"/>
      <c r="I43" s="86">
        <v>7471</v>
      </c>
      <c r="J43" s="87">
        <v>7169</v>
      </c>
      <c r="K43" s="87">
        <v>6829</v>
      </c>
      <c r="L43" s="87">
        <v>6380</v>
      </c>
      <c r="M43" s="88">
        <v>6042</v>
      </c>
    </row>
    <row r="44" spans="2:13" ht="27.75" customHeight="1" x14ac:dyDescent="0.15">
      <c r="B44" s="1204"/>
      <c r="C44" s="1205"/>
      <c r="D44" s="85"/>
      <c r="E44" s="1208" t="s">
        <v>27</v>
      </c>
      <c r="F44" s="1208"/>
      <c r="G44" s="1208"/>
      <c r="H44" s="1209"/>
      <c r="I44" s="86">
        <v>435</v>
      </c>
      <c r="J44" s="87">
        <v>539</v>
      </c>
      <c r="K44" s="87">
        <v>957</v>
      </c>
      <c r="L44" s="87">
        <v>2123</v>
      </c>
      <c r="M44" s="88">
        <v>2807</v>
      </c>
    </row>
    <row r="45" spans="2:13" ht="27.75" customHeight="1" x14ac:dyDescent="0.15">
      <c r="B45" s="1204"/>
      <c r="C45" s="1205"/>
      <c r="D45" s="85"/>
      <c r="E45" s="1208" t="s">
        <v>28</v>
      </c>
      <c r="F45" s="1208"/>
      <c r="G45" s="1208"/>
      <c r="H45" s="1209"/>
      <c r="I45" s="86">
        <v>3589</v>
      </c>
      <c r="J45" s="87">
        <v>3538</v>
      </c>
      <c r="K45" s="87">
        <v>3381</v>
      </c>
      <c r="L45" s="87">
        <v>3156</v>
      </c>
      <c r="M45" s="88">
        <v>3058</v>
      </c>
    </row>
    <row r="46" spans="2:13" ht="27.75" customHeight="1" x14ac:dyDescent="0.15">
      <c r="B46" s="1204"/>
      <c r="C46" s="1205"/>
      <c r="D46" s="89"/>
      <c r="E46" s="1208" t="s">
        <v>29</v>
      </c>
      <c r="F46" s="1208"/>
      <c r="G46" s="1208"/>
      <c r="H46" s="1209"/>
      <c r="I46" s="86">
        <v>5644</v>
      </c>
      <c r="J46" s="87">
        <v>5484</v>
      </c>
      <c r="K46" s="87">
        <v>5266</v>
      </c>
      <c r="L46" s="87">
        <v>4974</v>
      </c>
      <c r="M46" s="88">
        <v>4427</v>
      </c>
    </row>
    <row r="47" spans="2:13" ht="27.75" customHeight="1" x14ac:dyDescent="0.15">
      <c r="B47" s="1204"/>
      <c r="C47" s="1205"/>
      <c r="D47" s="90"/>
      <c r="E47" s="1218" t="s">
        <v>30</v>
      </c>
      <c r="F47" s="1219"/>
      <c r="G47" s="1219"/>
      <c r="H47" s="1220"/>
      <c r="I47" s="86" t="s">
        <v>483</v>
      </c>
      <c r="J47" s="87" t="s">
        <v>483</v>
      </c>
      <c r="K47" s="87" t="s">
        <v>483</v>
      </c>
      <c r="L47" s="87" t="s">
        <v>483</v>
      </c>
      <c r="M47" s="88" t="s">
        <v>483</v>
      </c>
    </row>
    <row r="48" spans="2:13" ht="27.75" customHeight="1" x14ac:dyDescent="0.15">
      <c r="B48" s="1204"/>
      <c r="C48" s="1205"/>
      <c r="D48" s="85"/>
      <c r="E48" s="1208" t="s">
        <v>31</v>
      </c>
      <c r="F48" s="1208"/>
      <c r="G48" s="1208"/>
      <c r="H48" s="1209"/>
      <c r="I48" s="86" t="s">
        <v>483</v>
      </c>
      <c r="J48" s="87" t="s">
        <v>483</v>
      </c>
      <c r="K48" s="87" t="s">
        <v>483</v>
      </c>
      <c r="L48" s="87" t="s">
        <v>483</v>
      </c>
      <c r="M48" s="88" t="s">
        <v>483</v>
      </c>
    </row>
    <row r="49" spans="2:13" ht="27.75" customHeight="1" x14ac:dyDescent="0.15">
      <c r="B49" s="1206"/>
      <c r="C49" s="1207"/>
      <c r="D49" s="85"/>
      <c r="E49" s="1208" t="s">
        <v>32</v>
      </c>
      <c r="F49" s="1208"/>
      <c r="G49" s="1208"/>
      <c r="H49" s="1209"/>
      <c r="I49" s="86" t="s">
        <v>483</v>
      </c>
      <c r="J49" s="87" t="s">
        <v>483</v>
      </c>
      <c r="K49" s="87" t="s">
        <v>483</v>
      </c>
      <c r="L49" s="87" t="s">
        <v>483</v>
      </c>
      <c r="M49" s="88" t="s">
        <v>483</v>
      </c>
    </row>
    <row r="50" spans="2:13" ht="27.75" customHeight="1" x14ac:dyDescent="0.15">
      <c r="B50" s="1202" t="s">
        <v>33</v>
      </c>
      <c r="C50" s="1203"/>
      <c r="D50" s="91"/>
      <c r="E50" s="1208" t="s">
        <v>34</v>
      </c>
      <c r="F50" s="1208"/>
      <c r="G50" s="1208"/>
      <c r="H50" s="1209"/>
      <c r="I50" s="86">
        <v>4188</v>
      </c>
      <c r="J50" s="87">
        <v>4249</v>
      </c>
      <c r="K50" s="87">
        <v>4293</v>
      </c>
      <c r="L50" s="87">
        <v>4284</v>
      </c>
      <c r="M50" s="88">
        <v>4377</v>
      </c>
    </row>
    <row r="51" spans="2:13" ht="27.75" customHeight="1" x14ac:dyDescent="0.15">
      <c r="B51" s="1204"/>
      <c r="C51" s="1205"/>
      <c r="D51" s="85"/>
      <c r="E51" s="1208" t="s">
        <v>35</v>
      </c>
      <c r="F51" s="1208"/>
      <c r="G51" s="1208"/>
      <c r="H51" s="1209"/>
      <c r="I51" s="86">
        <v>2948</v>
      </c>
      <c r="J51" s="87">
        <v>2771</v>
      </c>
      <c r="K51" s="87">
        <v>2665</v>
      </c>
      <c r="L51" s="87">
        <v>2641</v>
      </c>
      <c r="M51" s="88">
        <v>2476</v>
      </c>
    </row>
    <row r="52" spans="2:13" ht="27.75" customHeight="1" x14ac:dyDescent="0.15">
      <c r="B52" s="1206"/>
      <c r="C52" s="1207"/>
      <c r="D52" s="85"/>
      <c r="E52" s="1208" t="s">
        <v>36</v>
      </c>
      <c r="F52" s="1208"/>
      <c r="G52" s="1208"/>
      <c r="H52" s="1209"/>
      <c r="I52" s="86">
        <v>21587</v>
      </c>
      <c r="J52" s="87">
        <v>21975</v>
      </c>
      <c r="K52" s="87">
        <v>22253</v>
      </c>
      <c r="L52" s="87">
        <v>22027</v>
      </c>
      <c r="M52" s="88">
        <v>21919</v>
      </c>
    </row>
    <row r="53" spans="2:13" ht="27.75" customHeight="1" thickBot="1" x14ac:dyDescent="0.2">
      <c r="B53" s="1210" t="s">
        <v>37</v>
      </c>
      <c r="C53" s="1211"/>
      <c r="D53" s="92"/>
      <c r="E53" s="1212" t="s">
        <v>38</v>
      </c>
      <c r="F53" s="1212"/>
      <c r="G53" s="1212"/>
      <c r="H53" s="1213"/>
      <c r="I53" s="93">
        <v>11094</v>
      </c>
      <c r="J53" s="94">
        <v>10455</v>
      </c>
      <c r="K53" s="94">
        <v>9557</v>
      </c>
      <c r="L53" s="94">
        <v>9914</v>
      </c>
      <c r="M53" s="95">
        <v>9147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569</v>
      </c>
      <c r="I42" s="354"/>
      <c r="J42" s="354"/>
      <c r="K42" s="354"/>
      <c r="L42" s="246"/>
      <c r="M42" s="246"/>
      <c r="N42" s="246"/>
      <c r="O42" s="246"/>
    </row>
    <row r="43" spans="2:17" x14ac:dyDescent="0.15">
      <c r="B43" s="250"/>
      <c r="C43" s="246"/>
      <c r="D43" s="246"/>
      <c r="E43" s="246"/>
      <c r="F43" s="246"/>
      <c r="G43" s="1233" t="s">
        <v>580</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570</v>
      </c>
    </row>
    <row r="50" spans="1:17" x14ac:dyDescent="0.15">
      <c r="B50" s="250"/>
      <c r="C50" s="246"/>
      <c r="D50" s="246"/>
      <c r="E50" s="246"/>
      <c r="F50" s="246"/>
      <c r="G50" s="1242"/>
      <c r="H50" s="1243"/>
      <c r="I50" s="1243"/>
      <c r="J50" s="1244"/>
      <c r="K50" s="356" t="s">
        <v>522</v>
      </c>
      <c r="L50" s="356" t="s">
        <v>523</v>
      </c>
      <c r="M50" s="356" t="s">
        <v>524</v>
      </c>
      <c r="N50" s="356" t="s">
        <v>525</v>
      </c>
      <c r="O50" s="356" t="s">
        <v>526</v>
      </c>
    </row>
    <row r="51" spans="1:17" x14ac:dyDescent="0.15">
      <c r="B51" s="250"/>
      <c r="C51" s="246"/>
      <c r="D51" s="246"/>
      <c r="E51" s="246"/>
      <c r="F51" s="246"/>
      <c r="G51" s="1245" t="s">
        <v>571</v>
      </c>
      <c r="H51" s="1246"/>
      <c r="I51" s="1251" t="s">
        <v>572</v>
      </c>
      <c r="J51" s="1251"/>
      <c r="K51" s="1255"/>
      <c r="L51" s="1255"/>
      <c r="M51" s="1255"/>
      <c r="N51" s="1221">
        <v>103.8</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573</v>
      </c>
      <c r="J53" s="1231"/>
      <c r="K53" s="1256"/>
      <c r="L53" s="1256"/>
      <c r="M53" s="1256"/>
      <c r="N53" s="1253">
        <v>54.5</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574</v>
      </c>
      <c r="H55" s="1226"/>
      <c r="I55" s="1231" t="s">
        <v>572</v>
      </c>
      <c r="J55" s="1231"/>
      <c r="K55" s="1255"/>
      <c r="L55" s="1255"/>
      <c r="M55" s="1255"/>
      <c r="N55" s="1221">
        <v>37.299999999999997</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578</v>
      </c>
      <c r="J57" s="1223"/>
      <c r="K57" s="1256"/>
      <c r="L57" s="1256"/>
      <c r="M57" s="1256"/>
      <c r="N57" s="1253">
        <v>55.2</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575</v>
      </c>
      <c r="C63" s="246"/>
      <c r="D63" s="246"/>
      <c r="E63" s="246"/>
      <c r="F63" s="246"/>
      <c r="G63" s="246"/>
      <c r="H63" s="246"/>
      <c r="I63" s="246"/>
      <c r="J63" s="246"/>
      <c r="K63" s="246"/>
      <c r="L63" s="246"/>
      <c r="M63" s="246"/>
      <c r="N63" s="246"/>
      <c r="O63" s="246"/>
    </row>
    <row r="64" spans="1:17" x14ac:dyDescent="0.15">
      <c r="B64" s="250"/>
      <c r="C64" s="246"/>
      <c r="D64" s="246"/>
      <c r="E64" s="246"/>
      <c r="F64" s="246"/>
      <c r="G64" s="353" t="s">
        <v>569</v>
      </c>
      <c r="I64" s="354"/>
      <c r="J64" s="354"/>
      <c r="K64" s="354"/>
      <c r="L64" s="246"/>
      <c r="M64" s="246"/>
      <c r="N64" s="246"/>
      <c r="O64" s="246"/>
    </row>
    <row r="65" spans="2:30" x14ac:dyDescent="0.15">
      <c r="B65" s="250"/>
      <c r="C65" s="246"/>
      <c r="D65" s="246"/>
      <c r="E65" s="246"/>
      <c r="F65" s="246"/>
      <c r="G65" s="1233" t="s">
        <v>579</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576</v>
      </c>
      <c r="I71" s="370"/>
      <c r="J71" s="366"/>
      <c r="K71" s="366"/>
      <c r="L71" s="367"/>
      <c r="M71" s="366"/>
      <c r="N71" s="367"/>
      <c r="O71" s="368"/>
    </row>
    <row r="72" spans="2:30" x14ac:dyDescent="0.15">
      <c r="B72" s="250"/>
      <c r="C72" s="246"/>
      <c r="D72" s="246"/>
      <c r="E72" s="246"/>
      <c r="F72" s="246"/>
      <c r="G72" s="1242"/>
      <c r="H72" s="1243"/>
      <c r="I72" s="1243"/>
      <c r="J72" s="1244"/>
      <c r="K72" s="356" t="s">
        <v>522</v>
      </c>
      <c r="L72" s="356" t="s">
        <v>523</v>
      </c>
      <c r="M72" s="356" t="s">
        <v>524</v>
      </c>
      <c r="N72" s="356" t="s">
        <v>525</v>
      </c>
      <c r="O72" s="356" t="s">
        <v>526</v>
      </c>
    </row>
    <row r="73" spans="2:30" x14ac:dyDescent="0.15">
      <c r="B73" s="250"/>
      <c r="C73" s="246"/>
      <c r="D73" s="246"/>
      <c r="E73" s="246"/>
      <c r="F73" s="246"/>
      <c r="G73" s="1245" t="s">
        <v>571</v>
      </c>
      <c r="H73" s="1246"/>
      <c r="I73" s="1251" t="s">
        <v>572</v>
      </c>
      <c r="J73" s="1251"/>
      <c r="K73" s="1232">
        <v>118.9</v>
      </c>
      <c r="L73" s="1232">
        <v>110.9</v>
      </c>
      <c r="M73" s="1221">
        <v>103</v>
      </c>
      <c r="N73" s="1221">
        <v>103.8</v>
      </c>
      <c r="O73" s="1221">
        <v>96.4</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577</v>
      </c>
      <c r="J75" s="1231"/>
      <c r="K75" s="1253">
        <v>7.9</v>
      </c>
      <c r="L75" s="1253">
        <v>6.9</v>
      </c>
      <c r="M75" s="1253">
        <v>5.9</v>
      </c>
      <c r="N75" s="1253">
        <v>4.7</v>
      </c>
      <c r="O75" s="1253">
        <v>4.2</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574</v>
      </c>
      <c r="H77" s="1226"/>
      <c r="I77" s="1231" t="s">
        <v>572</v>
      </c>
      <c r="J77" s="1231"/>
      <c r="K77" s="1232">
        <v>58.2</v>
      </c>
      <c r="L77" s="1232">
        <v>50.3</v>
      </c>
      <c r="M77" s="1221">
        <v>45.9</v>
      </c>
      <c r="N77" s="1221">
        <v>37.299999999999997</v>
      </c>
      <c r="O77" s="1221">
        <v>33.1</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577</v>
      </c>
      <c r="J79" s="1223"/>
      <c r="K79" s="1224">
        <v>10.3</v>
      </c>
      <c r="L79" s="1224">
        <v>9.6</v>
      </c>
      <c r="M79" s="1224">
        <v>8.8000000000000007</v>
      </c>
      <c r="N79" s="1224">
        <v>7.8</v>
      </c>
      <c r="O79" s="1224">
        <v>7.5</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51425</v>
      </c>
      <c r="E3" s="118"/>
      <c r="F3" s="119">
        <v>50880</v>
      </c>
      <c r="G3" s="120"/>
      <c r="H3" s="121"/>
    </row>
    <row r="4" spans="1:8" x14ac:dyDescent="0.15">
      <c r="A4" s="122"/>
      <c r="B4" s="123"/>
      <c r="C4" s="124"/>
      <c r="D4" s="125">
        <v>34113</v>
      </c>
      <c r="E4" s="126"/>
      <c r="F4" s="127">
        <v>26879</v>
      </c>
      <c r="G4" s="128"/>
      <c r="H4" s="129"/>
    </row>
    <row r="5" spans="1:8" x14ac:dyDescent="0.15">
      <c r="A5" s="110" t="s">
        <v>516</v>
      </c>
      <c r="B5" s="115"/>
      <c r="C5" s="116"/>
      <c r="D5" s="117">
        <v>61940</v>
      </c>
      <c r="E5" s="118"/>
      <c r="F5" s="119">
        <v>63956</v>
      </c>
      <c r="G5" s="120"/>
      <c r="H5" s="121"/>
    </row>
    <row r="6" spans="1:8" x14ac:dyDescent="0.15">
      <c r="A6" s="122"/>
      <c r="B6" s="123"/>
      <c r="C6" s="124"/>
      <c r="D6" s="125">
        <v>30185</v>
      </c>
      <c r="E6" s="126"/>
      <c r="F6" s="127">
        <v>29239</v>
      </c>
      <c r="G6" s="128"/>
      <c r="H6" s="129"/>
    </row>
    <row r="7" spans="1:8" x14ac:dyDescent="0.15">
      <c r="A7" s="110" t="s">
        <v>517</v>
      </c>
      <c r="B7" s="115"/>
      <c r="C7" s="116"/>
      <c r="D7" s="117">
        <v>42310</v>
      </c>
      <c r="E7" s="118"/>
      <c r="F7" s="119">
        <v>66255</v>
      </c>
      <c r="G7" s="120"/>
      <c r="H7" s="121"/>
    </row>
    <row r="8" spans="1:8" x14ac:dyDescent="0.15">
      <c r="A8" s="122"/>
      <c r="B8" s="123"/>
      <c r="C8" s="124"/>
      <c r="D8" s="125">
        <v>31743</v>
      </c>
      <c r="E8" s="126"/>
      <c r="F8" s="127">
        <v>31822</v>
      </c>
      <c r="G8" s="128"/>
      <c r="H8" s="129"/>
    </row>
    <row r="9" spans="1:8" x14ac:dyDescent="0.15">
      <c r="A9" s="110" t="s">
        <v>518</v>
      </c>
      <c r="B9" s="115"/>
      <c r="C9" s="116"/>
      <c r="D9" s="117">
        <v>55621</v>
      </c>
      <c r="E9" s="118"/>
      <c r="F9" s="119">
        <v>54227</v>
      </c>
      <c r="G9" s="120"/>
      <c r="H9" s="121"/>
    </row>
    <row r="10" spans="1:8" x14ac:dyDescent="0.15">
      <c r="A10" s="122"/>
      <c r="B10" s="123"/>
      <c r="C10" s="124"/>
      <c r="D10" s="125">
        <v>38010</v>
      </c>
      <c r="E10" s="126"/>
      <c r="F10" s="127">
        <v>29694</v>
      </c>
      <c r="G10" s="128"/>
      <c r="H10" s="129"/>
    </row>
    <row r="11" spans="1:8" x14ac:dyDescent="0.15">
      <c r="A11" s="110" t="s">
        <v>519</v>
      </c>
      <c r="B11" s="115"/>
      <c r="C11" s="116"/>
      <c r="D11" s="117">
        <v>49708</v>
      </c>
      <c r="E11" s="118"/>
      <c r="F11" s="119">
        <v>57295</v>
      </c>
      <c r="G11" s="120"/>
      <c r="H11" s="121"/>
    </row>
    <row r="12" spans="1:8" x14ac:dyDescent="0.15">
      <c r="A12" s="122"/>
      <c r="B12" s="123"/>
      <c r="C12" s="130"/>
      <c r="D12" s="125">
        <v>38636</v>
      </c>
      <c r="E12" s="126"/>
      <c r="F12" s="127">
        <v>32771</v>
      </c>
      <c r="G12" s="128"/>
      <c r="H12" s="129"/>
    </row>
    <row r="13" spans="1:8" x14ac:dyDescent="0.15">
      <c r="A13" s="110"/>
      <c r="B13" s="115"/>
      <c r="C13" s="131"/>
      <c r="D13" s="132">
        <v>52201</v>
      </c>
      <c r="E13" s="133"/>
      <c r="F13" s="134">
        <v>58523</v>
      </c>
      <c r="G13" s="135"/>
      <c r="H13" s="121"/>
    </row>
    <row r="14" spans="1:8" x14ac:dyDescent="0.15">
      <c r="A14" s="122"/>
      <c r="B14" s="123"/>
      <c r="C14" s="124"/>
      <c r="D14" s="125">
        <v>34537</v>
      </c>
      <c r="E14" s="126"/>
      <c r="F14" s="127">
        <v>30081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6.92</v>
      </c>
      <c r="C19" s="136">
        <f>ROUND(VALUE(SUBSTITUTE(実質収支比率等に係る経年分析!G$48,"▲","-")),2)</f>
        <v>7.62</v>
      </c>
      <c r="D19" s="136">
        <f>ROUND(VALUE(SUBSTITUTE(実質収支比率等に係る経年分析!H$48,"▲","-")),2)</f>
        <v>4.74</v>
      </c>
      <c r="E19" s="136">
        <f>ROUND(VALUE(SUBSTITUTE(実質収支比率等に係る経年分析!I$48,"▲","-")),2)</f>
        <v>6.82</v>
      </c>
      <c r="F19" s="136">
        <f>ROUND(VALUE(SUBSTITUTE(実質収支比率等に係る経年分析!J$48,"▲","-")),2)</f>
        <v>6.44</v>
      </c>
    </row>
    <row r="20" spans="1:11" x14ac:dyDescent="0.15">
      <c r="A20" s="136" t="s">
        <v>43</v>
      </c>
      <c r="B20" s="136">
        <f>ROUND(VALUE(SUBSTITUTE(実質収支比率等に係る経年分析!F$47,"▲","-")),2)</f>
        <v>12.83</v>
      </c>
      <c r="C20" s="136">
        <f>ROUND(VALUE(SUBSTITUTE(実質収支比率等に係る経年分析!G$47,"▲","-")),2)</f>
        <v>13.7</v>
      </c>
      <c r="D20" s="136">
        <f>ROUND(VALUE(SUBSTITUTE(実質収支比率等に係る経年分析!H$47,"▲","-")),2)</f>
        <v>16.420000000000002</v>
      </c>
      <c r="E20" s="136">
        <f>ROUND(VALUE(SUBSTITUTE(実質収支比率等に係る経年分析!I$47,"▲","-")),2)</f>
        <v>15.09</v>
      </c>
      <c r="F20" s="136">
        <f>ROUND(VALUE(SUBSTITUTE(実質収支比率等に係る経年分析!J$47,"▲","-")),2)</f>
        <v>17.73</v>
      </c>
    </row>
    <row r="21" spans="1:11" x14ac:dyDescent="0.15">
      <c r="A21" s="136" t="s">
        <v>44</v>
      </c>
      <c r="B21" s="136">
        <f>IF(ISNUMBER(VALUE(SUBSTITUTE(実質収支比率等に係る経年分析!F$49,"▲","-"))),ROUND(VALUE(SUBSTITUTE(実質収支比率等に係る経年分析!F$49,"▲","-")),2),NA())</f>
        <v>-0.47</v>
      </c>
      <c r="C21" s="136">
        <f>IF(ISNUMBER(VALUE(SUBSTITUTE(実質収支比率等に係る経年分析!G$49,"▲","-"))),ROUND(VALUE(SUBSTITUTE(実質収支比率等に係る経年分析!G$49,"▲","-")),2),NA())</f>
        <v>1.68</v>
      </c>
      <c r="D21" s="136">
        <f>IF(ISNUMBER(VALUE(SUBSTITUTE(実質収支比率等に係る経年分析!H$49,"▲","-"))),ROUND(VALUE(SUBSTITUTE(実質収支比率等に係る経年分析!H$49,"▲","-")),2),NA())</f>
        <v>-0.39</v>
      </c>
      <c r="E21" s="136">
        <f>IF(ISNUMBER(VALUE(SUBSTITUTE(実質収支比率等に係る経年分析!I$49,"▲","-"))),ROUND(VALUE(SUBSTITUTE(実質収支比率等に係る経年分析!I$49,"▲","-")),2),NA())</f>
        <v>1.17</v>
      </c>
      <c r="F21" s="136">
        <f>IF(ISNUMBER(VALUE(SUBSTITUTE(実質収支比率等に係る経年分析!J$49,"▲","-"))),ROUND(VALUE(SUBSTITUTE(実質収支比率等に係る経年分析!J$49,"▲","-")),2),NA())</f>
        <v>2.17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19.43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20.69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22.92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23.11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駐車場事業特別会計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公設地方卸売市場事業特別会計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0.15</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1.95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1.72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0.36</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6.91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7.61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4.7300000000000004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6.81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6.44</v>
      </c>
    </row>
    <row r="34" spans="1:16" x14ac:dyDescent="0.15">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4.71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5.42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6.65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6.77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7.83</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#VALUE!</v>
      </c>
      <c r="C35" s="137" t="e">
        <f>IF(ROUND(VALUE(SUBSTITUTE(連結実質赤字比率に係る赤字・黒字の構成分析!F$35,"▲", "-")), 2) &gt;= 0, ABS(ROUND(VALUE(SUBSTITUTE(連結実質赤字比率に係る赤字・黒字の構成分析!F$35,"▲", "-")), 2)), NA())</f>
        <v>#VALUE!</v>
      </c>
      <c r="D35" s="137" t="e">
        <f>IF(ROUND(VALUE(SUBSTITUTE(連結実質赤字比率に係る赤字・黒字の構成分析!G$35,"▲", "-")), 2) &lt; 0, ABS(ROUND(VALUE(SUBSTITUTE(連結実質赤字比率に係る赤字・黒字の構成分析!G$35,"▲", "-")), 2)), NA())</f>
        <v>#VALUE!</v>
      </c>
      <c r="E35" s="137" t="e">
        <f>IF(ROUND(VALUE(SUBSTITUTE(連結実質赤字比率に係る赤字・黒字の構成分析!G$35,"▲", "-")), 2) &gt;= 0, ABS(ROUND(VALUE(SUBSTITUTE(連結実質赤字比率に係る赤字・黒字の構成分析!G$35,"▲", "-")), 2)), NA())</f>
        <v>#VALUE!</v>
      </c>
      <c r="F35" s="137" t="e">
        <f>IF(ROUND(VALUE(SUBSTITUTE(連結実質赤字比率に係る赤字・黒字の構成分析!H$35,"▲", "-")), 2) &lt; 0, ABS(ROUND(VALUE(SUBSTITUTE(連結実質赤字比率に係る赤字・黒字の構成分析!H$35,"▲", "-")), 2)), NA())</f>
        <v>#VALUE!</v>
      </c>
      <c r="G35" s="137" t="e">
        <f>IF(ROUND(VALUE(SUBSTITUTE(連結実質赤字比率に係る赤字・黒字の構成分析!H$35,"▲", "-")), 2) &gt;= 0, ABS(ROUND(VALUE(SUBSTITUTE(連結実質赤字比率に係る赤字・黒字の構成分析!H$35,"▲", "-")), 2)), NA())</f>
        <v>#VALUE!</v>
      </c>
      <c r="H35" s="137" t="e">
        <f>IF(ROUND(VALUE(SUBSTITUTE(連結実質赤字比率に係る赤字・黒字の構成分析!I$35,"▲", "-")), 2) &lt; 0, ABS(ROUND(VALUE(SUBSTITUTE(連結実質赤字比率に係る赤字・黒字の構成分析!I$35,"▲", "-")), 2)), NA())</f>
        <v>#VALUE!</v>
      </c>
      <c r="I35" s="137" t="e">
        <f>IF(ROUND(VALUE(SUBSTITUTE(連結実質赤字比率に係る赤字・黒字の構成分析!I$35,"▲", "-")), 2) &gt;= 0, ABS(ROUND(VALUE(SUBSTITUTE(連結実質赤字比率に係る赤字・黒字の構成分析!I$35,"▲", "-")), 2)), NA())</f>
        <v>#VALUE!</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10.3</v>
      </c>
    </row>
    <row r="36" spans="1:16" x14ac:dyDescent="0.15">
      <c r="A36" s="137" t="str">
        <f>IF(連結実質赤字比率に係る赤字・黒字の構成分析!C$34="",NA(),連結実質赤字比率に係る赤字・黒字の構成分析!C$34)</f>
        <v>温泉事業会計</v>
      </c>
      <c r="B36" s="137" t="e">
        <f>IF(ROUND(VALUE(SUBSTITUTE(連結実質赤字比率に係る赤字・黒字の構成分析!F$34,"▲", "-")), 2) &lt; 0, ABS(ROUND(VALUE(SUBSTITUTE(連結実質赤字比率に係る赤字・黒字の構成分析!F$34,"▲", "-")), 2)), NA())</f>
        <v>#VALUE!</v>
      </c>
      <c r="C36" s="137" t="e">
        <f>IF(ROUND(VALUE(SUBSTITUTE(連結実質赤字比率に係る赤字・黒字の構成分析!F$34,"▲", "-")), 2) &gt;= 0, ABS(ROUND(VALUE(SUBSTITUTE(連結実質赤字比率に係る赤字・黒字の構成分析!F$34,"▲", "-")), 2)), NA())</f>
        <v>#VALUE!</v>
      </c>
      <c r="D36" s="137" t="e">
        <f>IF(ROUND(VALUE(SUBSTITUTE(連結実質赤字比率に係る赤字・黒字の構成分析!G$34,"▲", "-")), 2) &lt; 0, ABS(ROUND(VALUE(SUBSTITUTE(連結実質赤字比率に係る赤字・黒字の構成分析!G$34,"▲", "-")), 2)), NA())</f>
        <v>#VALUE!</v>
      </c>
      <c r="E36" s="137" t="e">
        <f>IF(ROUND(VALUE(SUBSTITUTE(連結実質赤字比率に係る赤字・黒字の構成分析!G$34,"▲", "-")), 2) &gt;= 0, ABS(ROUND(VALUE(SUBSTITUTE(連結実質赤字比率に係る赤字・黒字の構成分析!G$34,"▲", "-")), 2)), NA())</f>
        <v>#VALUE!</v>
      </c>
      <c r="F36" s="137" t="e">
        <f>IF(ROUND(VALUE(SUBSTITUTE(連結実質赤字比率に係る赤字・黒字の構成分析!H$34,"▲", "-")), 2) &lt; 0, ABS(ROUND(VALUE(SUBSTITUTE(連結実質赤字比率に係る赤字・黒字の構成分析!H$34,"▲", "-")), 2)), NA())</f>
        <v>#VALUE!</v>
      </c>
      <c r="G36" s="137" t="e">
        <f>IF(ROUND(VALUE(SUBSTITUTE(連結実質赤字比率に係る赤字・黒字の構成分析!H$34,"▲", "-")), 2) &gt;= 0, ABS(ROUND(VALUE(SUBSTITUTE(連結実質赤字比率に係る赤字・黒字の構成分析!H$34,"▲", "-")), 2)), NA())</f>
        <v>#VALUE!</v>
      </c>
      <c r="H36" s="137" t="e">
        <f>IF(ROUND(VALUE(SUBSTITUTE(連結実質赤字比率に係る赤字・黒字の構成分析!I$34,"▲", "-")), 2) &lt; 0, ABS(ROUND(VALUE(SUBSTITUTE(連結実質赤字比率に係る赤字・黒字の構成分析!I$34,"▲", "-")), 2)), NA())</f>
        <v>#VALUE!</v>
      </c>
      <c r="I36" s="137" t="e">
        <f>IF(ROUND(VALUE(SUBSTITUTE(連結実質赤字比率に係る赤字・黒字の構成分析!I$34,"▲", "-")), 2) &gt;= 0, ABS(ROUND(VALUE(SUBSTITUTE(連結実質赤字比率に係る赤字・黒字の構成分析!I$34,"▲", "-")), 2)), NA())</f>
        <v>#VALUE!</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14.11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2391</v>
      </c>
      <c r="E42" s="138"/>
      <c r="F42" s="138"/>
      <c r="G42" s="138">
        <f>'実質公債費比率（分子）の構造'!L$52</f>
        <v>2330</v>
      </c>
      <c r="H42" s="138"/>
      <c r="I42" s="138"/>
      <c r="J42" s="138">
        <f>'実質公債費比率（分子）の構造'!M$52</f>
        <v>2313</v>
      </c>
      <c r="K42" s="138"/>
      <c r="L42" s="138"/>
      <c r="M42" s="138">
        <f>'実質公債費比率（分子）の構造'!N$52</f>
        <v>2237</v>
      </c>
      <c r="N42" s="138"/>
      <c r="O42" s="138"/>
      <c r="P42" s="138">
        <f>'実質公債費比率（分子）の構造'!O$52</f>
        <v>2185</v>
      </c>
    </row>
    <row r="43" spans="1:16" x14ac:dyDescent="0.15">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176</v>
      </c>
      <c r="C44" s="138"/>
      <c r="D44" s="138"/>
      <c r="E44" s="138">
        <f>'実質公債費比率（分子）の構造'!L$50</f>
        <v>176</v>
      </c>
      <c r="F44" s="138"/>
      <c r="G44" s="138"/>
      <c r="H44" s="138">
        <f>'実質公債費比率（分子）の構造'!M$50</f>
        <v>199</v>
      </c>
      <c r="I44" s="138"/>
      <c r="J44" s="138"/>
      <c r="K44" s="138">
        <f>'実質公債費比率（分子）の構造'!N$50</f>
        <v>197</v>
      </c>
      <c r="L44" s="138"/>
      <c r="M44" s="138"/>
      <c r="N44" s="138">
        <f>'実質公債費比率（分子）の構造'!O$50</f>
        <v>205</v>
      </c>
      <c r="O44" s="138"/>
      <c r="P44" s="138"/>
    </row>
    <row r="45" spans="1:16" x14ac:dyDescent="0.15">
      <c r="A45" s="138" t="s">
        <v>54</v>
      </c>
      <c r="B45" s="138">
        <f>'実質公債費比率（分子）の構造'!K$49</f>
        <v>25</v>
      </c>
      <c r="C45" s="138"/>
      <c r="D45" s="138"/>
      <c r="E45" s="138">
        <f>'実質公債費比率（分子）の構造'!L$49</f>
        <v>39</v>
      </c>
      <c r="F45" s="138"/>
      <c r="G45" s="138"/>
      <c r="H45" s="138">
        <f>'実質公債費比率（分子）の構造'!M$49</f>
        <v>47</v>
      </c>
      <c r="I45" s="138"/>
      <c r="J45" s="138"/>
      <c r="K45" s="138">
        <f>'実質公債費比率（分子）の構造'!N$49</f>
        <v>46</v>
      </c>
      <c r="L45" s="138"/>
      <c r="M45" s="138"/>
      <c r="N45" s="138">
        <f>'実質公債費比率（分子）の構造'!O$49</f>
        <v>57</v>
      </c>
      <c r="O45" s="138"/>
      <c r="P45" s="138"/>
    </row>
    <row r="46" spans="1:16" x14ac:dyDescent="0.15">
      <c r="A46" s="138" t="s">
        <v>55</v>
      </c>
      <c r="B46" s="138">
        <f>'実質公債費比率（分子）の構造'!K$48</f>
        <v>690</v>
      </c>
      <c r="C46" s="138"/>
      <c r="D46" s="138"/>
      <c r="E46" s="138">
        <f>'実質公債費比率（分子）の構造'!L$48</f>
        <v>624</v>
      </c>
      <c r="F46" s="138"/>
      <c r="G46" s="138"/>
      <c r="H46" s="138">
        <f>'実質公債費比率（分子）の構造'!M$48</f>
        <v>583</v>
      </c>
      <c r="I46" s="138"/>
      <c r="J46" s="138"/>
      <c r="K46" s="138">
        <f>'実質公債費比率（分子）の構造'!N$48</f>
        <v>555</v>
      </c>
      <c r="L46" s="138"/>
      <c r="M46" s="138"/>
      <c r="N46" s="138">
        <f>'実質公債費比率（分子）の構造'!O$48</f>
        <v>583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2158</v>
      </c>
      <c r="C49" s="138"/>
      <c r="D49" s="138"/>
      <c r="E49" s="138">
        <f>'実質公債費比率（分子）の構造'!L$45</f>
        <v>2073</v>
      </c>
      <c r="F49" s="138"/>
      <c r="G49" s="138"/>
      <c r="H49" s="138">
        <f>'実質公債費比率（分子）の構造'!M$45</f>
        <v>1913</v>
      </c>
      <c r="I49" s="138"/>
      <c r="J49" s="138"/>
      <c r="K49" s="138">
        <f>'実質公債費比率（分子）の構造'!N$45</f>
        <v>1767</v>
      </c>
      <c r="L49" s="138"/>
      <c r="M49" s="138"/>
      <c r="N49" s="138">
        <f>'実質公債費比率（分子）の構造'!O$45</f>
        <v>1773</v>
      </c>
      <c r="O49" s="138"/>
      <c r="P49" s="138"/>
    </row>
    <row r="50" spans="1:16" x14ac:dyDescent="0.15">
      <c r="A50" s="138" t="s">
        <v>59</v>
      </c>
      <c r="B50" s="138" t="e">
        <f>NA()</f>
        <v>#N/A</v>
      </c>
      <c r="C50" s="138">
        <f>IF(ISNUMBER('実質公債費比率（分子）の構造'!K$53),'実質公債費比率（分子）の構造'!K$53,NA())</f>
        <v>658</v>
      </c>
      <c r="D50" s="138" t="e">
        <f>NA()</f>
        <v>#N/A</v>
      </c>
      <c r="E50" s="138" t="e">
        <f>NA()</f>
        <v>#N/A</v>
      </c>
      <c r="F50" s="138">
        <f>IF(ISNUMBER('実質公債費比率（分子）の構造'!L$53),'実質公債費比率（分子）の構造'!L$53,NA())</f>
        <v>582</v>
      </c>
      <c r="G50" s="138" t="e">
        <f>NA()</f>
        <v>#N/A</v>
      </c>
      <c r="H50" s="138" t="e">
        <f>NA()</f>
        <v>#N/A</v>
      </c>
      <c r="I50" s="138">
        <f>IF(ISNUMBER('実質公債費比率（分子）の構造'!M$53),'実質公債費比率（分子）の構造'!M$53,NA())</f>
        <v>429</v>
      </c>
      <c r="J50" s="138" t="e">
        <f>NA()</f>
        <v>#N/A</v>
      </c>
      <c r="K50" s="138" t="e">
        <f>NA()</f>
        <v>#N/A</v>
      </c>
      <c r="L50" s="138">
        <f>IF(ISNUMBER('実質公債費比率（分子）の構造'!N$53),'実質公債費比率（分子）の構造'!N$53,NA())</f>
        <v>328</v>
      </c>
      <c r="M50" s="138" t="e">
        <f>NA()</f>
        <v>#N/A</v>
      </c>
      <c r="N50" s="138" t="e">
        <f>NA()</f>
        <v>#N/A</v>
      </c>
      <c r="O50" s="138">
        <f>IF(ISNUMBER('実質公債費比率（分子）の構造'!O$53),'実質公債費比率（分子）の構造'!O$53,NA())</f>
        <v>433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36</v>
      </c>
      <c r="B56" s="137"/>
      <c r="C56" s="137"/>
      <c r="D56" s="137">
        <f>'将来負担比率（分子）の構造'!I$52</f>
        <v>21587</v>
      </c>
      <c r="E56" s="137"/>
      <c r="F56" s="137"/>
      <c r="G56" s="137">
        <f>'将来負担比率（分子）の構造'!J$52</f>
        <v>21975</v>
      </c>
      <c r="H56" s="137"/>
      <c r="I56" s="137"/>
      <c r="J56" s="137">
        <f>'将来負担比率（分子）の構造'!K$52</f>
        <v>22253</v>
      </c>
      <c r="K56" s="137"/>
      <c r="L56" s="137"/>
      <c r="M56" s="137">
        <f>'将来負担比率（分子）の構造'!L$52</f>
        <v>22027</v>
      </c>
      <c r="N56" s="137"/>
      <c r="O56" s="137"/>
      <c r="P56" s="137">
        <f>'将来負担比率（分子）の構造'!M$52</f>
        <v>21919</v>
      </c>
    </row>
    <row r="57" spans="1:16" x14ac:dyDescent="0.15">
      <c r="A57" s="137" t="s">
        <v>35</v>
      </c>
      <c r="B57" s="137"/>
      <c r="C57" s="137"/>
      <c r="D57" s="137">
        <f>'将来負担比率（分子）の構造'!I$51</f>
        <v>2948</v>
      </c>
      <c r="E57" s="137"/>
      <c r="F57" s="137"/>
      <c r="G57" s="137">
        <f>'将来負担比率（分子）の構造'!J$51</f>
        <v>2771</v>
      </c>
      <c r="H57" s="137"/>
      <c r="I57" s="137"/>
      <c r="J57" s="137">
        <f>'将来負担比率（分子）の構造'!K$51</f>
        <v>2665</v>
      </c>
      <c r="K57" s="137"/>
      <c r="L57" s="137"/>
      <c r="M57" s="137">
        <f>'将来負担比率（分子）の構造'!L$51</f>
        <v>2641</v>
      </c>
      <c r="N57" s="137"/>
      <c r="O57" s="137"/>
      <c r="P57" s="137">
        <f>'将来負担比率（分子）の構造'!M$51</f>
        <v>2476</v>
      </c>
    </row>
    <row r="58" spans="1:16" x14ac:dyDescent="0.15">
      <c r="A58" s="137" t="s">
        <v>34</v>
      </c>
      <c r="B58" s="137"/>
      <c r="C58" s="137"/>
      <c r="D58" s="137">
        <f>'将来負担比率（分子）の構造'!I$50</f>
        <v>4188</v>
      </c>
      <c r="E58" s="137"/>
      <c r="F58" s="137"/>
      <c r="G58" s="137">
        <f>'将来負担比率（分子）の構造'!J$50</f>
        <v>4249</v>
      </c>
      <c r="H58" s="137"/>
      <c r="I58" s="137"/>
      <c r="J58" s="137">
        <f>'将来負担比率（分子）の構造'!K$50</f>
        <v>4293</v>
      </c>
      <c r="K58" s="137"/>
      <c r="L58" s="137"/>
      <c r="M58" s="137">
        <f>'将来負担比率（分子）の構造'!L$50</f>
        <v>4284</v>
      </c>
      <c r="N58" s="137"/>
      <c r="O58" s="137"/>
      <c r="P58" s="137">
        <f>'将来負担比率（分子）の構造'!M$50</f>
        <v>4377</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f>'将来負担比率（分子）の構造'!I$46</f>
        <v>5644</v>
      </c>
      <c r="C61" s="137"/>
      <c r="D61" s="137"/>
      <c r="E61" s="137">
        <f>'将来負担比率（分子）の構造'!J$46</f>
        <v>5484</v>
      </c>
      <c r="F61" s="137"/>
      <c r="G61" s="137"/>
      <c r="H61" s="137">
        <f>'将来負担比率（分子）の構造'!K$46</f>
        <v>5266</v>
      </c>
      <c r="I61" s="137"/>
      <c r="J61" s="137"/>
      <c r="K61" s="137">
        <f>'将来負担比率（分子）の構造'!L$46</f>
        <v>4974</v>
      </c>
      <c r="L61" s="137"/>
      <c r="M61" s="137"/>
      <c r="N61" s="137">
        <f>'将来負担比率（分子）の構造'!M$46</f>
        <v>4427</v>
      </c>
      <c r="O61" s="137"/>
      <c r="P61" s="137"/>
    </row>
    <row r="62" spans="1:16" x14ac:dyDescent="0.15">
      <c r="A62" s="137" t="s">
        <v>28</v>
      </c>
      <c r="B62" s="137">
        <f>'将来負担比率（分子）の構造'!I$45</f>
        <v>3589</v>
      </c>
      <c r="C62" s="137"/>
      <c r="D62" s="137"/>
      <c r="E62" s="137">
        <f>'将来負担比率（分子）の構造'!J$45</f>
        <v>3538</v>
      </c>
      <c r="F62" s="137"/>
      <c r="G62" s="137"/>
      <c r="H62" s="137">
        <f>'将来負担比率（分子）の構造'!K$45</f>
        <v>3381</v>
      </c>
      <c r="I62" s="137"/>
      <c r="J62" s="137"/>
      <c r="K62" s="137">
        <f>'将来負担比率（分子）の構造'!L$45</f>
        <v>3156</v>
      </c>
      <c r="L62" s="137"/>
      <c r="M62" s="137"/>
      <c r="N62" s="137">
        <f>'将来負担比率（分子）の構造'!M$45</f>
        <v>3058</v>
      </c>
      <c r="O62" s="137"/>
      <c r="P62" s="137"/>
    </row>
    <row r="63" spans="1:16" x14ac:dyDescent="0.15">
      <c r="A63" s="137" t="s">
        <v>27</v>
      </c>
      <c r="B63" s="137">
        <f>'将来負担比率（分子）の構造'!I$44</f>
        <v>435</v>
      </c>
      <c r="C63" s="137"/>
      <c r="D63" s="137"/>
      <c r="E63" s="137">
        <f>'将来負担比率（分子）の構造'!J$44</f>
        <v>539</v>
      </c>
      <c r="F63" s="137"/>
      <c r="G63" s="137"/>
      <c r="H63" s="137">
        <f>'将来負担比率（分子）の構造'!K$44</f>
        <v>957</v>
      </c>
      <c r="I63" s="137"/>
      <c r="J63" s="137"/>
      <c r="K63" s="137">
        <f>'将来負担比率（分子）の構造'!L$44</f>
        <v>2123</v>
      </c>
      <c r="L63" s="137"/>
      <c r="M63" s="137"/>
      <c r="N63" s="137">
        <f>'将来負担比率（分子）の構造'!M$44</f>
        <v>2807</v>
      </c>
      <c r="O63" s="137"/>
      <c r="P63" s="137"/>
    </row>
    <row r="64" spans="1:16" x14ac:dyDescent="0.15">
      <c r="A64" s="137" t="s">
        <v>26</v>
      </c>
      <c r="B64" s="137">
        <f>'将来負担比率（分子）の構造'!I$43</f>
        <v>7471</v>
      </c>
      <c r="C64" s="137"/>
      <c r="D64" s="137"/>
      <c r="E64" s="137">
        <f>'将来負担比率（分子）の構造'!J$43</f>
        <v>7169</v>
      </c>
      <c r="F64" s="137"/>
      <c r="G64" s="137"/>
      <c r="H64" s="137">
        <f>'将来負担比率（分子）の構造'!K$43</f>
        <v>6829</v>
      </c>
      <c r="I64" s="137"/>
      <c r="J64" s="137"/>
      <c r="K64" s="137">
        <f>'将来負担比率（分子）の構造'!L$43</f>
        <v>6380</v>
      </c>
      <c r="L64" s="137"/>
      <c r="M64" s="137"/>
      <c r="N64" s="137">
        <f>'将来負担比率（分子）の構造'!M$43</f>
        <v>6042</v>
      </c>
      <c r="O64" s="137"/>
      <c r="P64" s="137"/>
    </row>
    <row r="65" spans="1:16" x14ac:dyDescent="0.15">
      <c r="A65" s="137" t="s">
        <v>25</v>
      </c>
      <c r="B65" s="137">
        <f>'将来負担比率（分子）の構造'!I$42</f>
        <v>3088</v>
      </c>
      <c r="C65" s="137"/>
      <c r="D65" s="137"/>
      <c r="E65" s="137">
        <f>'将来負担比率（分子）の構造'!J$42</f>
        <v>2913</v>
      </c>
      <c r="F65" s="137"/>
      <c r="G65" s="137"/>
      <c r="H65" s="137">
        <f>'将来負担比率（分子）の構造'!K$42</f>
        <v>2827</v>
      </c>
      <c r="I65" s="137"/>
      <c r="J65" s="137"/>
      <c r="K65" s="137">
        <f>'将来負担比率（分子）の構造'!L$42</f>
        <v>2647</v>
      </c>
      <c r="L65" s="137"/>
      <c r="M65" s="137"/>
      <c r="N65" s="137">
        <f>'将来負担比率（分子）の構造'!M$42</f>
        <v>2443</v>
      </c>
      <c r="O65" s="137"/>
      <c r="P65" s="137"/>
    </row>
    <row r="66" spans="1:16" x14ac:dyDescent="0.15">
      <c r="A66" s="137" t="s">
        <v>24</v>
      </c>
      <c r="B66" s="137">
        <f>'将来負担比率（分子）の構造'!I$41</f>
        <v>19591</v>
      </c>
      <c r="C66" s="137"/>
      <c r="D66" s="137"/>
      <c r="E66" s="137">
        <f>'将来負担比率（分子）の構造'!J$41</f>
        <v>19807</v>
      </c>
      <c r="F66" s="137"/>
      <c r="G66" s="137"/>
      <c r="H66" s="137">
        <f>'将来負担比率（分子）の構造'!K$41</f>
        <v>19509</v>
      </c>
      <c r="I66" s="137"/>
      <c r="J66" s="137"/>
      <c r="K66" s="137">
        <f>'将来負担比率（分子）の構造'!L$41</f>
        <v>19587</v>
      </c>
      <c r="L66" s="137"/>
      <c r="M66" s="137"/>
      <c r="N66" s="137">
        <f>'将来負担比率（分子）の構造'!M$41</f>
        <v>19142</v>
      </c>
      <c r="O66" s="137"/>
      <c r="P66" s="137"/>
    </row>
    <row r="67" spans="1:16" x14ac:dyDescent="0.15">
      <c r="A67" s="137" t="s">
        <v>63</v>
      </c>
      <c r="B67" s="137" t="e">
        <f>NA()</f>
        <v>#N/A</v>
      </c>
      <c r="C67" s="137">
        <f>IF(ISNUMBER('将来負担比率（分子）の構造'!I$53), IF('将来負担比率（分子）の構造'!I$53 &lt; 0, 0, '将来負担比率（分子）の構造'!I$53), NA())</f>
        <v>11094</v>
      </c>
      <c r="D67" s="137" t="e">
        <f>NA()</f>
        <v>#N/A</v>
      </c>
      <c r="E67" s="137" t="e">
        <f>NA()</f>
        <v>#N/A</v>
      </c>
      <c r="F67" s="137">
        <f>IF(ISNUMBER('将来負担比率（分子）の構造'!J$53), IF('将来負担比率（分子）の構造'!J$53 &lt; 0, 0, '将来負担比率（分子）の構造'!J$53), NA())</f>
        <v>10455</v>
      </c>
      <c r="G67" s="137" t="e">
        <f>NA()</f>
        <v>#N/A</v>
      </c>
      <c r="H67" s="137" t="e">
        <f>NA()</f>
        <v>#N/A</v>
      </c>
      <c r="I67" s="137">
        <f>IF(ISNUMBER('将来負担比率（分子）の構造'!K$53), IF('将来負担比率（分子）の構造'!K$53 &lt; 0, 0, '将来負担比率（分子）の構造'!K$53), NA())</f>
        <v>9557</v>
      </c>
      <c r="J67" s="137" t="e">
        <f>NA()</f>
        <v>#N/A</v>
      </c>
      <c r="K67" s="137" t="e">
        <f>NA()</f>
        <v>#N/A</v>
      </c>
      <c r="L67" s="137">
        <f>IF(ISNUMBER('将来負担比率（分子）の構造'!L$53), IF('将来負担比率（分子）の構造'!L$53 &lt; 0, 0, '将来負担比率（分子）の構造'!L$53), NA())</f>
        <v>9914</v>
      </c>
      <c r="M67" s="137" t="e">
        <f>NA()</f>
        <v>#N/A</v>
      </c>
      <c r="N67" s="137" t="e">
        <f>NA()</f>
        <v>#N/A</v>
      </c>
      <c r="O67" s="137">
        <f>IF(ISNUMBER('将来負担比率（分子）の構造'!M$53), IF('将来負担比率（分子）の構造'!M$53 &lt; 0, 0, '将来負担比率（分子）の構造'!M$53), NA())</f>
        <v>9147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7623618</v>
      </c>
      <c r="S5" s="671"/>
      <c r="T5" s="671"/>
      <c r="U5" s="671"/>
      <c r="V5" s="671"/>
      <c r="W5" s="671"/>
      <c r="X5" s="671"/>
      <c r="Y5" s="718"/>
      <c r="Z5" s="731">
        <v>36.6</v>
      </c>
      <c r="AA5" s="731"/>
      <c r="AB5" s="731"/>
      <c r="AC5" s="731"/>
      <c r="AD5" s="732">
        <v>7198134</v>
      </c>
      <c r="AE5" s="732"/>
      <c r="AF5" s="732"/>
      <c r="AG5" s="732"/>
      <c r="AH5" s="732"/>
      <c r="AI5" s="732"/>
      <c r="AJ5" s="732"/>
      <c r="AK5" s="732"/>
      <c r="AL5" s="719">
        <v>67</v>
      </c>
      <c r="AM5" s="688"/>
      <c r="AN5" s="688"/>
      <c r="AO5" s="720"/>
      <c r="AP5" s="707" t="s">
        <v>211</v>
      </c>
      <c r="AQ5" s="708"/>
      <c r="AR5" s="708"/>
      <c r="AS5" s="708"/>
      <c r="AT5" s="708"/>
      <c r="AU5" s="708"/>
      <c r="AV5" s="708"/>
      <c r="AW5" s="708"/>
      <c r="AX5" s="708"/>
      <c r="AY5" s="708"/>
      <c r="AZ5" s="708"/>
      <c r="BA5" s="708"/>
      <c r="BB5" s="708"/>
      <c r="BC5" s="708"/>
      <c r="BD5" s="708"/>
      <c r="BE5" s="708"/>
      <c r="BF5" s="709"/>
      <c r="BG5" s="620">
        <v>7119353</v>
      </c>
      <c r="BH5" s="621"/>
      <c r="BI5" s="621"/>
      <c r="BJ5" s="621"/>
      <c r="BK5" s="621"/>
      <c r="BL5" s="621"/>
      <c r="BM5" s="621"/>
      <c r="BN5" s="622"/>
      <c r="BO5" s="673">
        <v>93.4</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171650</v>
      </c>
      <c r="S6" s="621"/>
      <c r="T6" s="621"/>
      <c r="U6" s="621"/>
      <c r="V6" s="621"/>
      <c r="W6" s="621"/>
      <c r="X6" s="621"/>
      <c r="Y6" s="622"/>
      <c r="Z6" s="673">
        <v>0.8</v>
      </c>
      <c r="AA6" s="673"/>
      <c r="AB6" s="673"/>
      <c r="AC6" s="673"/>
      <c r="AD6" s="674">
        <v>171650</v>
      </c>
      <c r="AE6" s="674"/>
      <c r="AF6" s="674"/>
      <c r="AG6" s="674"/>
      <c r="AH6" s="674"/>
      <c r="AI6" s="674"/>
      <c r="AJ6" s="674"/>
      <c r="AK6" s="674"/>
      <c r="AL6" s="643">
        <v>1.6</v>
      </c>
      <c r="AM6" s="675"/>
      <c r="AN6" s="675"/>
      <c r="AO6" s="676"/>
      <c r="AP6" s="617" t="s">
        <v>217</v>
      </c>
      <c r="AQ6" s="618"/>
      <c r="AR6" s="618"/>
      <c r="AS6" s="618"/>
      <c r="AT6" s="618"/>
      <c r="AU6" s="618"/>
      <c r="AV6" s="618"/>
      <c r="AW6" s="618"/>
      <c r="AX6" s="618"/>
      <c r="AY6" s="618"/>
      <c r="AZ6" s="618"/>
      <c r="BA6" s="618"/>
      <c r="BB6" s="618"/>
      <c r="BC6" s="618"/>
      <c r="BD6" s="618"/>
      <c r="BE6" s="618"/>
      <c r="BF6" s="619"/>
      <c r="BG6" s="620">
        <v>7119353</v>
      </c>
      <c r="BH6" s="621"/>
      <c r="BI6" s="621"/>
      <c r="BJ6" s="621"/>
      <c r="BK6" s="621"/>
      <c r="BL6" s="621"/>
      <c r="BM6" s="621"/>
      <c r="BN6" s="622"/>
      <c r="BO6" s="673">
        <v>93.4</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166185</v>
      </c>
      <c r="CS6" s="621"/>
      <c r="CT6" s="621"/>
      <c r="CU6" s="621"/>
      <c r="CV6" s="621"/>
      <c r="CW6" s="621"/>
      <c r="CX6" s="621"/>
      <c r="CY6" s="622"/>
      <c r="CZ6" s="673">
        <v>0.8</v>
      </c>
      <c r="DA6" s="673"/>
      <c r="DB6" s="673"/>
      <c r="DC6" s="673"/>
      <c r="DD6" s="626" t="s">
        <v>212</v>
      </c>
      <c r="DE6" s="621"/>
      <c r="DF6" s="621"/>
      <c r="DG6" s="621"/>
      <c r="DH6" s="621"/>
      <c r="DI6" s="621"/>
      <c r="DJ6" s="621"/>
      <c r="DK6" s="621"/>
      <c r="DL6" s="621"/>
      <c r="DM6" s="621"/>
      <c r="DN6" s="621"/>
      <c r="DO6" s="621"/>
      <c r="DP6" s="622"/>
      <c r="DQ6" s="626">
        <v>166185</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7426</v>
      </c>
      <c r="S7" s="621"/>
      <c r="T7" s="621"/>
      <c r="U7" s="621"/>
      <c r="V7" s="621"/>
      <c r="W7" s="621"/>
      <c r="X7" s="621"/>
      <c r="Y7" s="622"/>
      <c r="Z7" s="673">
        <v>0</v>
      </c>
      <c r="AA7" s="673"/>
      <c r="AB7" s="673"/>
      <c r="AC7" s="673"/>
      <c r="AD7" s="674">
        <v>7426</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3433450</v>
      </c>
      <c r="BH7" s="621"/>
      <c r="BI7" s="621"/>
      <c r="BJ7" s="621"/>
      <c r="BK7" s="621"/>
      <c r="BL7" s="621"/>
      <c r="BM7" s="621"/>
      <c r="BN7" s="622"/>
      <c r="BO7" s="673">
        <v>45</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3412300</v>
      </c>
      <c r="CS7" s="621"/>
      <c r="CT7" s="621"/>
      <c r="CU7" s="621"/>
      <c r="CV7" s="621"/>
      <c r="CW7" s="621"/>
      <c r="CX7" s="621"/>
      <c r="CY7" s="622"/>
      <c r="CZ7" s="673">
        <v>17</v>
      </c>
      <c r="DA7" s="673"/>
      <c r="DB7" s="673"/>
      <c r="DC7" s="673"/>
      <c r="DD7" s="626">
        <v>279748</v>
      </c>
      <c r="DE7" s="621"/>
      <c r="DF7" s="621"/>
      <c r="DG7" s="621"/>
      <c r="DH7" s="621"/>
      <c r="DI7" s="621"/>
      <c r="DJ7" s="621"/>
      <c r="DK7" s="621"/>
      <c r="DL7" s="621"/>
      <c r="DM7" s="621"/>
      <c r="DN7" s="621"/>
      <c r="DO7" s="621"/>
      <c r="DP7" s="622"/>
      <c r="DQ7" s="626">
        <v>2517258</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22830</v>
      </c>
      <c r="S8" s="621"/>
      <c r="T8" s="621"/>
      <c r="U8" s="621"/>
      <c r="V8" s="621"/>
      <c r="W8" s="621"/>
      <c r="X8" s="621"/>
      <c r="Y8" s="622"/>
      <c r="Z8" s="673">
        <v>0.1</v>
      </c>
      <c r="AA8" s="673"/>
      <c r="AB8" s="673"/>
      <c r="AC8" s="673"/>
      <c r="AD8" s="674">
        <v>22830</v>
      </c>
      <c r="AE8" s="674"/>
      <c r="AF8" s="674"/>
      <c r="AG8" s="674"/>
      <c r="AH8" s="674"/>
      <c r="AI8" s="674"/>
      <c r="AJ8" s="674"/>
      <c r="AK8" s="674"/>
      <c r="AL8" s="643">
        <v>0.2</v>
      </c>
      <c r="AM8" s="675"/>
      <c r="AN8" s="675"/>
      <c r="AO8" s="676"/>
      <c r="AP8" s="617" t="s">
        <v>223</v>
      </c>
      <c r="AQ8" s="618"/>
      <c r="AR8" s="618"/>
      <c r="AS8" s="618"/>
      <c r="AT8" s="618"/>
      <c r="AU8" s="618"/>
      <c r="AV8" s="618"/>
      <c r="AW8" s="618"/>
      <c r="AX8" s="618"/>
      <c r="AY8" s="618"/>
      <c r="AZ8" s="618"/>
      <c r="BA8" s="618"/>
      <c r="BB8" s="618"/>
      <c r="BC8" s="618"/>
      <c r="BD8" s="618"/>
      <c r="BE8" s="618"/>
      <c r="BF8" s="619"/>
      <c r="BG8" s="620">
        <v>91921</v>
      </c>
      <c r="BH8" s="621"/>
      <c r="BI8" s="621"/>
      <c r="BJ8" s="621"/>
      <c r="BK8" s="621"/>
      <c r="BL8" s="621"/>
      <c r="BM8" s="621"/>
      <c r="BN8" s="622"/>
      <c r="BO8" s="673">
        <v>1.2</v>
      </c>
      <c r="BP8" s="673"/>
      <c r="BQ8" s="673"/>
      <c r="BR8" s="673"/>
      <c r="BS8" s="626" t="s">
        <v>112</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6472114</v>
      </c>
      <c r="CS8" s="621"/>
      <c r="CT8" s="621"/>
      <c r="CU8" s="621"/>
      <c r="CV8" s="621"/>
      <c r="CW8" s="621"/>
      <c r="CX8" s="621"/>
      <c r="CY8" s="622"/>
      <c r="CZ8" s="673">
        <v>32.200000000000003</v>
      </c>
      <c r="DA8" s="673"/>
      <c r="DB8" s="673"/>
      <c r="DC8" s="673"/>
      <c r="DD8" s="626">
        <v>70716</v>
      </c>
      <c r="DE8" s="621"/>
      <c r="DF8" s="621"/>
      <c r="DG8" s="621"/>
      <c r="DH8" s="621"/>
      <c r="DI8" s="621"/>
      <c r="DJ8" s="621"/>
      <c r="DK8" s="621"/>
      <c r="DL8" s="621"/>
      <c r="DM8" s="621"/>
      <c r="DN8" s="621"/>
      <c r="DO8" s="621"/>
      <c r="DP8" s="622"/>
      <c r="DQ8" s="626">
        <v>3439417</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13242</v>
      </c>
      <c r="S9" s="621"/>
      <c r="T9" s="621"/>
      <c r="U9" s="621"/>
      <c r="V9" s="621"/>
      <c r="W9" s="621"/>
      <c r="X9" s="621"/>
      <c r="Y9" s="622"/>
      <c r="Z9" s="673">
        <v>0.1</v>
      </c>
      <c r="AA9" s="673"/>
      <c r="AB9" s="673"/>
      <c r="AC9" s="673"/>
      <c r="AD9" s="674">
        <v>13242</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2695701</v>
      </c>
      <c r="BH9" s="621"/>
      <c r="BI9" s="621"/>
      <c r="BJ9" s="621"/>
      <c r="BK9" s="621"/>
      <c r="BL9" s="621"/>
      <c r="BM9" s="621"/>
      <c r="BN9" s="622"/>
      <c r="BO9" s="673">
        <v>35.4</v>
      </c>
      <c r="BP9" s="673"/>
      <c r="BQ9" s="673"/>
      <c r="BR9" s="673"/>
      <c r="BS9" s="626" t="s">
        <v>112</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1319341</v>
      </c>
      <c r="CS9" s="621"/>
      <c r="CT9" s="621"/>
      <c r="CU9" s="621"/>
      <c r="CV9" s="621"/>
      <c r="CW9" s="621"/>
      <c r="CX9" s="621"/>
      <c r="CY9" s="622"/>
      <c r="CZ9" s="673">
        <v>6.6</v>
      </c>
      <c r="DA9" s="673"/>
      <c r="DB9" s="673"/>
      <c r="DC9" s="673"/>
      <c r="DD9" s="626">
        <v>252424</v>
      </c>
      <c r="DE9" s="621"/>
      <c r="DF9" s="621"/>
      <c r="DG9" s="621"/>
      <c r="DH9" s="621"/>
      <c r="DI9" s="621"/>
      <c r="DJ9" s="621"/>
      <c r="DK9" s="621"/>
      <c r="DL9" s="621"/>
      <c r="DM9" s="621"/>
      <c r="DN9" s="621"/>
      <c r="DO9" s="621"/>
      <c r="DP9" s="622"/>
      <c r="DQ9" s="626">
        <v>1176535</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967599</v>
      </c>
      <c r="S10" s="621"/>
      <c r="T10" s="621"/>
      <c r="U10" s="621"/>
      <c r="V10" s="621"/>
      <c r="W10" s="621"/>
      <c r="X10" s="621"/>
      <c r="Y10" s="622"/>
      <c r="Z10" s="673">
        <v>4.5999999999999996</v>
      </c>
      <c r="AA10" s="673"/>
      <c r="AB10" s="673"/>
      <c r="AC10" s="673"/>
      <c r="AD10" s="674">
        <v>967599</v>
      </c>
      <c r="AE10" s="674"/>
      <c r="AF10" s="674"/>
      <c r="AG10" s="674"/>
      <c r="AH10" s="674"/>
      <c r="AI10" s="674"/>
      <c r="AJ10" s="674"/>
      <c r="AK10" s="674"/>
      <c r="AL10" s="643">
        <v>9</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218605</v>
      </c>
      <c r="BH10" s="621"/>
      <c r="BI10" s="621"/>
      <c r="BJ10" s="621"/>
      <c r="BK10" s="621"/>
      <c r="BL10" s="621"/>
      <c r="BM10" s="621"/>
      <c r="BN10" s="622"/>
      <c r="BO10" s="673">
        <v>2.9</v>
      </c>
      <c r="BP10" s="673"/>
      <c r="BQ10" s="673"/>
      <c r="BR10" s="673"/>
      <c r="BS10" s="626" t="s">
        <v>112</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75049</v>
      </c>
      <c r="CS10" s="621"/>
      <c r="CT10" s="621"/>
      <c r="CU10" s="621"/>
      <c r="CV10" s="621"/>
      <c r="CW10" s="621"/>
      <c r="CX10" s="621"/>
      <c r="CY10" s="622"/>
      <c r="CZ10" s="673">
        <v>0.4</v>
      </c>
      <c r="DA10" s="673"/>
      <c r="DB10" s="673"/>
      <c r="DC10" s="673"/>
      <c r="DD10" s="626" t="s">
        <v>112</v>
      </c>
      <c r="DE10" s="621"/>
      <c r="DF10" s="621"/>
      <c r="DG10" s="621"/>
      <c r="DH10" s="621"/>
      <c r="DI10" s="621"/>
      <c r="DJ10" s="621"/>
      <c r="DK10" s="621"/>
      <c r="DL10" s="621"/>
      <c r="DM10" s="621"/>
      <c r="DN10" s="621"/>
      <c r="DO10" s="621"/>
      <c r="DP10" s="622"/>
      <c r="DQ10" s="626">
        <v>34007</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v>8552</v>
      </c>
      <c r="S11" s="621"/>
      <c r="T11" s="621"/>
      <c r="U11" s="621"/>
      <c r="V11" s="621"/>
      <c r="W11" s="621"/>
      <c r="X11" s="621"/>
      <c r="Y11" s="622"/>
      <c r="Z11" s="673">
        <v>0</v>
      </c>
      <c r="AA11" s="673"/>
      <c r="AB11" s="673"/>
      <c r="AC11" s="673"/>
      <c r="AD11" s="674">
        <v>8552</v>
      </c>
      <c r="AE11" s="674"/>
      <c r="AF11" s="674"/>
      <c r="AG11" s="674"/>
      <c r="AH11" s="674"/>
      <c r="AI11" s="674"/>
      <c r="AJ11" s="674"/>
      <c r="AK11" s="674"/>
      <c r="AL11" s="643">
        <v>0.1</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427223</v>
      </c>
      <c r="BH11" s="621"/>
      <c r="BI11" s="621"/>
      <c r="BJ11" s="621"/>
      <c r="BK11" s="621"/>
      <c r="BL11" s="621"/>
      <c r="BM11" s="621"/>
      <c r="BN11" s="622"/>
      <c r="BO11" s="673">
        <v>5.6</v>
      </c>
      <c r="BP11" s="673"/>
      <c r="BQ11" s="673"/>
      <c r="BR11" s="673"/>
      <c r="BS11" s="626" t="s">
        <v>112</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295245</v>
      </c>
      <c r="CS11" s="621"/>
      <c r="CT11" s="621"/>
      <c r="CU11" s="621"/>
      <c r="CV11" s="621"/>
      <c r="CW11" s="621"/>
      <c r="CX11" s="621"/>
      <c r="CY11" s="622"/>
      <c r="CZ11" s="673">
        <v>1.5</v>
      </c>
      <c r="DA11" s="673"/>
      <c r="DB11" s="673"/>
      <c r="DC11" s="673"/>
      <c r="DD11" s="626">
        <v>178292</v>
      </c>
      <c r="DE11" s="621"/>
      <c r="DF11" s="621"/>
      <c r="DG11" s="621"/>
      <c r="DH11" s="621"/>
      <c r="DI11" s="621"/>
      <c r="DJ11" s="621"/>
      <c r="DK11" s="621"/>
      <c r="DL11" s="621"/>
      <c r="DM11" s="621"/>
      <c r="DN11" s="621"/>
      <c r="DO11" s="621"/>
      <c r="DP11" s="622"/>
      <c r="DQ11" s="626">
        <v>139530</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3162604</v>
      </c>
      <c r="BH12" s="621"/>
      <c r="BI12" s="621"/>
      <c r="BJ12" s="621"/>
      <c r="BK12" s="621"/>
      <c r="BL12" s="621"/>
      <c r="BM12" s="621"/>
      <c r="BN12" s="622"/>
      <c r="BO12" s="673">
        <v>41.5</v>
      </c>
      <c r="BP12" s="673"/>
      <c r="BQ12" s="673"/>
      <c r="BR12" s="673"/>
      <c r="BS12" s="626" t="s">
        <v>112</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1657552</v>
      </c>
      <c r="CS12" s="621"/>
      <c r="CT12" s="621"/>
      <c r="CU12" s="621"/>
      <c r="CV12" s="621"/>
      <c r="CW12" s="621"/>
      <c r="CX12" s="621"/>
      <c r="CY12" s="622"/>
      <c r="CZ12" s="673">
        <v>8.1999999999999993</v>
      </c>
      <c r="DA12" s="673"/>
      <c r="DB12" s="673"/>
      <c r="DC12" s="673"/>
      <c r="DD12" s="626">
        <v>27479</v>
      </c>
      <c r="DE12" s="621"/>
      <c r="DF12" s="621"/>
      <c r="DG12" s="621"/>
      <c r="DH12" s="621"/>
      <c r="DI12" s="621"/>
      <c r="DJ12" s="621"/>
      <c r="DK12" s="621"/>
      <c r="DL12" s="621"/>
      <c r="DM12" s="621"/>
      <c r="DN12" s="621"/>
      <c r="DO12" s="621"/>
      <c r="DP12" s="622"/>
      <c r="DQ12" s="626">
        <v>447883</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30881</v>
      </c>
      <c r="S13" s="621"/>
      <c r="T13" s="621"/>
      <c r="U13" s="621"/>
      <c r="V13" s="621"/>
      <c r="W13" s="621"/>
      <c r="X13" s="621"/>
      <c r="Y13" s="622"/>
      <c r="Z13" s="673">
        <v>0.1</v>
      </c>
      <c r="AA13" s="673"/>
      <c r="AB13" s="673"/>
      <c r="AC13" s="673"/>
      <c r="AD13" s="674">
        <v>30881</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3138908</v>
      </c>
      <c r="BH13" s="621"/>
      <c r="BI13" s="621"/>
      <c r="BJ13" s="621"/>
      <c r="BK13" s="621"/>
      <c r="BL13" s="621"/>
      <c r="BM13" s="621"/>
      <c r="BN13" s="622"/>
      <c r="BO13" s="673">
        <v>41.2</v>
      </c>
      <c r="BP13" s="673"/>
      <c r="BQ13" s="673"/>
      <c r="BR13" s="673"/>
      <c r="BS13" s="626" t="s">
        <v>112</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2439464</v>
      </c>
      <c r="CS13" s="621"/>
      <c r="CT13" s="621"/>
      <c r="CU13" s="621"/>
      <c r="CV13" s="621"/>
      <c r="CW13" s="621"/>
      <c r="CX13" s="621"/>
      <c r="CY13" s="622"/>
      <c r="CZ13" s="673">
        <v>12.1</v>
      </c>
      <c r="DA13" s="673"/>
      <c r="DB13" s="673"/>
      <c r="DC13" s="673"/>
      <c r="DD13" s="626">
        <v>1158730</v>
      </c>
      <c r="DE13" s="621"/>
      <c r="DF13" s="621"/>
      <c r="DG13" s="621"/>
      <c r="DH13" s="621"/>
      <c r="DI13" s="621"/>
      <c r="DJ13" s="621"/>
      <c r="DK13" s="621"/>
      <c r="DL13" s="621"/>
      <c r="DM13" s="621"/>
      <c r="DN13" s="621"/>
      <c r="DO13" s="621"/>
      <c r="DP13" s="622"/>
      <c r="DQ13" s="626">
        <v>1844712</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142673</v>
      </c>
      <c r="BH14" s="621"/>
      <c r="BI14" s="621"/>
      <c r="BJ14" s="621"/>
      <c r="BK14" s="621"/>
      <c r="BL14" s="621"/>
      <c r="BM14" s="621"/>
      <c r="BN14" s="622"/>
      <c r="BO14" s="673">
        <v>1.9</v>
      </c>
      <c r="BP14" s="673"/>
      <c r="BQ14" s="673"/>
      <c r="BR14" s="673"/>
      <c r="BS14" s="626" t="s">
        <v>112</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636065</v>
      </c>
      <c r="CS14" s="621"/>
      <c r="CT14" s="621"/>
      <c r="CU14" s="621"/>
      <c r="CV14" s="621"/>
      <c r="CW14" s="621"/>
      <c r="CX14" s="621"/>
      <c r="CY14" s="622"/>
      <c r="CZ14" s="673">
        <v>3.2</v>
      </c>
      <c r="DA14" s="673"/>
      <c r="DB14" s="673"/>
      <c r="DC14" s="673"/>
      <c r="DD14" s="626">
        <v>15211</v>
      </c>
      <c r="DE14" s="621"/>
      <c r="DF14" s="621"/>
      <c r="DG14" s="621"/>
      <c r="DH14" s="621"/>
      <c r="DI14" s="621"/>
      <c r="DJ14" s="621"/>
      <c r="DK14" s="621"/>
      <c r="DL14" s="621"/>
      <c r="DM14" s="621"/>
      <c r="DN14" s="621"/>
      <c r="DO14" s="621"/>
      <c r="DP14" s="622"/>
      <c r="DQ14" s="626">
        <v>613214</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27504</v>
      </c>
      <c r="S15" s="621"/>
      <c r="T15" s="621"/>
      <c r="U15" s="621"/>
      <c r="V15" s="621"/>
      <c r="W15" s="621"/>
      <c r="X15" s="621"/>
      <c r="Y15" s="622"/>
      <c r="Z15" s="673">
        <v>0.1</v>
      </c>
      <c r="AA15" s="673"/>
      <c r="AB15" s="673"/>
      <c r="AC15" s="673"/>
      <c r="AD15" s="674">
        <v>27504</v>
      </c>
      <c r="AE15" s="674"/>
      <c r="AF15" s="674"/>
      <c r="AG15" s="674"/>
      <c r="AH15" s="674"/>
      <c r="AI15" s="674"/>
      <c r="AJ15" s="674"/>
      <c r="AK15" s="674"/>
      <c r="AL15" s="643">
        <v>0.3</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380626</v>
      </c>
      <c r="BH15" s="621"/>
      <c r="BI15" s="621"/>
      <c r="BJ15" s="621"/>
      <c r="BK15" s="621"/>
      <c r="BL15" s="621"/>
      <c r="BM15" s="621"/>
      <c r="BN15" s="622"/>
      <c r="BO15" s="673">
        <v>5</v>
      </c>
      <c r="BP15" s="673"/>
      <c r="BQ15" s="673"/>
      <c r="BR15" s="673"/>
      <c r="BS15" s="626" t="s">
        <v>112</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1521294</v>
      </c>
      <c r="CS15" s="621"/>
      <c r="CT15" s="621"/>
      <c r="CU15" s="621"/>
      <c r="CV15" s="621"/>
      <c r="CW15" s="621"/>
      <c r="CX15" s="621"/>
      <c r="CY15" s="622"/>
      <c r="CZ15" s="673">
        <v>7.6</v>
      </c>
      <c r="DA15" s="673"/>
      <c r="DB15" s="673"/>
      <c r="DC15" s="673"/>
      <c r="DD15" s="626">
        <v>145394</v>
      </c>
      <c r="DE15" s="621"/>
      <c r="DF15" s="621"/>
      <c r="DG15" s="621"/>
      <c r="DH15" s="621"/>
      <c r="DI15" s="621"/>
      <c r="DJ15" s="621"/>
      <c r="DK15" s="621"/>
      <c r="DL15" s="621"/>
      <c r="DM15" s="621"/>
      <c r="DN15" s="621"/>
      <c r="DO15" s="621"/>
      <c r="DP15" s="622"/>
      <c r="DQ15" s="626">
        <v>1340293</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2786004</v>
      </c>
      <c r="S16" s="621"/>
      <c r="T16" s="621"/>
      <c r="U16" s="621"/>
      <c r="V16" s="621"/>
      <c r="W16" s="621"/>
      <c r="X16" s="621"/>
      <c r="Y16" s="622"/>
      <c r="Z16" s="673">
        <v>13.4</v>
      </c>
      <c r="AA16" s="673"/>
      <c r="AB16" s="673"/>
      <c r="AC16" s="673"/>
      <c r="AD16" s="674">
        <v>2242603</v>
      </c>
      <c r="AE16" s="674"/>
      <c r="AF16" s="674"/>
      <c r="AG16" s="674"/>
      <c r="AH16" s="674"/>
      <c r="AI16" s="674"/>
      <c r="AJ16" s="674"/>
      <c r="AK16" s="674"/>
      <c r="AL16" s="643">
        <v>20.9</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2242603</v>
      </c>
      <c r="S17" s="621"/>
      <c r="T17" s="621"/>
      <c r="U17" s="621"/>
      <c r="V17" s="621"/>
      <c r="W17" s="621"/>
      <c r="X17" s="621"/>
      <c r="Y17" s="622"/>
      <c r="Z17" s="673">
        <v>10.8</v>
      </c>
      <c r="AA17" s="673"/>
      <c r="AB17" s="673"/>
      <c r="AC17" s="673"/>
      <c r="AD17" s="674">
        <v>2242603</v>
      </c>
      <c r="AE17" s="674"/>
      <c r="AF17" s="674"/>
      <c r="AG17" s="674"/>
      <c r="AH17" s="674"/>
      <c r="AI17" s="674"/>
      <c r="AJ17" s="674"/>
      <c r="AK17" s="674"/>
      <c r="AL17" s="643">
        <v>20.9</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1724636</v>
      </c>
      <c r="CS17" s="621"/>
      <c r="CT17" s="621"/>
      <c r="CU17" s="621"/>
      <c r="CV17" s="621"/>
      <c r="CW17" s="621"/>
      <c r="CX17" s="621"/>
      <c r="CY17" s="622"/>
      <c r="CZ17" s="673">
        <v>8.6</v>
      </c>
      <c r="DA17" s="673"/>
      <c r="DB17" s="673"/>
      <c r="DC17" s="673"/>
      <c r="DD17" s="626" t="s">
        <v>112</v>
      </c>
      <c r="DE17" s="621"/>
      <c r="DF17" s="621"/>
      <c r="DG17" s="621"/>
      <c r="DH17" s="621"/>
      <c r="DI17" s="621"/>
      <c r="DJ17" s="621"/>
      <c r="DK17" s="621"/>
      <c r="DL17" s="621"/>
      <c r="DM17" s="621"/>
      <c r="DN17" s="621"/>
      <c r="DO17" s="621"/>
      <c r="DP17" s="622"/>
      <c r="DQ17" s="626">
        <v>1724636</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543401</v>
      </c>
      <c r="S18" s="621"/>
      <c r="T18" s="621"/>
      <c r="U18" s="621"/>
      <c r="V18" s="621"/>
      <c r="W18" s="621"/>
      <c r="X18" s="621"/>
      <c r="Y18" s="622"/>
      <c r="Z18" s="673">
        <v>2.6</v>
      </c>
      <c r="AA18" s="673"/>
      <c r="AB18" s="673"/>
      <c r="AC18" s="673"/>
      <c r="AD18" s="674" t="s">
        <v>112</v>
      </c>
      <c r="AE18" s="674"/>
      <c r="AF18" s="674"/>
      <c r="AG18" s="674"/>
      <c r="AH18" s="674"/>
      <c r="AI18" s="674"/>
      <c r="AJ18" s="674"/>
      <c r="AK18" s="674"/>
      <c r="AL18" s="643" t="s">
        <v>112</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v>378679</v>
      </c>
      <c r="CS18" s="621"/>
      <c r="CT18" s="621"/>
      <c r="CU18" s="621"/>
      <c r="CV18" s="621"/>
      <c r="CW18" s="621"/>
      <c r="CX18" s="621"/>
      <c r="CY18" s="622"/>
      <c r="CZ18" s="673">
        <v>1.9</v>
      </c>
      <c r="DA18" s="673"/>
      <c r="DB18" s="673"/>
      <c r="DC18" s="673"/>
      <c r="DD18" s="626">
        <v>378679</v>
      </c>
      <c r="DE18" s="621"/>
      <c r="DF18" s="621"/>
      <c r="DG18" s="621"/>
      <c r="DH18" s="621"/>
      <c r="DI18" s="621"/>
      <c r="DJ18" s="621"/>
      <c r="DK18" s="621"/>
      <c r="DL18" s="621"/>
      <c r="DM18" s="621"/>
      <c r="DN18" s="621"/>
      <c r="DO18" s="621"/>
      <c r="DP18" s="622"/>
      <c r="DQ18" s="626">
        <v>14679</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504265</v>
      </c>
      <c r="BH19" s="621"/>
      <c r="BI19" s="621"/>
      <c r="BJ19" s="621"/>
      <c r="BK19" s="621"/>
      <c r="BL19" s="621"/>
      <c r="BM19" s="621"/>
      <c r="BN19" s="622"/>
      <c r="BO19" s="673">
        <v>6.6</v>
      </c>
      <c r="BP19" s="673"/>
      <c r="BQ19" s="673"/>
      <c r="BR19" s="673"/>
      <c r="BS19" s="626" t="s">
        <v>112</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11659306</v>
      </c>
      <c r="S20" s="621"/>
      <c r="T20" s="621"/>
      <c r="U20" s="621"/>
      <c r="V20" s="621"/>
      <c r="W20" s="621"/>
      <c r="X20" s="621"/>
      <c r="Y20" s="622"/>
      <c r="Z20" s="673">
        <v>55.9</v>
      </c>
      <c r="AA20" s="673"/>
      <c r="AB20" s="673"/>
      <c r="AC20" s="673"/>
      <c r="AD20" s="674">
        <v>10690421</v>
      </c>
      <c r="AE20" s="674"/>
      <c r="AF20" s="674"/>
      <c r="AG20" s="674"/>
      <c r="AH20" s="674"/>
      <c r="AI20" s="674"/>
      <c r="AJ20" s="674"/>
      <c r="AK20" s="674"/>
      <c r="AL20" s="643">
        <v>99.4</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504265</v>
      </c>
      <c r="BH20" s="621"/>
      <c r="BI20" s="621"/>
      <c r="BJ20" s="621"/>
      <c r="BK20" s="621"/>
      <c r="BL20" s="621"/>
      <c r="BM20" s="621"/>
      <c r="BN20" s="622"/>
      <c r="BO20" s="673">
        <v>6.6</v>
      </c>
      <c r="BP20" s="673"/>
      <c r="BQ20" s="673"/>
      <c r="BR20" s="673"/>
      <c r="BS20" s="626" t="s">
        <v>112</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20097924</v>
      </c>
      <c r="CS20" s="621"/>
      <c r="CT20" s="621"/>
      <c r="CU20" s="621"/>
      <c r="CV20" s="621"/>
      <c r="CW20" s="621"/>
      <c r="CX20" s="621"/>
      <c r="CY20" s="622"/>
      <c r="CZ20" s="673">
        <v>100</v>
      </c>
      <c r="DA20" s="673"/>
      <c r="DB20" s="673"/>
      <c r="DC20" s="673"/>
      <c r="DD20" s="626">
        <v>2506673</v>
      </c>
      <c r="DE20" s="621"/>
      <c r="DF20" s="621"/>
      <c r="DG20" s="621"/>
      <c r="DH20" s="621"/>
      <c r="DI20" s="621"/>
      <c r="DJ20" s="621"/>
      <c r="DK20" s="621"/>
      <c r="DL20" s="621"/>
      <c r="DM20" s="621"/>
      <c r="DN20" s="621"/>
      <c r="DO20" s="621"/>
      <c r="DP20" s="622"/>
      <c r="DQ20" s="626">
        <v>13458349</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8747</v>
      </c>
      <c r="S21" s="621"/>
      <c r="T21" s="621"/>
      <c r="U21" s="621"/>
      <c r="V21" s="621"/>
      <c r="W21" s="621"/>
      <c r="X21" s="621"/>
      <c r="Y21" s="622"/>
      <c r="Z21" s="673">
        <v>0</v>
      </c>
      <c r="AA21" s="673"/>
      <c r="AB21" s="673"/>
      <c r="AC21" s="673"/>
      <c r="AD21" s="674">
        <v>8747</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78781</v>
      </c>
      <c r="BH21" s="621"/>
      <c r="BI21" s="621"/>
      <c r="BJ21" s="621"/>
      <c r="BK21" s="621"/>
      <c r="BL21" s="621"/>
      <c r="BM21" s="621"/>
      <c r="BN21" s="622"/>
      <c r="BO21" s="673">
        <v>1</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279148</v>
      </c>
      <c r="S22" s="621"/>
      <c r="T22" s="621"/>
      <c r="U22" s="621"/>
      <c r="V22" s="621"/>
      <c r="W22" s="621"/>
      <c r="X22" s="621"/>
      <c r="Y22" s="622"/>
      <c r="Z22" s="673">
        <v>1.3</v>
      </c>
      <c r="AA22" s="673"/>
      <c r="AB22" s="673"/>
      <c r="AC22" s="673"/>
      <c r="AD22" s="674">
        <v>666</v>
      </c>
      <c r="AE22" s="674"/>
      <c r="AF22" s="674"/>
      <c r="AG22" s="674"/>
      <c r="AH22" s="674"/>
      <c r="AI22" s="674"/>
      <c r="AJ22" s="674"/>
      <c r="AK22" s="674"/>
      <c r="AL22" s="643">
        <v>0</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435237</v>
      </c>
      <c r="S23" s="621"/>
      <c r="T23" s="621"/>
      <c r="U23" s="621"/>
      <c r="V23" s="621"/>
      <c r="W23" s="621"/>
      <c r="X23" s="621"/>
      <c r="Y23" s="622"/>
      <c r="Z23" s="673">
        <v>2.1</v>
      </c>
      <c r="AA23" s="673"/>
      <c r="AB23" s="673"/>
      <c r="AC23" s="673"/>
      <c r="AD23" s="674">
        <v>39766</v>
      </c>
      <c r="AE23" s="674"/>
      <c r="AF23" s="674"/>
      <c r="AG23" s="674"/>
      <c r="AH23" s="674"/>
      <c r="AI23" s="674"/>
      <c r="AJ23" s="674"/>
      <c r="AK23" s="674"/>
      <c r="AL23" s="643">
        <v>0.4</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425484</v>
      </c>
      <c r="BH23" s="621"/>
      <c r="BI23" s="621"/>
      <c r="BJ23" s="621"/>
      <c r="BK23" s="621"/>
      <c r="BL23" s="621"/>
      <c r="BM23" s="621"/>
      <c r="BN23" s="622"/>
      <c r="BO23" s="673">
        <v>5.6</v>
      </c>
      <c r="BP23" s="673"/>
      <c r="BQ23" s="673"/>
      <c r="BR23" s="673"/>
      <c r="BS23" s="626" t="s">
        <v>112</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92145</v>
      </c>
      <c r="S24" s="621"/>
      <c r="T24" s="621"/>
      <c r="U24" s="621"/>
      <c r="V24" s="621"/>
      <c r="W24" s="621"/>
      <c r="X24" s="621"/>
      <c r="Y24" s="622"/>
      <c r="Z24" s="673">
        <v>0.4</v>
      </c>
      <c r="AA24" s="673"/>
      <c r="AB24" s="673"/>
      <c r="AC24" s="673"/>
      <c r="AD24" s="674" t="s">
        <v>112</v>
      </c>
      <c r="AE24" s="674"/>
      <c r="AF24" s="674"/>
      <c r="AG24" s="674"/>
      <c r="AH24" s="674"/>
      <c r="AI24" s="674"/>
      <c r="AJ24" s="674"/>
      <c r="AK24" s="674"/>
      <c r="AL24" s="643" t="s">
        <v>112</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8698165</v>
      </c>
      <c r="CS24" s="671"/>
      <c r="CT24" s="671"/>
      <c r="CU24" s="671"/>
      <c r="CV24" s="671"/>
      <c r="CW24" s="671"/>
      <c r="CX24" s="671"/>
      <c r="CY24" s="718"/>
      <c r="CZ24" s="722">
        <v>43.3</v>
      </c>
      <c r="DA24" s="723"/>
      <c r="DB24" s="723"/>
      <c r="DC24" s="724"/>
      <c r="DD24" s="717">
        <v>6061672</v>
      </c>
      <c r="DE24" s="671"/>
      <c r="DF24" s="671"/>
      <c r="DG24" s="671"/>
      <c r="DH24" s="671"/>
      <c r="DI24" s="671"/>
      <c r="DJ24" s="671"/>
      <c r="DK24" s="718"/>
      <c r="DL24" s="717">
        <v>5568127</v>
      </c>
      <c r="DM24" s="671"/>
      <c r="DN24" s="671"/>
      <c r="DO24" s="671"/>
      <c r="DP24" s="671"/>
      <c r="DQ24" s="671"/>
      <c r="DR24" s="671"/>
      <c r="DS24" s="671"/>
      <c r="DT24" s="671"/>
      <c r="DU24" s="671"/>
      <c r="DV24" s="718"/>
      <c r="DW24" s="719">
        <v>48.1</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1930190</v>
      </c>
      <c r="S25" s="621"/>
      <c r="T25" s="621"/>
      <c r="U25" s="621"/>
      <c r="V25" s="621"/>
      <c r="W25" s="621"/>
      <c r="X25" s="621"/>
      <c r="Y25" s="622"/>
      <c r="Z25" s="673">
        <v>9.3000000000000007</v>
      </c>
      <c r="AA25" s="673"/>
      <c r="AB25" s="673"/>
      <c r="AC25" s="673"/>
      <c r="AD25" s="674" t="s">
        <v>112</v>
      </c>
      <c r="AE25" s="674"/>
      <c r="AF25" s="674"/>
      <c r="AG25" s="674"/>
      <c r="AH25" s="674"/>
      <c r="AI25" s="674"/>
      <c r="AJ25" s="674"/>
      <c r="AK25" s="674"/>
      <c r="AL25" s="643" t="s">
        <v>112</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3870292</v>
      </c>
      <c r="CS25" s="639"/>
      <c r="CT25" s="639"/>
      <c r="CU25" s="639"/>
      <c r="CV25" s="639"/>
      <c r="CW25" s="639"/>
      <c r="CX25" s="639"/>
      <c r="CY25" s="640"/>
      <c r="CZ25" s="623">
        <v>19.3</v>
      </c>
      <c r="DA25" s="641"/>
      <c r="DB25" s="641"/>
      <c r="DC25" s="642"/>
      <c r="DD25" s="626">
        <v>3312835</v>
      </c>
      <c r="DE25" s="639"/>
      <c r="DF25" s="639"/>
      <c r="DG25" s="639"/>
      <c r="DH25" s="639"/>
      <c r="DI25" s="639"/>
      <c r="DJ25" s="639"/>
      <c r="DK25" s="640"/>
      <c r="DL25" s="626">
        <v>2844317</v>
      </c>
      <c r="DM25" s="639"/>
      <c r="DN25" s="639"/>
      <c r="DO25" s="639"/>
      <c r="DP25" s="639"/>
      <c r="DQ25" s="639"/>
      <c r="DR25" s="639"/>
      <c r="DS25" s="639"/>
      <c r="DT25" s="639"/>
      <c r="DU25" s="639"/>
      <c r="DV25" s="640"/>
      <c r="DW25" s="643">
        <v>24.6</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2142179</v>
      </c>
      <c r="CS26" s="621"/>
      <c r="CT26" s="621"/>
      <c r="CU26" s="621"/>
      <c r="CV26" s="621"/>
      <c r="CW26" s="621"/>
      <c r="CX26" s="621"/>
      <c r="CY26" s="622"/>
      <c r="CZ26" s="623">
        <v>10.7</v>
      </c>
      <c r="DA26" s="641"/>
      <c r="DB26" s="641"/>
      <c r="DC26" s="642"/>
      <c r="DD26" s="626">
        <v>1704233</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970885</v>
      </c>
      <c r="S27" s="621"/>
      <c r="T27" s="621"/>
      <c r="U27" s="621"/>
      <c r="V27" s="621"/>
      <c r="W27" s="621"/>
      <c r="X27" s="621"/>
      <c r="Y27" s="622"/>
      <c r="Z27" s="673">
        <v>4.7</v>
      </c>
      <c r="AA27" s="673"/>
      <c r="AB27" s="673"/>
      <c r="AC27" s="673"/>
      <c r="AD27" s="674" t="s">
        <v>112</v>
      </c>
      <c r="AE27" s="674"/>
      <c r="AF27" s="674"/>
      <c r="AG27" s="674"/>
      <c r="AH27" s="674"/>
      <c r="AI27" s="674"/>
      <c r="AJ27" s="674"/>
      <c r="AK27" s="674"/>
      <c r="AL27" s="643" t="s">
        <v>112</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7623618</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3103237</v>
      </c>
      <c r="CS27" s="639"/>
      <c r="CT27" s="639"/>
      <c r="CU27" s="639"/>
      <c r="CV27" s="639"/>
      <c r="CW27" s="639"/>
      <c r="CX27" s="639"/>
      <c r="CY27" s="640"/>
      <c r="CZ27" s="623">
        <v>15.4</v>
      </c>
      <c r="DA27" s="641"/>
      <c r="DB27" s="641"/>
      <c r="DC27" s="642"/>
      <c r="DD27" s="626">
        <v>1024201</v>
      </c>
      <c r="DE27" s="639"/>
      <c r="DF27" s="639"/>
      <c r="DG27" s="639"/>
      <c r="DH27" s="639"/>
      <c r="DI27" s="639"/>
      <c r="DJ27" s="639"/>
      <c r="DK27" s="640"/>
      <c r="DL27" s="626">
        <v>999174</v>
      </c>
      <c r="DM27" s="639"/>
      <c r="DN27" s="639"/>
      <c r="DO27" s="639"/>
      <c r="DP27" s="639"/>
      <c r="DQ27" s="639"/>
      <c r="DR27" s="639"/>
      <c r="DS27" s="639"/>
      <c r="DT27" s="639"/>
      <c r="DU27" s="639"/>
      <c r="DV27" s="640"/>
      <c r="DW27" s="643">
        <v>8.6</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44069</v>
      </c>
      <c r="S28" s="621"/>
      <c r="T28" s="621"/>
      <c r="U28" s="621"/>
      <c r="V28" s="621"/>
      <c r="W28" s="621"/>
      <c r="X28" s="621"/>
      <c r="Y28" s="622"/>
      <c r="Z28" s="673">
        <v>0.2</v>
      </c>
      <c r="AA28" s="673"/>
      <c r="AB28" s="673"/>
      <c r="AC28" s="673"/>
      <c r="AD28" s="674">
        <v>11652</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1724636</v>
      </c>
      <c r="CS28" s="621"/>
      <c r="CT28" s="621"/>
      <c r="CU28" s="621"/>
      <c r="CV28" s="621"/>
      <c r="CW28" s="621"/>
      <c r="CX28" s="621"/>
      <c r="CY28" s="622"/>
      <c r="CZ28" s="623">
        <v>8.6</v>
      </c>
      <c r="DA28" s="641"/>
      <c r="DB28" s="641"/>
      <c r="DC28" s="642"/>
      <c r="DD28" s="626">
        <v>1724636</v>
      </c>
      <c r="DE28" s="621"/>
      <c r="DF28" s="621"/>
      <c r="DG28" s="621"/>
      <c r="DH28" s="621"/>
      <c r="DI28" s="621"/>
      <c r="DJ28" s="621"/>
      <c r="DK28" s="622"/>
      <c r="DL28" s="626">
        <v>1724636</v>
      </c>
      <c r="DM28" s="621"/>
      <c r="DN28" s="621"/>
      <c r="DO28" s="621"/>
      <c r="DP28" s="621"/>
      <c r="DQ28" s="621"/>
      <c r="DR28" s="621"/>
      <c r="DS28" s="621"/>
      <c r="DT28" s="621"/>
      <c r="DU28" s="621"/>
      <c r="DV28" s="622"/>
      <c r="DW28" s="643">
        <v>14.9</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592850</v>
      </c>
      <c r="S29" s="621"/>
      <c r="T29" s="621"/>
      <c r="U29" s="621"/>
      <c r="V29" s="621"/>
      <c r="W29" s="621"/>
      <c r="X29" s="621"/>
      <c r="Y29" s="622"/>
      <c r="Z29" s="673">
        <v>2.8</v>
      </c>
      <c r="AA29" s="673"/>
      <c r="AB29" s="673"/>
      <c r="AC29" s="673"/>
      <c r="AD29" s="674" t="s">
        <v>112</v>
      </c>
      <c r="AE29" s="674"/>
      <c r="AF29" s="674"/>
      <c r="AG29" s="674"/>
      <c r="AH29" s="674"/>
      <c r="AI29" s="674"/>
      <c r="AJ29" s="674"/>
      <c r="AK29" s="674"/>
      <c r="AL29" s="643" t="s">
        <v>112</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1723074</v>
      </c>
      <c r="CS29" s="639"/>
      <c r="CT29" s="639"/>
      <c r="CU29" s="639"/>
      <c r="CV29" s="639"/>
      <c r="CW29" s="639"/>
      <c r="CX29" s="639"/>
      <c r="CY29" s="640"/>
      <c r="CZ29" s="623">
        <v>8.6</v>
      </c>
      <c r="DA29" s="641"/>
      <c r="DB29" s="641"/>
      <c r="DC29" s="642"/>
      <c r="DD29" s="626">
        <v>1723074</v>
      </c>
      <c r="DE29" s="639"/>
      <c r="DF29" s="639"/>
      <c r="DG29" s="639"/>
      <c r="DH29" s="639"/>
      <c r="DI29" s="639"/>
      <c r="DJ29" s="639"/>
      <c r="DK29" s="640"/>
      <c r="DL29" s="626">
        <v>1723074</v>
      </c>
      <c r="DM29" s="639"/>
      <c r="DN29" s="639"/>
      <c r="DO29" s="639"/>
      <c r="DP29" s="639"/>
      <c r="DQ29" s="639"/>
      <c r="DR29" s="639"/>
      <c r="DS29" s="639"/>
      <c r="DT29" s="639"/>
      <c r="DU29" s="639"/>
      <c r="DV29" s="640"/>
      <c r="DW29" s="643">
        <v>14.9</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887292</v>
      </c>
      <c r="S30" s="621"/>
      <c r="T30" s="621"/>
      <c r="U30" s="621"/>
      <c r="V30" s="621"/>
      <c r="W30" s="621"/>
      <c r="X30" s="621"/>
      <c r="Y30" s="622"/>
      <c r="Z30" s="673">
        <v>4.3</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99.4</v>
      </c>
      <c r="BH30" s="687"/>
      <c r="BI30" s="687"/>
      <c r="BJ30" s="687"/>
      <c r="BK30" s="687"/>
      <c r="BL30" s="687"/>
      <c r="BM30" s="688">
        <v>97.3</v>
      </c>
      <c r="BN30" s="687"/>
      <c r="BO30" s="687"/>
      <c r="BP30" s="687"/>
      <c r="BQ30" s="689"/>
      <c r="BR30" s="686">
        <v>98.9</v>
      </c>
      <c r="BS30" s="687"/>
      <c r="BT30" s="687"/>
      <c r="BU30" s="687"/>
      <c r="BV30" s="687"/>
      <c r="BW30" s="687"/>
      <c r="BX30" s="688">
        <v>96.7</v>
      </c>
      <c r="BY30" s="687"/>
      <c r="BZ30" s="687"/>
      <c r="CA30" s="687"/>
      <c r="CB30" s="689"/>
      <c r="CD30" s="692"/>
      <c r="CE30" s="693"/>
      <c r="CF30" s="657" t="s">
        <v>294</v>
      </c>
      <c r="CG30" s="654"/>
      <c r="CH30" s="654"/>
      <c r="CI30" s="654"/>
      <c r="CJ30" s="654"/>
      <c r="CK30" s="654"/>
      <c r="CL30" s="654"/>
      <c r="CM30" s="654"/>
      <c r="CN30" s="654"/>
      <c r="CO30" s="654"/>
      <c r="CP30" s="654"/>
      <c r="CQ30" s="655"/>
      <c r="CR30" s="620">
        <v>1630250</v>
      </c>
      <c r="CS30" s="621"/>
      <c r="CT30" s="621"/>
      <c r="CU30" s="621"/>
      <c r="CV30" s="621"/>
      <c r="CW30" s="621"/>
      <c r="CX30" s="621"/>
      <c r="CY30" s="622"/>
      <c r="CZ30" s="623">
        <v>8.1</v>
      </c>
      <c r="DA30" s="641"/>
      <c r="DB30" s="641"/>
      <c r="DC30" s="642"/>
      <c r="DD30" s="626">
        <v>1630250</v>
      </c>
      <c r="DE30" s="621"/>
      <c r="DF30" s="621"/>
      <c r="DG30" s="621"/>
      <c r="DH30" s="621"/>
      <c r="DI30" s="621"/>
      <c r="DJ30" s="621"/>
      <c r="DK30" s="622"/>
      <c r="DL30" s="626">
        <v>1630250</v>
      </c>
      <c r="DM30" s="621"/>
      <c r="DN30" s="621"/>
      <c r="DO30" s="621"/>
      <c r="DP30" s="621"/>
      <c r="DQ30" s="621"/>
      <c r="DR30" s="621"/>
      <c r="DS30" s="621"/>
      <c r="DT30" s="621"/>
      <c r="DU30" s="621"/>
      <c r="DV30" s="622"/>
      <c r="DW30" s="643">
        <v>14.1</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1100646</v>
      </c>
      <c r="S31" s="621"/>
      <c r="T31" s="621"/>
      <c r="U31" s="621"/>
      <c r="V31" s="621"/>
      <c r="W31" s="621"/>
      <c r="X31" s="621"/>
      <c r="Y31" s="622"/>
      <c r="Z31" s="673">
        <v>5.3</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99.3</v>
      </c>
      <c r="BH31" s="639"/>
      <c r="BI31" s="639"/>
      <c r="BJ31" s="639"/>
      <c r="BK31" s="639"/>
      <c r="BL31" s="639"/>
      <c r="BM31" s="675">
        <v>97.2</v>
      </c>
      <c r="BN31" s="685"/>
      <c r="BO31" s="685"/>
      <c r="BP31" s="685"/>
      <c r="BQ31" s="649"/>
      <c r="BR31" s="684">
        <v>98.7</v>
      </c>
      <c r="BS31" s="639"/>
      <c r="BT31" s="639"/>
      <c r="BU31" s="639"/>
      <c r="BV31" s="639"/>
      <c r="BW31" s="639"/>
      <c r="BX31" s="675">
        <v>96.7</v>
      </c>
      <c r="BY31" s="685"/>
      <c r="BZ31" s="685"/>
      <c r="CA31" s="685"/>
      <c r="CB31" s="649"/>
      <c r="CD31" s="692"/>
      <c r="CE31" s="693"/>
      <c r="CF31" s="657" t="s">
        <v>298</v>
      </c>
      <c r="CG31" s="654"/>
      <c r="CH31" s="654"/>
      <c r="CI31" s="654"/>
      <c r="CJ31" s="654"/>
      <c r="CK31" s="654"/>
      <c r="CL31" s="654"/>
      <c r="CM31" s="654"/>
      <c r="CN31" s="654"/>
      <c r="CO31" s="654"/>
      <c r="CP31" s="654"/>
      <c r="CQ31" s="655"/>
      <c r="CR31" s="620">
        <v>92824</v>
      </c>
      <c r="CS31" s="639"/>
      <c r="CT31" s="639"/>
      <c r="CU31" s="639"/>
      <c r="CV31" s="639"/>
      <c r="CW31" s="639"/>
      <c r="CX31" s="639"/>
      <c r="CY31" s="640"/>
      <c r="CZ31" s="623">
        <v>0.5</v>
      </c>
      <c r="DA31" s="641"/>
      <c r="DB31" s="641"/>
      <c r="DC31" s="642"/>
      <c r="DD31" s="626">
        <v>92824</v>
      </c>
      <c r="DE31" s="639"/>
      <c r="DF31" s="639"/>
      <c r="DG31" s="639"/>
      <c r="DH31" s="639"/>
      <c r="DI31" s="639"/>
      <c r="DJ31" s="639"/>
      <c r="DK31" s="640"/>
      <c r="DL31" s="626">
        <v>92824</v>
      </c>
      <c r="DM31" s="639"/>
      <c r="DN31" s="639"/>
      <c r="DO31" s="639"/>
      <c r="DP31" s="639"/>
      <c r="DQ31" s="639"/>
      <c r="DR31" s="639"/>
      <c r="DS31" s="639"/>
      <c r="DT31" s="639"/>
      <c r="DU31" s="639"/>
      <c r="DV31" s="640"/>
      <c r="DW31" s="643">
        <v>0.8</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1622841</v>
      </c>
      <c r="S32" s="621"/>
      <c r="T32" s="621"/>
      <c r="U32" s="621"/>
      <c r="V32" s="621"/>
      <c r="W32" s="621"/>
      <c r="X32" s="621"/>
      <c r="Y32" s="622"/>
      <c r="Z32" s="673">
        <v>7.8</v>
      </c>
      <c r="AA32" s="673"/>
      <c r="AB32" s="673"/>
      <c r="AC32" s="673"/>
      <c r="AD32" s="674">
        <v>213</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99.4</v>
      </c>
      <c r="BH32" s="605"/>
      <c r="BI32" s="605"/>
      <c r="BJ32" s="605"/>
      <c r="BK32" s="605"/>
      <c r="BL32" s="605"/>
      <c r="BM32" s="668">
        <v>97</v>
      </c>
      <c r="BN32" s="605"/>
      <c r="BO32" s="605"/>
      <c r="BP32" s="605"/>
      <c r="BQ32" s="662"/>
      <c r="BR32" s="683">
        <v>99</v>
      </c>
      <c r="BS32" s="605"/>
      <c r="BT32" s="605"/>
      <c r="BU32" s="605"/>
      <c r="BV32" s="605"/>
      <c r="BW32" s="605"/>
      <c r="BX32" s="668">
        <v>96.3</v>
      </c>
      <c r="BY32" s="605"/>
      <c r="BZ32" s="605"/>
      <c r="CA32" s="605"/>
      <c r="CB32" s="662"/>
      <c r="CD32" s="694"/>
      <c r="CE32" s="695"/>
      <c r="CF32" s="657" t="s">
        <v>301</v>
      </c>
      <c r="CG32" s="654"/>
      <c r="CH32" s="654"/>
      <c r="CI32" s="654"/>
      <c r="CJ32" s="654"/>
      <c r="CK32" s="654"/>
      <c r="CL32" s="654"/>
      <c r="CM32" s="654"/>
      <c r="CN32" s="654"/>
      <c r="CO32" s="654"/>
      <c r="CP32" s="654"/>
      <c r="CQ32" s="655"/>
      <c r="CR32" s="620">
        <v>1562</v>
      </c>
      <c r="CS32" s="621"/>
      <c r="CT32" s="621"/>
      <c r="CU32" s="621"/>
      <c r="CV32" s="621"/>
      <c r="CW32" s="621"/>
      <c r="CX32" s="621"/>
      <c r="CY32" s="622"/>
      <c r="CZ32" s="623">
        <v>0</v>
      </c>
      <c r="DA32" s="641"/>
      <c r="DB32" s="641"/>
      <c r="DC32" s="642"/>
      <c r="DD32" s="626">
        <v>1562</v>
      </c>
      <c r="DE32" s="621"/>
      <c r="DF32" s="621"/>
      <c r="DG32" s="621"/>
      <c r="DH32" s="621"/>
      <c r="DI32" s="621"/>
      <c r="DJ32" s="621"/>
      <c r="DK32" s="622"/>
      <c r="DL32" s="626">
        <v>1562</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1230098</v>
      </c>
      <c r="S33" s="621"/>
      <c r="T33" s="621"/>
      <c r="U33" s="621"/>
      <c r="V33" s="621"/>
      <c r="W33" s="621"/>
      <c r="X33" s="621"/>
      <c r="Y33" s="622"/>
      <c r="Z33" s="673">
        <v>5.9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8893086</v>
      </c>
      <c r="CS33" s="639"/>
      <c r="CT33" s="639"/>
      <c r="CU33" s="639"/>
      <c r="CV33" s="639"/>
      <c r="CW33" s="639"/>
      <c r="CX33" s="639"/>
      <c r="CY33" s="640"/>
      <c r="CZ33" s="623">
        <v>44.2</v>
      </c>
      <c r="DA33" s="641"/>
      <c r="DB33" s="641"/>
      <c r="DC33" s="642"/>
      <c r="DD33" s="626">
        <v>6069397</v>
      </c>
      <c r="DE33" s="639"/>
      <c r="DF33" s="639"/>
      <c r="DG33" s="639"/>
      <c r="DH33" s="639"/>
      <c r="DI33" s="639"/>
      <c r="DJ33" s="639"/>
      <c r="DK33" s="640"/>
      <c r="DL33" s="626">
        <v>4448358</v>
      </c>
      <c r="DM33" s="639"/>
      <c r="DN33" s="639"/>
      <c r="DO33" s="639"/>
      <c r="DP33" s="639"/>
      <c r="DQ33" s="639"/>
      <c r="DR33" s="639"/>
      <c r="DS33" s="639"/>
      <c r="DT33" s="639"/>
      <c r="DU33" s="639"/>
      <c r="DV33" s="640"/>
      <c r="DW33" s="643">
        <v>38.4</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2458936</v>
      </c>
      <c r="CS34" s="621"/>
      <c r="CT34" s="621"/>
      <c r="CU34" s="621"/>
      <c r="CV34" s="621"/>
      <c r="CW34" s="621"/>
      <c r="CX34" s="621"/>
      <c r="CY34" s="622"/>
      <c r="CZ34" s="623">
        <v>12.2</v>
      </c>
      <c r="DA34" s="641"/>
      <c r="DB34" s="641"/>
      <c r="DC34" s="642"/>
      <c r="DD34" s="626">
        <v>1999922</v>
      </c>
      <c r="DE34" s="621"/>
      <c r="DF34" s="621"/>
      <c r="DG34" s="621"/>
      <c r="DH34" s="621"/>
      <c r="DI34" s="621"/>
      <c r="DJ34" s="621"/>
      <c r="DK34" s="622"/>
      <c r="DL34" s="626">
        <v>1650433</v>
      </c>
      <c r="DM34" s="621"/>
      <c r="DN34" s="621"/>
      <c r="DO34" s="621"/>
      <c r="DP34" s="621"/>
      <c r="DQ34" s="621"/>
      <c r="DR34" s="621"/>
      <c r="DS34" s="621"/>
      <c r="DT34" s="621"/>
      <c r="DU34" s="621"/>
      <c r="DV34" s="622"/>
      <c r="DW34" s="643">
        <v>14.2</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831598</v>
      </c>
      <c r="S35" s="621"/>
      <c r="T35" s="621"/>
      <c r="U35" s="621"/>
      <c r="V35" s="621"/>
      <c r="W35" s="621"/>
      <c r="X35" s="621"/>
      <c r="Y35" s="622"/>
      <c r="Z35" s="673">
        <v>4</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2487107</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41739</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164741</v>
      </c>
      <c r="CS35" s="639"/>
      <c r="CT35" s="639"/>
      <c r="CU35" s="639"/>
      <c r="CV35" s="639"/>
      <c r="CW35" s="639"/>
      <c r="CX35" s="639"/>
      <c r="CY35" s="640"/>
      <c r="CZ35" s="623">
        <v>0.8</v>
      </c>
      <c r="DA35" s="641"/>
      <c r="DB35" s="641"/>
      <c r="DC35" s="642"/>
      <c r="DD35" s="626">
        <v>152008</v>
      </c>
      <c r="DE35" s="639"/>
      <c r="DF35" s="639"/>
      <c r="DG35" s="639"/>
      <c r="DH35" s="639"/>
      <c r="DI35" s="639"/>
      <c r="DJ35" s="639"/>
      <c r="DK35" s="640"/>
      <c r="DL35" s="626">
        <v>152008</v>
      </c>
      <c r="DM35" s="639"/>
      <c r="DN35" s="639"/>
      <c r="DO35" s="639"/>
      <c r="DP35" s="639"/>
      <c r="DQ35" s="639"/>
      <c r="DR35" s="639"/>
      <c r="DS35" s="639"/>
      <c r="DT35" s="639"/>
      <c r="DU35" s="639"/>
      <c r="DV35" s="640"/>
      <c r="DW35" s="643">
        <v>1.3</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20853454</v>
      </c>
      <c r="S36" s="661"/>
      <c r="T36" s="661"/>
      <c r="U36" s="661"/>
      <c r="V36" s="661"/>
      <c r="W36" s="661"/>
      <c r="X36" s="661"/>
      <c r="Y36" s="664"/>
      <c r="Z36" s="665">
        <v>100</v>
      </c>
      <c r="AA36" s="665"/>
      <c r="AB36" s="665"/>
      <c r="AC36" s="665"/>
      <c r="AD36" s="666">
        <v>10751465</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876511</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32089</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2510351</v>
      </c>
      <c r="CS36" s="621"/>
      <c r="CT36" s="621"/>
      <c r="CU36" s="621"/>
      <c r="CV36" s="621"/>
      <c r="CW36" s="621"/>
      <c r="CX36" s="621"/>
      <c r="CY36" s="622"/>
      <c r="CZ36" s="623">
        <v>12.5</v>
      </c>
      <c r="DA36" s="641"/>
      <c r="DB36" s="641"/>
      <c r="DC36" s="642"/>
      <c r="DD36" s="626">
        <v>2195010</v>
      </c>
      <c r="DE36" s="621"/>
      <c r="DF36" s="621"/>
      <c r="DG36" s="621"/>
      <c r="DH36" s="621"/>
      <c r="DI36" s="621"/>
      <c r="DJ36" s="621"/>
      <c r="DK36" s="622"/>
      <c r="DL36" s="626">
        <v>1422026</v>
      </c>
      <c r="DM36" s="621"/>
      <c r="DN36" s="621"/>
      <c r="DO36" s="621"/>
      <c r="DP36" s="621"/>
      <c r="DQ36" s="621"/>
      <c r="DR36" s="621"/>
      <c r="DS36" s="621"/>
      <c r="DT36" s="621"/>
      <c r="DU36" s="621"/>
      <c r="DV36" s="622"/>
      <c r="DW36" s="643">
        <v>12.3</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50493</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7288</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726975</v>
      </c>
      <c r="CS37" s="639"/>
      <c r="CT37" s="639"/>
      <c r="CU37" s="639"/>
      <c r="CV37" s="639"/>
      <c r="CW37" s="639"/>
      <c r="CX37" s="639"/>
      <c r="CY37" s="640"/>
      <c r="CZ37" s="623">
        <v>3.6</v>
      </c>
      <c r="DA37" s="641"/>
      <c r="DB37" s="641"/>
      <c r="DC37" s="642"/>
      <c r="DD37" s="626">
        <v>694862</v>
      </c>
      <c r="DE37" s="639"/>
      <c r="DF37" s="639"/>
      <c r="DG37" s="639"/>
      <c r="DH37" s="639"/>
      <c r="DI37" s="639"/>
      <c r="DJ37" s="639"/>
      <c r="DK37" s="640"/>
      <c r="DL37" s="626">
        <v>660338</v>
      </c>
      <c r="DM37" s="639"/>
      <c r="DN37" s="639"/>
      <c r="DO37" s="639"/>
      <c r="DP37" s="639"/>
      <c r="DQ37" s="639"/>
      <c r="DR37" s="639"/>
      <c r="DS37" s="639"/>
      <c r="DT37" s="639"/>
      <c r="DU37" s="639"/>
      <c r="DV37" s="640"/>
      <c r="DW37" s="643">
        <v>5.7</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34687</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12182</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1586800</v>
      </c>
      <c r="CS38" s="621"/>
      <c r="CT38" s="621"/>
      <c r="CU38" s="621"/>
      <c r="CV38" s="621"/>
      <c r="CW38" s="621"/>
      <c r="CX38" s="621"/>
      <c r="CY38" s="622"/>
      <c r="CZ38" s="623">
        <v>7.9</v>
      </c>
      <c r="DA38" s="641"/>
      <c r="DB38" s="641"/>
      <c r="DC38" s="642"/>
      <c r="DD38" s="626">
        <v>1327148</v>
      </c>
      <c r="DE38" s="621"/>
      <c r="DF38" s="621"/>
      <c r="DG38" s="621"/>
      <c r="DH38" s="621"/>
      <c r="DI38" s="621"/>
      <c r="DJ38" s="621"/>
      <c r="DK38" s="622"/>
      <c r="DL38" s="626">
        <v>1223891</v>
      </c>
      <c r="DM38" s="621"/>
      <c r="DN38" s="621"/>
      <c r="DO38" s="621"/>
      <c r="DP38" s="621"/>
      <c r="DQ38" s="621"/>
      <c r="DR38" s="621"/>
      <c r="DS38" s="621"/>
      <c r="DT38" s="621"/>
      <c r="DU38" s="621"/>
      <c r="DV38" s="622"/>
      <c r="DW38" s="643">
        <v>10.6</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v>11454</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90</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979348</v>
      </c>
      <c r="CS39" s="639"/>
      <c r="CT39" s="639"/>
      <c r="CU39" s="639"/>
      <c r="CV39" s="639"/>
      <c r="CW39" s="639"/>
      <c r="CX39" s="639"/>
      <c r="CY39" s="640"/>
      <c r="CZ39" s="623">
        <v>4.9000000000000004</v>
      </c>
      <c r="DA39" s="641"/>
      <c r="DB39" s="641"/>
      <c r="DC39" s="642"/>
      <c r="DD39" s="626">
        <v>395309</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288488</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100</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1192910</v>
      </c>
      <c r="CS40" s="621"/>
      <c r="CT40" s="621"/>
      <c r="CU40" s="621"/>
      <c r="CV40" s="621"/>
      <c r="CW40" s="621"/>
      <c r="CX40" s="621"/>
      <c r="CY40" s="622"/>
      <c r="CZ40" s="623">
        <v>5.9</v>
      </c>
      <c r="DA40" s="641"/>
      <c r="DB40" s="641"/>
      <c r="DC40" s="642"/>
      <c r="DD40" s="626" t="s">
        <v>326</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1225474</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300</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2506673</v>
      </c>
      <c r="CS42" s="621"/>
      <c r="CT42" s="621"/>
      <c r="CU42" s="621"/>
      <c r="CV42" s="621"/>
      <c r="CW42" s="621"/>
      <c r="CX42" s="621"/>
      <c r="CY42" s="622"/>
      <c r="CZ42" s="623">
        <v>12.5</v>
      </c>
      <c r="DA42" s="624"/>
      <c r="DB42" s="624"/>
      <c r="DC42" s="625"/>
      <c r="DD42" s="626">
        <v>1327280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60609</v>
      </c>
      <c r="CS43" s="639"/>
      <c r="CT43" s="639"/>
      <c r="CU43" s="639"/>
      <c r="CV43" s="639"/>
      <c r="CW43" s="639"/>
      <c r="CX43" s="639"/>
      <c r="CY43" s="640"/>
      <c r="CZ43" s="623">
        <v>0.3</v>
      </c>
      <c r="DA43" s="641"/>
      <c r="DB43" s="641"/>
      <c r="DC43" s="642"/>
      <c r="DD43" s="626">
        <v>60609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2506673</v>
      </c>
      <c r="CS44" s="621"/>
      <c r="CT44" s="621"/>
      <c r="CU44" s="621"/>
      <c r="CV44" s="621"/>
      <c r="CW44" s="621"/>
      <c r="CX44" s="621"/>
      <c r="CY44" s="622"/>
      <c r="CZ44" s="623">
        <v>12.5</v>
      </c>
      <c r="DA44" s="624"/>
      <c r="DB44" s="624"/>
      <c r="DC44" s="625"/>
      <c r="DD44" s="626">
        <v>1327280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541630</v>
      </c>
      <c r="CS45" s="639"/>
      <c r="CT45" s="639"/>
      <c r="CU45" s="639"/>
      <c r="CV45" s="639"/>
      <c r="CW45" s="639"/>
      <c r="CX45" s="639"/>
      <c r="CY45" s="640"/>
      <c r="CZ45" s="623">
        <v>2.7</v>
      </c>
      <c r="DA45" s="641"/>
      <c r="DB45" s="641"/>
      <c r="DC45" s="642"/>
      <c r="DD45" s="626">
        <v>60725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1948318</v>
      </c>
      <c r="CS46" s="621"/>
      <c r="CT46" s="621"/>
      <c r="CU46" s="621"/>
      <c r="CV46" s="621"/>
      <c r="CW46" s="621"/>
      <c r="CX46" s="621"/>
      <c r="CY46" s="622"/>
      <c r="CZ46" s="623">
        <v>9.6999999999999993</v>
      </c>
      <c r="DA46" s="624"/>
      <c r="DB46" s="624"/>
      <c r="DC46" s="625"/>
      <c r="DD46" s="626">
        <v>1264098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20097924</v>
      </c>
      <c r="CS49" s="605"/>
      <c r="CT49" s="605"/>
      <c r="CU49" s="605"/>
      <c r="CV49" s="605"/>
      <c r="CW49" s="605"/>
      <c r="CX49" s="605"/>
      <c r="CY49" s="606"/>
      <c r="CZ49" s="607">
        <v>100</v>
      </c>
      <c r="DA49" s="608"/>
      <c r="DB49" s="608"/>
      <c r="DC49" s="609"/>
      <c r="DD49" s="610">
        <v>13458349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20868</v>
      </c>
      <c r="R7" s="1134"/>
      <c r="S7" s="1134"/>
      <c r="T7" s="1134"/>
      <c r="U7" s="1134"/>
      <c r="V7" s="1134">
        <v>20113</v>
      </c>
      <c r="W7" s="1134"/>
      <c r="X7" s="1134"/>
      <c r="Y7" s="1134"/>
      <c r="Z7" s="1134"/>
      <c r="AA7" s="1134">
        <v>755</v>
      </c>
      <c r="AB7" s="1134"/>
      <c r="AC7" s="1134"/>
      <c r="AD7" s="1134"/>
      <c r="AE7" s="1135"/>
      <c r="AF7" s="1136">
        <v>736</v>
      </c>
      <c r="AG7" s="1137"/>
      <c r="AH7" s="1137"/>
      <c r="AI7" s="1137"/>
      <c r="AJ7" s="1138"/>
      <c r="AK7" s="1120">
        <v>884</v>
      </c>
      <c r="AL7" s="1121"/>
      <c r="AM7" s="1121"/>
      <c r="AN7" s="1121"/>
      <c r="AO7" s="1121"/>
      <c r="AP7" s="1121">
        <v>19142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562</v>
      </c>
      <c r="BS7" s="1124" t="s">
        <v>563</v>
      </c>
      <c r="BT7" s="1125"/>
      <c r="BU7" s="1125"/>
      <c r="BV7" s="1125"/>
      <c r="BW7" s="1125"/>
      <c r="BX7" s="1125"/>
      <c r="BY7" s="1125"/>
      <c r="BZ7" s="1125"/>
      <c r="CA7" s="1125"/>
      <c r="CB7" s="1125"/>
      <c r="CC7" s="1125"/>
      <c r="CD7" s="1125"/>
      <c r="CE7" s="1125"/>
      <c r="CF7" s="1125"/>
      <c r="CG7" s="1126"/>
      <c r="CH7" s="1117">
        <v>10</v>
      </c>
      <c r="CI7" s="1118"/>
      <c r="CJ7" s="1118"/>
      <c r="CK7" s="1118"/>
      <c r="CL7" s="1119"/>
      <c r="CM7" s="1117">
        <v>42</v>
      </c>
      <c r="CN7" s="1118"/>
      <c r="CO7" s="1118"/>
      <c r="CP7" s="1118"/>
      <c r="CQ7" s="1119"/>
      <c r="CR7" s="1117">
        <v>10</v>
      </c>
      <c r="CS7" s="1118"/>
      <c r="CT7" s="1118"/>
      <c r="CU7" s="1118"/>
      <c r="CV7" s="1119"/>
      <c r="CW7" s="1117" t="s">
        <v>541</v>
      </c>
      <c r="CX7" s="1118"/>
      <c r="CY7" s="1118"/>
      <c r="CZ7" s="1118"/>
      <c r="DA7" s="1119"/>
      <c r="DB7" s="1117">
        <v>184</v>
      </c>
      <c r="DC7" s="1118"/>
      <c r="DD7" s="1118"/>
      <c r="DE7" s="1118"/>
      <c r="DF7" s="1119"/>
      <c r="DG7" s="1117">
        <v>4637</v>
      </c>
      <c r="DH7" s="1118"/>
      <c r="DI7" s="1118"/>
      <c r="DJ7" s="1118"/>
      <c r="DK7" s="1119"/>
      <c r="DL7" s="1117" t="s">
        <v>541</v>
      </c>
      <c r="DM7" s="1118"/>
      <c r="DN7" s="1118"/>
      <c r="DO7" s="1118"/>
      <c r="DP7" s="1119"/>
      <c r="DQ7" s="1117">
        <v>4427</v>
      </c>
      <c r="DR7" s="1118"/>
      <c r="DS7" s="1118"/>
      <c r="DT7" s="1118"/>
      <c r="DU7" s="1119"/>
      <c r="DV7" s="1144"/>
      <c r="DW7" s="1145"/>
      <c r="DX7" s="1145"/>
      <c r="DY7" s="1145"/>
      <c r="DZ7" s="1146"/>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8</v>
      </c>
      <c r="R8" s="1073"/>
      <c r="S8" s="1073"/>
      <c r="T8" s="1073"/>
      <c r="U8" s="1073"/>
      <c r="V8" s="1073">
        <v>8</v>
      </c>
      <c r="W8" s="1073"/>
      <c r="X8" s="1073"/>
      <c r="Y8" s="1073"/>
      <c r="Z8" s="1073"/>
      <c r="AA8" s="1073">
        <v>0</v>
      </c>
      <c r="AB8" s="1073"/>
      <c r="AC8" s="1073"/>
      <c r="AD8" s="1073"/>
      <c r="AE8" s="1074"/>
      <c r="AF8" s="1048">
        <v>0</v>
      </c>
      <c r="AG8" s="1049"/>
      <c r="AH8" s="1049"/>
      <c r="AI8" s="1049"/>
      <c r="AJ8" s="1050"/>
      <c r="AK8" s="1115">
        <v>3</v>
      </c>
      <c r="AL8" s="1116"/>
      <c r="AM8" s="1116"/>
      <c r="AN8" s="1116"/>
      <c r="AO8" s="1116"/>
      <c r="AP8" s="1116" t="s">
        <v>539</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20853</v>
      </c>
      <c r="R23" s="1098"/>
      <c r="S23" s="1098"/>
      <c r="T23" s="1098"/>
      <c r="U23" s="1098"/>
      <c r="V23" s="1098">
        <v>20098</v>
      </c>
      <c r="W23" s="1098"/>
      <c r="X23" s="1098"/>
      <c r="Y23" s="1098"/>
      <c r="Z23" s="1098"/>
      <c r="AA23" s="1098">
        <v>756</v>
      </c>
      <c r="AB23" s="1098"/>
      <c r="AC23" s="1098"/>
      <c r="AD23" s="1098"/>
      <c r="AE23" s="1099"/>
      <c r="AF23" s="1100">
        <v>737</v>
      </c>
      <c r="AG23" s="1098"/>
      <c r="AH23" s="1098"/>
      <c r="AI23" s="1098"/>
      <c r="AJ23" s="1101"/>
      <c r="AK23" s="1102"/>
      <c r="AL23" s="1103"/>
      <c r="AM23" s="1103"/>
      <c r="AN23" s="1103"/>
      <c r="AO23" s="1103"/>
      <c r="AP23" s="1098">
        <v>19142</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5961</v>
      </c>
      <c r="R28" s="1083"/>
      <c r="S28" s="1083"/>
      <c r="T28" s="1083"/>
      <c r="U28" s="1083"/>
      <c r="V28" s="1083">
        <v>5920</v>
      </c>
      <c r="W28" s="1083"/>
      <c r="X28" s="1083"/>
      <c r="Y28" s="1083"/>
      <c r="Z28" s="1083"/>
      <c r="AA28" s="1083">
        <v>42</v>
      </c>
      <c r="AB28" s="1083"/>
      <c r="AC28" s="1083"/>
      <c r="AD28" s="1083"/>
      <c r="AE28" s="1084"/>
      <c r="AF28" s="1085">
        <v>42</v>
      </c>
      <c r="AG28" s="1083"/>
      <c r="AH28" s="1083"/>
      <c r="AI28" s="1083"/>
      <c r="AJ28" s="1086"/>
      <c r="AK28" s="1087">
        <v>288</v>
      </c>
      <c r="AL28" s="1075"/>
      <c r="AM28" s="1075"/>
      <c r="AN28" s="1075"/>
      <c r="AO28" s="1075"/>
      <c r="AP28" s="1075" t="s">
        <v>541</v>
      </c>
      <c r="AQ28" s="1075"/>
      <c r="AR28" s="1075"/>
      <c r="AS28" s="1075"/>
      <c r="AT28" s="1075"/>
      <c r="AU28" s="1075" t="s">
        <v>541</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649</v>
      </c>
      <c r="R29" s="1073"/>
      <c r="S29" s="1073"/>
      <c r="T29" s="1073"/>
      <c r="U29" s="1073"/>
      <c r="V29" s="1073">
        <v>632</v>
      </c>
      <c r="W29" s="1073"/>
      <c r="X29" s="1073"/>
      <c r="Y29" s="1073"/>
      <c r="Z29" s="1073"/>
      <c r="AA29" s="1073">
        <v>17</v>
      </c>
      <c r="AB29" s="1073"/>
      <c r="AC29" s="1073"/>
      <c r="AD29" s="1073"/>
      <c r="AE29" s="1074"/>
      <c r="AF29" s="1048">
        <v>17</v>
      </c>
      <c r="AG29" s="1049"/>
      <c r="AH29" s="1049"/>
      <c r="AI29" s="1049"/>
      <c r="AJ29" s="1050"/>
      <c r="AK29" s="1009">
        <v>113</v>
      </c>
      <c r="AL29" s="1000"/>
      <c r="AM29" s="1000"/>
      <c r="AN29" s="1000"/>
      <c r="AO29" s="1000"/>
      <c r="AP29" s="1000" t="s">
        <v>541</v>
      </c>
      <c r="AQ29" s="1000"/>
      <c r="AR29" s="1000"/>
      <c r="AS29" s="1000"/>
      <c r="AT29" s="1000"/>
      <c r="AU29" s="1000" t="s">
        <v>541</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18</v>
      </c>
      <c r="R30" s="1073"/>
      <c r="S30" s="1073"/>
      <c r="T30" s="1073"/>
      <c r="U30" s="1073"/>
      <c r="V30" s="1073">
        <v>17</v>
      </c>
      <c r="W30" s="1073"/>
      <c r="X30" s="1073"/>
      <c r="Y30" s="1073"/>
      <c r="Z30" s="1073"/>
      <c r="AA30" s="1073">
        <v>2</v>
      </c>
      <c r="AB30" s="1073"/>
      <c r="AC30" s="1073"/>
      <c r="AD30" s="1073"/>
      <c r="AE30" s="1074"/>
      <c r="AF30" s="1048">
        <v>2</v>
      </c>
      <c r="AG30" s="1049"/>
      <c r="AH30" s="1049"/>
      <c r="AI30" s="1049"/>
      <c r="AJ30" s="1050"/>
      <c r="AK30" s="1009" t="s">
        <v>540</v>
      </c>
      <c r="AL30" s="1000"/>
      <c r="AM30" s="1000"/>
      <c r="AN30" s="1000"/>
      <c r="AO30" s="1000"/>
      <c r="AP30" s="1000" t="s">
        <v>541</v>
      </c>
      <c r="AQ30" s="1000"/>
      <c r="AR30" s="1000"/>
      <c r="AS30" s="1000"/>
      <c r="AT30" s="1000"/>
      <c r="AU30" s="1000" t="s">
        <v>542</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895</v>
      </c>
      <c r="R31" s="1073"/>
      <c r="S31" s="1073"/>
      <c r="T31" s="1073"/>
      <c r="U31" s="1073"/>
      <c r="V31" s="1073">
        <v>750</v>
      </c>
      <c r="W31" s="1073"/>
      <c r="X31" s="1073"/>
      <c r="Y31" s="1073"/>
      <c r="Z31" s="1073"/>
      <c r="AA31" s="1073">
        <v>144</v>
      </c>
      <c r="AB31" s="1073"/>
      <c r="AC31" s="1073"/>
      <c r="AD31" s="1073"/>
      <c r="AE31" s="1074"/>
      <c r="AF31" s="1048">
        <v>1178</v>
      </c>
      <c r="AG31" s="1049"/>
      <c r="AH31" s="1049"/>
      <c r="AI31" s="1049"/>
      <c r="AJ31" s="1050"/>
      <c r="AK31" s="1009">
        <v>7</v>
      </c>
      <c r="AL31" s="1000"/>
      <c r="AM31" s="1000"/>
      <c r="AN31" s="1000"/>
      <c r="AO31" s="1000"/>
      <c r="AP31" s="1000">
        <v>1952</v>
      </c>
      <c r="AQ31" s="1000"/>
      <c r="AR31" s="1000"/>
      <c r="AS31" s="1000"/>
      <c r="AT31" s="1000"/>
      <c r="AU31" s="1000" t="s">
        <v>541</v>
      </c>
      <c r="AV31" s="1000"/>
      <c r="AW31" s="1000"/>
      <c r="AX31" s="1000"/>
      <c r="AY31" s="1000"/>
      <c r="AZ31" s="1071"/>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2383</v>
      </c>
      <c r="R32" s="1073"/>
      <c r="S32" s="1073"/>
      <c r="T32" s="1073"/>
      <c r="U32" s="1073"/>
      <c r="V32" s="1073">
        <v>1881</v>
      </c>
      <c r="W32" s="1073"/>
      <c r="X32" s="1073"/>
      <c r="Y32" s="1073"/>
      <c r="Z32" s="1073"/>
      <c r="AA32" s="1073">
        <v>502</v>
      </c>
      <c r="AB32" s="1073"/>
      <c r="AC32" s="1073"/>
      <c r="AD32" s="1073"/>
      <c r="AE32" s="1074"/>
      <c r="AF32" s="1048">
        <v>896</v>
      </c>
      <c r="AG32" s="1049"/>
      <c r="AH32" s="1049"/>
      <c r="AI32" s="1049"/>
      <c r="AJ32" s="1050"/>
      <c r="AK32" s="1009">
        <v>804</v>
      </c>
      <c r="AL32" s="1000"/>
      <c r="AM32" s="1000"/>
      <c r="AN32" s="1000"/>
      <c r="AO32" s="1000"/>
      <c r="AP32" s="1000">
        <v>13858</v>
      </c>
      <c r="AQ32" s="1000"/>
      <c r="AR32" s="1000"/>
      <c r="AS32" s="1000"/>
      <c r="AT32" s="1000"/>
      <c r="AU32" s="1000">
        <v>6042</v>
      </c>
      <c r="AV32" s="1000"/>
      <c r="AW32" s="1000"/>
      <c r="AX32" s="1000"/>
      <c r="AY32" s="1000"/>
      <c r="AZ32" s="1071"/>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432</v>
      </c>
      <c r="R33" s="1073"/>
      <c r="S33" s="1073"/>
      <c r="T33" s="1073"/>
      <c r="U33" s="1073"/>
      <c r="V33" s="1073">
        <v>289</v>
      </c>
      <c r="W33" s="1073"/>
      <c r="X33" s="1073"/>
      <c r="Y33" s="1073"/>
      <c r="Z33" s="1073"/>
      <c r="AA33" s="1073">
        <v>143</v>
      </c>
      <c r="AB33" s="1073"/>
      <c r="AC33" s="1073"/>
      <c r="AD33" s="1073"/>
      <c r="AE33" s="1074"/>
      <c r="AF33" s="1048">
        <v>1614</v>
      </c>
      <c r="AG33" s="1049"/>
      <c r="AH33" s="1049"/>
      <c r="AI33" s="1049"/>
      <c r="AJ33" s="1050"/>
      <c r="AK33" s="1009" t="s">
        <v>540</v>
      </c>
      <c r="AL33" s="1000"/>
      <c r="AM33" s="1000"/>
      <c r="AN33" s="1000"/>
      <c r="AO33" s="1000"/>
      <c r="AP33" s="1000">
        <v>85</v>
      </c>
      <c r="AQ33" s="1000"/>
      <c r="AR33" s="1000"/>
      <c r="AS33" s="1000"/>
      <c r="AT33" s="1000"/>
      <c r="AU33" s="1000" t="s">
        <v>541</v>
      </c>
      <c r="AV33" s="1000"/>
      <c r="AW33" s="1000"/>
      <c r="AX33" s="1000"/>
      <c r="AY33" s="1000"/>
      <c r="AZ33" s="1071"/>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62</v>
      </c>
      <c r="R34" s="1073"/>
      <c r="S34" s="1073"/>
      <c r="T34" s="1073"/>
      <c r="U34" s="1073"/>
      <c r="V34" s="1073">
        <v>54</v>
      </c>
      <c r="W34" s="1073"/>
      <c r="X34" s="1073"/>
      <c r="Y34" s="1073"/>
      <c r="Z34" s="1073"/>
      <c r="AA34" s="1073">
        <v>8</v>
      </c>
      <c r="AB34" s="1073"/>
      <c r="AC34" s="1073"/>
      <c r="AD34" s="1073"/>
      <c r="AE34" s="1074"/>
      <c r="AF34" s="1048">
        <v>8</v>
      </c>
      <c r="AG34" s="1049"/>
      <c r="AH34" s="1049"/>
      <c r="AI34" s="1049"/>
      <c r="AJ34" s="1050"/>
      <c r="AK34" s="1009">
        <v>18</v>
      </c>
      <c r="AL34" s="1000"/>
      <c r="AM34" s="1000"/>
      <c r="AN34" s="1000"/>
      <c r="AO34" s="1000"/>
      <c r="AP34" s="1000" t="s">
        <v>541</v>
      </c>
      <c r="AQ34" s="1000"/>
      <c r="AR34" s="1000"/>
      <c r="AS34" s="1000"/>
      <c r="AT34" s="1000"/>
      <c r="AU34" s="1000" t="s">
        <v>541</v>
      </c>
      <c r="AV34" s="1000"/>
      <c r="AW34" s="1000"/>
      <c r="AX34" s="1000"/>
      <c r="AY34" s="1000"/>
      <c r="AZ34" s="1071"/>
      <c r="BA34" s="1071"/>
      <c r="BB34" s="1071"/>
      <c r="BC34" s="1071"/>
      <c r="BD34" s="1071"/>
      <c r="BE34" s="1061" t="s">
        <v>390</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391</v>
      </c>
      <c r="C35" s="1067"/>
      <c r="D35" s="1067"/>
      <c r="E35" s="1067"/>
      <c r="F35" s="1067"/>
      <c r="G35" s="1067"/>
      <c r="H35" s="1067"/>
      <c r="I35" s="1067"/>
      <c r="J35" s="1067"/>
      <c r="K35" s="1067"/>
      <c r="L35" s="1067"/>
      <c r="M35" s="1067"/>
      <c r="N35" s="1067"/>
      <c r="O35" s="1067"/>
      <c r="P35" s="1068"/>
      <c r="Q35" s="1072">
        <v>46</v>
      </c>
      <c r="R35" s="1073"/>
      <c r="S35" s="1073"/>
      <c r="T35" s="1073"/>
      <c r="U35" s="1073"/>
      <c r="V35" s="1073">
        <v>46</v>
      </c>
      <c r="W35" s="1073"/>
      <c r="X35" s="1073"/>
      <c r="Y35" s="1073"/>
      <c r="Z35" s="1073"/>
      <c r="AA35" s="1073" t="s">
        <v>541</v>
      </c>
      <c r="AB35" s="1073"/>
      <c r="AC35" s="1073"/>
      <c r="AD35" s="1073"/>
      <c r="AE35" s="1074"/>
      <c r="AF35" s="1048" t="s">
        <v>112</v>
      </c>
      <c r="AG35" s="1049"/>
      <c r="AH35" s="1049"/>
      <c r="AI35" s="1049"/>
      <c r="AJ35" s="1050"/>
      <c r="AK35" s="1009">
        <v>35</v>
      </c>
      <c r="AL35" s="1000"/>
      <c r="AM35" s="1000"/>
      <c r="AN35" s="1000"/>
      <c r="AO35" s="1000"/>
      <c r="AP35" s="1000" t="s">
        <v>541</v>
      </c>
      <c r="AQ35" s="1000"/>
      <c r="AR35" s="1000"/>
      <c r="AS35" s="1000"/>
      <c r="AT35" s="1000"/>
      <c r="AU35" s="1000" t="s">
        <v>541</v>
      </c>
      <c r="AV35" s="1000"/>
      <c r="AW35" s="1000"/>
      <c r="AX35" s="1000"/>
      <c r="AY35" s="1000"/>
      <c r="AZ35" s="1071"/>
      <c r="BA35" s="1071"/>
      <c r="BB35" s="1071"/>
      <c r="BC35" s="1071"/>
      <c r="BD35" s="1071"/>
      <c r="BE35" s="1061" t="s">
        <v>390</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3757</v>
      </c>
      <c r="AG63" s="988"/>
      <c r="AH63" s="988"/>
      <c r="AI63" s="988"/>
      <c r="AJ63" s="1059"/>
      <c r="AK63" s="1060"/>
      <c r="AL63" s="992"/>
      <c r="AM63" s="992"/>
      <c r="AN63" s="992"/>
      <c r="AO63" s="992"/>
      <c r="AP63" s="988">
        <v>15895</v>
      </c>
      <c r="AQ63" s="988"/>
      <c r="AR63" s="988"/>
      <c r="AS63" s="988"/>
      <c r="AT63" s="988"/>
      <c r="AU63" s="988">
        <v>6042</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396</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543</v>
      </c>
      <c r="C68" s="1015"/>
      <c r="D68" s="1015"/>
      <c r="E68" s="1015"/>
      <c r="F68" s="1015"/>
      <c r="G68" s="1015"/>
      <c r="H68" s="1015"/>
      <c r="I68" s="1015"/>
      <c r="J68" s="1015"/>
      <c r="K68" s="1015"/>
      <c r="L68" s="1015"/>
      <c r="M68" s="1015"/>
      <c r="N68" s="1015"/>
      <c r="O68" s="1015"/>
      <c r="P68" s="1016"/>
      <c r="Q68" s="1017"/>
      <c r="R68" s="1011"/>
      <c r="S68" s="1011"/>
      <c r="T68" s="1011"/>
      <c r="U68" s="1011"/>
      <c r="V68" s="1011"/>
      <c r="W68" s="1011"/>
      <c r="X68" s="1011"/>
      <c r="Y68" s="1011"/>
      <c r="Z68" s="1011"/>
      <c r="AA68" s="1011"/>
      <c r="AB68" s="1011"/>
      <c r="AC68" s="1011"/>
      <c r="AD68" s="1011"/>
      <c r="AE68" s="1011"/>
      <c r="AF68" s="1011"/>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544</v>
      </c>
      <c r="C69" s="1004"/>
      <c r="D69" s="1004"/>
      <c r="E69" s="1004"/>
      <c r="F69" s="1004"/>
      <c r="G69" s="1004"/>
      <c r="H69" s="1004"/>
      <c r="I69" s="1004"/>
      <c r="J69" s="1004"/>
      <c r="K69" s="1004"/>
      <c r="L69" s="1004"/>
      <c r="M69" s="1004"/>
      <c r="N69" s="1004"/>
      <c r="O69" s="1004"/>
      <c r="P69" s="1005"/>
      <c r="Q69" s="1006">
        <v>297</v>
      </c>
      <c r="R69" s="1000"/>
      <c r="S69" s="1000"/>
      <c r="T69" s="1000"/>
      <c r="U69" s="1000"/>
      <c r="V69" s="1000">
        <v>237</v>
      </c>
      <c r="W69" s="1000"/>
      <c r="X69" s="1000"/>
      <c r="Y69" s="1000"/>
      <c r="Z69" s="1000"/>
      <c r="AA69" s="1000">
        <v>60</v>
      </c>
      <c r="AB69" s="1000"/>
      <c r="AC69" s="1000"/>
      <c r="AD69" s="1000"/>
      <c r="AE69" s="1000"/>
      <c r="AF69" s="1000">
        <v>60</v>
      </c>
      <c r="AG69" s="1000"/>
      <c r="AH69" s="1000"/>
      <c r="AI69" s="1000"/>
      <c r="AJ69" s="1000"/>
      <c r="AK69" s="1000" t="s">
        <v>565</v>
      </c>
      <c r="AL69" s="1000"/>
      <c r="AM69" s="1000"/>
      <c r="AN69" s="1000"/>
      <c r="AO69" s="1000"/>
      <c r="AP69" s="1000" t="s">
        <v>542</v>
      </c>
      <c r="AQ69" s="1000"/>
      <c r="AR69" s="1000"/>
      <c r="AS69" s="1000"/>
      <c r="AT69" s="1000"/>
      <c r="AU69" s="1000" t="s">
        <v>541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545</v>
      </c>
      <c r="C70" s="1004"/>
      <c r="D70" s="1004"/>
      <c r="E70" s="1004"/>
      <c r="F70" s="1004"/>
      <c r="G70" s="1004"/>
      <c r="H70" s="1004"/>
      <c r="I70" s="1004"/>
      <c r="J70" s="1004"/>
      <c r="K70" s="1004"/>
      <c r="L70" s="1004"/>
      <c r="M70" s="1004"/>
      <c r="N70" s="1004"/>
      <c r="O70" s="1004"/>
      <c r="P70" s="1005"/>
      <c r="Q70" s="1006">
        <v>419</v>
      </c>
      <c r="R70" s="1000"/>
      <c r="S70" s="1000"/>
      <c r="T70" s="1000"/>
      <c r="U70" s="1000"/>
      <c r="V70" s="1000">
        <v>380</v>
      </c>
      <c r="W70" s="1000"/>
      <c r="X70" s="1000"/>
      <c r="Y70" s="1000"/>
      <c r="Z70" s="1000"/>
      <c r="AA70" s="1000">
        <v>39</v>
      </c>
      <c r="AB70" s="1000"/>
      <c r="AC70" s="1000"/>
      <c r="AD70" s="1000"/>
      <c r="AE70" s="1000"/>
      <c r="AF70" s="1000">
        <v>38</v>
      </c>
      <c r="AG70" s="1000"/>
      <c r="AH70" s="1000"/>
      <c r="AI70" s="1000"/>
      <c r="AJ70" s="1000"/>
      <c r="AK70" s="1000" t="s">
        <v>564</v>
      </c>
      <c r="AL70" s="1000"/>
      <c r="AM70" s="1000"/>
      <c r="AN70" s="1000"/>
      <c r="AO70" s="1000"/>
      <c r="AP70" s="1000">
        <v>212</v>
      </c>
      <c r="AQ70" s="1000"/>
      <c r="AR70" s="1000"/>
      <c r="AS70" s="1000"/>
      <c r="AT70" s="1000"/>
      <c r="AU70" s="1000">
        <v>50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546</v>
      </c>
      <c r="C71" s="1004"/>
      <c r="D71" s="1004"/>
      <c r="E71" s="1004"/>
      <c r="F71" s="1004"/>
      <c r="G71" s="1004"/>
      <c r="H71" s="1004"/>
      <c r="I71" s="1004"/>
      <c r="J71" s="1004"/>
      <c r="K71" s="1004"/>
      <c r="L71" s="1004"/>
      <c r="M71" s="1004"/>
      <c r="N71" s="1004"/>
      <c r="O71" s="1004"/>
      <c r="P71" s="1005"/>
      <c r="Q71" s="1006">
        <v>18154</v>
      </c>
      <c r="R71" s="1000"/>
      <c r="S71" s="1000"/>
      <c r="T71" s="1000"/>
      <c r="U71" s="1000"/>
      <c r="V71" s="1000">
        <v>17697</v>
      </c>
      <c r="W71" s="1000"/>
      <c r="X71" s="1000"/>
      <c r="Y71" s="1000"/>
      <c r="Z71" s="1000"/>
      <c r="AA71" s="1000">
        <v>457</v>
      </c>
      <c r="AB71" s="1000"/>
      <c r="AC71" s="1000"/>
      <c r="AD71" s="1000"/>
      <c r="AE71" s="1000"/>
      <c r="AF71" s="1000">
        <v>457</v>
      </c>
      <c r="AG71" s="1000"/>
      <c r="AH71" s="1000"/>
      <c r="AI71" s="1000"/>
      <c r="AJ71" s="1000"/>
      <c r="AK71" s="1000">
        <v>16</v>
      </c>
      <c r="AL71" s="1000"/>
      <c r="AM71" s="1000"/>
      <c r="AN71" s="1000"/>
      <c r="AO71" s="1000"/>
      <c r="AP71" s="1000" t="s">
        <v>561</v>
      </c>
      <c r="AQ71" s="1000"/>
      <c r="AR71" s="1000"/>
      <c r="AS71" s="1000"/>
      <c r="AT71" s="1000"/>
      <c r="AU71" s="1000" t="s">
        <v>541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547</v>
      </c>
      <c r="C72" s="1004"/>
      <c r="D72" s="1004"/>
      <c r="E72" s="1004"/>
      <c r="F72" s="1004"/>
      <c r="G72" s="1004"/>
      <c r="H72" s="1004"/>
      <c r="I72" s="1004"/>
      <c r="J72" s="1004"/>
      <c r="K72" s="1004"/>
      <c r="L72" s="1004"/>
      <c r="M72" s="1004"/>
      <c r="N72" s="1004"/>
      <c r="O72" s="1004"/>
      <c r="P72" s="1005"/>
      <c r="Q72" s="1006">
        <v>2322</v>
      </c>
      <c r="R72" s="1000"/>
      <c r="S72" s="1000"/>
      <c r="T72" s="1000"/>
      <c r="U72" s="1000"/>
      <c r="V72" s="1000">
        <v>2121</v>
      </c>
      <c r="W72" s="1000"/>
      <c r="X72" s="1000"/>
      <c r="Y72" s="1000"/>
      <c r="Z72" s="1000"/>
      <c r="AA72" s="1000">
        <v>201</v>
      </c>
      <c r="AB72" s="1000"/>
      <c r="AC72" s="1000"/>
      <c r="AD72" s="1000"/>
      <c r="AE72" s="1000"/>
      <c r="AF72" s="1000">
        <v>201</v>
      </c>
      <c r="AG72" s="1000"/>
      <c r="AH72" s="1000"/>
      <c r="AI72" s="1000"/>
      <c r="AJ72" s="1000"/>
      <c r="AK72" s="1000" t="s">
        <v>564</v>
      </c>
      <c r="AL72" s="1000"/>
      <c r="AM72" s="1000"/>
      <c r="AN72" s="1000"/>
      <c r="AO72" s="1000"/>
      <c r="AP72" s="1000">
        <v>1367</v>
      </c>
      <c r="AQ72" s="1000"/>
      <c r="AR72" s="1000"/>
      <c r="AS72" s="1000"/>
      <c r="AT72" s="1000"/>
      <c r="AU72" s="1000">
        <v>263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548</v>
      </c>
      <c r="C73" s="1004"/>
      <c r="D73" s="1004"/>
      <c r="E73" s="1004"/>
      <c r="F73" s="1004"/>
      <c r="G73" s="1004"/>
      <c r="H73" s="1004"/>
      <c r="I73" s="1004"/>
      <c r="J73" s="1004"/>
      <c r="K73" s="1004"/>
      <c r="L73" s="1004"/>
      <c r="M73" s="1004"/>
      <c r="N73" s="1004"/>
      <c r="O73" s="1004"/>
      <c r="P73" s="1005"/>
      <c r="Q73" s="1006">
        <v>23</v>
      </c>
      <c r="R73" s="1000"/>
      <c r="S73" s="1000"/>
      <c r="T73" s="1000"/>
      <c r="U73" s="1000"/>
      <c r="V73" s="1000">
        <v>15</v>
      </c>
      <c r="W73" s="1000"/>
      <c r="X73" s="1000"/>
      <c r="Y73" s="1000"/>
      <c r="Z73" s="1000"/>
      <c r="AA73" s="1000">
        <v>7</v>
      </c>
      <c r="AB73" s="1000"/>
      <c r="AC73" s="1000"/>
      <c r="AD73" s="1000"/>
      <c r="AE73" s="1000"/>
      <c r="AF73" s="1000">
        <v>7</v>
      </c>
      <c r="AG73" s="1000"/>
      <c r="AH73" s="1000"/>
      <c r="AI73" s="1000"/>
      <c r="AJ73" s="1000"/>
      <c r="AK73" s="1000" t="s">
        <v>566</v>
      </c>
      <c r="AL73" s="1000"/>
      <c r="AM73" s="1000"/>
      <c r="AN73" s="1000"/>
      <c r="AO73" s="1000"/>
      <c r="AP73" s="1000" t="s">
        <v>541</v>
      </c>
      <c r="AQ73" s="1000"/>
      <c r="AR73" s="1000"/>
      <c r="AS73" s="1000"/>
      <c r="AT73" s="1000"/>
      <c r="AU73" s="1000" t="s">
        <v>541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549</v>
      </c>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550</v>
      </c>
      <c r="C75" s="1004"/>
      <c r="D75" s="1004"/>
      <c r="E75" s="1004"/>
      <c r="F75" s="1004"/>
      <c r="G75" s="1004"/>
      <c r="H75" s="1004"/>
      <c r="I75" s="1004"/>
      <c r="J75" s="1004"/>
      <c r="K75" s="1004"/>
      <c r="L75" s="1004"/>
      <c r="M75" s="1004"/>
      <c r="N75" s="1004"/>
      <c r="O75" s="1004"/>
      <c r="P75" s="1005"/>
      <c r="Q75" s="1007">
        <v>8895</v>
      </c>
      <c r="R75" s="1008"/>
      <c r="S75" s="1008"/>
      <c r="T75" s="1008"/>
      <c r="U75" s="1009"/>
      <c r="V75" s="1010">
        <v>9540</v>
      </c>
      <c r="W75" s="1008"/>
      <c r="X75" s="1008"/>
      <c r="Y75" s="1008"/>
      <c r="Z75" s="1009"/>
      <c r="AA75" s="1010">
        <v>-645</v>
      </c>
      <c r="AB75" s="1008"/>
      <c r="AC75" s="1008"/>
      <c r="AD75" s="1008"/>
      <c r="AE75" s="1009"/>
      <c r="AF75" s="1010">
        <v>353</v>
      </c>
      <c r="AG75" s="1008"/>
      <c r="AH75" s="1008"/>
      <c r="AI75" s="1008"/>
      <c r="AJ75" s="1009"/>
      <c r="AK75" s="1010" t="s">
        <v>564</v>
      </c>
      <c r="AL75" s="1008"/>
      <c r="AM75" s="1008"/>
      <c r="AN75" s="1008"/>
      <c r="AO75" s="1009"/>
      <c r="AP75" s="1010">
        <v>8759</v>
      </c>
      <c r="AQ75" s="1008"/>
      <c r="AR75" s="1008"/>
      <c r="AS75" s="1008"/>
      <c r="AT75" s="1009"/>
      <c r="AU75" s="1010">
        <v>234</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551</v>
      </c>
      <c r="C76" s="1004"/>
      <c r="D76" s="1004"/>
      <c r="E76" s="1004"/>
      <c r="F76" s="1004"/>
      <c r="G76" s="1004"/>
      <c r="H76" s="1004"/>
      <c r="I76" s="1004"/>
      <c r="J76" s="1004"/>
      <c r="K76" s="1004"/>
      <c r="L76" s="1004"/>
      <c r="M76" s="1004"/>
      <c r="N76" s="1004"/>
      <c r="O76" s="1004"/>
      <c r="P76" s="1005"/>
      <c r="Q76" s="1007">
        <v>404</v>
      </c>
      <c r="R76" s="1008"/>
      <c r="S76" s="1008"/>
      <c r="T76" s="1008"/>
      <c r="U76" s="1009"/>
      <c r="V76" s="1010">
        <v>399</v>
      </c>
      <c r="W76" s="1008"/>
      <c r="X76" s="1008"/>
      <c r="Y76" s="1008"/>
      <c r="Z76" s="1009"/>
      <c r="AA76" s="1010">
        <v>5</v>
      </c>
      <c r="AB76" s="1008"/>
      <c r="AC76" s="1008"/>
      <c r="AD76" s="1008"/>
      <c r="AE76" s="1009"/>
      <c r="AF76" s="1010">
        <v>-6</v>
      </c>
      <c r="AG76" s="1008"/>
      <c r="AH76" s="1008"/>
      <c r="AI76" s="1008"/>
      <c r="AJ76" s="1009"/>
      <c r="AK76" s="1010" t="s">
        <v>564</v>
      </c>
      <c r="AL76" s="1008"/>
      <c r="AM76" s="1008"/>
      <c r="AN76" s="1008"/>
      <c r="AO76" s="1009"/>
      <c r="AP76" s="1010">
        <v>75</v>
      </c>
      <c r="AQ76" s="1008"/>
      <c r="AR76" s="1008"/>
      <c r="AS76" s="1008"/>
      <c r="AT76" s="1009"/>
      <c r="AU76" s="1010">
        <v>3</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552</v>
      </c>
      <c r="C77" s="1004"/>
      <c r="D77" s="1004"/>
      <c r="E77" s="1004"/>
      <c r="F77" s="1004"/>
      <c r="G77" s="1004"/>
      <c r="H77" s="1004"/>
      <c r="I77" s="1004"/>
      <c r="J77" s="1004"/>
      <c r="K77" s="1004"/>
      <c r="L77" s="1004"/>
      <c r="M77" s="1004"/>
      <c r="N77" s="1004"/>
      <c r="O77" s="1004"/>
      <c r="P77" s="1005"/>
      <c r="Q77" s="1007">
        <v>167</v>
      </c>
      <c r="R77" s="1008"/>
      <c r="S77" s="1008"/>
      <c r="T77" s="1008"/>
      <c r="U77" s="1009"/>
      <c r="V77" s="1010">
        <v>154</v>
      </c>
      <c r="W77" s="1008"/>
      <c r="X77" s="1008"/>
      <c r="Y77" s="1008"/>
      <c r="Z77" s="1009"/>
      <c r="AA77" s="1010">
        <v>13</v>
      </c>
      <c r="AB77" s="1008"/>
      <c r="AC77" s="1008"/>
      <c r="AD77" s="1008"/>
      <c r="AE77" s="1009"/>
      <c r="AF77" s="1010">
        <v>7</v>
      </c>
      <c r="AG77" s="1008"/>
      <c r="AH77" s="1008"/>
      <c r="AI77" s="1008"/>
      <c r="AJ77" s="1009"/>
      <c r="AK77" s="1010" t="s">
        <v>566</v>
      </c>
      <c r="AL77" s="1008"/>
      <c r="AM77" s="1008"/>
      <c r="AN77" s="1008"/>
      <c r="AO77" s="1009"/>
      <c r="AP77" s="1010" t="s">
        <v>541</v>
      </c>
      <c r="AQ77" s="1008"/>
      <c r="AR77" s="1008"/>
      <c r="AS77" s="1008"/>
      <c r="AT77" s="1009"/>
      <c r="AU77" s="1010" t="s">
        <v>541</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553</v>
      </c>
      <c r="C78" s="1004"/>
      <c r="D78" s="1004"/>
      <c r="E78" s="1004"/>
      <c r="F78" s="1004"/>
      <c r="G78" s="1004"/>
      <c r="H78" s="1004"/>
      <c r="I78" s="1004"/>
      <c r="J78" s="1004"/>
      <c r="K78" s="1004"/>
      <c r="L78" s="1004"/>
      <c r="M78" s="1004"/>
      <c r="N78" s="1004"/>
      <c r="O78" s="1004"/>
      <c r="P78" s="1005"/>
      <c r="Q78" s="1006">
        <v>466</v>
      </c>
      <c r="R78" s="1000"/>
      <c r="S78" s="1000"/>
      <c r="T78" s="1000"/>
      <c r="U78" s="1000"/>
      <c r="V78" s="1000">
        <v>479</v>
      </c>
      <c r="W78" s="1000"/>
      <c r="X78" s="1000"/>
      <c r="Y78" s="1000"/>
      <c r="Z78" s="1000"/>
      <c r="AA78" s="1000">
        <v>-13</v>
      </c>
      <c r="AB78" s="1000"/>
      <c r="AC78" s="1000"/>
      <c r="AD78" s="1000"/>
      <c r="AE78" s="1000"/>
      <c r="AF78" s="1000">
        <v>13</v>
      </c>
      <c r="AG78" s="1000"/>
      <c r="AH78" s="1000"/>
      <c r="AI78" s="1000"/>
      <c r="AJ78" s="1000"/>
      <c r="AK78" s="1000" t="s">
        <v>564</v>
      </c>
      <c r="AL78" s="1000"/>
      <c r="AM78" s="1000"/>
      <c r="AN78" s="1000"/>
      <c r="AO78" s="1000"/>
      <c r="AP78" s="1000" t="s">
        <v>541</v>
      </c>
      <c r="AQ78" s="1000"/>
      <c r="AR78" s="1000"/>
      <c r="AS78" s="1000"/>
      <c r="AT78" s="1000"/>
      <c r="AU78" s="1000" t="s">
        <v>541</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554</v>
      </c>
      <c r="C79" s="1004"/>
      <c r="D79" s="1004"/>
      <c r="E79" s="1004"/>
      <c r="F79" s="1004"/>
      <c r="G79" s="1004"/>
      <c r="H79" s="1004"/>
      <c r="I79" s="1004"/>
      <c r="J79" s="1004"/>
      <c r="K79" s="1004"/>
      <c r="L79" s="1004"/>
      <c r="M79" s="1004"/>
      <c r="N79" s="1004"/>
      <c r="O79" s="1004"/>
      <c r="P79" s="1005"/>
      <c r="Q79" s="1006">
        <v>148</v>
      </c>
      <c r="R79" s="1000"/>
      <c r="S79" s="1000"/>
      <c r="T79" s="1000"/>
      <c r="U79" s="1000"/>
      <c r="V79" s="1000">
        <v>106</v>
      </c>
      <c r="W79" s="1000"/>
      <c r="X79" s="1000"/>
      <c r="Y79" s="1000"/>
      <c r="Z79" s="1000"/>
      <c r="AA79" s="1000">
        <v>43</v>
      </c>
      <c r="AB79" s="1000"/>
      <c r="AC79" s="1000"/>
      <c r="AD79" s="1000"/>
      <c r="AE79" s="1000"/>
      <c r="AF79" s="1000">
        <v>43</v>
      </c>
      <c r="AG79" s="1000"/>
      <c r="AH79" s="1000"/>
      <c r="AI79" s="1000"/>
      <c r="AJ79" s="1000"/>
      <c r="AK79" s="1000" t="s">
        <v>564</v>
      </c>
      <c r="AL79" s="1000"/>
      <c r="AM79" s="1000"/>
      <c r="AN79" s="1000"/>
      <c r="AO79" s="1000"/>
      <c r="AP79" s="1000">
        <v>355</v>
      </c>
      <c r="AQ79" s="1000"/>
      <c r="AR79" s="1000"/>
      <c r="AS79" s="1000"/>
      <c r="AT79" s="1000"/>
      <c r="AU79" s="1000">
        <v>156</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555</v>
      </c>
      <c r="C80" s="1004"/>
      <c r="D80" s="1004"/>
      <c r="E80" s="1004"/>
      <c r="F80" s="1004"/>
      <c r="G80" s="1004"/>
      <c r="H80" s="1004"/>
      <c r="I80" s="1004"/>
      <c r="J80" s="1004"/>
      <c r="K80" s="1004"/>
      <c r="L80" s="1004"/>
      <c r="M80" s="1004"/>
      <c r="N80" s="1004"/>
      <c r="O80" s="1004"/>
      <c r="P80" s="1005"/>
      <c r="Q80" s="1006">
        <v>113</v>
      </c>
      <c r="R80" s="1000"/>
      <c r="S80" s="1000"/>
      <c r="T80" s="1000"/>
      <c r="U80" s="1000"/>
      <c r="V80" s="1000">
        <v>102</v>
      </c>
      <c r="W80" s="1000"/>
      <c r="X80" s="1000"/>
      <c r="Y80" s="1000"/>
      <c r="Z80" s="1000"/>
      <c r="AA80" s="1000">
        <v>11</v>
      </c>
      <c r="AB80" s="1000"/>
      <c r="AC80" s="1000"/>
      <c r="AD80" s="1000"/>
      <c r="AE80" s="1000"/>
      <c r="AF80" s="1000">
        <v>11</v>
      </c>
      <c r="AG80" s="1000"/>
      <c r="AH80" s="1000"/>
      <c r="AI80" s="1000"/>
      <c r="AJ80" s="1000"/>
      <c r="AK80" s="1000" t="s">
        <v>566</v>
      </c>
      <c r="AL80" s="1000"/>
      <c r="AM80" s="1000"/>
      <c r="AN80" s="1000"/>
      <c r="AO80" s="1000"/>
      <c r="AP80" s="1000">
        <v>37</v>
      </c>
      <c r="AQ80" s="1000"/>
      <c r="AR80" s="1000"/>
      <c r="AS80" s="1000"/>
      <c r="AT80" s="1000"/>
      <c r="AU80" s="1000">
        <v>15</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556</v>
      </c>
      <c r="C81" s="1004"/>
      <c r="D81" s="1004"/>
      <c r="E81" s="1004"/>
      <c r="F81" s="1004"/>
      <c r="G81" s="1004"/>
      <c r="H81" s="1004"/>
      <c r="I81" s="1004"/>
      <c r="J81" s="1004"/>
      <c r="K81" s="1004"/>
      <c r="L81" s="1004"/>
      <c r="M81" s="1004"/>
      <c r="N81" s="1004"/>
      <c r="O81" s="1004"/>
      <c r="P81" s="1005"/>
      <c r="Q81" s="1006">
        <v>455</v>
      </c>
      <c r="R81" s="1000"/>
      <c r="S81" s="1000"/>
      <c r="T81" s="1000"/>
      <c r="U81" s="1000"/>
      <c r="V81" s="1000">
        <v>429</v>
      </c>
      <c r="W81" s="1000"/>
      <c r="X81" s="1000"/>
      <c r="Y81" s="1000"/>
      <c r="Z81" s="1000"/>
      <c r="AA81" s="1000">
        <v>26</v>
      </c>
      <c r="AB81" s="1000"/>
      <c r="AC81" s="1000"/>
      <c r="AD81" s="1000"/>
      <c r="AE81" s="1000"/>
      <c r="AF81" s="1000">
        <v>26</v>
      </c>
      <c r="AG81" s="1000"/>
      <c r="AH81" s="1000"/>
      <c r="AI81" s="1000"/>
      <c r="AJ81" s="1000"/>
      <c r="AK81" s="1000" t="s">
        <v>564</v>
      </c>
      <c r="AL81" s="1000"/>
      <c r="AM81" s="1000"/>
      <c r="AN81" s="1000"/>
      <c r="AO81" s="1000"/>
      <c r="AP81" s="1000" t="s">
        <v>541</v>
      </c>
      <c r="AQ81" s="1000"/>
      <c r="AR81" s="1000"/>
      <c r="AS81" s="1000"/>
      <c r="AT81" s="1000"/>
      <c r="AU81" s="1000" t="s">
        <v>541</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557</v>
      </c>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544</v>
      </c>
      <c r="C83" s="1004"/>
      <c r="D83" s="1004"/>
      <c r="E83" s="1004"/>
      <c r="F83" s="1004"/>
      <c r="G83" s="1004"/>
      <c r="H83" s="1004"/>
      <c r="I83" s="1004"/>
      <c r="J83" s="1004"/>
      <c r="K83" s="1004"/>
      <c r="L83" s="1004"/>
      <c r="M83" s="1004"/>
      <c r="N83" s="1004"/>
      <c r="O83" s="1004"/>
      <c r="P83" s="1005"/>
      <c r="Q83" s="1006">
        <v>2125</v>
      </c>
      <c r="R83" s="1000"/>
      <c r="S83" s="1000"/>
      <c r="T83" s="1000"/>
      <c r="U83" s="1000"/>
      <c r="V83" s="1000">
        <v>2067</v>
      </c>
      <c r="W83" s="1000"/>
      <c r="X83" s="1000"/>
      <c r="Y83" s="1000"/>
      <c r="Z83" s="1000"/>
      <c r="AA83" s="1000">
        <v>58</v>
      </c>
      <c r="AB83" s="1000"/>
      <c r="AC83" s="1000"/>
      <c r="AD83" s="1000"/>
      <c r="AE83" s="1000"/>
      <c r="AF83" s="1000">
        <v>58</v>
      </c>
      <c r="AG83" s="1000"/>
      <c r="AH83" s="1000"/>
      <c r="AI83" s="1000"/>
      <c r="AJ83" s="1000"/>
      <c r="AK83" s="1000">
        <v>125</v>
      </c>
      <c r="AL83" s="1000"/>
      <c r="AM83" s="1000"/>
      <c r="AN83" s="1000"/>
      <c r="AO83" s="1000"/>
      <c r="AP83" s="1000" t="s">
        <v>541</v>
      </c>
      <c r="AQ83" s="1000"/>
      <c r="AR83" s="1000"/>
      <c r="AS83" s="1000"/>
      <c r="AT83" s="1000"/>
      <c r="AU83" s="1000" t="s">
        <v>541</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t="s">
        <v>558</v>
      </c>
      <c r="C84" s="1004"/>
      <c r="D84" s="1004"/>
      <c r="E84" s="1004"/>
      <c r="F84" s="1004"/>
      <c r="G84" s="1004"/>
      <c r="H84" s="1004"/>
      <c r="I84" s="1004"/>
      <c r="J84" s="1004"/>
      <c r="K84" s="1004"/>
      <c r="L84" s="1004"/>
      <c r="M84" s="1004"/>
      <c r="N84" s="1004"/>
      <c r="O84" s="1004"/>
      <c r="P84" s="1005"/>
      <c r="Q84" s="1006">
        <v>273707</v>
      </c>
      <c r="R84" s="1000"/>
      <c r="S84" s="1000"/>
      <c r="T84" s="1000"/>
      <c r="U84" s="1000"/>
      <c r="V84" s="1000">
        <v>260942</v>
      </c>
      <c r="W84" s="1000"/>
      <c r="X84" s="1000"/>
      <c r="Y84" s="1000"/>
      <c r="Z84" s="1000"/>
      <c r="AA84" s="1000">
        <v>12765</v>
      </c>
      <c r="AB84" s="1000"/>
      <c r="AC84" s="1000"/>
      <c r="AD84" s="1000"/>
      <c r="AE84" s="1000"/>
      <c r="AF84" s="1000">
        <v>12765</v>
      </c>
      <c r="AG84" s="1000"/>
      <c r="AH84" s="1000"/>
      <c r="AI84" s="1000"/>
      <c r="AJ84" s="1000"/>
      <c r="AK84" s="1000">
        <v>1788</v>
      </c>
      <c r="AL84" s="1000"/>
      <c r="AM84" s="1000"/>
      <c r="AN84" s="1000"/>
      <c r="AO84" s="1000"/>
      <c r="AP84" s="1000" t="s">
        <v>541</v>
      </c>
      <c r="AQ84" s="1000"/>
      <c r="AR84" s="1000"/>
      <c r="AS84" s="1000"/>
      <c r="AT84" s="1000"/>
      <c r="AU84" s="1000" t="s">
        <v>541</v>
      </c>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t="s">
        <v>559</v>
      </c>
      <c r="C85" s="1004"/>
      <c r="D85" s="1004"/>
      <c r="E85" s="1004"/>
      <c r="F85" s="1004"/>
      <c r="G85" s="1004"/>
      <c r="H85" s="1004"/>
      <c r="I85" s="1004"/>
      <c r="J85" s="1004"/>
      <c r="K85" s="1004"/>
      <c r="L85" s="1004"/>
      <c r="M85" s="1004"/>
      <c r="N85" s="1004"/>
      <c r="O85" s="1004"/>
      <c r="P85" s="1005"/>
      <c r="Q85" s="1006">
        <v>193</v>
      </c>
      <c r="R85" s="1000"/>
      <c r="S85" s="1000"/>
      <c r="T85" s="1000"/>
      <c r="U85" s="1000"/>
      <c r="V85" s="1000">
        <v>181</v>
      </c>
      <c r="W85" s="1000"/>
      <c r="X85" s="1000"/>
      <c r="Y85" s="1000"/>
      <c r="Z85" s="1000"/>
      <c r="AA85" s="1000">
        <v>12</v>
      </c>
      <c r="AB85" s="1000"/>
      <c r="AC85" s="1000"/>
      <c r="AD85" s="1000"/>
      <c r="AE85" s="1000"/>
      <c r="AF85" s="1000">
        <v>12</v>
      </c>
      <c r="AG85" s="1000"/>
      <c r="AH85" s="1000"/>
      <c r="AI85" s="1000"/>
      <c r="AJ85" s="1000"/>
      <c r="AK85" s="1000" t="s">
        <v>564</v>
      </c>
      <c r="AL85" s="1000"/>
      <c r="AM85" s="1000"/>
      <c r="AN85" s="1000"/>
      <c r="AO85" s="1000"/>
      <c r="AP85" s="1000" t="s">
        <v>541</v>
      </c>
      <c r="AQ85" s="1000"/>
      <c r="AR85" s="1000"/>
      <c r="AS85" s="1000"/>
      <c r="AT85" s="1000"/>
      <c r="AU85" s="1000" t="s">
        <v>541</v>
      </c>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t="s">
        <v>560</v>
      </c>
      <c r="C86" s="1004"/>
      <c r="D86" s="1004"/>
      <c r="E86" s="1004"/>
      <c r="F86" s="1004"/>
      <c r="G86" s="1004"/>
      <c r="H86" s="1004"/>
      <c r="I86" s="1004"/>
      <c r="J86" s="1004"/>
      <c r="K86" s="1004"/>
      <c r="L86" s="1004"/>
      <c r="M86" s="1004"/>
      <c r="N86" s="1004"/>
      <c r="O86" s="1004"/>
      <c r="P86" s="1005"/>
      <c r="Q86" s="1006">
        <v>2227</v>
      </c>
      <c r="R86" s="1000"/>
      <c r="S86" s="1000"/>
      <c r="T86" s="1000"/>
      <c r="U86" s="1000"/>
      <c r="V86" s="1000">
        <v>2227</v>
      </c>
      <c r="W86" s="1000"/>
      <c r="X86" s="1000"/>
      <c r="Y86" s="1000"/>
      <c r="Z86" s="1000"/>
      <c r="AA86" s="1000" t="s">
        <v>564</v>
      </c>
      <c r="AB86" s="1000"/>
      <c r="AC86" s="1000"/>
      <c r="AD86" s="1000"/>
      <c r="AE86" s="1000"/>
      <c r="AF86" s="1000" t="s">
        <v>541</v>
      </c>
      <c r="AG86" s="1000"/>
      <c r="AH86" s="1000"/>
      <c r="AI86" s="1000"/>
      <c r="AJ86" s="1000"/>
      <c r="AK86" s="1000" t="s">
        <v>566</v>
      </c>
      <c r="AL86" s="1000"/>
      <c r="AM86" s="1000"/>
      <c r="AN86" s="1000"/>
      <c r="AO86" s="1000"/>
      <c r="AP86" s="1000">
        <v>4721</v>
      </c>
      <c r="AQ86" s="1000"/>
      <c r="AR86" s="1000"/>
      <c r="AS86" s="1000"/>
      <c r="AT86" s="1000"/>
      <c r="AU86" s="1000">
        <v>2087</v>
      </c>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SUM(AF68:AJ87)</f>
        <v>14045</v>
      </c>
      <c r="AG88" s="988"/>
      <c r="AH88" s="988"/>
      <c r="AI88" s="988"/>
      <c r="AJ88" s="988"/>
      <c r="AK88" s="992"/>
      <c r="AL88" s="992"/>
      <c r="AM88" s="992"/>
      <c r="AN88" s="992"/>
      <c r="AO88" s="992"/>
      <c r="AP88" s="988">
        <f>SUM(AP68:AT87)</f>
        <v>15526</v>
      </c>
      <c r="AQ88" s="988"/>
      <c r="AR88" s="988"/>
      <c r="AS88" s="988"/>
      <c r="AT88" s="988"/>
      <c r="AU88" s="988">
        <f>SUM(AU68:AY87)</f>
        <v>2808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v>
      </c>
      <c r="CS102" s="980"/>
      <c r="CT102" s="980"/>
      <c r="CU102" s="980"/>
      <c r="CV102" s="981"/>
      <c r="CW102" s="979" t="s">
        <v>541</v>
      </c>
      <c r="CX102" s="980"/>
      <c r="CY102" s="980"/>
      <c r="CZ102" s="980"/>
      <c r="DA102" s="981"/>
      <c r="DB102" s="979">
        <v>184</v>
      </c>
      <c r="DC102" s="980"/>
      <c r="DD102" s="980"/>
      <c r="DE102" s="980"/>
      <c r="DF102" s="981"/>
      <c r="DG102" s="979">
        <v>4637</v>
      </c>
      <c r="DH102" s="980"/>
      <c r="DI102" s="980"/>
      <c r="DJ102" s="980"/>
      <c r="DK102" s="981"/>
      <c r="DL102" s="979" t="s">
        <v>541</v>
      </c>
      <c r="DM102" s="980"/>
      <c r="DN102" s="980"/>
      <c r="DO102" s="980"/>
      <c r="DP102" s="981"/>
      <c r="DQ102" s="979">
        <v>4427</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289</v>
      </c>
      <c r="AG109" s="923"/>
      <c r="AH109" s="923"/>
      <c r="AI109" s="923"/>
      <c r="AJ109" s="924"/>
      <c r="AK109" s="925" t="s">
        <v>288</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289</v>
      </c>
      <c r="BW109" s="923"/>
      <c r="BX109" s="923"/>
      <c r="BY109" s="923"/>
      <c r="BZ109" s="924"/>
      <c r="CA109" s="925" t="s">
        <v>288</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289</v>
      </c>
      <c r="DM109" s="923"/>
      <c r="DN109" s="923"/>
      <c r="DO109" s="923"/>
      <c r="DP109" s="924"/>
      <c r="DQ109" s="925" t="s">
        <v>288</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1912833</v>
      </c>
      <c r="AB110" s="916"/>
      <c r="AC110" s="916"/>
      <c r="AD110" s="916"/>
      <c r="AE110" s="917"/>
      <c r="AF110" s="918">
        <v>1766755</v>
      </c>
      <c r="AG110" s="916"/>
      <c r="AH110" s="916"/>
      <c r="AI110" s="916"/>
      <c r="AJ110" s="917"/>
      <c r="AK110" s="918">
        <v>1772567</v>
      </c>
      <c r="AL110" s="916"/>
      <c r="AM110" s="916"/>
      <c r="AN110" s="916"/>
      <c r="AO110" s="917"/>
      <c r="AP110" s="919">
        <v>18.7</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19509336</v>
      </c>
      <c r="BR110" s="863"/>
      <c r="BS110" s="863"/>
      <c r="BT110" s="863"/>
      <c r="BU110" s="863"/>
      <c r="BV110" s="863">
        <v>19587165</v>
      </c>
      <c r="BW110" s="863"/>
      <c r="BX110" s="863"/>
      <c r="BY110" s="863"/>
      <c r="BZ110" s="863"/>
      <c r="CA110" s="863">
        <v>19142120</v>
      </c>
      <c r="CB110" s="863"/>
      <c r="CC110" s="863"/>
      <c r="CD110" s="863"/>
      <c r="CE110" s="863"/>
      <c r="CF110" s="887">
        <v>201.9</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2826503</v>
      </c>
      <c r="BR111" s="835"/>
      <c r="BS111" s="835"/>
      <c r="BT111" s="835"/>
      <c r="BU111" s="835"/>
      <c r="BV111" s="835">
        <v>2646813</v>
      </c>
      <c r="BW111" s="835"/>
      <c r="BX111" s="835"/>
      <c r="BY111" s="835"/>
      <c r="BZ111" s="835"/>
      <c r="CA111" s="835">
        <v>2442798</v>
      </c>
      <c r="CB111" s="835"/>
      <c r="CC111" s="835"/>
      <c r="CD111" s="835"/>
      <c r="CE111" s="835"/>
      <c r="CF111" s="896">
        <v>25.8</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6829111</v>
      </c>
      <c r="BR112" s="835"/>
      <c r="BS112" s="835"/>
      <c r="BT112" s="835"/>
      <c r="BU112" s="835"/>
      <c r="BV112" s="835">
        <v>6379617</v>
      </c>
      <c r="BW112" s="835"/>
      <c r="BX112" s="835"/>
      <c r="BY112" s="835"/>
      <c r="BZ112" s="835"/>
      <c r="CA112" s="835">
        <v>6041914</v>
      </c>
      <c r="CB112" s="835"/>
      <c r="CC112" s="835"/>
      <c r="CD112" s="835"/>
      <c r="CE112" s="835"/>
      <c r="CF112" s="896">
        <v>63.7</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582937</v>
      </c>
      <c r="AB113" s="944"/>
      <c r="AC113" s="944"/>
      <c r="AD113" s="944"/>
      <c r="AE113" s="945"/>
      <c r="AF113" s="946">
        <v>555067</v>
      </c>
      <c r="AG113" s="944"/>
      <c r="AH113" s="944"/>
      <c r="AI113" s="944"/>
      <c r="AJ113" s="945"/>
      <c r="AK113" s="946">
        <v>582622</v>
      </c>
      <c r="AL113" s="944"/>
      <c r="AM113" s="944"/>
      <c r="AN113" s="944"/>
      <c r="AO113" s="945"/>
      <c r="AP113" s="947">
        <v>6.1</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956695</v>
      </c>
      <c r="BR113" s="835"/>
      <c r="BS113" s="835"/>
      <c r="BT113" s="835"/>
      <c r="BU113" s="835"/>
      <c r="BV113" s="835">
        <v>2123344</v>
      </c>
      <c r="BW113" s="835"/>
      <c r="BX113" s="835"/>
      <c r="BY113" s="835"/>
      <c r="BZ113" s="835"/>
      <c r="CA113" s="835">
        <v>2807262</v>
      </c>
      <c r="CB113" s="835"/>
      <c r="CC113" s="835"/>
      <c r="CD113" s="835"/>
      <c r="CE113" s="835"/>
      <c r="CF113" s="896">
        <v>29.6</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47428</v>
      </c>
      <c r="AB114" s="798"/>
      <c r="AC114" s="798"/>
      <c r="AD114" s="798"/>
      <c r="AE114" s="799"/>
      <c r="AF114" s="800">
        <v>46141</v>
      </c>
      <c r="AG114" s="798"/>
      <c r="AH114" s="798"/>
      <c r="AI114" s="798"/>
      <c r="AJ114" s="799"/>
      <c r="AK114" s="800">
        <v>57269</v>
      </c>
      <c r="AL114" s="798"/>
      <c r="AM114" s="798"/>
      <c r="AN114" s="798"/>
      <c r="AO114" s="799"/>
      <c r="AP114" s="845">
        <v>0.6</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3381052</v>
      </c>
      <c r="BR114" s="835"/>
      <c r="BS114" s="835"/>
      <c r="BT114" s="835"/>
      <c r="BU114" s="835"/>
      <c r="BV114" s="835">
        <v>3155685</v>
      </c>
      <c r="BW114" s="835"/>
      <c r="BX114" s="835"/>
      <c r="BY114" s="835"/>
      <c r="BZ114" s="835"/>
      <c r="CA114" s="835">
        <v>3058019</v>
      </c>
      <c r="CB114" s="835"/>
      <c r="CC114" s="835"/>
      <c r="CD114" s="835"/>
      <c r="CE114" s="835"/>
      <c r="CF114" s="896">
        <v>32.200000000000003</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198524</v>
      </c>
      <c r="AB115" s="944"/>
      <c r="AC115" s="944"/>
      <c r="AD115" s="944"/>
      <c r="AE115" s="945"/>
      <c r="AF115" s="946">
        <v>197140</v>
      </c>
      <c r="AG115" s="944"/>
      <c r="AH115" s="944"/>
      <c r="AI115" s="944"/>
      <c r="AJ115" s="945"/>
      <c r="AK115" s="946">
        <v>204864</v>
      </c>
      <c r="AL115" s="944"/>
      <c r="AM115" s="944"/>
      <c r="AN115" s="944"/>
      <c r="AO115" s="945"/>
      <c r="AP115" s="947">
        <v>2.2000000000000002</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v>5265519</v>
      </c>
      <c r="BR115" s="835"/>
      <c r="BS115" s="835"/>
      <c r="BT115" s="835"/>
      <c r="BU115" s="835"/>
      <c r="BV115" s="835">
        <v>4974052</v>
      </c>
      <c r="BW115" s="835"/>
      <c r="BX115" s="835"/>
      <c r="BY115" s="835"/>
      <c r="BZ115" s="835"/>
      <c r="CA115" s="835">
        <v>4427175</v>
      </c>
      <c r="CB115" s="835"/>
      <c r="CC115" s="835"/>
      <c r="CD115" s="835"/>
      <c r="CE115" s="835"/>
      <c r="CF115" s="896">
        <v>46.7</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2741722</v>
      </c>
      <c r="AB117" s="930"/>
      <c r="AC117" s="930"/>
      <c r="AD117" s="930"/>
      <c r="AE117" s="931"/>
      <c r="AF117" s="932">
        <v>2565103</v>
      </c>
      <c r="AG117" s="930"/>
      <c r="AH117" s="930"/>
      <c r="AI117" s="930"/>
      <c r="AJ117" s="931"/>
      <c r="AK117" s="932">
        <v>2617322</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289</v>
      </c>
      <c r="AG118" s="923"/>
      <c r="AH118" s="923"/>
      <c r="AI118" s="923"/>
      <c r="AJ118" s="924"/>
      <c r="AK118" s="925" t="s">
        <v>288</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437</v>
      </c>
      <c r="BP119" s="899"/>
      <c r="BQ119" s="903">
        <v>38768216</v>
      </c>
      <c r="BR119" s="866"/>
      <c r="BS119" s="866"/>
      <c r="BT119" s="866"/>
      <c r="BU119" s="866"/>
      <c r="BV119" s="866">
        <v>38866676</v>
      </c>
      <c r="BW119" s="866"/>
      <c r="BX119" s="866"/>
      <c r="BY119" s="866"/>
      <c r="BZ119" s="866"/>
      <c r="CA119" s="866">
        <v>37919288</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2826503</v>
      </c>
      <c r="DH119" s="781"/>
      <c r="DI119" s="781"/>
      <c r="DJ119" s="781"/>
      <c r="DK119" s="782"/>
      <c r="DL119" s="783">
        <v>2646813</v>
      </c>
      <c r="DM119" s="781"/>
      <c r="DN119" s="781"/>
      <c r="DO119" s="781"/>
      <c r="DP119" s="782"/>
      <c r="DQ119" s="783">
        <v>2442798</v>
      </c>
      <c r="DR119" s="781"/>
      <c r="DS119" s="781"/>
      <c r="DT119" s="781"/>
      <c r="DU119" s="782"/>
      <c r="DV119" s="869">
        <v>25.8</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4293270</v>
      </c>
      <c r="BR120" s="863"/>
      <c r="BS120" s="863"/>
      <c r="BT120" s="863"/>
      <c r="BU120" s="863"/>
      <c r="BV120" s="863">
        <v>4284487</v>
      </c>
      <c r="BW120" s="863"/>
      <c r="BX120" s="863"/>
      <c r="BY120" s="863"/>
      <c r="BZ120" s="863"/>
      <c r="CA120" s="863">
        <v>4376657</v>
      </c>
      <c r="CB120" s="863"/>
      <c r="CC120" s="863"/>
      <c r="CD120" s="863"/>
      <c r="CE120" s="863"/>
      <c r="CF120" s="887">
        <v>46.2</v>
      </c>
      <c r="CG120" s="888"/>
      <c r="CH120" s="888"/>
      <c r="CI120" s="888"/>
      <c r="CJ120" s="888"/>
      <c r="CK120" s="889" t="s">
        <v>441</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6820171</v>
      </c>
      <c r="DH120" s="863"/>
      <c r="DI120" s="863"/>
      <c r="DJ120" s="863"/>
      <c r="DK120" s="863"/>
      <c r="DL120" s="863">
        <v>6377388</v>
      </c>
      <c r="DM120" s="863"/>
      <c r="DN120" s="863"/>
      <c r="DO120" s="863"/>
      <c r="DP120" s="863"/>
      <c r="DQ120" s="863">
        <v>6041914</v>
      </c>
      <c r="DR120" s="863"/>
      <c r="DS120" s="863"/>
      <c r="DT120" s="863"/>
      <c r="DU120" s="863"/>
      <c r="DV120" s="864">
        <v>63.7</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2664985</v>
      </c>
      <c r="BR121" s="835"/>
      <c r="BS121" s="835"/>
      <c r="BT121" s="835"/>
      <c r="BU121" s="835"/>
      <c r="BV121" s="835">
        <v>2640859</v>
      </c>
      <c r="BW121" s="835"/>
      <c r="BX121" s="835"/>
      <c r="BY121" s="835"/>
      <c r="BZ121" s="835"/>
      <c r="CA121" s="835">
        <v>2476280</v>
      </c>
      <c r="CB121" s="835"/>
      <c r="CC121" s="835"/>
      <c r="CD121" s="835"/>
      <c r="CE121" s="835"/>
      <c r="CF121" s="896">
        <v>26.1</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22252561</v>
      </c>
      <c r="BR122" s="866"/>
      <c r="BS122" s="866"/>
      <c r="BT122" s="866"/>
      <c r="BU122" s="866"/>
      <c r="BV122" s="866">
        <v>22027165</v>
      </c>
      <c r="BW122" s="866"/>
      <c r="BX122" s="866"/>
      <c r="BY122" s="866"/>
      <c r="BZ122" s="866"/>
      <c r="CA122" s="866">
        <v>21918880</v>
      </c>
      <c r="CB122" s="866"/>
      <c r="CC122" s="866"/>
      <c r="CD122" s="866"/>
      <c r="CE122" s="866"/>
      <c r="CF122" s="867">
        <v>231.1</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445</v>
      </c>
      <c r="BP123" s="899"/>
      <c r="BQ123" s="853">
        <v>29210816</v>
      </c>
      <c r="BR123" s="854"/>
      <c r="BS123" s="854"/>
      <c r="BT123" s="854"/>
      <c r="BU123" s="854"/>
      <c r="BV123" s="854">
        <v>28952511</v>
      </c>
      <c r="BW123" s="854"/>
      <c r="BX123" s="854"/>
      <c r="BY123" s="854"/>
      <c r="BZ123" s="854"/>
      <c r="CA123" s="854">
        <v>28771817</v>
      </c>
      <c r="CB123" s="854"/>
      <c r="CC123" s="854"/>
      <c r="CD123" s="854"/>
      <c r="CE123" s="854"/>
      <c r="CF123" s="764"/>
      <c r="CG123" s="765"/>
      <c r="CH123" s="765"/>
      <c r="CI123" s="765"/>
      <c r="CJ123" s="855"/>
      <c r="CK123" s="890"/>
      <c r="CL123" s="876"/>
      <c r="CM123" s="876"/>
      <c r="CN123" s="876"/>
      <c r="CO123" s="877"/>
      <c r="CP123" s="856" t="s">
        <v>389</v>
      </c>
      <c r="CQ123" s="857"/>
      <c r="CR123" s="857"/>
      <c r="CS123" s="857"/>
      <c r="CT123" s="857"/>
      <c r="CU123" s="857"/>
      <c r="CV123" s="857"/>
      <c r="CW123" s="857"/>
      <c r="CX123" s="857"/>
      <c r="CY123" s="857"/>
      <c r="CZ123" s="857"/>
      <c r="DA123" s="857"/>
      <c r="DB123" s="857"/>
      <c r="DC123" s="857"/>
      <c r="DD123" s="857"/>
      <c r="DE123" s="857"/>
      <c r="DF123" s="858"/>
      <c r="DG123" s="797">
        <v>4092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103</v>
      </c>
      <c r="BR124" s="852"/>
      <c r="BS124" s="852"/>
      <c r="BT124" s="852"/>
      <c r="BU124" s="852"/>
      <c r="BV124" s="852">
        <v>103.8</v>
      </c>
      <c r="BW124" s="852"/>
      <c r="BX124" s="852"/>
      <c r="BY124" s="852"/>
      <c r="BZ124" s="852"/>
      <c r="CA124" s="852">
        <v>96.4</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v>4848</v>
      </c>
      <c r="DH124" s="781"/>
      <c r="DI124" s="781"/>
      <c r="DJ124" s="781"/>
      <c r="DK124" s="782"/>
      <c r="DL124" s="783">
        <v>2229</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9750</v>
      </c>
      <c r="AB126" s="798"/>
      <c r="AC126" s="798"/>
      <c r="AD126" s="798"/>
      <c r="AE126" s="799"/>
      <c r="AF126" s="800">
        <v>9750</v>
      </c>
      <c r="AG126" s="798"/>
      <c r="AH126" s="798"/>
      <c r="AI126" s="798"/>
      <c r="AJ126" s="799"/>
      <c r="AK126" s="800">
        <v>17474</v>
      </c>
      <c r="AL126" s="798"/>
      <c r="AM126" s="798"/>
      <c r="AN126" s="798"/>
      <c r="AO126" s="799"/>
      <c r="AP126" s="845">
        <v>0.2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v>5265519</v>
      </c>
      <c r="DH126" s="835"/>
      <c r="DI126" s="835"/>
      <c r="DJ126" s="835"/>
      <c r="DK126" s="835"/>
      <c r="DL126" s="835">
        <v>4974052</v>
      </c>
      <c r="DM126" s="835"/>
      <c r="DN126" s="835"/>
      <c r="DO126" s="835"/>
      <c r="DP126" s="835"/>
      <c r="DQ126" s="835">
        <v>4427175</v>
      </c>
      <c r="DR126" s="835"/>
      <c r="DS126" s="835"/>
      <c r="DT126" s="835"/>
      <c r="DU126" s="835"/>
      <c r="DV126" s="812">
        <v>46.7</v>
      </c>
      <c r="DW126" s="812"/>
      <c r="DX126" s="812"/>
      <c r="DY126" s="812"/>
      <c r="DZ126" s="813"/>
    </row>
    <row r="127" spans="1:130" s="199" customFormat="1" ht="26.25" customHeight="1" x14ac:dyDescent="0.15">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188774</v>
      </c>
      <c r="AB127" s="798"/>
      <c r="AC127" s="798"/>
      <c r="AD127" s="798"/>
      <c r="AE127" s="799"/>
      <c r="AF127" s="800">
        <v>187390</v>
      </c>
      <c r="AG127" s="798"/>
      <c r="AH127" s="798"/>
      <c r="AI127" s="798"/>
      <c r="AJ127" s="799"/>
      <c r="AK127" s="800">
        <v>187390</v>
      </c>
      <c r="AL127" s="798"/>
      <c r="AM127" s="798"/>
      <c r="AN127" s="798"/>
      <c r="AO127" s="799"/>
      <c r="AP127" s="845">
        <v>2</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333114</v>
      </c>
      <c r="AB128" s="819"/>
      <c r="AC128" s="819"/>
      <c r="AD128" s="819"/>
      <c r="AE128" s="820"/>
      <c r="AF128" s="821">
        <v>304408</v>
      </c>
      <c r="AG128" s="819"/>
      <c r="AH128" s="819"/>
      <c r="AI128" s="819"/>
      <c r="AJ128" s="820"/>
      <c r="AK128" s="821">
        <v>234370</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112</v>
      </c>
      <c r="BG128" s="805"/>
      <c r="BH128" s="805"/>
      <c r="BI128" s="805"/>
      <c r="BJ128" s="805"/>
      <c r="BK128" s="805"/>
      <c r="BL128" s="828"/>
      <c r="BM128" s="804">
        <v>13.12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11255164</v>
      </c>
      <c r="AB129" s="798"/>
      <c r="AC129" s="798"/>
      <c r="AD129" s="798"/>
      <c r="AE129" s="799"/>
      <c r="AF129" s="800">
        <v>11484564</v>
      </c>
      <c r="AG129" s="798"/>
      <c r="AH129" s="798"/>
      <c r="AI129" s="798"/>
      <c r="AJ129" s="799"/>
      <c r="AK129" s="800">
        <v>11434201</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112</v>
      </c>
      <c r="BG129" s="788"/>
      <c r="BH129" s="788"/>
      <c r="BI129" s="788"/>
      <c r="BJ129" s="788"/>
      <c r="BK129" s="788"/>
      <c r="BL129" s="789"/>
      <c r="BM129" s="787">
        <v>18.12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1979625</v>
      </c>
      <c r="AB130" s="798"/>
      <c r="AC130" s="798"/>
      <c r="AD130" s="798"/>
      <c r="AE130" s="799"/>
      <c r="AF130" s="800">
        <v>1933784</v>
      </c>
      <c r="AG130" s="798"/>
      <c r="AH130" s="798"/>
      <c r="AI130" s="798"/>
      <c r="AJ130" s="799"/>
      <c r="AK130" s="800">
        <v>1950990</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4.2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9275539</v>
      </c>
      <c r="AB131" s="781"/>
      <c r="AC131" s="781"/>
      <c r="AD131" s="781"/>
      <c r="AE131" s="782"/>
      <c r="AF131" s="783">
        <v>9550780</v>
      </c>
      <c r="AG131" s="781"/>
      <c r="AH131" s="781"/>
      <c r="AI131" s="781"/>
      <c r="AJ131" s="782"/>
      <c r="AK131" s="783">
        <v>9483211</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96.4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4.624884872</v>
      </c>
      <c r="AB132" s="761"/>
      <c r="AC132" s="761"/>
      <c r="AD132" s="761"/>
      <c r="AE132" s="762"/>
      <c r="AF132" s="763">
        <v>3.4228722679999999</v>
      </c>
      <c r="AG132" s="761"/>
      <c r="AH132" s="761"/>
      <c r="AI132" s="761"/>
      <c r="AJ132" s="762"/>
      <c r="AK132" s="763">
        <v>4.5550183369999999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5.9</v>
      </c>
      <c r="AB133" s="740"/>
      <c r="AC133" s="740"/>
      <c r="AD133" s="740"/>
      <c r="AE133" s="741"/>
      <c r="AF133" s="739">
        <v>4.7</v>
      </c>
      <c r="AG133" s="740"/>
      <c r="AH133" s="740"/>
      <c r="AI133" s="740"/>
      <c r="AJ133" s="741"/>
      <c r="AK133" s="739">
        <v>4.2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2" t="s">
        <v>473</v>
      </c>
      <c r="L7" s="256"/>
      <c r="M7" s="257" t="s">
        <v>474</v>
      </c>
      <c r="N7" s="258"/>
    </row>
    <row r="8" spans="1:16" x14ac:dyDescent="0.15">
      <c r="A8" s="250"/>
      <c r="B8" s="246"/>
      <c r="C8" s="246"/>
      <c r="D8" s="246"/>
      <c r="E8" s="246"/>
      <c r="F8" s="246"/>
      <c r="G8" s="259"/>
      <c r="H8" s="260"/>
      <c r="I8" s="260"/>
      <c r="J8" s="261"/>
      <c r="K8" s="1153"/>
      <c r="L8" s="262" t="s">
        <v>475</v>
      </c>
      <c r="M8" s="263" t="s">
        <v>476</v>
      </c>
      <c r="N8" s="264" t="s">
        <v>477</v>
      </c>
    </row>
    <row r="9" spans="1:16" x14ac:dyDescent="0.15">
      <c r="A9" s="250"/>
      <c r="B9" s="246"/>
      <c r="C9" s="246"/>
      <c r="D9" s="246"/>
      <c r="E9" s="246"/>
      <c r="F9" s="246"/>
      <c r="G9" s="1166" t="s">
        <v>478</v>
      </c>
      <c r="H9" s="1167"/>
      <c r="I9" s="1167"/>
      <c r="J9" s="1168"/>
      <c r="K9" s="265">
        <v>3870292</v>
      </c>
      <c r="L9" s="266">
        <v>76749</v>
      </c>
      <c r="M9" s="267">
        <v>62051</v>
      </c>
      <c r="N9" s="268">
        <v>23.7</v>
      </c>
    </row>
    <row r="10" spans="1:16" x14ac:dyDescent="0.15">
      <c r="A10" s="250"/>
      <c r="B10" s="246"/>
      <c r="C10" s="246"/>
      <c r="D10" s="246"/>
      <c r="E10" s="246"/>
      <c r="F10" s="246"/>
      <c r="G10" s="1166" t="s">
        <v>479</v>
      </c>
      <c r="H10" s="1167"/>
      <c r="I10" s="1167"/>
      <c r="J10" s="1168"/>
      <c r="K10" s="269">
        <v>27291</v>
      </c>
      <c r="L10" s="270">
        <v>541</v>
      </c>
      <c r="M10" s="271">
        <v>5713</v>
      </c>
      <c r="N10" s="272">
        <v>-90.5</v>
      </c>
    </row>
    <row r="11" spans="1:16" ht="13.5" customHeight="1" x14ac:dyDescent="0.15">
      <c r="A11" s="250"/>
      <c r="B11" s="246"/>
      <c r="C11" s="246"/>
      <c r="D11" s="246"/>
      <c r="E11" s="246"/>
      <c r="F11" s="246"/>
      <c r="G11" s="1166" t="s">
        <v>480</v>
      </c>
      <c r="H11" s="1167"/>
      <c r="I11" s="1167"/>
      <c r="J11" s="1168"/>
      <c r="K11" s="269">
        <v>517066</v>
      </c>
      <c r="L11" s="270">
        <v>10254</v>
      </c>
      <c r="M11" s="271">
        <v>5796</v>
      </c>
      <c r="N11" s="272">
        <v>76.900000000000006</v>
      </c>
    </row>
    <row r="12" spans="1:16" ht="13.5" customHeight="1" x14ac:dyDescent="0.15">
      <c r="A12" s="250"/>
      <c r="B12" s="246"/>
      <c r="C12" s="246"/>
      <c r="D12" s="246"/>
      <c r="E12" s="246"/>
      <c r="F12" s="246"/>
      <c r="G12" s="1166" t="s">
        <v>481</v>
      </c>
      <c r="H12" s="1167"/>
      <c r="I12" s="1167"/>
      <c r="J12" s="1168"/>
      <c r="K12" s="269">
        <v>4177</v>
      </c>
      <c r="L12" s="270">
        <v>83</v>
      </c>
      <c r="M12" s="271">
        <v>1167</v>
      </c>
      <c r="N12" s="272">
        <v>-92.9</v>
      </c>
    </row>
    <row r="13" spans="1:16" ht="13.5" customHeight="1" x14ac:dyDescent="0.15">
      <c r="A13" s="250"/>
      <c r="B13" s="246"/>
      <c r="C13" s="246"/>
      <c r="D13" s="246"/>
      <c r="E13" s="246"/>
      <c r="F13" s="246"/>
      <c r="G13" s="1166" t="s">
        <v>482</v>
      </c>
      <c r="H13" s="1167"/>
      <c r="I13" s="1167"/>
      <c r="J13" s="1168"/>
      <c r="K13" s="269" t="s">
        <v>483</v>
      </c>
      <c r="L13" s="270" t="s">
        <v>483</v>
      </c>
      <c r="M13" s="271">
        <v>0</v>
      </c>
      <c r="N13" s="272" t="s">
        <v>483</v>
      </c>
    </row>
    <row r="14" spans="1:16" ht="13.5" customHeight="1" x14ac:dyDescent="0.15">
      <c r="A14" s="250"/>
      <c r="B14" s="246"/>
      <c r="C14" s="246"/>
      <c r="D14" s="246"/>
      <c r="E14" s="246"/>
      <c r="F14" s="246"/>
      <c r="G14" s="1166" t="s">
        <v>484</v>
      </c>
      <c r="H14" s="1167"/>
      <c r="I14" s="1167"/>
      <c r="J14" s="1168"/>
      <c r="K14" s="269">
        <v>110102</v>
      </c>
      <c r="L14" s="270">
        <v>2183</v>
      </c>
      <c r="M14" s="271">
        <v>2337</v>
      </c>
      <c r="N14" s="272">
        <v>-6.6</v>
      </c>
    </row>
    <row r="15" spans="1:16" ht="13.5" customHeight="1" x14ac:dyDescent="0.15">
      <c r="A15" s="250"/>
      <c r="B15" s="246"/>
      <c r="C15" s="246"/>
      <c r="D15" s="246"/>
      <c r="E15" s="246"/>
      <c r="F15" s="246"/>
      <c r="G15" s="1166" t="s">
        <v>485</v>
      </c>
      <c r="H15" s="1167"/>
      <c r="I15" s="1167"/>
      <c r="J15" s="1168"/>
      <c r="K15" s="269">
        <v>60609</v>
      </c>
      <c r="L15" s="270">
        <v>1202</v>
      </c>
      <c r="M15" s="271">
        <v>1594</v>
      </c>
      <c r="N15" s="272">
        <v>-24.6</v>
      </c>
    </row>
    <row r="16" spans="1:16" x14ac:dyDescent="0.15">
      <c r="A16" s="250"/>
      <c r="B16" s="246"/>
      <c r="C16" s="246"/>
      <c r="D16" s="246"/>
      <c r="E16" s="246"/>
      <c r="F16" s="246"/>
      <c r="G16" s="1169" t="s">
        <v>486</v>
      </c>
      <c r="H16" s="1170"/>
      <c r="I16" s="1170"/>
      <c r="J16" s="1171"/>
      <c r="K16" s="270">
        <v>-338190</v>
      </c>
      <c r="L16" s="270">
        <v>-6706</v>
      </c>
      <c r="M16" s="271">
        <v>-5993</v>
      </c>
      <c r="N16" s="272">
        <v>11.9</v>
      </c>
    </row>
    <row r="17" spans="1:16" x14ac:dyDescent="0.15">
      <c r="A17" s="250"/>
      <c r="B17" s="246"/>
      <c r="C17" s="246"/>
      <c r="D17" s="246"/>
      <c r="E17" s="246"/>
      <c r="F17" s="246"/>
      <c r="G17" s="1169" t="s">
        <v>172</v>
      </c>
      <c r="H17" s="1170"/>
      <c r="I17" s="1170"/>
      <c r="J17" s="1171"/>
      <c r="K17" s="270">
        <v>4251347</v>
      </c>
      <c r="L17" s="270">
        <v>84305</v>
      </c>
      <c r="M17" s="271">
        <v>72665</v>
      </c>
      <c r="N17" s="272">
        <v>16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3" t="s">
        <v>491</v>
      </c>
      <c r="H21" s="1164"/>
      <c r="I21" s="1164"/>
      <c r="J21" s="1165"/>
      <c r="K21" s="282">
        <v>8.57</v>
      </c>
      <c r="L21" s="283">
        <v>7.22</v>
      </c>
      <c r="M21" s="284">
        <v>1.35</v>
      </c>
      <c r="N21" s="251"/>
      <c r="O21" s="285"/>
      <c r="P21" s="281"/>
    </row>
    <row r="22" spans="1:16" s="286" customFormat="1" x14ac:dyDescent="0.15">
      <c r="A22" s="281"/>
      <c r="B22" s="251"/>
      <c r="C22" s="251"/>
      <c r="D22" s="251"/>
      <c r="E22" s="251"/>
      <c r="F22" s="251"/>
      <c r="G22" s="1163" t="s">
        <v>492</v>
      </c>
      <c r="H22" s="1164"/>
      <c r="I22" s="1164"/>
      <c r="J22" s="1165"/>
      <c r="K22" s="287">
        <v>97.1</v>
      </c>
      <c r="L22" s="288">
        <v>98.4</v>
      </c>
      <c r="M22" s="289">
        <v>-1.3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2" t="s">
        <v>473</v>
      </c>
      <c r="L30" s="256"/>
      <c r="M30" s="257" t="s">
        <v>474</v>
      </c>
      <c r="N30" s="258"/>
    </row>
    <row r="31" spans="1:16" x14ac:dyDescent="0.15">
      <c r="A31" s="250"/>
      <c r="B31" s="246"/>
      <c r="C31" s="246"/>
      <c r="D31" s="246"/>
      <c r="E31" s="246"/>
      <c r="F31" s="246"/>
      <c r="G31" s="259"/>
      <c r="H31" s="260"/>
      <c r="I31" s="260"/>
      <c r="J31" s="261"/>
      <c r="K31" s="1153"/>
      <c r="L31" s="262" t="s">
        <v>475</v>
      </c>
      <c r="M31" s="263" t="s">
        <v>476</v>
      </c>
      <c r="N31" s="264" t="s">
        <v>477</v>
      </c>
    </row>
    <row r="32" spans="1:16" ht="27" customHeight="1" x14ac:dyDescent="0.15">
      <c r="A32" s="250"/>
      <c r="B32" s="246"/>
      <c r="C32" s="246"/>
      <c r="D32" s="246"/>
      <c r="E32" s="246"/>
      <c r="F32" s="246"/>
      <c r="G32" s="1154" t="s">
        <v>496</v>
      </c>
      <c r="H32" s="1155"/>
      <c r="I32" s="1155"/>
      <c r="J32" s="1156"/>
      <c r="K32" s="296">
        <v>1772567</v>
      </c>
      <c r="L32" s="296">
        <v>35150</v>
      </c>
      <c r="M32" s="297">
        <v>39687</v>
      </c>
      <c r="N32" s="298">
        <v>-11.4</v>
      </c>
    </row>
    <row r="33" spans="1:16" ht="13.5" customHeight="1" x14ac:dyDescent="0.15">
      <c r="A33" s="250"/>
      <c r="B33" s="246"/>
      <c r="C33" s="246"/>
      <c r="D33" s="246"/>
      <c r="E33" s="246"/>
      <c r="F33" s="246"/>
      <c r="G33" s="1154" t="s">
        <v>497</v>
      </c>
      <c r="H33" s="1155"/>
      <c r="I33" s="1155"/>
      <c r="J33" s="1156"/>
      <c r="K33" s="296" t="s">
        <v>483</v>
      </c>
      <c r="L33" s="296" t="s">
        <v>483</v>
      </c>
      <c r="M33" s="297" t="s">
        <v>483</v>
      </c>
      <c r="N33" s="298" t="s">
        <v>483</v>
      </c>
    </row>
    <row r="34" spans="1:16" ht="27" customHeight="1" x14ac:dyDescent="0.15">
      <c r="A34" s="250"/>
      <c r="B34" s="246"/>
      <c r="C34" s="246"/>
      <c r="D34" s="246"/>
      <c r="E34" s="246"/>
      <c r="F34" s="246"/>
      <c r="G34" s="1154" t="s">
        <v>498</v>
      </c>
      <c r="H34" s="1155"/>
      <c r="I34" s="1155"/>
      <c r="J34" s="1156"/>
      <c r="K34" s="296" t="s">
        <v>483</v>
      </c>
      <c r="L34" s="296" t="s">
        <v>483</v>
      </c>
      <c r="M34" s="297">
        <v>56</v>
      </c>
      <c r="N34" s="298" t="s">
        <v>483</v>
      </c>
    </row>
    <row r="35" spans="1:16" ht="27" customHeight="1" x14ac:dyDescent="0.15">
      <c r="A35" s="250"/>
      <c r="B35" s="246"/>
      <c r="C35" s="246"/>
      <c r="D35" s="246"/>
      <c r="E35" s="246"/>
      <c r="F35" s="246"/>
      <c r="G35" s="1154" t="s">
        <v>499</v>
      </c>
      <c r="H35" s="1155"/>
      <c r="I35" s="1155"/>
      <c r="J35" s="1156"/>
      <c r="K35" s="296">
        <v>582622</v>
      </c>
      <c r="L35" s="296">
        <v>11554</v>
      </c>
      <c r="M35" s="297">
        <v>13696</v>
      </c>
      <c r="N35" s="298">
        <v>-15.6</v>
      </c>
    </row>
    <row r="36" spans="1:16" ht="27" customHeight="1" x14ac:dyDescent="0.15">
      <c r="A36" s="250"/>
      <c r="B36" s="246"/>
      <c r="C36" s="246"/>
      <c r="D36" s="246"/>
      <c r="E36" s="246"/>
      <c r="F36" s="246"/>
      <c r="G36" s="1154" t="s">
        <v>500</v>
      </c>
      <c r="H36" s="1155"/>
      <c r="I36" s="1155"/>
      <c r="J36" s="1156"/>
      <c r="K36" s="296">
        <v>57269</v>
      </c>
      <c r="L36" s="296">
        <v>1136</v>
      </c>
      <c r="M36" s="297">
        <v>1733</v>
      </c>
      <c r="N36" s="298">
        <v>-34.4</v>
      </c>
    </row>
    <row r="37" spans="1:16" ht="13.5" customHeight="1" x14ac:dyDescent="0.15">
      <c r="A37" s="250"/>
      <c r="B37" s="246"/>
      <c r="C37" s="246"/>
      <c r="D37" s="246"/>
      <c r="E37" s="246"/>
      <c r="F37" s="246"/>
      <c r="G37" s="1154" t="s">
        <v>501</v>
      </c>
      <c r="H37" s="1155"/>
      <c r="I37" s="1155"/>
      <c r="J37" s="1156"/>
      <c r="K37" s="296">
        <v>204864</v>
      </c>
      <c r="L37" s="296">
        <v>4063</v>
      </c>
      <c r="M37" s="297">
        <v>790</v>
      </c>
      <c r="N37" s="298">
        <v>414.3</v>
      </c>
    </row>
    <row r="38" spans="1:16" ht="27" customHeight="1" x14ac:dyDescent="0.15">
      <c r="A38" s="250"/>
      <c r="B38" s="246"/>
      <c r="C38" s="246"/>
      <c r="D38" s="246"/>
      <c r="E38" s="246"/>
      <c r="F38" s="246"/>
      <c r="G38" s="1157" t="s">
        <v>502</v>
      </c>
      <c r="H38" s="1158"/>
      <c r="I38" s="1158"/>
      <c r="J38" s="1159"/>
      <c r="K38" s="299" t="s">
        <v>483</v>
      </c>
      <c r="L38" s="299" t="s">
        <v>483</v>
      </c>
      <c r="M38" s="300">
        <v>1</v>
      </c>
      <c r="N38" s="301" t="s">
        <v>483</v>
      </c>
      <c r="O38" s="295"/>
    </row>
    <row r="39" spans="1:16" x14ac:dyDescent="0.15">
      <c r="A39" s="250"/>
      <c r="B39" s="246"/>
      <c r="C39" s="246"/>
      <c r="D39" s="246"/>
      <c r="E39" s="246"/>
      <c r="F39" s="246"/>
      <c r="G39" s="1157" t="s">
        <v>503</v>
      </c>
      <c r="H39" s="1158"/>
      <c r="I39" s="1158"/>
      <c r="J39" s="1159"/>
      <c r="K39" s="302">
        <v>-234370</v>
      </c>
      <c r="L39" s="302">
        <v>-4648</v>
      </c>
      <c r="M39" s="303">
        <v>-5521</v>
      </c>
      <c r="N39" s="304">
        <v>-15.8</v>
      </c>
      <c r="O39" s="295"/>
    </row>
    <row r="40" spans="1:16" ht="27" customHeight="1" x14ac:dyDescent="0.15">
      <c r="A40" s="250"/>
      <c r="B40" s="246"/>
      <c r="C40" s="246"/>
      <c r="D40" s="246"/>
      <c r="E40" s="246"/>
      <c r="F40" s="246"/>
      <c r="G40" s="1154" t="s">
        <v>504</v>
      </c>
      <c r="H40" s="1155"/>
      <c r="I40" s="1155"/>
      <c r="J40" s="1156"/>
      <c r="K40" s="302">
        <v>-1950990</v>
      </c>
      <c r="L40" s="302">
        <v>-38689</v>
      </c>
      <c r="M40" s="303">
        <v>-35785</v>
      </c>
      <c r="N40" s="304">
        <v>8.1</v>
      </c>
      <c r="O40" s="295"/>
    </row>
    <row r="41" spans="1:16" x14ac:dyDescent="0.15">
      <c r="A41" s="250"/>
      <c r="B41" s="246"/>
      <c r="C41" s="246"/>
      <c r="D41" s="246"/>
      <c r="E41" s="246"/>
      <c r="F41" s="246"/>
      <c r="G41" s="1160" t="s">
        <v>283</v>
      </c>
      <c r="H41" s="1161"/>
      <c r="I41" s="1161"/>
      <c r="J41" s="1162"/>
      <c r="K41" s="296">
        <v>431962</v>
      </c>
      <c r="L41" s="302">
        <v>8566</v>
      </c>
      <c r="M41" s="303">
        <v>14658</v>
      </c>
      <c r="N41" s="304">
        <v>-41.6</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47" t="s">
        <v>473</v>
      </c>
      <c r="J49" s="1149" t="s">
        <v>508</v>
      </c>
      <c r="K49" s="1150"/>
      <c r="L49" s="1150"/>
      <c r="M49" s="1150"/>
      <c r="N49" s="1151"/>
    </row>
    <row r="50" spans="1:14" x14ac:dyDescent="0.15">
      <c r="A50" s="250"/>
      <c r="B50" s="246"/>
      <c r="C50" s="246"/>
      <c r="D50" s="246"/>
      <c r="E50" s="246"/>
      <c r="F50" s="246"/>
      <c r="G50" s="314"/>
      <c r="H50" s="315"/>
      <c r="I50" s="1148"/>
      <c r="J50" s="316" t="s">
        <v>509</v>
      </c>
      <c r="K50" s="317" t="s">
        <v>510</v>
      </c>
      <c r="L50" s="318" t="s">
        <v>511</v>
      </c>
      <c r="M50" s="319" t="s">
        <v>512</v>
      </c>
      <c r="N50" s="320" t="s">
        <v>513</v>
      </c>
    </row>
    <row r="51" spans="1:14" x14ac:dyDescent="0.15">
      <c r="A51" s="250"/>
      <c r="B51" s="246"/>
      <c r="C51" s="246"/>
      <c r="D51" s="246"/>
      <c r="E51" s="246"/>
      <c r="F51" s="246"/>
      <c r="G51" s="312" t="s">
        <v>514</v>
      </c>
      <c r="H51" s="313"/>
      <c r="I51" s="321">
        <v>2645254</v>
      </c>
      <c r="J51" s="322">
        <v>51425</v>
      </c>
      <c r="K51" s="323">
        <v>31.2</v>
      </c>
      <c r="L51" s="324">
        <v>50880</v>
      </c>
      <c r="M51" s="325">
        <v>7</v>
      </c>
      <c r="N51" s="326">
        <v>24.2</v>
      </c>
    </row>
    <row r="52" spans="1:14" x14ac:dyDescent="0.15">
      <c r="A52" s="250"/>
      <c r="B52" s="246"/>
      <c r="C52" s="246"/>
      <c r="D52" s="246"/>
      <c r="E52" s="246"/>
      <c r="F52" s="246"/>
      <c r="G52" s="327"/>
      <c r="H52" s="328" t="s">
        <v>515</v>
      </c>
      <c r="I52" s="329">
        <v>1754718</v>
      </c>
      <c r="J52" s="330">
        <v>34113</v>
      </c>
      <c r="K52" s="331">
        <v>0.2</v>
      </c>
      <c r="L52" s="332">
        <v>26879</v>
      </c>
      <c r="M52" s="333">
        <v>2.4</v>
      </c>
      <c r="N52" s="334">
        <v>-2.2000000000000002</v>
      </c>
    </row>
    <row r="53" spans="1:14" x14ac:dyDescent="0.15">
      <c r="A53" s="250"/>
      <c r="B53" s="246"/>
      <c r="C53" s="246"/>
      <c r="D53" s="246"/>
      <c r="E53" s="246"/>
      <c r="F53" s="246"/>
      <c r="G53" s="312" t="s">
        <v>516</v>
      </c>
      <c r="H53" s="313"/>
      <c r="I53" s="321">
        <v>3181921</v>
      </c>
      <c r="J53" s="322">
        <v>61940</v>
      </c>
      <c r="K53" s="323">
        <v>20.399999999999999</v>
      </c>
      <c r="L53" s="324">
        <v>63956</v>
      </c>
      <c r="M53" s="325">
        <v>25.7</v>
      </c>
      <c r="N53" s="326">
        <v>-5.3</v>
      </c>
    </row>
    <row r="54" spans="1:14" x14ac:dyDescent="0.15">
      <c r="A54" s="250"/>
      <c r="B54" s="246"/>
      <c r="C54" s="246"/>
      <c r="D54" s="246"/>
      <c r="E54" s="246"/>
      <c r="F54" s="246"/>
      <c r="G54" s="327"/>
      <c r="H54" s="328" t="s">
        <v>515</v>
      </c>
      <c r="I54" s="329">
        <v>1550619</v>
      </c>
      <c r="J54" s="330">
        <v>30185</v>
      </c>
      <c r="K54" s="331">
        <v>-11.5</v>
      </c>
      <c r="L54" s="332">
        <v>29239</v>
      </c>
      <c r="M54" s="333">
        <v>8.8000000000000007</v>
      </c>
      <c r="N54" s="334">
        <v>-20.3</v>
      </c>
    </row>
    <row r="55" spans="1:14" x14ac:dyDescent="0.15">
      <c r="A55" s="250"/>
      <c r="B55" s="246"/>
      <c r="C55" s="246"/>
      <c r="D55" s="246"/>
      <c r="E55" s="246"/>
      <c r="F55" s="246"/>
      <c r="G55" s="312" t="s">
        <v>517</v>
      </c>
      <c r="H55" s="313"/>
      <c r="I55" s="321">
        <v>2164646</v>
      </c>
      <c r="J55" s="322">
        <v>42310</v>
      </c>
      <c r="K55" s="323">
        <v>-31.7</v>
      </c>
      <c r="L55" s="324">
        <v>66255</v>
      </c>
      <c r="M55" s="325">
        <v>3.6</v>
      </c>
      <c r="N55" s="326">
        <v>-35.299999999999997</v>
      </c>
    </row>
    <row r="56" spans="1:14" x14ac:dyDescent="0.15">
      <c r="A56" s="250"/>
      <c r="B56" s="246"/>
      <c r="C56" s="246"/>
      <c r="D56" s="246"/>
      <c r="E56" s="246"/>
      <c r="F56" s="246"/>
      <c r="G56" s="327"/>
      <c r="H56" s="328" t="s">
        <v>515</v>
      </c>
      <c r="I56" s="329">
        <v>1624011</v>
      </c>
      <c r="J56" s="330">
        <v>31743</v>
      </c>
      <c r="K56" s="331">
        <v>5.2</v>
      </c>
      <c r="L56" s="332">
        <v>31822</v>
      </c>
      <c r="M56" s="333">
        <v>8.8000000000000007</v>
      </c>
      <c r="N56" s="334">
        <v>-3.6</v>
      </c>
    </row>
    <row r="57" spans="1:14" x14ac:dyDescent="0.15">
      <c r="A57" s="250"/>
      <c r="B57" s="246"/>
      <c r="C57" s="246"/>
      <c r="D57" s="246"/>
      <c r="E57" s="246"/>
      <c r="F57" s="246"/>
      <c r="G57" s="312" t="s">
        <v>518</v>
      </c>
      <c r="H57" s="313"/>
      <c r="I57" s="321">
        <v>2828359</v>
      </c>
      <c r="J57" s="322">
        <v>55621</v>
      </c>
      <c r="K57" s="323">
        <v>31.5</v>
      </c>
      <c r="L57" s="324">
        <v>54227</v>
      </c>
      <c r="M57" s="325">
        <v>-18.2</v>
      </c>
      <c r="N57" s="326">
        <v>49.7</v>
      </c>
    </row>
    <row r="58" spans="1:14" x14ac:dyDescent="0.15">
      <c r="A58" s="250"/>
      <c r="B58" s="246"/>
      <c r="C58" s="246"/>
      <c r="D58" s="246"/>
      <c r="E58" s="246"/>
      <c r="F58" s="246"/>
      <c r="G58" s="327"/>
      <c r="H58" s="328" t="s">
        <v>515</v>
      </c>
      <c r="I58" s="329">
        <v>1932828</v>
      </c>
      <c r="J58" s="330">
        <v>38010</v>
      </c>
      <c r="K58" s="331">
        <v>19.7</v>
      </c>
      <c r="L58" s="332">
        <v>29694</v>
      </c>
      <c r="M58" s="333">
        <v>-6.7</v>
      </c>
      <c r="N58" s="334">
        <v>26.4</v>
      </c>
    </row>
    <row r="59" spans="1:14" x14ac:dyDescent="0.15">
      <c r="A59" s="250"/>
      <c r="B59" s="246"/>
      <c r="C59" s="246"/>
      <c r="D59" s="246"/>
      <c r="E59" s="246"/>
      <c r="F59" s="246"/>
      <c r="G59" s="312" t="s">
        <v>519</v>
      </c>
      <c r="H59" s="313"/>
      <c r="I59" s="321">
        <v>2506673</v>
      </c>
      <c r="J59" s="322">
        <v>49708</v>
      </c>
      <c r="K59" s="323">
        <v>-10.6</v>
      </c>
      <c r="L59" s="324">
        <v>57295</v>
      </c>
      <c r="M59" s="325">
        <v>5.7</v>
      </c>
      <c r="N59" s="326">
        <v>-16.3</v>
      </c>
    </row>
    <row r="60" spans="1:14" x14ac:dyDescent="0.15">
      <c r="A60" s="250"/>
      <c r="B60" s="246"/>
      <c r="C60" s="246"/>
      <c r="D60" s="246"/>
      <c r="E60" s="246"/>
      <c r="F60" s="246"/>
      <c r="G60" s="327"/>
      <c r="H60" s="328" t="s">
        <v>515</v>
      </c>
      <c r="I60" s="335">
        <v>1948318</v>
      </c>
      <c r="J60" s="330">
        <v>38636</v>
      </c>
      <c r="K60" s="331">
        <v>1.6</v>
      </c>
      <c r="L60" s="332">
        <v>32771</v>
      </c>
      <c r="M60" s="333">
        <v>10.4</v>
      </c>
      <c r="N60" s="334">
        <v>-8.8000000000000007</v>
      </c>
    </row>
    <row r="61" spans="1:14" x14ac:dyDescent="0.15">
      <c r="A61" s="250"/>
      <c r="B61" s="246"/>
      <c r="C61" s="246"/>
      <c r="D61" s="246"/>
      <c r="E61" s="246"/>
      <c r="F61" s="246"/>
      <c r="G61" s="312" t="s">
        <v>520</v>
      </c>
      <c r="H61" s="336"/>
      <c r="I61" s="337">
        <v>2665371</v>
      </c>
      <c r="J61" s="338">
        <v>52201</v>
      </c>
      <c r="K61" s="339">
        <v>8.1999999999999993</v>
      </c>
      <c r="L61" s="340">
        <v>58523</v>
      </c>
      <c r="M61" s="341">
        <v>4.8</v>
      </c>
      <c r="N61" s="326">
        <v>3.4</v>
      </c>
    </row>
    <row r="62" spans="1:14" x14ac:dyDescent="0.15">
      <c r="A62" s="250"/>
      <c r="B62" s="246"/>
      <c r="C62" s="246"/>
      <c r="D62" s="246"/>
      <c r="E62" s="246"/>
      <c r="F62" s="246"/>
      <c r="G62" s="327"/>
      <c r="H62" s="328" t="s">
        <v>515</v>
      </c>
      <c r="I62" s="329">
        <v>1762099</v>
      </c>
      <c r="J62" s="330">
        <v>34537</v>
      </c>
      <c r="K62" s="331">
        <v>3</v>
      </c>
      <c r="L62" s="332">
        <v>30081</v>
      </c>
      <c r="M62" s="333">
        <v>4.7</v>
      </c>
      <c r="N62" s="334">
        <v>-1.7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12.83</v>
      </c>
      <c r="G47" s="12">
        <v>13.7</v>
      </c>
      <c r="H47" s="12">
        <v>16.420000000000002</v>
      </c>
      <c r="I47" s="12">
        <v>15.09</v>
      </c>
      <c r="J47" s="13">
        <v>17.73</v>
      </c>
    </row>
    <row r="48" spans="2:10" ht="57.75" customHeight="1" x14ac:dyDescent="0.15">
      <c r="B48" s="14"/>
      <c r="C48" s="1174" t="s">
        <v>4</v>
      </c>
      <c r="D48" s="1174"/>
      <c r="E48" s="1175"/>
      <c r="F48" s="15">
        <v>6.92</v>
      </c>
      <c r="G48" s="16">
        <v>7.62</v>
      </c>
      <c r="H48" s="16">
        <v>4.74</v>
      </c>
      <c r="I48" s="16">
        <v>6.82</v>
      </c>
      <c r="J48" s="17">
        <v>6.44</v>
      </c>
    </row>
    <row r="49" spans="2:10" ht="57.75" customHeight="1" thickBot="1" x14ac:dyDescent="0.2">
      <c r="B49" s="18"/>
      <c r="C49" s="1176" t="s">
        <v>5</v>
      </c>
      <c r="D49" s="1176"/>
      <c r="E49" s="1177"/>
      <c r="F49" s="19" t="s">
        <v>527</v>
      </c>
      <c r="G49" s="20">
        <v>1.68</v>
      </c>
      <c r="H49" s="20" t="s">
        <v>528</v>
      </c>
      <c r="I49" s="20">
        <v>1.17</v>
      </c>
      <c r="J49" s="21">
        <v>2.17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2018-10-21T23:27:18Z</cp:lastPrinted>
  <dcterms:created xsi:type="dcterms:W3CDTF">2018-01-24T04:54:06Z</dcterms:created>
  <dcterms:modified xsi:type="dcterms:W3CDTF">2018-10-29T08:23:38Z</dcterms:modified>
  <cp:category/>
</cp:coreProperties>
</file>