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10北信\"/>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35" i="11" l="1"/>
  <c r="AA32" i="11"/>
  <c r="AA30" i="11"/>
  <c r="AA31" i="11"/>
  <c r="AA29" i="11"/>
  <c r="AA28" i="11"/>
  <c r="AA23" i="11" l="1"/>
  <c r="AA10" i="11" l="1"/>
  <c r="AA9" i="11"/>
  <c r="AA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AM36" i="9"/>
  <c r="AM35" i="9"/>
  <c r="BW34" i="9"/>
  <c r="BW35" i="9" s="1"/>
  <c r="BW36" i="9" s="1"/>
  <c r="BW37" i="9" s="1"/>
  <c r="BW38" i="9" s="1"/>
  <c r="BW39" i="9" s="1"/>
  <c r="BW40" i="9" s="1"/>
  <c r="BW41" i="9" s="1"/>
  <c r="BW42" i="9" s="1"/>
  <c r="BW43"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c r="U35" i="9" s="1"/>
  <c r="U36" i="9" s="1"/>
  <c r="AM34" i="9" l="1"/>
  <c r="BE34" i="9" s="1"/>
  <c r="BE35" i="9" s="1"/>
  <c r="BE36" i="9" s="1"/>
  <c r="BE37" i="9" s="1"/>
  <c r="CO34" i="9" l="1"/>
  <c r="CO35" i="9" s="1"/>
  <c r="CO36" i="9" s="1"/>
</calcChain>
</file>

<file path=xl/sharedStrings.xml><?xml version="1.0" encoding="utf-8"?>
<sst xmlns="http://schemas.openxmlformats.org/spreadsheetml/2006/main" count="1152" uniqueCount="576">
  <si>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</si>
  <si>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</si>
  <si>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</si>
  <si>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</si>
  <si>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</si>
  <si>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</si>
  <si>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</si>
  <si>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</si>
  <si>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</si>
  <si>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</si>
  <si>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</si>
  <si>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</si>
  <si>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</si>
  <si>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</si>
  <si>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</si>
  <si>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</si>
  <si>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</si>
  <si>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</si>
  <si>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</si>
  <si>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</si>
  <si>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</si>
  <si>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</si>
  <si>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</si>
  <si>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</si>
  <si>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</si>
  <si>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</si>
  <si>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</si>
  <si>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</si>
  <si>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</si>
  <si>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</si>
  <si>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</si>
  <si>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</si>
  <si>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</si>
  <si>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</si>
  <si>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</si>
  <si>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</si>
  <si>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</si>
  <si>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</si>
  <si>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</si>
  <si>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</si>
  <si>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</si>
  <si>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</si>
  <si>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</si>
  <si>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</si>
  <si>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</si>
  <si>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</si>
  <si>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</si>
  <si>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</si>
  <si>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</si>
  <si>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</si>
  <si>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</si>
  <si>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</si>
  <si>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</si>
  <si>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</si>
  <si>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</si>
  <si>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</si>
  <si>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</si>
  <si>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</si>
  <si>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</si>
  <si>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</si>
  <si>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</si>
  <si>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</si>
  <si>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</si>
  <si>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</si>
  <si>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</si>
  <si>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</si>
  <si>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</si>
  <si>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</si>
  <si>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</si>
  <si>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</si>
  <si>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</si>
  <si>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</si>
  <si>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</si>
  <si>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</si>
  <si>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</si>
  <si>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</si>
  <si>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</si>
  <si>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</si>
  <si>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</si>
  <si>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</si>
  <si>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</si>
  <si>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</si>
  <si>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</si>
  <si>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</si>
  <si>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</si>
  <si>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</si>
  <si>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</si>
  <si>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6"/>
  </si>
  <si>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</si>
  <si>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</si>
  <si>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</si>
  <si>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</si>
  <si>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</si>
  <si>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</si>
  <si>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</si>
  <si>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</si>
  <si>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</si>
  <si>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</si>
  <si>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</si>
  <si>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t>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</si>
  <si>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</si>
  <si>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</si>
  <si>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</si>
  <si>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</si>
  <si>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</si>
  <si>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6"/>
  </si>
  <si>
    <t>健全化判断比率</t>
    <phoneticPr fontId="5"/>
  </si>
  <si>
    <t>-5.7</t>
    <phoneticPr fontId="5"/>
  </si>
  <si>
    <t>山振</t>
    <rPh sb="0" eb="1">
      <t>ヤマ</t>
    </rPh>
    <rPh sb="1" eb="2">
      <t>フ</t>
    </rPh>
    <phoneticPr fontId="5"/>
  </si>
  <si>
    <t>○</t>
    <phoneticPr fontId="5"/>
  </si>
  <si>
    <t>繰上償還金</t>
    <phoneticPr fontId="16"/>
  </si>
  <si>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</si>
  <si>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</si>
  <si>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</si>
  <si>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</si>
  <si>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t>低開発</t>
    <rPh sb="0" eb="1">
      <t>テイ</t>
    </rPh>
    <rPh sb="1" eb="3">
      <t>カイハツ</t>
    </rPh>
    <phoneticPr fontId="5"/>
  </si>
  <si>
    <t>×</t>
    <phoneticPr fontId="5"/>
  </si>
  <si>
    <t>積立金取崩し額</t>
    <phoneticPr fontId="16"/>
  </si>
  <si>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</si>
  <si>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</si>
  <si>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</si>
  <si>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</si>
  <si>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</si>
  <si>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</si>
  <si>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6"/>
  </si>
  <si>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</si>
  <si>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</si>
  <si>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</si>
  <si>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</si>
  <si>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</si>
  <si>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t>増減率  (％)</t>
    <rPh sb="0" eb="2">
      <t>ゾウゲン</t>
    </rPh>
    <rPh sb="2" eb="3">
      <t>リツ</t>
    </rPh>
    <phoneticPr fontId="5"/>
  </si>
  <si>
    <t>-1.1</t>
    <phoneticPr fontId="5"/>
  </si>
  <si>
    <t>基準財政需要額</t>
    <phoneticPr fontId="16"/>
  </si>
  <si>
    <t>うち日本人(％)</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</si>
  <si>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</si>
  <si>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</si>
  <si>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</si>
  <si>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</si>
  <si>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</si>
  <si>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</si>
  <si>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</si>
  <si>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</si>
  <si>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</si>
  <si>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</si>
  <si>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</si>
  <si>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</si>
  <si>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</si>
  <si>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</si>
  <si>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</si>
  <si>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</si>
  <si>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</si>
  <si>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</si>
  <si>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</si>
  <si>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</si>
  <si>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</si>
  <si>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</si>
  <si>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</si>
  <si>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</si>
  <si>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</si>
  <si>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</si>
  <si>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</si>
  <si>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</si>
  <si>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</si>
  <si>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</si>
  <si>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</si>
  <si>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</si>
  <si>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</si>
  <si>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</si>
  <si>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</si>
  <si>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</si>
  <si>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</si>
  <si>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</si>
  <si>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</si>
  <si>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</si>
  <si>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</si>
  <si>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</si>
  <si>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</si>
  <si>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</si>
  <si>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</si>
  <si>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</si>
  <si>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</si>
  <si>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</si>
  <si>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</si>
  <si>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</si>
  <si>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</si>
  <si>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</si>
  <si>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</si>
  <si>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</si>
  <si>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</si>
  <si>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</si>
  <si>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</si>
  <si>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6"/>
  </si>
  <si>
    <t>長野県木島平村</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</si>
  <si>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</si>
  <si>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</si>
  <si>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</si>
  <si>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</si>
  <si>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</si>
  <si>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</si>
  <si>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</si>
  <si>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</si>
  <si>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</si>
  <si>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</si>
  <si>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</si>
  <si>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</si>
  <si>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</si>
  <si>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6"/>
  </si>
  <si>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</si>
  <si>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</si>
  <si>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</si>
  <si>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</si>
  <si>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</si>
  <si>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</si>
  <si>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</si>
  <si>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</si>
  <si>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</si>
  <si>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</si>
  <si>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</si>
  <si>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</si>
  <si>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</si>
  <si>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</si>
  <si>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</si>
  <si>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</si>
  <si>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</si>
  <si>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</si>
  <si>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</si>
  <si>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</si>
  <si>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</si>
  <si>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</si>
  <si>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</si>
  <si>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</si>
  <si>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</si>
  <si>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</si>
  <si>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</si>
  <si>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</si>
  <si>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</si>
  <si>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</si>
  <si>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</si>
  <si>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</si>
  <si>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</si>
  <si>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</si>
  <si>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</si>
  <si>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</si>
  <si>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</si>
  <si>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</si>
  <si>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</si>
  <si>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</si>
  <si>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</si>
  <si>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6"/>
  </si>
  <si>
    <t>　震災復興特別交付税</t>
    <phoneticPr fontId="16"/>
  </si>
  <si>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</si>
  <si>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</si>
  <si>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</si>
  <si>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</si>
  <si>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</si>
  <si>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</si>
  <si>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</si>
  <si>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</si>
  <si>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</si>
  <si>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</si>
  <si>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</si>
  <si>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</si>
  <si>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</si>
  <si>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</si>
  <si>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</si>
  <si>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</si>
  <si>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</si>
  <si>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</si>
  <si>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</si>
  <si>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</si>
  <si>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</si>
  <si>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</si>
  <si>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</si>
  <si>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</si>
  <si>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</si>
  <si>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</si>
  <si>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</si>
  <si>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</si>
  <si>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</si>
  <si>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</si>
  <si>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</si>
  <si>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</si>
  <si>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</si>
  <si>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</si>
  <si>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</si>
  <si>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</si>
  <si>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</si>
  <si>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</si>
  <si>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6"/>
  </si>
  <si>
    <t>繰越金</t>
  </si>
  <si>
    <t>・計</t>
    <phoneticPr fontId="5"/>
  </si>
  <si>
    <t>市町村民税</t>
    <rPh sb="0" eb="3">
      <t>シチョウソン</t>
    </rPh>
    <rPh sb="3" eb="4">
      <t>ミン</t>
    </rPh>
    <rPh sb="4" eb="5">
      <t>ゼイ</t>
    </rPh>
    <phoneticPr fontId="5"/>
  </si>
  <si>
    <t>　うち利子</t>
    <phoneticPr fontId="16"/>
  </si>
  <si>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</si>
  <si>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</si>
  <si>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</si>
  <si>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</si>
  <si>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</si>
  <si>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</si>
  <si>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</si>
  <si>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</si>
  <si>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</si>
  <si>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</si>
  <si>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</si>
  <si>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</si>
  <si>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</si>
  <si>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</si>
  <si>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6"/>
  </si>
  <si>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</si>
  <si>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</si>
  <si>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6"/>
  </si>
  <si>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</si>
  <si>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</si>
  <si>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</si>
  <si>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</si>
  <si>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</si>
  <si>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</si>
  <si>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</si>
  <si>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</si>
  <si>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</si>
  <si>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</si>
  <si>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</si>
  <si>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</si>
  <si>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</si>
  <si>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</si>
  <si>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</si>
  <si>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</si>
  <si>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6"/>
  </si>
  <si>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</si>
  <si>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</si>
  <si>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</si>
  <si>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</si>
  <si>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</si>
  <si>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</si>
  <si>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</si>
  <si>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</si>
  <si>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</si>
  <si>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</si>
  <si>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</si>
  <si>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</si>
  <si>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</si>
  <si>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長野県木島平村</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</si>
  <si>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</si>
  <si>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</si>
  <si>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</si>
  <si>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</si>
  <si>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</si>
  <si>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</si>
  <si>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</si>
  <si>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</si>
  <si>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</si>
  <si>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</si>
  <si>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</si>
  <si>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</si>
  <si>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</si>
  <si>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</si>
  <si>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</si>
  <si>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</si>
  <si>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</si>
  <si>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</si>
  <si>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</si>
  <si>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</si>
  <si>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</si>
  <si>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</si>
  <si>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</si>
  <si>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</si>
  <si>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</si>
  <si>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</si>
  <si>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</si>
  <si>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</si>
  <si>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</si>
  <si>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</si>
  <si>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</si>
  <si>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</si>
  <si>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</si>
  <si>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</si>
  <si>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</si>
  <si>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</si>
  <si>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</si>
  <si>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</si>
  <si>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</si>
  <si>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</si>
  <si>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</si>
  <si>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</si>
  <si>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</si>
  <si>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</si>
  <si>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</si>
  <si>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</si>
  <si>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</si>
  <si>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</si>
  <si>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</si>
  <si>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</si>
  <si>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</si>
  <si>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</si>
  <si>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</si>
  <si>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</si>
  <si>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</si>
  <si>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</si>
  <si>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</si>
  <si>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</si>
  <si>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</si>
  <si>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</si>
  <si>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平成26年度</t>
    <rPh sb="0" eb="2">
      <t>ヘイセイ</t>
    </rPh>
    <rPh sb="4" eb="6">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</si>
  <si>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</si>
  <si>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</si>
  <si>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</si>
  <si>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</si>
  <si>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</si>
  <si>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</si>
  <si>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</si>
  <si>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</si>
  <si>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</si>
  <si>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</si>
  <si>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</si>
  <si>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</si>
  <si>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</si>
  <si>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</si>
  <si>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</si>
  <si>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</si>
  <si>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</si>
  <si>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</si>
  <si>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</si>
  <si>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</si>
  <si>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</si>
  <si>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</si>
  <si>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</si>
  <si>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</si>
  <si>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</si>
  <si>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</si>
  <si>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</si>
  <si>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</si>
  <si>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</si>
  <si>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</si>
  <si>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</si>
  <si>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</si>
  <si>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</si>
  <si>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</si>
  <si>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</si>
  <si>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</si>
  <si>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</si>
  <si>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</si>
  <si>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</si>
  <si>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</si>
  <si>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</si>
  <si>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</si>
  <si>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</si>
  <si>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</si>
  <si>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</si>
  <si>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</si>
  <si>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</si>
  <si>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</si>
  <si>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</si>
  <si>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</si>
  <si>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</si>
  <si>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</si>
  <si>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</si>
  <si>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</si>
  <si>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</si>
  <si>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</si>
  <si>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</si>
  <si>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</si>
  <si>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</si>
  <si>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</si>
  <si>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</si>
  <si>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</si>
  <si>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</si>
  <si>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</si>
  <si>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</si>
  <si>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</si>
  <si>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</si>
  <si>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</si>
  <si>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</si>
  <si>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</si>
  <si>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</si>
  <si>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</si>
  <si>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</si>
  <si>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</si>
  <si>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</si>
  <si>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</si>
  <si>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</si>
  <si>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</si>
  <si>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</si>
  <si>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</si>
  <si>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</si>
  <si>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</si>
  <si>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</si>
  <si>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</si>
  <si>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</si>
  <si>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</si>
  <si>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</si>
  <si>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</si>
  <si>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</si>
  <si>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</si>
  <si>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</si>
  <si>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</si>
  <si>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</si>
  <si>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</si>
  <si>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</si>
  <si>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</si>
  <si>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</si>
  <si>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</si>
  <si>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</si>
  <si>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</si>
  <si>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</si>
  <si>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</si>
  <si>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</si>
  <si>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</si>
  <si>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</si>
  <si>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</si>
  <si>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</si>
  <si>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</si>
  <si>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</si>
  <si>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</si>
  <si>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</si>
  <si>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</si>
  <si>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</si>
  <si>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</si>
  <si>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</si>
  <si>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</si>
  <si>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</si>
  <si>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</si>
  <si>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</si>
  <si>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</si>
  <si>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1.00</t>
  </si>
  <si>
    <t>▲ 2.46</t>
  </si>
  <si>
    <t>▲ 3.86</t>
  </si>
  <si>
    <t>▲ 0.96</t>
  </si>
  <si>
    <t>木島平村水道事業会計</t>
  </si>
  <si>
    <t>一般会計</t>
  </si>
  <si>
    <t>介護保険特別会計</t>
  </si>
  <si>
    <t>国民健康保険特別会計</t>
  </si>
  <si>
    <t>木島平村高社簡易水道特別会計</t>
  </si>
  <si>
    <t>後期高齢者医療特別会計</t>
  </si>
  <si>
    <t>学校給食特別会計</t>
  </si>
  <si>
    <t>奨学資金貸付事業特別会計</t>
  </si>
  <si>
    <t>その他会計（赤字）</t>
  </si>
  <si>
    <t>その他会計（黒字）</t>
  </si>
  <si>
    <t>木島平村農業振興公社</t>
    <rPh sb="0" eb="4">
      <t>キジマダイラムラ</t>
    </rPh>
    <rPh sb="4" eb="6">
      <t>ノウギョウ</t>
    </rPh>
    <rPh sb="6" eb="8">
      <t>シンコウ</t>
    </rPh>
    <rPh sb="8" eb="10">
      <t>コウシャ</t>
    </rPh>
    <phoneticPr fontId="28"/>
  </si>
  <si>
    <t>木島平村土地開発公社</t>
    <rPh sb="0" eb="4">
      <t>キジマダイラムラ</t>
    </rPh>
    <rPh sb="4" eb="6">
      <t>トチ</t>
    </rPh>
    <rPh sb="6" eb="8">
      <t>カイハツ</t>
    </rPh>
    <rPh sb="8" eb="10">
      <t>コウシャ</t>
    </rPh>
    <phoneticPr fontId="28"/>
  </si>
  <si>
    <t>木島平観光株式会社</t>
    <rPh sb="0" eb="3">
      <t>キジマダイラ</t>
    </rPh>
    <rPh sb="3" eb="5">
      <t>カンコウ</t>
    </rPh>
    <rPh sb="5" eb="9">
      <t>カブシキガイシャ</t>
    </rPh>
    <phoneticPr fontId="28"/>
  </si>
  <si>
    <t>-</t>
    <phoneticPr fontId="2"/>
  </si>
  <si>
    <r>
      <t>産業構造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5</t>
    </r>
    <r>
      <rPr>
        <sz val="11"/>
        <color theme="1"/>
        <rFont val="ＭＳ Ｐゴシック"/>
        <family val="3"/>
        <charset val="128"/>
        <scheme val="minor"/>
      </rPr>
      <t>)</t>
    </r>
    <rPh sb="0" eb="2">
      <t>サンギョウ</t>
    </rPh>
    <rPh sb="2" eb="4">
      <t>コウゾウ</t>
    </rPh>
    <phoneticPr fontId="5"/>
  </si>
  <si>
    <r>
      <t xml:space="preserve">増減率 </t>
    </r>
    <r>
      <rPr>
        <sz val="11"/>
        <color theme="1"/>
        <rFont val="ＭＳ Ｐゴシック"/>
        <family val="3"/>
        <charset val="128"/>
        <scheme val="minor"/>
      </rPr>
      <t xml:space="preserve"> </t>
    </r>
    <r>
      <rPr>
        <sz val="11"/>
        <color theme="1"/>
        <rFont val="ＭＳ Ｐゴシック"/>
        <family val="3"/>
        <charset val="128"/>
        <scheme val="minor"/>
      </rPr>
      <t>(％)</t>
    </r>
    <rPh sb="0" eb="2">
      <t>ゾウゲン</t>
    </rPh>
    <rPh sb="2" eb="3">
      <t>リツ</t>
    </rPh>
    <phoneticPr fontId="5"/>
  </si>
  <si>
    <r>
      <t>2</t>
    </r>
    <r>
      <rPr>
        <sz val="11"/>
        <color theme="1"/>
        <rFont val="ＭＳ Ｐゴシック"/>
        <family val="3"/>
        <charset val="128"/>
        <scheme val="minor"/>
      </rPr>
      <t>7年国調</t>
    </r>
    <rPh sb="2" eb="3">
      <t>ネン</t>
    </rPh>
    <rPh sb="3" eb="4">
      <t>コク</t>
    </rPh>
    <rPh sb="4" eb="5">
      <t>チョウ</t>
    </rPh>
    <phoneticPr fontId="5"/>
  </si>
  <si>
    <r>
      <t>2</t>
    </r>
    <r>
      <rPr>
        <sz val="11"/>
        <color theme="1"/>
        <rFont val="ＭＳ Ｐゴシック"/>
        <family val="3"/>
        <charset val="128"/>
        <scheme val="minor"/>
      </rPr>
      <t>2年国調</t>
    </r>
    <rPh sb="2" eb="3">
      <t>ネン</t>
    </rPh>
    <rPh sb="3" eb="4">
      <t>コク</t>
    </rPh>
    <rPh sb="4" eb="5">
      <t>チョウ</t>
    </rPh>
    <phoneticPr fontId="5"/>
  </si>
  <si>
    <r>
      <t>資金不足比率 (※</t>
    </r>
    <r>
      <rPr>
        <sz val="11"/>
        <color theme="1"/>
        <rFont val="ＭＳ Ｐゴシック"/>
        <family val="3"/>
        <charset val="128"/>
        <scheme val="minor"/>
      </rPr>
      <t>4</t>
    </r>
    <r>
      <rPr>
        <sz val="11"/>
        <color theme="1"/>
        <rFont val="ＭＳ Ｐゴシック"/>
        <family val="3"/>
        <charset val="128"/>
        <scheme val="minor"/>
      </rPr>
      <t>)</t>
    </r>
    <phoneticPr fontId="5"/>
  </si>
  <si>
    <r>
      <t>(※</t>
    </r>
    <r>
      <rPr>
        <sz val="11"/>
        <color theme="1"/>
        <rFont val="ＭＳ Ｐゴシック"/>
        <family val="3"/>
        <charset val="128"/>
        <scheme val="minor"/>
      </rPr>
      <t>3</t>
    </r>
    <r>
      <rPr>
        <sz val="11"/>
        <color theme="1"/>
        <rFont val="ＭＳ Ｐゴシック"/>
        <family val="3"/>
        <charset val="128"/>
        <scheme val="minor"/>
      </rPr>
      <t>)</t>
    </r>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</si>
  <si>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</si>
  <si>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</si>
  <si>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</si>
  <si>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</si>
  <si>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</si>
  <si>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</si>
  <si>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</si>
  <si>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</si>
  <si>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</si>
  <si>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</si>
  <si>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</si>
  <si>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有形固定資産減価償却率は類似団体と１．５ポイント程度の違いでありほぼ平均的といえる。
将来負担比率は、類似団体の平均が０％のところ、当村は１６．５％と大幅に高い数値になっている。
他の類似団体に比べて起債による財源確保の余力が乏しいため、設備の統廃合による更新投資額の抑制と基金積立等の計画的な財源確保を検討する必要がある。</t>
    <phoneticPr fontId="2"/>
  </si>
  <si>
    <t xml:space="preserve">  将来負担比率は１．１ポイントとなりH27と比較して大幅に数値は減少したが、要因としては地方債の残高が減少したことと、充当可能基金が増加したことによる。
　しかしながら、H29から着手している役場新庁舎建設などの大型事業が今後予定されており、比率の上昇を抑制していかなければならない。
　実質公債費比率は１２．３ポイントでかなり高い数値となっている。前述した事業に備えるべく、起債の発行をなるべく抑制しつつ繰上げ償還などによる数値の改善を図る必要がある。</t>
    <phoneticPr fontId="2"/>
  </si>
  <si>
    <t>北信広域連合（一般会計）</t>
    <rPh sb="0" eb="2">
      <t>ホクシン</t>
    </rPh>
    <rPh sb="2" eb="4">
      <t>コウイキ</t>
    </rPh>
    <rPh sb="4" eb="6">
      <t>レンゴウ</t>
    </rPh>
    <rPh sb="7" eb="9">
      <t>イッパン</t>
    </rPh>
    <rPh sb="9" eb="11">
      <t>カイケイ</t>
    </rPh>
    <phoneticPr fontId="2"/>
  </si>
  <si>
    <t>-</t>
    <phoneticPr fontId="2"/>
  </si>
  <si>
    <t>（養護老人ホーム高社寮事業特別会計）</t>
    <rPh sb="1" eb="3">
      <t>ヨウゴ</t>
    </rPh>
    <rPh sb="3" eb="5">
      <t>ロウジン</t>
    </rPh>
    <rPh sb="8" eb="10">
      <t>タカヤシロ</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</si>
  <si>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</si>
  <si>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</si>
  <si>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2">
      <t>タカヤシロ</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</si>
  <si>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</si>
  <si>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（特別養護老人ホーいで湯の里事業特別会計）</t>
    <rPh sb="1" eb="3">
      <t>トクベツ</t>
    </rPh>
    <rPh sb="3" eb="5">
      <t>ヨウゴ</t>
    </rPh>
    <rPh sb="5" eb="7">
      <t>ロウジン</t>
    </rPh>
    <rPh sb="11" eb="12">
      <t>ユ</t>
    </rPh>
    <rPh sb="13" eb="14">
      <t>サト</t>
    </rPh>
    <rPh sb="14" eb="16">
      <t>ジギョウ</t>
    </rPh>
    <rPh sb="16" eb="18">
      <t>トクベツ</t>
    </rPh>
    <rPh sb="18" eb="20">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</si>
  <si>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</si>
  <si>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</si>
  <si>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岳北広域行政組合</t>
    <rPh sb="0" eb="2">
      <t>ガクホク</t>
    </rPh>
    <rPh sb="2" eb="4">
      <t>コウイキ</t>
    </rPh>
    <rPh sb="4" eb="6">
      <t>ギョウセイ</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</si>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</sst>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
      <sz val="11"/>
      <color theme="1"/>
      <name val="ＭＳ Ｐゴシック"/>
      <family val="3"/>
      <charset val="128"/>
    </font>
    <font>
      <sz val="14"/>
      <color indexed="8"/>
      <name val="ＭＳ ゴシック"/>
      <family val="3"/>
      <charset val="128"/>
    </font>
    <font>
      <sz val="11"/>
      <color indexed="8"/>
      <name val="ＭＳ Ｐゴシック"/>
      <family val="3"/>
      <charset val="128"/>
    </font>
    <font>
      <b/>
      <sz val="16"/>
      <color indexed="8"/>
      <name val="ＭＳ ゴシック"/>
      <family val="3"/>
      <charset val="128"/>
    </font>
    <font>
      <sz val="13"/>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6"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49" fontId="20"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1"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2"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4" fillId="5" borderId="0" xfId="30" applyFont="1" applyFill="1" applyProtection="1">
      <alignment vertical="center"/>
    </xf>
    <xf numFmtId="0" fontId="25" fillId="5" borderId="0" xfId="30" applyFont="1" applyFill="1" applyProtection="1">
      <alignment vertical="center"/>
    </xf>
    <xf numFmtId="0" fontId="25" fillId="5" borderId="0" xfId="31" applyFont="1" applyFill="1" applyProtection="1">
      <alignment vertical="center"/>
    </xf>
    <xf numFmtId="0" fontId="25" fillId="0" borderId="0" xfId="31" applyFont="1" applyProtection="1">
      <alignment vertical="center"/>
    </xf>
    <xf numFmtId="0" fontId="24" fillId="5" borderId="0" xfId="30" applyFont="1" applyFill="1" applyBorder="1" applyProtection="1">
      <alignment vertical="center"/>
    </xf>
    <xf numFmtId="0" fontId="25" fillId="5" borderId="0" xfId="30" applyFont="1" applyFill="1" applyBorder="1" applyProtection="1">
      <alignment vertical="center"/>
    </xf>
    <xf numFmtId="0" fontId="24" fillId="0" borderId="97" xfId="30" applyFont="1" applyBorder="1" applyAlignment="1" applyProtection="1">
      <alignment horizontal="center" vertical="center" shrinkToFit="1"/>
      <protection locked="0"/>
    </xf>
    <xf numFmtId="0" fontId="24" fillId="0" borderId="97" xfId="30" applyFont="1" applyFill="1" applyBorder="1" applyAlignment="1" applyProtection="1">
      <alignment horizontal="center" vertical="center" shrinkToFit="1"/>
      <protection locked="0"/>
    </xf>
    <xf numFmtId="0" fontId="24" fillId="0" borderId="109" xfId="33" applyFont="1" applyBorder="1" applyAlignment="1" applyProtection="1">
      <alignment horizontal="center" vertical="center" shrinkToFit="1"/>
      <protection locked="0"/>
    </xf>
    <xf numFmtId="0" fontId="24" fillId="0" borderId="111" xfId="30" applyFont="1" applyBorder="1" applyAlignment="1" applyProtection="1">
      <alignment horizontal="center" vertical="center" shrinkToFit="1"/>
      <protection locked="0"/>
    </xf>
    <xf numFmtId="0" fontId="24" fillId="0" borderId="111" xfId="30" applyFont="1" applyFill="1" applyBorder="1" applyAlignment="1" applyProtection="1">
      <alignment horizontal="center" vertical="center" shrinkToFit="1"/>
      <protection locked="0"/>
    </xf>
    <xf numFmtId="0" fontId="24" fillId="0" borderId="122" xfId="33" applyFont="1" applyBorder="1" applyAlignment="1" applyProtection="1">
      <alignment horizontal="center" vertical="center" shrinkToFit="1"/>
      <protection locked="0"/>
    </xf>
    <xf numFmtId="0" fontId="24" fillId="7" borderId="20" xfId="30" applyFont="1" applyFill="1" applyBorder="1" applyAlignment="1" applyProtection="1">
      <alignment horizontal="center" vertical="center" shrinkToFit="1"/>
      <protection locked="0"/>
    </xf>
    <xf numFmtId="0" fontId="18" fillId="5" borderId="0" xfId="30" applyFont="1" applyFill="1" applyProtection="1">
      <alignment vertical="center"/>
    </xf>
    <xf numFmtId="0" fontId="24" fillId="0" borderId="135" xfId="30" applyFont="1" applyBorder="1" applyAlignment="1" applyProtection="1">
      <alignment horizontal="center" vertical="center" shrinkToFit="1"/>
      <protection locked="0"/>
    </xf>
    <xf numFmtId="0" fontId="24"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4" fillId="0" borderId="144" xfId="30" applyFont="1" applyBorder="1" applyAlignment="1" applyProtection="1">
      <alignment horizontal="center" vertical="center" shrinkToFit="1"/>
      <protection locked="0"/>
    </xf>
    <xf numFmtId="0" fontId="24" fillId="5" borderId="0" xfId="30" applyFont="1" applyFill="1" applyBorder="1" applyAlignment="1" applyProtection="1">
      <alignment horizontal="center" vertical="center" shrinkToFit="1"/>
    </xf>
    <xf numFmtId="0" fontId="24" fillId="5" borderId="0" xfId="30" applyFont="1" applyFill="1" applyBorder="1" applyAlignment="1" applyProtection="1">
      <alignment horizontal="left" vertical="center" shrinkToFit="1"/>
    </xf>
    <xf numFmtId="177" fontId="24" fillId="5" borderId="0" xfId="30" applyNumberFormat="1" applyFont="1" applyFill="1" applyBorder="1" applyAlignment="1" applyProtection="1">
      <alignment horizontal="right" vertical="center" shrinkToFit="1"/>
    </xf>
    <xf numFmtId="177" fontId="24" fillId="5" borderId="0" xfId="30" applyNumberFormat="1" applyFont="1" applyFill="1" applyBorder="1" applyAlignment="1" applyProtection="1">
      <alignment horizontal="left" vertical="center" shrinkToFit="1"/>
    </xf>
    <xf numFmtId="0" fontId="18" fillId="5" borderId="0" xfId="30" applyFont="1" applyFill="1" applyBorder="1" applyProtection="1">
      <alignment vertical="center"/>
    </xf>
    <xf numFmtId="0" fontId="24" fillId="5" borderId="72" xfId="30" applyFont="1" applyFill="1" applyBorder="1" applyAlignment="1" applyProtection="1">
      <alignment vertical="center"/>
    </xf>
    <xf numFmtId="0" fontId="24" fillId="5" borderId="72" xfId="30" applyFont="1" applyFill="1" applyBorder="1" applyAlignment="1" applyProtection="1">
      <alignment horizontal="center" vertical="center"/>
    </xf>
    <xf numFmtId="0" fontId="24" fillId="5" borderId="31" xfId="30" applyFont="1" applyFill="1" applyBorder="1" applyProtection="1">
      <alignment vertical="center"/>
    </xf>
    <xf numFmtId="0" fontId="24" fillId="5" borderId="11" xfId="30" applyFont="1" applyFill="1" applyBorder="1" applyAlignment="1" applyProtection="1">
      <alignment vertical="center"/>
    </xf>
    <xf numFmtId="0" fontId="24" fillId="5" borderId="12" xfId="30" applyFont="1" applyFill="1" applyBorder="1" applyAlignment="1" applyProtection="1">
      <alignment vertical="center"/>
    </xf>
    <xf numFmtId="0" fontId="24" fillId="5" borderId="0" xfId="30" applyFont="1" applyFill="1" applyBorder="1" applyAlignment="1" applyProtection="1">
      <alignment vertical="center"/>
    </xf>
    <xf numFmtId="0" fontId="24" fillId="5" borderId="62" xfId="30" applyFont="1" applyFill="1" applyBorder="1" applyAlignment="1" applyProtection="1">
      <alignment vertical="center"/>
    </xf>
    <xf numFmtId="0" fontId="24" fillId="5" borderId="0" xfId="30" applyFont="1" applyFill="1" applyAlignment="1" applyProtection="1">
      <alignment vertical="center"/>
    </xf>
    <xf numFmtId="0" fontId="24" fillId="5" borderId="0" xfId="30" applyFont="1" applyFill="1" applyBorder="1" applyAlignment="1" applyProtection="1">
      <alignment horizontal="center" vertical="center"/>
    </xf>
    <xf numFmtId="0" fontId="25" fillId="5" borderId="0" xfId="30" applyFont="1" applyFill="1" applyAlignment="1" applyProtection="1">
      <alignment vertical="center"/>
    </xf>
    <xf numFmtId="0" fontId="25" fillId="5" borderId="0" xfId="30" applyFont="1" applyFill="1" applyBorder="1" applyAlignment="1" applyProtection="1">
      <alignment horizontal="center" vertical="center"/>
    </xf>
    <xf numFmtId="0" fontId="25" fillId="5" borderId="7" xfId="30" applyFont="1" applyFill="1" applyBorder="1" applyAlignment="1" applyProtection="1">
      <alignment vertical="center"/>
    </xf>
    <xf numFmtId="0" fontId="25" fillId="5" borderId="0" xfId="30" applyFont="1" applyFill="1" applyBorder="1" applyAlignment="1" applyProtection="1">
      <alignment vertical="center"/>
    </xf>
    <xf numFmtId="0" fontId="27"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4"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4"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9" fillId="0" borderId="0" xfId="26" applyFont="1" applyFill="1">
      <alignment vertical="center"/>
    </xf>
    <xf numFmtId="49" fontId="29" fillId="0" borderId="0" xfId="26" applyNumberFormat="1" applyFont="1" applyFill="1">
      <alignment vertical="center"/>
    </xf>
    <xf numFmtId="0" fontId="29" fillId="0" borderId="0" xfId="26" applyFont="1">
      <alignment vertical="center"/>
    </xf>
    <xf numFmtId="0" fontId="31" fillId="0" borderId="0" xfId="26" applyFont="1" applyFill="1">
      <alignment vertical="center"/>
    </xf>
    <xf numFmtId="0" fontId="32" fillId="0" borderId="0" xfId="26" applyFont="1" applyFill="1">
      <alignment vertical="center"/>
    </xf>
    <xf numFmtId="0" fontId="29" fillId="0" borderId="36" xfId="26" applyFont="1" applyFill="1" applyBorder="1" applyAlignment="1">
      <alignment horizontal="left" vertical="center"/>
    </xf>
    <xf numFmtId="0" fontId="29" fillId="0" borderId="8" xfId="26" applyFont="1" applyFill="1" applyBorder="1" applyAlignment="1">
      <alignment horizontal="left" vertical="center"/>
    </xf>
    <xf numFmtId="0" fontId="29" fillId="0" borderId="9" xfId="26" applyFont="1" applyFill="1" applyBorder="1" applyAlignment="1">
      <alignment horizontal="left" vertical="center"/>
    </xf>
    <xf numFmtId="184" fontId="29" fillId="0" borderId="36" xfId="26" applyNumberFormat="1" applyFont="1" applyFill="1" applyBorder="1" applyAlignment="1">
      <alignment horizontal="right" vertical="center"/>
    </xf>
    <xf numFmtId="184" fontId="29" fillId="0" borderId="8" xfId="26" applyNumberFormat="1" applyFont="1" applyFill="1" applyBorder="1" applyAlignment="1">
      <alignment horizontal="right" vertical="center"/>
    </xf>
    <xf numFmtId="184" fontId="29" fillId="0" borderId="9" xfId="26" applyNumberFormat="1" applyFont="1" applyFill="1" applyBorder="1" applyAlignment="1">
      <alignment horizontal="right" vertical="center"/>
    </xf>
    <xf numFmtId="0" fontId="33" fillId="0" borderId="45" xfId="27" applyFont="1" applyFill="1" applyBorder="1" applyAlignment="1">
      <alignment vertical="center"/>
    </xf>
    <xf numFmtId="184" fontId="29" fillId="0" borderId="36" xfId="26" applyNumberFormat="1" applyFont="1" applyFill="1" applyBorder="1" applyAlignment="1">
      <alignment vertical="center"/>
    </xf>
    <xf numFmtId="184" fontId="29" fillId="0" borderId="8" xfId="26" applyNumberFormat="1" applyFont="1" applyFill="1" applyBorder="1" applyAlignment="1">
      <alignment vertical="center"/>
    </xf>
    <xf numFmtId="184" fontId="29" fillId="0" borderId="9" xfId="26" applyNumberFormat="1" applyFont="1" applyFill="1" applyBorder="1" applyAlignment="1">
      <alignment vertical="center"/>
    </xf>
    <xf numFmtId="0" fontId="29" fillId="0" borderId="7" xfId="26" applyFont="1" applyFill="1" applyBorder="1" applyAlignment="1">
      <alignment horizontal="left" vertical="center"/>
    </xf>
    <xf numFmtId="0" fontId="33" fillId="0" borderId="68" xfId="27" applyFont="1" applyFill="1" applyBorder="1" applyAlignment="1">
      <alignment horizontal="center" vertical="center"/>
    </xf>
    <xf numFmtId="0" fontId="29" fillId="0" borderId="7" xfId="26" applyFont="1" applyFill="1" applyBorder="1" applyAlignment="1">
      <alignment horizontal="center" vertical="center"/>
    </xf>
    <xf numFmtId="0" fontId="29" fillId="0" borderId="71" xfId="26" applyFont="1" applyFill="1" applyBorder="1" applyAlignment="1">
      <alignment horizontal="center" vertical="center"/>
    </xf>
    <xf numFmtId="0" fontId="34" fillId="0" borderId="72" xfId="26" applyFont="1" applyFill="1" applyBorder="1" applyAlignment="1">
      <alignment vertical="center" wrapText="1"/>
    </xf>
    <xf numFmtId="0" fontId="34" fillId="0" borderId="73" xfId="26" applyFont="1" applyFill="1" applyBorder="1" applyAlignment="1">
      <alignment vertical="center" wrapText="1"/>
    </xf>
    <xf numFmtId="181" fontId="29" fillId="0" borderId="71" xfId="26" applyNumberFormat="1" applyFont="1" applyFill="1" applyBorder="1" applyAlignment="1">
      <alignment vertical="center"/>
    </xf>
    <xf numFmtId="181" fontId="29" fillId="0" borderId="72" xfId="26" applyNumberFormat="1" applyFont="1" applyFill="1" applyBorder="1" applyAlignment="1">
      <alignment vertical="center"/>
    </xf>
    <xf numFmtId="181" fontId="29" fillId="0" borderId="73" xfId="26" applyNumberFormat="1" applyFont="1" applyFill="1" applyBorder="1" applyAlignment="1">
      <alignment vertical="center"/>
    </xf>
    <xf numFmtId="0" fontId="29" fillId="0" borderId="7" xfId="26" applyFont="1" applyFill="1" applyBorder="1">
      <alignment vertical="center"/>
    </xf>
    <xf numFmtId="0" fontId="29" fillId="0" borderId="0" xfId="26" applyFont="1" applyFill="1" applyBorder="1">
      <alignment vertical="center"/>
    </xf>
    <xf numFmtId="0" fontId="29" fillId="0" borderId="62" xfId="26" applyFont="1" applyFill="1" applyBorder="1">
      <alignment vertical="center"/>
    </xf>
    <xf numFmtId="49" fontId="29" fillId="0" borderId="7" xfId="26" applyNumberFormat="1" applyFont="1" applyFill="1" applyBorder="1">
      <alignment vertical="center"/>
    </xf>
    <xf numFmtId="49" fontId="29" fillId="0" borderId="0" xfId="26" applyNumberFormat="1" applyFont="1" applyFill="1" applyBorder="1">
      <alignment vertical="center"/>
    </xf>
    <xf numFmtId="0" fontId="29" fillId="0" borderId="0" xfId="26" applyFont="1" applyFill="1" applyBorder="1" applyAlignment="1">
      <alignment vertical="center"/>
    </xf>
    <xf numFmtId="0" fontId="29" fillId="0" borderId="0" xfId="26" applyFont="1" applyFill="1" applyBorder="1" applyAlignment="1">
      <alignment horizontal="center" vertical="center"/>
    </xf>
    <xf numFmtId="49" fontId="29" fillId="0" borderId="0" xfId="26" applyNumberFormat="1" applyFont="1" applyFill="1" applyBorder="1" applyAlignment="1">
      <alignment horizontal="center" vertical="center"/>
    </xf>
    <xf numFmtId="0" fontId="29" fillId="0" borderId="62" xfId="26" applyFont="1" applyFill="1" applyBorder="1" applyAlignment="1">
      <alignment horizontal="center" vertical="center"/>
    </xf>
    <xf numFmtId="0" fontId="29" fillId="0" borderId="71" xfId="26" applyFont="1" applyFill="1" applyBorder="1">
      <alignment vertical="center"/>
    </xf>
    <xf numFmtId="0" fontId="29" fillId="0" borderId="72" xfId="26" applyFont="1" applyFill="1" applyBorder="1">
      <alignment vertical="center"/>
    </xf>
    <xf numFmtId="0" fontId="29" fillId="0" borderId="73" xfId="26" applyFont="1" applyFill="1" applyBorder="1">
      <alignment vertical="center"/>
    </xf>
    <xf numFmtId="0" fontId="29" fillId="0" borderId="0" xfId="28" applyFont="1" applyFill="1">
      <alignment vertical="center"/>
    </xf>
    <xf numFmtId="0" fontId="37" fillId="0" borderId="0" xfId="2" applyFont="1">
      <alignment vertical="center"/>
    </xf>
    <xf numFmtId="0" fontId="38" fillId="0" borderId="0" xfId="2" applyFont="1">
      <alignment vertical="center"/>
    </xf>
    <xf numFmtId="0" fontId="39" fillId="0" borderId="0" xfId="2" applyFont="1" applyAlignment="1">
      <alignment horizontal="right" vertical="center"/>
    </xf>
    <xf numFmtId="0" fontId="37" fillId="3" borderId="1" xfId="2" applyFont="1" applyFill="1" applyBorder="1" applyAlignment="1"/>
    <xf numFmtId="0" fontId="37" fillId="3" borderId="2" xfId="2" applyFont="1" applyFill="1" applyBorder="1" applyAlignment="1">
      <alignment horizontal="right" vertical="top"/>
    </xf>
    <xf numFmtId="0" fontId="37" fillId="3" borderId="3" xfId="2" applyFont="1" applyFill="1" applyBorder="1" applyAlignment="1">
      <alignment horizontal="right" vertical="top"/>
    </xf>
    <xf numFmtId="0" fontId="37" fillId="3" borderId="23" xfId="2" applyFont="1" applyFill="1" applyBorder="1" applyAlignment="1">
      <alignment horizontal="center" vertical="center"/>
    </xf>
    <xf numFmtId="0" fontId="37" fillId="3" borderId="5" xfId="2" applyFont="1" applyFill="1" applyBorder="1" applyAlignment="1">
      <alignment horizontal="center" vertical="center"/>
    </xf>
    <xf numFmtId="0" fontId="37" fillId="3" borderId="10" xfId="2" applyFont="1" applyFill="1" applyBorder="1" applyAlignment="1">
      <alignment horizontal="center" vertical="center"/>
    </xf>
    <xf numFmtId="0" fontId="37" fillId="0" borderId="24" xfId="2" applyFont="1" applyFill="1" applyBorder="1" applyAlignment="1">
      <alignment vertical="center" wrapText="1"/>
    </xf>
    <xf numFmtId="176" fontId="37" fillId="0" borderId="27" xfId="2" applyNumberFormat="1" applyFont="1" applyFill="1" applyBorder="1" applyAlignment="1">
      <alignment horizontal="right" vertical="center"/>
    </xf>
    <xf numFmtId="176" fontId="37" fillId="0" borderId="28" xfId="2" applyNumberFormat="1" applyFont="1" applyFill="1" applyBorder="1" applyAlignment="1">
      <alignment horizontal="right" vertical="center"/>
    </xf>
    <xf numFmtId="176" fontId="37" fillId="0" borderId="29" xfId="2" applyNumberFormat="1" applyFont="1" applyFill="1" applyBorder="1" applyAlignment="1">
      <alignment horizontal="right" vertical="center"/>
    </xf>
    <xf numFmtId="0" fontId="37" fillId="0" borderId="30" xfId="2" applyFont="1" applyFill="1" applyBorder="1" applyAlignment="1">
      <alignment vertical="center"/>
    </xf>
    <xf numFmtId="176" fontId="37" fillId="0" borderId="33" xfId="2" applyNumberFormat="1" applyFont="1" applyFill="1" applyBorder="1" applyAlignment="1">
      <alignment horizontal="right" vertical="center"/>
    </xf>
    <xf numFmtId="176" fontId="37" fillId="0" borderId="34" xfId="2" applyNumberFormat="1" applyFont="1" applyFill="1" applyBorder="1" applyAlignment="1">
      <alignment horizontal="right" vertical="center"/>
    </xf>
    <xf numFmtId="176" fontId="37" fillId="0" borderId="35" xfId="2" applyNumberFormat="1" applyFont="1" applyFill="1" applyBorder="1" applyAlignment="1">
      <alignment horizontal="right" vertical="center"/>
    </xf>
    <xf numFmtId="0" fontId="37" fillId="0" borderId="11" xfId="2" applyFont="1" applyFill="1" applyBorder="1" applyAlignment="1">
      <alignment vertical="center"/>
    </xf>
    <xf numFmtId="0" fontId="37" fillId="0" borderId="17" xfId="2" applyFont="1" applyFill="1" applyBorder="1" applyAlignment="1">
      <alignment vertical="center"/>
    </xf>
    <xf numFmtId="176" fontId="37" fillId="0" borderId="20" xfId="2" applyNumberFormat="1" applyFont="1" applyFill="1" applyBorder="1" applyAlignment="1">
      <alignment horizontal="right" vertical="center"/>
    </xf>
    <xf numFmtId="176" fontId="37" fillId="0" borderId="21" xfId="2" applyNumberFormat="1" applyFont="1" applyFill="1" applyBorder="1" applyAlignment="1">
      <alignment horizontal="right" vertical="center"/>
    </xf>
    <xf numFmtId="176" fontId="37" fillId="0" borderId="22" xfId="2" applyNumberFormat="1" applyFont="1" applyFill="1" applyBorder="1" applyAlignment="1">
      <alignment horizontal="right" vertical="center"/>
    </xf>
    <xf numFmtId="0" fontId="40" fillId="0" borderId="0" xfId="2" applyFont="1" applyFill="1" applyBorder="1" applyAlignment="1"/>
    <xf numFmtId="0" fontId="40" fillId="0" borderId="0" xfId="2" applyNumberFormat="1" applyFont="1" applyFill="1" applyBorder="1" applyAlignment="1">
      <alignment vertical="center" wrapText="1"/>
    </xf>
    <xf numFmtId="0" fontId="40" fillId="0" borderId="0" xfId="2" applyNumberFormat="1" applyFont="1" applyBorder="1" applyAlignment="1">
      <alignment vertical="center" wrapText="1"/>
    </xf>
    <xf numFmtId="0" fontId="37" fillId="0" borderId="0" xfId="2" applyNumberFormat="1" applyFont="1" applyFill="1" applyBorder="1" applyAlignment="1">
      <alignment vertical="center"/>
    </xf>
    <xf numFmtId="0" fontId="8" fillId="5" borderId="0" xfId="5" applyFont="1" applyFill="1"/>
    <xf numFmtId="0" fontId="8" fillId="5" borderId="0" xfId="5" applyFont="1" applyFill="1" applyAlignment="1" applyProtection="1">
      <protection hidden="1"/>
    </xf>
    <xf numFmtId="0" fontId="4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4" fillId="0" borderId="0" xfId="34" applyFont="1" applyFill="1">
      <alignment vertical="center"/>
    </xf>
    <xf numFmtId="0" fontId="24" fillId="0" borderId="0" xfId="34" applyFont="1" applyFill="1" applyAlignment="1">
      <alignment vertical="center"/>
    </xf>
    <xf numFmtId="0" fontId="1" fillId="0" borderId="31" xfId="34" applyFont="1" applyFill="1" applyBorder="1">
      <alignment vertical="center"/>
    </xf>
    <xf numFmtId="178" fontId="36"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42" fillId="0" borderId="0" xfId="38" applyFont="1" applyAlignment="1">
      <alignment vertical="center"/>
    </xf>
    <xf numFmtId="180" fontId="1" fillId="0" borderId="0" xfId="34" applyNumberFormat="1" applyFont="1" applyFill="1" applyBorder="1">
      <alignment vertical="center"/>
    </xf>
    <xf numFmtId="0" fontId="34" fillId="0" borderId="0" xfId="26" applyNumberFormat="1" applyFont="1" applyFill="1" applyBorder="1" applyAlignment="1" applyProtection="1">
      <alignment horizontal="left" vertical="center" wrapText="1"/>
      <protection hidden="1"/>
    </xf>
    <xf numFmtId="186" fontId="29" fillId="0" borderId="0" xfId="26" applyNumberFormat="1" applyFont="1" applyFill="1" applyBorder="1" applyAlignment="1" applyProtection="1">
      <alignment horizontal="center" vertical="center"/>
      <protection hidden="1"/>
    </xf>
    <xf numFmtId="0" fontId="29" fillId="0" borderId="0" xfId="26" applyFont="1" applyFill="1" applyBorder="1" applyAlignment="1" applyProtection="1">
      <alignment horizontal="center" vertical="center"/>
      <protection hidden="1"/>
    </xf>
    <xf numFmtId="0" fontId="29" fillId="0" borderId="0" xfId="26" applyFont="1" applyFill="1" applyBorder="1" applyAlignment="1">
      <alignment horizontal="center" vertical="center"/>
    </xf>
    <xf numFmtId="49" fontId="29" fillId="0" borderId="0" xfId="26" applyNumberFormat="1" applyFont="1" applyFill="1" applyBorder="1" applyAlignment="1">
      <alignment horizontal="center" vertical="center"/>
    </xf>
    <xf numFmtId="181" fontId="29" fillId="0" borderId="44" xfId="26" applyNumberFormat="1" applyFont="1" applyFill="1" applyBorder="1" applyAlignment="1">
      <alignment horizontal="right" vertical="center"/>
    </xf>
    <xf numFmtId="181" fontId="29" fillId="0" borderId="18" xfId="26" applyNumberFormat="1" applyFont="1" applyFill="1" applyBorder="1" applyAlignment="1">
      <alignment horizontal="right" vertical="center"/>
    </xf>
    <xf numFmtId="181" fontId="29" fillId="0" borderId="19" xfId="26" applyNumberFormat="1" applyFont="1" applyFill="1" applyBorder="1" applyAlignment="1">
      <alignment horizontal="right" vertical="center"/>
    </xf>
    <xf numFmtId="0" fontId="33" fillId="0" borderId="71" xfId="15" applyFont="1" applyFill="1" applyBorder="1" applyAlignment="1">
      <alignment horizontal="left" vertical="center"/>
    </xf>
    <xf numFmtId="0" fontId="33" fillId="0" borderId="72" xfId="15" applyFont="1" applyFill="1" applyBorder="1" applyAlignment="1">
      <alignment horizontal="left" vertical="center"/>
    </xf>
    <xf numFmtId="0" fontId="33" fillId="0" borderId="73" xfId="15" applyFont="1" applyFill="1" applyBorder="1" applyAlignment="1">
      <alignment horizontal="left" vertical="center"/>
    </xf>
    <xf numFmtId="181" fontId="29" fillId="0" borderId="7" xfId="26" applyNumberFormat="1" applyFont="1" applyFill="1" applyBorder="1" applyAlignment="1">
      <alignment horizontal="right" vertical="center"/>
    </xf>
    <xf numFmtId="181" fontId="29" fillId="0" borderId="0" xfId="26" applyNumberFormat="1" applyFont="1" applyFill="1" applyBorder="1" applyAlignment="1">
      <alignment horizontal="right" vertical="center"/>
    </xf>
    <xf numFmtId="181" fontId="29" fillId="0" borderId="62" xfId="26" applyNumberFormat="1" applyFont="1" applyFill="1" applyBorder="1" applyAlignment="1">
      <alignment horizontal="right" vertical="center"/>
    </xf>
    <xf numFmtId="0" fontId="29" fillId="0" borderId="39" xfId="26" applyFont="1" applyFill="1" applyBorder="1" applyAlignment="1">
      <alignment vertical="center"/>
    </xf>
    <xf numFmtId="0" fontId="29" fillId="0" borderId="31" xfId="26" applyFont="1" applyFill="1" applyBorder="1" applyAlignment="1">
      <alignment vertical="center"/>
    </xf>
    <xf numFmtId="0" fontId="29" fillId="0" borderId="42" xfId="26" applyFont="1" applyFill="1" applyBorder="1" applyAlignment="1">
      <alignment vertical="center"/>
    </xf>
    <xf numFmtId="178" fontId="29" fillId="0" borderId="39" xfId="26" applyNumberFormat="1" applyFont="1" applyFill="1" applyBorder="1" applyAlignment="1">
      <alignment horizontal="right" vertical="center"/>
    </xf>
    <xf numFmtId="178" fontId="29" fillId="0" borderId="31" xfId="26" applyNumberFormat="1" applyFont="1" applyFill="1" applyBorder="1" applyAlignment="1">
      <alignment horizontal="right" vertical="center"/>
    </xf>
    <xf numFmtId="178" fontId="29" fillId="0" borderId="42" xfId="26" applyNumberFormat="1" applyFont="1" applyFill="1" applyBorder="1" applyAlignment="1">
      <alignment horizontal="right" vertical="center"/>
    </xf>
    <xf numFmtId="178" fontId="29" fillId="0" borderId="32" xfId="26" applyNumberFormat="1" applyFont="1" applyFill="1" applyBorder="1" applyAlignment="1">
      <alignment horizontal="right" vertical="center"/>
    </xf>
    <xf numFmtId="0" fontId="33" fillId="0" borderId="7" xfId="15" applyFont="1" applyFill="1" applyBorder="1" applyAlignment="1">
      <alignment horizontal="left" vertical="center"/>
    </xf>
    <xf numFmtId="0" fontId="33" fillId="0" borderId="0" xfId="15" applyFont="1" applyFill="1" applyBorder="1" applyAlignment="1">
      <alignment horizontal="left" vertical="center"/>
    </xf>
    <xf numFmtId="0" fontId="33" fillId="0" borderId="62" xfId="15" applyFont="1" applyFill="1" applyBorder="1" applyAlignment="1">
      <alignment horizontal="left" vertical="center"/>
    </xf>
    <xf numFmtId="0" fontId="33" fillId="0" borderId="36" xfId="15" applyFont="1" applyFill="1" applyBorder="1" applyAlignment="1">
      <alignment horizontal="center" vertical="center" wrapText="1"/>
    </xf>
    <xf numFmtId="0" fontId="33" fillId="0" borderId="8" xfId="15" applyFont="1" applyFill="1" applyBorder="1" applyAlignment="1">
      <alignment horizontal="center" vertical="center" wrapText="1"/>
    </xf>
    <xf numFmtId="0" fontId="33" fillId="0" borderId="9" xfId="15" applyFont="1" applyFill="1" applyBorder="1" applyAlignment="1">
      <alignment horizontal="center" vertical="center" wrapText="1"/>
    </xf>
    <xf numFmtId="0" fontId="33" fillId="0" borderId="7" xfId="15" applyFont="1" applyFill="1" applyBorder="1" applyAlignment="1">
      <alignment horizontal="center" vertical="center" wrapText="1"/>
    </xf>
    <xf numFmtId="0" fontId="33" fillId="0" borderId="0" xfId="15" applyFont="1" applyFill="1" applyBorder="1" applyAlignment="1">
      <alignment horizontal="center" vertical="center" wrapText="1"/>
    </xf>
    <xf numFmtId="0" fontId="33" fillId="0" borderId="62" xfId="15" applyFont="1" applyFill="1" applyBorder="1" applyAlignment="1">
      <alignment horizontal="center" vertical="center" wrapText="1"/>
    </xf>
    <xf numFmtId="0" fontId="33" fillId="0" borderId="71" xfId="15" applyFont="1" applyFill="1" applyBorder="1" applyAlignment="1">
      <alignment horizontal="center" vertical="center" wrapText="1"/>
    </xf>
    <xf numFmtId="0" fontId="33" fillId="0" borderId="72" xfId="15" applyFont="1" applyFill="1" applyBorder="1" applyAlignment="1">
      <alignment horizontal="center" vertical="center" wrapText="1"/>
    </xf>
    <xf numFmtId="0" fontId="33" fillId="0" borderId="73" xfId="15" applyFont="1" applyFill="1" applyBorder="1" applyAlignment="1">
      <alignment horizontal="center" vertical="center" wrapText="1"/>
    </xf>
    <xf numFmtId="0" fontId="33" fillId="0" borderId="36" xfId="15" applyFont="1" applyFill="1" applyBorder="1" applyAlignment="1">
      <alignment horizontal="left" vertical="center"/>
    </xf>
    <xf numFmtId="0" fontId="33" fillId="0" borderId="8" xfId="15" applyFont="1" applyFill="1" applyBorder="1" applyAlignment="1">
      <alignment horizontal="left" vertical="center"/>
    </xf>
    <xf numFmtId="0" fontId="33" fillId="0" borderId="9" xfId="15" applyFont="1" applyFill="1" applyBorder="1" applyAlignment="1">
      <alignment horizontal="left" vertical="center"/>
    </xf>
    <xf numFmtId="178" fontId="29" fillId="0" borderId="36" xfId="26" applyNumberFormat="1" applyFont="1" applyFill="1" applyBorder="1" applyAlignment="1">
      <alignment horizontal="right" vertical="center"/>
    </xf>
    <xf numFmtId="178" fontId="29" fillId="0" borderId="8" xfId="26" applyNumberFormat="1" applyFont="1" applyFill="1" applyBorder="1" applyAlignment="1">
      <alignment horizontal="right" vertical="center"/>
    </xf>
    <xf numFmtId="178" fontId="29" fillId="0" borderId="9" xfId="26" applyNumberFormat="1" applyFont="1" applyFill="1" applyBorder="1" applyAlignment="1">
      <alignment horizontal="right" vertical="center"/>
    </xf>
    <xf numFmtId="0" fontId="34" fillId="0" borderId="0" xfId="26" applyFont="1" applyFill="1" applyBorder="1" applyAlignment="1">
      <alignment horizontal="left" vertical="center" wrapText="1"/>
    </xf>
    <xf numFmtId="0" fontId="34" fillId="0" borderId="62" xfId="26" applyFont="1" applyFill="1" applyBorder="1" applyAlignment="1">
      <alignment horizontal="left" vertical="center" wrapText="1"/>
    </xf>
    <xf numFmtId="178" fontId="29" fillId="0" borderId="7" xfId="26" applyNumberFormat="1" applyFont="1" applyFill="1" applyBorder="1" applyAlignment="1">
      <alignment horizontal="right" vertical="center"/>
    </xf>
    <xf numFmtId="178" fontId="29" fillId="0" borderId="0" xfId="26" applyNumberFormat="1" applyFont="1" applyFill="1" applyBorder="1" applyAlignment="1">
      <alignment horizontal="right" vertical="center"/>
    </xf>
    <xf numFmtId="178" fontId="29" fillId="0" borderId="62" xfId="26" applyNumberFormat="1" applyFont="1" applyFill="1" applyBorder="1" applyAlignment="1">
      <alignment horizontal="right" vertical="center"/>
    </xf>
    <xf numFmtId="178" fontId="29" fillId="0" borderId="71" xfId="26" applyNumberFormat="1" applyFont="1" applyFill="1" applyBorder="1" applyAlignment="1">
      <alignment horizontal="right" vertical="center"/>
    </xf>
    <xf numFmtId="178" fontId="29" fillId="0" borderId="72" xfId="26" applyNumberFormat="1" applyFont="1" applyFill="1" applyBorder="1" applyAlignment="1">
      <alignment horizontal="right" vertical="center"/>
    </xf>
    <xf numFmtId="178" fontId="29" fillId="0" borderId="73" xfId="26" applyNumberFormat="1" applyFont="1" applyFill="1" applyBorder="1" applyAlignment="1">
      <alignment horizontal="right" vertical="center"/>
    </xf>
    <xf numFmtId="0" fontId="29" fillId="0" borderId="71" xfId="26" applyFont="1" applyFill="1" applyBorder="1" applyAlignment="1">
      <alignment horizontal="left" vertical="center"/>
    </xf>
    <xf numFmtId="0" fontId="29" fillId="0" borderId="72" xfId="26" applyFont="1" applyFill="1" applyBorder="1" applyAlignment="1">
      <alignment horizontal="left" vertical="center"/>
    </xf>
    <xf numFmtId="0" fontId="29" fillId="0" borderId="73" xfId="26" applyFont="1" applyFill="1" applyBorder="1" applyAlignment="1">
      <alignment horizontal="left" vertical="center"/>
    </xf>
    <xf numFmtId="0" fontId="29" fillId="0" borderId="7" xfId="26" applyFont="1" applyFill="1" applyBorder="1" applyAlignment="1">
      <alignment horizontal="left" vertical="center"/>
    </xf>
    <xf numFmtId="0" fontId="29" fillId="0" borderId="0" xfId="26" applyFont="1" applyFill="1" applyBorder="1" applyAlignment="1">
      <alignment horizontal="left" vertical="center"/>
    </xf>
    <xf numFmtId="0" fontId="29" fillId="0" borderId="62" xfId="26" applyFont="1" applyFill="1" applyBorder="1" applyAlignment="1">
      <alignment horizontal="left" vertical="center"/>
    </xf>
    <xf numFmtId="0" fontId="29" fillId="0" borderId="41" xfId="26" applyFont="1" applyFill="1" applyBorder="1" applyAlignment="1">
      <alignment horizontal="center" vertical="center" wrapText="1"/>
    </xf>
    <xf numFmtId="0" fontId="29" fillId="0" borderId="12" xfId="26" applyFont="1" applyFill="1" applyBorder="1" applyAlignment="1">
      <alignment horizontal="center" vertical="center"/>
    </xf>
    <xf numFmtId="0" fontId="29" fillId="0" borderId="46" xfId="26" applyFont="1" applyFill="1" applyBorder="1" applyAlignment="1">
      <alignment horizontal="center" vertical="center"/>
    </xf>
    <xf numFmtId="0" fontId="29" fillId="0" borderId="37" xfId="26" applyFont="1" applyFill="1" applyBorder="1" applyAlignment="1">
      <alignment horizontal="center" vertical="center"/>
    </xf>
    <xf numFmtId="0" fontId="29" fillId="0" borderId="49" xfId="26" applyFont="1" applyFill="1" applyBorder="1" applyAlignment="1">
      <alignment horizontal="center" vertical="center"/>
    </xf>
    <xf numFmtId="0" fontId="29" fillId="0" borderId="40" xfId="26" applyFont="1" applyFill="1" applyBorder="1" applyAlignment="1">
      <alignment horizontal="center" vertical="center"/>
    </xf>
    <xf numFmtId="0" fontId="29" fillId="0" borderId="12" xfId="26" applyFont="1" applyFill="1" applyBorder="1" applyAlignment="1">
      <alignment horizontal="center" vertical="center" wrapText="1"/>
    </xf>
    <xf numFmtId="0" fontId="29" fillId="0" borderId="46" xfId="26" applyFont="1" applyFill="1" applyBorder="1" applyAlignment="1">
      <alignment horizontal="center" vertical="center" wrapText="1"/>
    </xf>
    <xf numFmtId="0" fontId="29" fillId="0" borderId="37" xfId="26" applyFont="1" applyFill="1" applyBorder="1" applyAlignment="1">
      <alignment horizontal="center" vertical="center" wrapText="1"/>
    </xf>
    <xf numFmtId="0" fontId="29" fillId="0" borderId="49" xfId="26" applyFont="1" applyFill="1" applyBorder="1" applyAlignment="1">
      <alignment horizontal="center" vertical="center" wrapText="1"/>
    </xf>
    <xf numFmtId="0" fontId="29" fillId="0" borderId="40" xfId="26" applyFont="1" applyFill="1" applyBorder="1" applyAlignment="1">
      <alignment horizontal="center" vertical="center" wrapText="1"/>
    </xf>
    <xf numFmtId="0" fontId="34" fillId="0" borderId="41" xfId="26" applyFont="1" applyFill="1" applyBorder="1" applyAlignment="1">
      <alignment horizontal="center" vertical="center" wrapText="1"/>
    </xf>
    <xf numFmtId="0" fontId="34" fillId="0" borderId="12" xfId="26" applyFont="1" applyFill="1" applyBorder="1" applyAlignment="1">
      <alignment horizontal="center" vertical="center" wrapText="1"/>
    </xf>
    <xf numFmtId="0" fontId="34" fillId="0" borderId="13" xfId="26" applyFont="1" applyFill="1" applyBorder="1" applyAlignment="1">
      <alignment horizontal="center" vertical="center" wrapText="1"/>
    </xf>
    <xf numFmtId="0" fontId="34" fillId="0" borderId="37" xfId="26" applyFont="1" applyFill="1" applyBorder="1" applyAlignment="1">
      <alignment horizontal="center" vertical="center" wrapText="1"/>
    </xf>
    <xf numFmtId="0" fontId="34" fillId="0" borderId="49" xfId="26" applyFont="1" applyFill="1" applyBorder="1" applyAlignment="1">
      <alignment horizontal="center" vertical="center" wrapText="1"/>
    </xf>
    <xf numFmtId="0" fontId="34" fillId="0" borderId="63" xfId="26" applyFont="1" applyFill="1" applyBorder="1" applyAlignment="1">
      <alignment horizontal="center" vertical="center" wrapText="1"/>
    </xf>
    <xf numFmtId="0" fontId="29" fillId="0" borderId="11" xfId="26" applyFont="1" applyFill="1" applyBorder="1" applyAlignment="1">
      <alignment horizontal="center" vertical="center" textRotation="255"/>
    </xf>
    <xf numFmtId="0" fontId="29" fillId="0" borderId="12" xfId="26" applyFont="1" applyFill="1" applyBorder="1" applyAlignment="1">
      <alignment horizontal="center" vertical="center" textRotation="255"/>
    </xf>
    <xf numFmtId="0" fontId="29" fillId="0" borderId="46" xfId="26" applyFont="1" applyFill="1" applyBorder="1" applyAlignment="1">
      <alignment horizontal="center" vertical="center" textRotation="255"/>
    </xf>
    <xf numFmtId="0" fontId="29" fillId="0" borderId="7" xfId="26" applyFont="1" applyFill="1" applyBorder="1" applyAlignment="1">
      <alignment horizontal="center" vertical="center" textRotation="255"/>
    </xf>
    <xf numFmtId="0" fontId="29" fillId="0" borderId="0" xfId="26" applyFont="1" applyFill="1" applyBorder="1" applyAlignment="1">
      <alignment horizontal="center" vertical="center" textRotation="255"/>
    </xf>
    <xf numFmtId="0" fontId="29" fillId="0" borderId="38" xfId="26" applyFont="1" applyFill="1" applyBorder="1" applyAlignment="1">
      <alignment horizontal="center" vertical="center" textRotation="255"/>
    </xf>
    <xf numFmtId="0" fontId="29" fillId="0" borderId="71" xfId="26" applyFont="1" applyFill="1" applyBorder="1" applyAlignment="1">
      <alignment horizontal="center" vertical="center" textRotation="255"/>
    </xf>
    <xf numFmtId="0" fontId="29" fillId="0" borderId="72" xfId="26" applyFont="1" applyFill="1" applyBorder="1" applyAlignment="1">
      <alignment horizontal="center" vertical="center" textRotation="255"/>
    </xf>
    <xf numFmtId="0" fontId="29" fillId="0" borderId="67" xfId="26" applyFont="1" applyFill="1" applyBorder="1" applyAlignment="1">
      <alignment horizontal="center" vertical="center" textRotation="255"/>
    </xf>
    <xf numFmtId="0" fontId="29" fillId="0" borderId="41" xfId="26" applyFont="1" applyFill="1" applyBorder="1" applyAlignment="1">
      <alignment horizontal="center" vertical="center"/>
    </xf>
    <xf numFmtId="0" fontId="34" fillId="0" borderId="46" xfId="26" applyFont="1" applyFill="1" applyBorder="1" applyAlignment="1">
      <alignment horizontal="center" vertical="center" wrapText="1"/>
    </xf>
    <xf numFmtId="0" fontId="34" fillId="0" borderId="40" xfId="26" applyFont="1" applyFill="1" applyBorder="1" applyAlignment="1">
      <alignment horizontal="center" vertical="center" wrapText="1"/>
    </xf>
    <xf numFmtId="0" fontId="29" fillId="0" borderId="41" xfId="26" applyFont="1" applyFill="1" applyBorder="1" applyAlignment="1">
      <alignment horizontal="center" vertical="center" textRotation="255"/>
    </xf>
    <xf numFmtId="0" fontId="29" fillId="0" borderId="60" xfId="26" applyFont="1" applyFill="1" applyBorder="1" applyAlignment="1">
      <alignment horizontal="center" vertical="center" textRotation="255"/>
    </xf>
    <xf numFmtId="0" fontId="29" fillId="0" borderId="37" xfId="26" applyFont="1" applyFill="1" applyBorder="1" applyAlignment="1">
      <alignment horizontal="center" vertical="center" textRotation="255"/>
    </xf>
    <xf numFmtId="0" fontId="29" fillId="0" borderId="49" xfId="26" applyFont="1" applyFill="1" applyBorder="1" applyAlignment="1">
      <alignment horizontal="center" vertical="center" textRotation="255"/>
    </xf>
    <xf numFmtId="0" fontId="29" fillId="0" borderId="40" xfId="26" applyFont="1" applyFill="1" applyBorder="1" applyAlignment="1">
      <alignment horizontal="center" vertical="center" textRotation="255"/>
    </xf>
    <xf numFmtId="0" fontId="29" fillId="0" borderId="44" xfId="26" applyFont="1" applyFill="1" applyBorder="1" applyAlignment="1">
      <alignment vertical="center"/>
    </xf>
    <xf numFmtId="0" fontId="29" fillId="0" borderId="18" xfId="26" applyFont="1" applyFill="1" applyBorder="1" applyAlignment="1">
      <alignment vertical="center"/>
    </xf>
    <xf numFmtId="0" fontId="29" fillId="0" borderId="43" xfId="26" applyFont="1" applyFill="1" applyBorder="1" applyAlignment="1">
      <alignment vertical="center"/>
    </xf>
    <xf numFmtId="178" fontId="29" fillId="0" borderId="44" xfId="26" applyNumberFormat="1" applyFont="1" applyFill="1" applyBorder="1" applyAlignment="1">
      <alignment horizontal="right" vertical="center"/>
    </xf>
    <xf numFmtId="178" fontId="29" fillId="0" borderId="18" xfId="26" applyNumberFormat="1" applyFont="1" applyFill="1" applyBorder="1" applyAlignment="1">
      <alignment horizontal="right" vertical="center"/>
    </xf>
    <xf numFmtId="178" fontId="29" fillId="0" borderId="43" xfId="26" applyNumberFormat="1" applyFont="1" applyFill="1" applyBorder="1" applyAlignment="1">
      <alignment horizontal="right" vertical="center"/>
    </xf>
    <xf numFmtId="0" fontId="29" fillId="0" borderId="69" xfId="26" applyFont="1" applyFill="1" applyBorder="1" applyAlignment="1">
      <alignment horizontal="center" vertical="center" shrinkToFit="1"/>
    </xf>
    <xf numFmtId="0" fontId="29" fillId="0" borderId="72" xfId="26" applyFont="1" applyFill="1" applyBorder="1" applyAlignment="1">
      <alignment horizontal="center" vertical="center" shrinkToFit="1"/>
    </xf>
    <xf numFmtId="0" fontId="29" fillId="0" borderId="67" xfId="26" applyFont="1" applyFill="1" applyBorder="1" applyAlignment="1">
      <alignment horizontal="center" vertical="center" shrinkToFit="1"/>
    </xf>
    <xf numFmtId="0" fontId="35" fillId="0" borderId="31" xfId="26" applyFont="1" applyFill="1" applyBorder="1">
      <alignment vertical="center"/>
    </xf>
    <xf numFmtId="0" fontId="35" fillId="0" borderId="42" xfId="26" applyFont="1" applyFill="1" applyBorder="1">
      <alignment vertical="center"/>
    </xf>
    <xf numFmtId="0" fontId="29" fillId="0" borderId="39" xfId="26" applyFont="1" applyFill="1" applyBorder="1" applyAlignment="1">
      <alignment horizontal="center" vertical="center"/>
    </xf>
    <xf numFmtId="0" fontId="29" fillId="0" borderId="31" xfId="26" applyFont="1" applyFill="1" applyBorder="1" applyAlignment="1">
      <alignment horizontal="center" vertical="center"/>
    </xf>
    <xf numFmtId="0" fontId="29" fillId="0" borderId="81" xfId="26" applyFont="1" applyFill="1" applyBorder="1" applyAlignment="1">
      <alignment horizontal="center" vertical="center"/>
    </xf>
    <xf numFmtId="0" fontId="29" fillId="0" borderId="25" xfId="26" applyFont="1" applyFill="1" applyBorder="1" applyAlignment="1">
      <alignment horizontal="center" vertical="center"/>
    </xf>
    <xf numFmtId="0" fontId="29" fillId="0" borderId="26" xfId="26" applyFont="1" applyFill="1" applyBorder="1" applyAlignment="1">
      <alignment horizontal="center" vertical="center"/>
    </xf>
    <xf numFmtId="0" fontId="29" fillId="0" borderId="77" xfId="26" applyFont="1" applyFill="1" applyBorder="1" applyAlignment="1">
      <alignment horizontal="center" vertical="center"/>
    </xf>
    <xf numFmtId="0" fontId="29" fillId="0" borderId="74" xfId="26" applyFont="1" applyFill="1" applyBorder="1" applyAlignment="1">
      <alignment horizontal="center" vertical="center"/>
    </xf>
    <xf numFmtId="0" fontId="29" fillId="0" borderId="78" xfId="26" applyFont="1" applyFill="1" applyBorder="1" applyAlignment="1">
      <alignment horizontal="center" vertical="center"/>
    </xf>
    <xf numFmtId="183" fontId="29" fillId="0" borderId="78" xfId="26" applyNumberFormat="1" applyFont="1" applyFill="1" applyBorder="1" applyAlignment="1">
      <alignment horizontal="right" vertical="center"/>
    </xf>
    <xf numFmtId="183" fontId="29" fillId="0" borderId="79" xfId="26" applyNumberFormat="1" applyFont="1" applyFill="1" applyBorder="1" applyAlignment="1">
      <alignment horizontal="right" vertical="center"/>
    </xf>
    <xf numFmtId="183" fontId="29" fillId="0" borderId="6" xfId="26" applyNumberFormat="1" applyFont="1" applyFill="1" applyBorder="1" applyAlignment="1">
      <alignment horizontal="right" vertical="center"/>
    </xf>
    <xf numFmtId="181" fontId="29" fillId="0" borderId="43" xfId="26" applyNumberFormat="1" applyFont="1" applyFill="1" applyBorder="1" applyAlignment="1">
      <alignment horizontal="right" vertical="center"/>
    </xf>
    <xf numFmtId="0" fontId="29" fillId="0" borderId="30" xfId="26" applyFont="1" applyFill="1" applyBorder="1" applyAlignment="1">
      <alignment vertical="center"/>
    </xf>
    <xf numFmtId="178" fontId="29" fillId="0" borderId="78" xfId="26" applyNumberFormat="1" applyFont="1" applyFill="1" applyBorder="1" applyAlignment="1">
      <alignment horizontal="right" vertical="center"/>
    </xf>
    <xf numFmtId="178" fontId="29" fillId="0" borderId="79" xfId="26" applyNumberFormat="1" applyFont="1" applyFill="1" applyBorder="1" applyAlignment="1">
      <alignment horizontal="right" vertical="center"/>
    </xf>
    <xf numFmtId="178" fontId="29" fillId="0" borderId="6" xfId="26" applyNumberFormat="1" applyFont="1" applyFill="1" applyBorder="1" applyAlignment="1">
      <alignment horizontal="right" vertical="center"/>
    </xf>
    <xf numFmtId="181" fontId="29" fillId="0" borderId="72" xfId="26" applyNumberFormat="1" applyFont="1" applyFill="1" applyBorder="1" applyAlignment="1">
      <alignment horizontal="right" vertical="center"/>
    </xf>
    <xf numFmtId="181" fontId="29" fillId="0" borderId="73" xfId="26" applyNumberFormat="1" applyFont="1" applyFill="1" applyBorder="1" applyAlignment="1">
      <alignment horizontal="right" vertical="center"/>
    </xf>
    <xf numFmtId="0" fontId="29" fillId="0" borderId="17" xfId="26" applyFont="1" applyFill="1" applyBorder="1" applyAlignment="1">
      <alignment vertical="center"/>
    </xf>
    <xf numFmtId="0" fontId="29" fillId="0" borderId="22" xfId="26" applyFont="1" applyFill="1" applyBorder="1" applyAlignment="1">
      <alignment horizontal="center" vertical="center"/>
    </xf>
    <xf numFmtId="0" fontId="29" fillId="0" borderId="19" xfId="26" applyFont="1" applyFill="1" applyBorder="1" applyAlignment="1">
      <alignment horizontal="center" vertical="center"/>
    </xf>
    <xf numFmtId="0" fontId="29" fillId="0" borderId="80" xfId="26" applyFont="1" applyFill="1" applyBorder="1" applyAlignment="1">
      <alignment horizontal="center" vertical="center"/>
    </xf>
    <xf numFmtId="0" fontId="29" fillId="0" borderId="36" xfId="26" applyFont="1" applyFill="1" applyBorder="1" applyAlignment="1">
      <alignment horizontal="center" vertical="center"/>
    </xf>
    <xf numFmtId="0" fontId="29" fillId="0" borderId="8" xfId="26" applyFont="1" applyFill="1" applyBorder="1" applyAlignment="1">
      <alignment horizontal="center" vertical="center"/>
    </xf>
    <xf numFmtId="0" fontId="29" fillId="0" borderId="71" xfId="26" applyFont="1" applyFill="1" applyBorder="1" applyAlignment="1">
      <alignment horizontal="center" vertical="center"/>
    </xf>
    <xf numFmtId="0" fontId="29" fillId="0" borderId="72" xfId="26" applyFont="1" applyFill="1" applyBorder="1" applyAlignment="1">
      <alignment horizontal="center" vertical="center"/>
    </xf>
    <xf numFmtId="0" fontId="33" fillId="0" borderId="44" xfId="27" applyFont="1" applyFill="1" applyBorder="1" applyAlignment="1">
      <alignment horizontal="center" vertical="center"/>
    </xf>
    <xf numFmtId="0" fontId="33" fillId="0" borderId="18" xfId="27" applyFont="1" applyFill="1" applyBorder="1" applyAlignment="1">
      <alignment horizontal="center" vertical="center"/>
    </xf>
    <xf numFmtId="0" fontId="33" fillId="0" borderId="43" xfId="27" applyFont="1" applyFill="1" applyBorder="1" applyAlignment="1">
      <alignment horizontal="center" vertical="center"/>
    </xf>
    <xf numFmtId="185" fontId="33" fillId="0" borderId="41" xfId="26" applyNumberFormat="1" applyFont="1" applyFill="1" applyBorder="1" applyAlignment="1">
      <alignment horizontal="right" vertical="center"/>
    </xf>
    <xf numFmtId="185" fontId="33" fillId="0" borderId="12" xfId="26" applyNumberFormat="1" applyFont="1" applyFill="1" applyBorder="1" applyAlignment="1">
      <alignment horizontal="right" vertical="center"/>
    </xf>
    <xf numFmtId="185" fontId="33" fillId="0" borderId="13" xfId="26" applyNumberFormat="1" applyFont="1" applyFill="1" applyBorder="1" applyAlignment="1">
      <alignment horizontal="right" vertical="center"/>
    </xf>
    <xf numFmtId="0" fontId="29" fillId="0" borderId="11" xfId="26" applyFont="1" applyFill="1" applyBorder="1" applyAlignment="1">
      <alignment horizontal="center" vertical="center"/>
    </xf>
    <xf numFmtId="0" fontId="29" fillId="0" borderId="67" xfId="26" applyFont="1" applyFill="1" applyBorder="1" applyAlignment="1">
      <alignment horizontal="center" vertical="center"/>
    </xf>
    <xf numFmtId="0" fontId="33" fillId="0" borderId="41" xfId="26" applyFont="1" applyFill="1" applyBorder="1" applyAlignment="1">
      <alignment vertical="center"/>
    </xf>
    <xf numFmtId="0" fontId="33" fillId="0" borderId="12" xfId="26" applyFont="1" applyFill="1" applyBorder="1" applyAlignment="1">
      <alignment vertical="center"/>
    </xf>
    <xf numFmtId="0" fontId="33" fillId="0" borderId="46" xfId="26" applyFont="1" applyFill="1" applyBorder="1" applyAlignment="1">
      <alignment vertical="center"/>
    </xf>
    <xf numFmtId="181" fontId="29" fillId="0" borderId="39" xfId="26" applyNumberFormat="1" applyFont="1" applyFill="1" applyBorder="1" applyAlignment="1">
      <alignment horizontal="right" vertical="center"/>
    </xf>
    <xf numFmtId="181" fontId="29" fillId="0" borderId="31" xfId="26" applyNumberFormat="1" applyFont="1" applyFill="1" applyBorder="1" applyAlignment="1">
      <alignment horizontal="right" vertical="center"/>
    </xf>
    <xf numFmtId="181" fontId="29" fillId="0" borderId="42" xfId="26" applyNumberFormat="1" applyFont="1" applyFill="1" applyBorder="1" applyAlignment="1">
      <alignment horizontal="right" vertical="center"/>
    </xf>
    <xf numFmtId="181" fontId="29" fillId="0" borderId="32" xfId="26" applyNumberFormat="1" applyFont="1" applyFill="1" applyBorder="1" applyAlignment="1">
      <alignment horizontal="right" vertical="center"/>
    </xf>
    <xf numFmtId="0" fontId="33" fillId="0" borderId="41" xfId="27" applyFont="1" applyFill="1" applyBorder="1" applyAlignment="1">
      <alignment horizontal="center" vertical="center"/>
    </xf>
    <xf numFmtId="0" fontId="33" fillId="0" borderId="12" xfId="27" applyFont="1" applyFill="1" applyBorder="1" applyAlignment="1">
      <alignment horizontal="center" vertical="center"/>
    </xf>
    <xf numFmtId="0" fontId="33" fillId="0" borderId="46" xfId="27" applyFont="1" applyFill="1" applyBorder="1" applyAlignment="1">
      <alignment horizontal="center" vertical="center"/>
    </xf>
    <xf numFmtId="178" fontId="33" fillId="0" borderId="39" xfId="26" applyNumberFormat="1" applyFont="1" applyFill="1" applyBorder="1" applyAlignment="1">
      <alignment horizontal="right" vertical="center"/>
    </xf>
    <xf numFmtId="178" fontId="33" fillId="0" borderId="31" xfId="26" applyNumberFormat="1" applyFont="1" applyFill="1" applyBorder="1" applyAlignment="1">
      <alignment horizontal="right" vertical="center"/>
    </xf>
    <xf numFmtId="178" fontId="33" fillId="0" borderId="32" xfId="26" applyNumberFormat="1" applyFont="1" applyFill="1" applyBorder="1" applyAlignment="1">
      <alignment horizontal="right" vertical="center"/>
    </xf>
    <xf numFmtId="0" fontId="29" fillId="0" borderId="24" xfId="26" applyFont="1" applyFill="1" applyBorder="1" applyAlignment="1">
      <alignment horizontal="center" vertical="center"/>
    </xf>
    <xf numFmtId="181" fontId="29" fillId="0" borderId="71" xfId="26" applyNumberFormat="1" applyFont="1" applyFill="1" applyBorder="1" applyAlignment="1">
      <alignment horizontal="right" vertical="center"/>
    </xf>
    <xf numFmtId="0" fontId="29" fillId="0" borderId="36" xfId="28" applyFont="1" applyFill="1" applyBorder="1" applyAlignment="1">
      <alignment horizontal="left" vertical="center"/>
    </xf>
    <xf numFmtId="0" fontId="29" fillId="0" borderId="8" xfId="28" applyFont="1" applyFill="1" applyBorder="1" applyAlignment="1">
      <alignment horizontal="left" vertical="center"/>
    </xf>
    <xf numFmtId="0" fontId="29" fillId="0" borderId="9" xfId="28" applyFont="1" applyFill="1" applyBorder="1" applyAlignment="1">
      <alignment horizontal="left" vertical="center"/>
    </xf>
    <xf numFmtId="183" fontId="29" fillId="0" borderId="7" xfId="26" applyNumberFormat="1" applyFont="1" applyFill="1" applyBorder="1" applyAlignment="1">
      <alignment horizontal="right" vertical="center"/>
    </xf>
    <xf numFmtId="183" fontId="29" fillId="0" borderId="0" xfId="26" applyNumberFormat="1" applyFont="1" applyFill="1" applyBorder="1" applyAlignment="1">
      <alignment horizontal="right" vertical="center"/>
    </xf>
    <xf numFmtId="183" fontId="29" fillId="0" borderId="62" xfId="26" applyNumberFormat="1" applyFont="1" applyFill="1" applyBorder="1" applyAlignment="1">
      <alignment horizontal="right" vertical="center"/>
    </xf>
    <xf numFmtId="0" fontId="29" fillId="0" borderId="36" xfId="26" applyFont="1" applyFill="1" applyBorder="1" applyAlignment="1">
      <alignment horizontal="center" vertical="center" wrapText="1"/>
    </xf>
    <xf numFmtId="0" fontId="29" fillId="0" borderId="8" xfId="26" applyFont="1" applyFill="1" applyBorder="1" applyAlignment="1">
      <alignment horizontal="center" vertical="center" wrapText="1"/>
    </xf>
    <xf numFmtId="0" fontId="29" fillId="0" borderId="23" xfId="26" applyFont="1" applyFill="1" applyBorder="1" applyAlignment="1">
      <alignment horizontal="center" vertical="center" wrapText="1"/>
    </xf>
    <xf numFmtId="0" fontId="29" fillId="0" borderId="7" xfId="26" applyFont="1" applyFill="1" applyBorder="1" applyAlignment="1">
      <alignment horizontal="center" vertical="center" wrapText="1"/>
    </xf>
    <xf numFmtId="0" fontId="29" fillId="0" borderId="0" xfId="26" applyFont="1" applyFill="1" applyBorder="1" applyAlignment="1">
      <alignment horizontal="center" vertical="center" wrapText="1"/>
    </xf>
    <xf numFmtId="0" fontId="29" fillId="0" borderId="38" xfId="26" applyFont="1" applyFill="1" applyBorder="1" applyAlignment="1">
      <alignment horizontal="center" vertical="center" wrapText="1"/>
    </xf>
    <xf numFmtId="0" fontId="29" fillId="0" borderId="71" xfId="26" applyFont="1" applyFill="1" applyBorder="1" applyAlignment="1">
      <alignment horizontal="center" vertical="center" wrapText="1"/>
    </xf>
    <xf numFmtId="0" fontId="29" fillId="0" borderId="72" xfId="26" applyFont="1" applyFill="1" applyBorder="1" applyAlignment="1">
      <alignment horizontal="center" vertical="center" wrapText="1"/>
    </xf>
    <xf numFmtId="0" fontId="29" fillId="0" borderId="67" xfId="26" applyFont="1" applyFill="1" applyBorder="1" applyAlignment="1">
      <alignment horizontal="center" vertical="center" wrapText="1"/>
    </xf>
    <xf numFmtId="0" fontId="33" fillId="0" borderId="57" xfId="26" applyFont="1" applyFill="1" applyBorder="1" applyAlignment="1">
      <alignment vertical="center"/>
    </xf>
    <xf numFmtId="0" fontId="33" fillId="0" borderId="25" xfId="26" applyFont="1" applyFill="1" applyBorder="1" applyAlignment="1">
      <alignment vertical="center"/>
    </xf>
    <xf numFmtId="0" fontId="33" fillId="0" borderId="76" xfId="26" applyFont="1" applyFill="1" applyBorder="1" applyAlignment="1">
      <alignment vertical="center"/>
    </xf>
    <xf numFmtId="178" fontId="33" fillId="0" borderId="57" xfId="26" applyNumberFormat="1" applyFont="1" applyFill="1" applyBorder="1" applyAlignment="1">
      <alignment horizontal="right" vertical="center"/>
    </xf>
    <xf numFmtId="178" fontId="33" fillId="0" borderId="8" xfId="26" applyNumberFormat="1" applyFont="1" applyFill="1" applyBorder="1" applyAlignment="1">
      <alignment horizontal="right" vertical="center"/>
    </xf>
    <xf numFmtId="178" fontId="33" fillId="0" borderId="9" xfId="26" applyNumberFormat="1" applyFont="1" applyFill="1" applyBorder="1" applyAlignment="1">
      <alignment horizontal="right" vertical="center"/>
    </xf>
    <xf numFmtId="0" fontId="29" fillId="0" borderId="30" xfId="26" applyFont="1" applyFill="1" applyBorder="1" applyAlignment="1">
      <alignment horizontal="center" vertical="center"/>
    </xf>
    <xf numFmtId="0" fontId="29" fillId="0" borderId="42" xfId="26" applyFont="1" applyFill="1" applyBorder="1" applyAlignment="1">
      <alignment horizontal="center" vertical="center"/>
    </xf>
    <xf numFmtId="0" fontId="29" fillId="0" borderId="32" xfId="26" applyFont="1" applyFill="1" applyBorder="1" applyAlignment="1">
      <alignment horizontal="center" vertical="center"/>
    </xf>
    <xf numFmtId="0" fontId="33" fillId="0" borderId="31" xfId="26" applyFont="1" applyFill="1" applyBorder="1" applyAlignment="1">
      <alignment vertical="center"/>
    </xf>
    <xf numFmtId="0" fontId="33" fillId="0" borderId="42" xfId="26" applyFont="1" applyFill="1" applyBorder="1" applyAlignment="1">
      <alignment vertical="center"/>
    </xf>
    <xf numFmtId="185" fontId="29" fillId="0" borderId="44" xfId="26" applyNumberFormat="1" applyFont="1" applyFill="1" applyBorder="1" applyAlignment="1">
      <alignment horizontal="right" vertical="center"/>
    </xf>
    <xf numFmtId="185" fontId="29" fillId="0" borderId="18" xfId="26" applyNumberFormat="1" applyFont="1" applyFill="1" applyBorder="1" applyAlignment="1">
      <alignment horizontal="right" vertical="center"/>
    </xf>
    <xf numFmtId="185" fontId="29" fillId="0" borderId="19" xfId="26" applyNumberFormat="1" applyFont="1" applyFill="1" applyBorder="1" applyAlignment="1">
      <alignment horizontal="right" vertical="center"/>
    </xf>
    <xf numFmtId="0" fontId="29" fillId="0" borderId="1" xfId="26" applyFont="1" applyFill="1" applyBorder="1" applyAlignment="1">
      <alignment horizontal="center" vertical="center"/>
    </xf>
    <xf numFmtId="0" fontId="29" fillId="0" borderId="2" xfId="26" applyFont="1" applyFill="1" applyBorder="1" applyAlignment="1">
      <alignment horizontal="center" vertical="center"/>
    </xf>
    <xf numFmtId="0" fontId="29" fillId="0" borderId="75" xfId="26" applyFont="1" applyFill="1" applyBorder="1" applyAlignment="1">
      <alignment vertical="center"/>
    </xf>
    <xf numFmtId="0" fontId="29" fillId="0" borderId="25" xfId="26" applyFont="1" applyFill="1" applyBorder="1" applyAlignment="1">
      <alignment vertical="center"/>
    </xf>
    <xf numFmtId="0" fontId="29" fillId="0" borderId="76" xfId="26" applyFont="1" applyFill="1" applyBorder="1" applyAlignment="1">
      <alignment vertical="center"/>
    </xf>
    <xf numFmtId="178" fontId="29" fillId="0" borderId="75" xfId="26" applyNumberFormat="1" applyFont="1" applyFill="1" applyBorder="1" applyAlignment="1">
      <alignment horizontal="right" vertical="center"/>
    </xf>
    <xf numFmtId="178" fontId="29" fillId="0" borderId="25" xfId="26" applyNumberFormat="1" applyFont="1" applyFill="1" applyBorder="1" applyAlignment="1">
      <alignment horizontal="right" vertical="center"/>
    </xf>
    <xf numFmtId="178" fontId="29" fillId="0" borderId="26" xfId="26" applyNumberFormat="1" applyFont="1" applyFill="1" applyBorder="1" applyAlignment="1">
      <alignment horizontal="right" vertical="center"/>
    </xf>
    <xf numFmtId="0" fontId="29" fillId="0" borderId="9" xfId="26" applyFont="1" applyFill="1" applyBorder="1" applyAlignment="1">
      <alignment horizontal="center" vertical="center"/>
    </xf>
    <xf numFmtId="0" fontId="29" fillId="0" borderId="7" xfId="26" applyFont="1" applyFill="1" applyBorder="1" applyAlignment="1">
      <alignment horizontal="center" vertical="center"/>
    </xf>
    <xf numFmtId="0" fontId="29" fillId="0" borderId="62" xfId="26" applyFont="1" applyFill="1" applyBorder="1" applyAlignment="1">
      <alignment horizontal="center" vertical="center"/>
    </xf>
    <xf numFmtId="182" fontId="29" fillId="0" borderId="7" xfId="26" applyNumberFormat="1" applyFont="1" applyFill="1" applyBorder="1" applyAlignment="1">
      <alignment horizontal="right" vertical="center"/>
    </xf>
    <xf numFmtId="182" fontId="29" fillId="0" borderId="0" xfId="26" applyNumberFormat="1" applyFont="1" applyFill="1" applyBorder="1" applyAlignment="1">
      <alignment horizontal="right" vertical="center"/>
    </xf>
    <xf numFmtId="182" fontId="29" fillId="0" borderId="62" xfId="26" applyNumberFormat="1" applyFont="1" applyFill="1" applyBorder="1" applyAlignment="1">
      <alignment horizontal="right" vertical="center"/>
    </xf>
    <xf numFmtId="0" fontId="29" fillId="0" borderId="14" xfId="26" applyFont="1" applyFill="1" applyBorder="1" applyAlignment="1">
      <alignment horizontal="center" vertical="center"/>
    </xf>
    <xf numFmtId="0" fontId="29" fillId="0" borderId="15" xfId="26" applyFont="1" applyFill="1" applyBorder="1" applyAlignment="1">
      <alignment horizontal="center" vertical="center"/>
    </xf>
    <xf numFmtId="0" fontId="29" fillId="0" borderId="58" xfId="26" applyFont="1" applyFill="1" applyBorder="1" applyAlignment="1">
      <alignment horizontal="center" vertical="center"/>
    </xf>
    <xf numFmtId="0" fontId="29" fillId="0" borderId="38" xfId="26" applyFont="1" applyFill="1" applyBorder="1" applyAlignment="1">
      <alignment horizontal="center" vertical="center"/>
    </xf>
    <xf numFmtId="0" fontId="29" fillId="0" borderId="59" xfId="26" applyFont="1" applyFill="1" applyBorder="1" applyAlignment="1">
      <alignment horizontal="center" vertical="center"/>
    </xf>
    <xf numFmtId="0" fontId="29" fillId="0" borderId="66" xfId="26" applyFont="1" applyFill="1" applyBorder="1" applyAlignment="1">
      <alignment horizontal="center" vertical="center"/>
    </xf>
    <xf numFmtId="0" fontId="29" fillId="0" borderId="68" xfId="26" applyFont="1" applyFill="1" applyBorder="1" applyAlignment="1">
      <alignment horizontal="center" vertical="center"/>
    </xf>
    <xf numFmtId="0" fontId="29" fillId="0" borderId="16" xfId="26" applyFont="1" applyFill="1" applyBorder="1" applyAlignment="1">
      <alignment horizontal="center" vertical="center"/>
    </xf>
    <xf numFmtId="0" fontId="29" fillId="0" borderId="60" xfId="26" applyFont="1" applyFill="1" applyBorder="1" applyAlignment="1">
      <alignment horizontal="center" vertical="center"/>
    </xf>
    <xf numFmtId="0" fontId="29" fillId="0" borderId="61" xfId="26" applyFont="1" applyFill="1" applyBorder="1" applyAlignment="1">
      <alignment horizontal="center" vertical="center"/>
    </xf>
    <xf numFmtId="0" fontId="29" fillId="0" borderId="69" xfId="26" applyFont="1" applyFill="1" applyBorder="1" applyAlignment="1">
      <alignment horizontal="center" vertical="center"/>
    </xf>
    <xf numFmtId="0" fontId="29" fillId="0" borderId="70" xfId="26" applyFont="1" applyFill="1" applyBorder="1" applyAlignment="1">
      <alignment horizontal="center" vertical="center"/>
    </xf>
    <xf numFmtId="49" fontId="29" fillId="0" borderId="41" xfId="26" applyNumberFormat="1" applyFont="1" applyFill="1" applyBorder="1" applyAlignment="1">
      <alignment horizontal="center" vertical="center"/>
    </xf>
    <xf numFmtId="49" fontId="29" fillId="0" borderId="12" xfId="26" applyNumberFormat="1" applyFont="1" applyFill="1" applyBorder="1" applyAlignment="1">
      <alignment horizontal="center" vertical="center"/>
    </xf>
    <xf numFmtId="49" fontId="29" fillId="0" borderId="13" xfId="26" applyNumberFormat="1" applyFont="1" applyFill="1" applyBorder="1" applyAlignment="1">
      <alignment horizontal="center" vertical="center"/>
    </xf>
    <xf numFmtId="49" fontId="29" fillId="0" borderId="60" xfId="26" applyNumberFormat="1" applyFont="1" applyFill="1" applyBorder="1" applyAlignment="1">
      <alignment horizontal="center" vertical="center"/>
    </xf>
    <xf numFmtId="49" fontId="29" fillId="0" borderId="62" xfId="26" applyNumberFormat="1" applyFont="1" applyFill="1" applyBorder="1" applyAlignment="1">
      <alignment horizontal="center" vertical="center"/>
    </xf>
    <xf numFmtId="49" fontId="29" fillId="0" borderId="69" xfId="26" applyNumberFormat="1" applyFont="1" applyFill="1" applyBorder="1" applyAlignment="1">
      <alignment horizontal="center" vertical="center"/>
    </xf>
    <xf numFmtId="49" fontId="29" fillId="0" borderId="72" xfId="26" applyNumberFormat="1" applyFont="1" applyFill="1" applyBorder="1" applyAlignment="1">
      <alignment horizontal="center" vertical="center"/>
    </xf>
    <xf numFmtId="49" fontId="29" fillId="0" borderId="73" xfId="26" applyNumberFormat="1" applyFont="1" applyFill="1" applyBorder="1" applyAlignment="1">
      <alignment horizontal="center" vertical="center"/>
    </xf>
    <xf numFmtId="0" fontId="29" fillId="0" borderId="36" xfId="26" applyFont="1" applyFill="1" applyBorder="1" applyAlignment="1">
      <alignment horizontal="left" vertical="center"/>
    </xf>
    <xf numFmtId="0" fontId="29" fillId="0" borderId="8" xfId="26" applyFont="1" applyFill="1" applyBorder="1" applyAlignment="1">
      <alignment horizontal="left" vertical="center"/>
    </xf>
    <xf numFmtId="0" fontId="29" fillId="0" borderId="9" xfId="26" applyFont="1" applyFill="1" applyBorder="1" applyAlignment="1">
      <alignment horizontal="left" vertical="center"/>
    </xf>
    <xf numFmtId="181" fontId="29" fillId="0" borderId="36" xfId="26" applyNumberFormat="1" applyFont="1" applyFill="1" applyBorder="1" applyAlignment="1">
      <alignment horizontal="right" vertical="center"/>
    </xf>
    <xf numFmtId="181" fontId="29" fillId="0" borderId="8" xfId="26" applyNumberFormat="1" applyFont="1" applyFill="1" applyBorder="1" applyAlignment="1">
      <alignment horizontal="right" vertical="center"/>
    </xf>
    <xf numFmtId="181" fontId="29" fillId="0" borderId="9" xfId="26" applyNumberFormat="1" applyFont="1" applyFill="1" applyBorder="1" applyAlignment="1">
      <alignment horizontal="right" vertical="center"/>
    </xf>
    <xf numFmtId="49" fontId="30" fillId="0" borderId="0" xfId="26" applyNumberFormat="1" applyFont="1" applyFill="1" applyAlignment="1">
      <alignment horizontal="center" vertical="center"/>
    </xf>
    <xf numFmtId="0" fontId="29" fillId="0" borderId="4" xfId="26" applyFont="1" applyFill="1" applyBorder="1" applyAlignment="1">
      <alignment horizontal="center" vertical="center"/>
    </xf>
    <xf numFmtId="0" fontId="29" fillId="0" borderId="23" xfId="26" applyFont="1" applyFill="1" applyBorder="1" applyAlignment="1">
      <alignment horizontal="center" vertical="center"/>
    </xf>
    <xf numFmtId="0" fontId="29" fillId="0" borderId="5" xfId="26" applyFont="1" applyFill="1" applyBorder="1" applyAlignment="1">
      <alignment horizontal="center" vertical="center"/>
    </xf>
    <xf numFmtId="0" fontId="29" fillId="0" borderId="64" xfId="26" applyFont="1" applyFill="1" applyBorder="1" applyAlignment="1">
      <alignment horizontal="center" vertical="center"/>
    </xf>
    <xf numFmtId="0" fontId="29" fillId="0" borderId="45" xfId="26" applyFont="1" applyFill="1" applyBorder="1" applyAlignment="1">
      <alignment horizontal="center" vertical="center"/>
    </xf>
    <xf numFmtId="0" fontId="29" fillId="0" borderId="57" xfId="26" applyFont="1" applyFill="1" applyBorder="1" applyAlignment="1">
      <alignment horizontal="center" vertical="center"/>
    </xf>
    <xf numFmtId="0" fontId="29" fillId="0" borderId="10" xfId="26" applyFont="1" applyFill="1" applyBorder="1" applyAlignment="1">
      <alignment horizontal="center" vertical="center"/>
    </xf>
    <xf numFmtId="0" fontId="29" fillId="0" borderId="65" xfId="26" applyFont="1" applyFill="1" applyBorder="1" applyAlignment="1">
      <alignment horizontal="center" vertical="center"/>
    </xf>
    <xf numFmtId="0" fontId="29" fillId="0" borderId="63" xfId="26" applyFont="1" applyFill="1" applyBorder="1" applyAlignment="1">
      <alignment horizontal="center" vertical="center"/>
    </xf>
    <xf numFmtId="0" fontId="29"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7" fillId="0" borderId="60" xfId="29" applyFont="1" applyBorder="1">
      <alignment vertical="center"/>
    </xf>
    <xf numFmtId="0" fontId="17" fillId="0" borderId="0" xfId="29" applyFont="1" applyBorder="1">
      <alignment vertical="center"/>
    </xf>
    <xf numFmtId="0" fontId="17"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7" fillId="0" borderId="39" xfId="29" applyFont="1" applyFill="1" applyBorder="1" applyAlignment="1">
      <alignment horizontal="center" vertical="center"/>
    </xf>
    <xf numFmtId="0" fontId="17" fillId="0" borderId="31" xfId="29" applyFont="1" applyFill="1" applyBorder="1" applyAlignment="1">
      <alignment horizontal="center" vertical="center"/>
    </xf>
    <xf numFmtId="0" fontId="17"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5" fillId="0" borderId="1" xfId="29" applyNumberFormat="1" applyFont="1" applyFill="1" applyBorder="1" applyAlignment="1">
      <alignment horizontal="center" vertical="center"/>
    </xf>
    <xf numFmtId="49" fontId="15" fillId="0" borderId="2" xfId="29" applyNumberFormat="1" applyFont="1" applyFill="1" applyBorder="1" applyAlignment="1">
      <alignment horizontal="center" vertical="center"/>
    </xf>
    <xf numFmtId="49" fontId="15"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4" fillId="5" borderId="72" xfId="30" applyFont="1" applyFill="1" applyBorder="1" applyAlignment="1" applyProtection="1">
      <alignment horizontal="center" vertical="center"/>
    </xf>
    <xf numFmtId="0" fontId="24" fillId="5" borderId="67" xfId="30" applyFont="1" applyFill="1" applyBorder="1" applyAlignment="1" applyProtection="1">
      <alignment horizontal="center" vertical="center"/>
    </xf>
    <xf numFmtId="188" fontId="24" fillId="5" borderId="130" xfId="32" applyNumberFormat="1" applyFont="1" applyFill="1" applyBorder="1" applyAlignment="1" applyProtection="1">
      <alignment horizontal="right" vertical="center" shrinkToFit="1"/>
    </xf>
    <xf numFmtId="188" fontId="24" fillId="5" borderId="18" xfId="32" applyNumberFormat="1" applyFont="1" applyFill="1" applyBorder="1" applyAlignment="1" applyProtection="1">
      <alignment horizontal="right" vertical="center" shrinkToFit="1"/>
    </xf>
    <xf numFmtId="188" fontId="24" fillId="5" borderId="184" xfId="32" applyNumberFormat="1" applyFont="1" applyFill="1" applyBorder="1" applyAlignment="1" applyProtection="1">
      <alignment horizontal="right" vertical="center" shrinkToFit="1"/>
    </xf>
    <xf numFmtId="188" fontId="24" fillId="5" borderId="166" xfId="32" applyNumberFormat="1" applyFont="1" applyFill="1" applyBorder="1" applyAlignment="1" applyProtection="1">
      <alignment horizontal="right" vertical="center" shrinkToFit="1"/>
    </xf>
    <xf numFmtId="188" fontId="24" fillId="5" borderId="167" xfId="32" applyNumberFormat="1" applyFont="1" applyFill="1" applyBorder="1" applyAlignment="1" applyProtection="1">
      <alignment horizontal="right" vertical="center" shrinkToFit="1"/>
    </xf>
    <xf numFmtId="188" fontId="24" fillId="5" borderId="185" xfId="32" applyNumberFormat="1" applyFont="1" applyFill="1" applyBorder="1" applyAlignment="1" applyProtection="1">
      <alignment horizontal="right" vertical="center" shrinkToFit="1"/>
    </xf>
    <xf numFmtId="0" fontId="24" fillId="5" borderId="71" xfId="30" applyFont="1" applyFill="1" applyBorder="1" applyProtection="1">
      <alignment vertical="center"/>
    </xf>
    <xf numFmtId="0" fontId="24" fillId="5" borderId="72" xfId="30" applyFont="1" applyFill="1" applyBorder="1" applyProtection="1">
      <alignment vertical="center"/>
    </xf>
    <xf numFmtId="0" fontId="24" fillId="5" borderId="67" xfId="30" applyFont="1" applyFill="1" applyBorder="1" applyProtection="1">
      <alignment vertical="center"/>
    </xf>
    <xf numFmtId="189" fontId="24" fillId="5" borderId="69" xfId="32" applyNumberFormat="1" applyFont="1" applyFill="1" applyBorder="1" applyAlignment="1" applyProtection="1">
      <alignment horizontal="right" vertical="center" shrinkToFit="1"/>
    </xf>
    <xf numFmtId="189" fontId="24" fillId="5" borderId="72" xfId="32" applyNumberFormat="1" applyFont="1" applyFill="1" applyBorder="1" applyAlignment="1" applyProtection="1">
      <alignment horizontal="right" vertical="center" shrinkToFit="1"/>
    </xf>
    <xf numFmtId="189" fontId="24" fillId="5" borderId="67" xfId="32" applyNumberFormat="1" applyFont="1" applyFill="1" applyBorder="1" applyAlignment="1" applyProtection="1">
      <alignment horizontal="right" vertical="center" shrinkToFit="1"/>
    </xf>
    <xf numFmtId="189" fontId="24" fillId="5" borderId="181" xfId="32" applyNumberFormat="1" applyFont="1" applyFill="1" applyBorder="1" applyAlignment="1" applyProtection="1">
      <alignment horizontal="right" vertical="center" shrinkToFit="1"/>
    </xf>
    <xf numFmtId="189" fontId="24" fillId="5" borderId="182" xfId="32" applyNumberFormat="1" applyFont="1" applyFill="1" applyBorder="1" applyAlignment="1" applyProtection="1">
      <alignment horizontal="right" vertical="center" shrinkToFit="1"/>
    </xf>
    <xf numFmtId="189" fontId="24" fillId="5" borderId="183" xfId="32" applyNumberFormat="1" applyFont="1" applyFill="1" applyBorder="1" applyAlignment="1" applyProtection="1">
      <alignment horizontal="right" vertical="center" shrinkToFit="1"/>
    </xf>
    <xf numFmtId="0" fontId="24" fillId="5" borderId="11" xfId="30" applyFont="1" applyFill="1" applyBorder="1" applyAlignment="1" applyProtection="1">
      <alignment horizontal="left" vertical="center" wrapText="1"/>
    </xf>
    <xf numFmtId="0" fontId="24" fillId="5" borderId="12" xfId="30" applyFont="1" applyFill="1" applyBorder="1" applyAlignment="1" applyProtection="1">
      <alignment horizontal="left" vertical="center" wrapText="1"/>
    </xf>
    <xf numFmtId="0" fontId="24" fillId="5" borderId="71" xfId="30" applyFont="1" applyFill="1" applyBorder="1" applyAlignment="1" applyProtection="1">
      <alignment horizontal="left" vertical="center" wrapText="1"/>
    </xf>
    <xf numFmtId="0" fontId="24" fillId="5" borderId="72" xfId="30" applyFont="1" applyFill="1" applyBorder="1" applyAlignment="1" applyProtection="1">
      <alignment horizontal="left" vertical="center" wrapText="1"/>
    </xf>
    <xf numFmtId="0" fontId="24" fillId="5" borderId="12" xfId="30" applyFont="1" applyFill="1" applyBorder="1" applyAlignment="1" applyProtection="1">
      <alignment horizontal="center" vertical="center"/>
    </xf>
    <xf numFmtId="0" fontId="24" fillId="5" borderId="46" xfId="30" applyFont="1" applyFill="1" applyBorder="1" applyAlignment="1" applyProtection="1">
      <alignment horizontal="center" vertical="center"/>
    </xf>
    <xf numFmtId="188" fontId="24" fillId="5" borderId="39" xfId="32" applyNumberFormat="1" applyFont="1" applyFill="1" applyBorder="1" applyAlignment="1" applyProtection="1">
      <alignment horizontal="right" vertical="center" shrinkToFit="1"/>
    </xf>
    <xf numFmtId="188" fontId="24" fillId="5" borderId="31" xfId="32" applyNumberFormat="1" applyFont="1" applyFill="1" applyBorder="1" applyAlignment="1" applyProtection="1">
      <alignment horizontal="right" vertical="center" shrinkToFit="1"/>
    </xf>
    <xf numFmtId="188" fontId="24" fillId="5" borderId="156" xfId="32" applyNumberFormat="1" applyFont="1" applyFill="1" applyBorder="1" applyAlignment="1" applyProtection="1">
      <alignment horizontal="right" vertical="center" shrinkToFit="1"/>
    </xf>
    <xf numFmtId="188" fontId="24" fillId="5" borderId="157" xfId="32" applyNumberFormat="1" applyFont="1" applyFill="1" applyBorder="1" applyAlignment="1" applyProtection="1">
      <alignment horizontal="right" vertical="center" shrinkToFit="1"/>
    </xf>
    <xf numFmtId="188" fontId="24" fillId="5" borderId="158" xfId="32" applyNumberFormat="1" applyFont="1" applyFill="1" applyBorder="1" applyAlignment="1" applyProtection="1">
      <alignment horizontal="right" vertical="center" shrinkToFit="1"/>
    </xf>
    <xf numFmtId="188" fontId="24" fillId="5" borderId="159" xfId="32" applyNumberFormat="1" applyFont="1" applyFill="1" applyBorder="1" applyAlignment="1" applyProtection="1">
      <alignment horizontal="right" vertical="center" shrinkToFit="1"/>
    </xf>
    <xf numFmtId="188" fontId="24" fillId="5" borderId="160" xfId="32" applyNumberFormat="1" applyFont="1" applyFill="1" applyBorder="1" applyAlignment="1" applyProtection="1">
      <alignment horizontal="right" vertical="center" shrinkToFit="1"/>
    </xf>
    <xf numFmtId="0" fontId="24" fillId="5" borderId="7" xfId="30" applyFont="1" applyFill="1" applyBorder="1" applyProtection="1">
      <alignment vertical="center"/>
    </xf>
    <xf numFmtId="0" fontId="24" fillId="5" borderId="0" xfId="30" applyFont="1" applyFill="1" applyBorder="1" applyProtection="1">
      <alignment vertical="center"/>
    </xf>
    <xf numFmtId="0" fontId="24" fillId="5" borderId="38" xfId="30" applyFont="1" applyFill="1" applyBorder="1" applyProtection="1">
      <alignment vertical="center"/>
    </xf>
    <xf numFmtId="189" fontId="24" fillId="5" borderId="60" xfId="32" applyNumberFormat="1" applyFont="1" applyFill="1" applyBorder="1" applyAlignment="1" applyProtection="1">
      <alignment horizontal="right" vertical="center" shrinkToFit="1"/>
    </xf>
    <xf numFmtId="189" fontId="24" fillId="5" borderId="0" xfId="32" applyNumberFormat="1" applyFont="1" applyFill="1" applyBorder="1" applyAlignment="1" applyProtection="1">
      <alignment horizontal="right" vertical="center" shrinkToFit="1"/>
    </xf>
    <xf numFmtId="189" fontId="24" fillId="5" borderId="38" xfId="32" applyNumberFormat="1" applyFont="1" applyFill="1" applyBorder="1" applyAlignment="1" applyProtection="1">
      <alignment horizontal="right" vertical="center" shrinkToFit="1"/>
    </xf>
    <xf numFmtId="189" fontId="24" fillId="5" borderId="0" xfId="32" applyNumberFormat="1" applyFont="1" applyFill="1" applyAlignment="1" applyProtection="1">
      <alignment horizontal="right" vertical="center" shrinkToFit="1"/>
    </xf>
    <xf numFmtId="189" fontId="24" fillId="5" borderId="62" xfId="32" applyNumberFormat="1" applyFont="1" applyFill="1" applyBorder="1" applyAlignment="1" applyProtection="1">
      <alignment horizontal="right" vertical="center" shrinkToFit="1"/>
    </xf>
    <xf numFmtId="0" fontId="26" fillId="5" borderId="24" xfId="30" applyFont="1" applyFill="1" applyBorder="1" applyAlignment="1" applyProtection="1">
      <alignment horizontal="left" vertical="center"/>
    </xf>
    <xf numFmtId="0" fontId="24" fillId="5" borderId="49" xfId="30" applyFont="1" applyFill="1" applyBorder="1" applyAlignment="1" applyProtection="1">
      <alignment horizontal="left" vertical="center"/>
    </xf>
    <xf numFmtId="0" fontId="24" fillId="5" borderId="49" xfId="30" applyFont="1" applyFill="1" applyBorder="1" applyAlignment="1" applyProtection="1">
      <alignment horizontal="right" vertical="center" wrapText="1"/>
    </xf>
    <xf numFmtId="0" fontId="24" fillId="5" borderId="49" xfId="30" applyFont="1" applyFill="1" applyBorder="1" applyAlignment="1" applyProtection="1">
      <alignment horizontal="right" vertical="center"/>
    </xf>
    <xf numFmtId="0" fontId="24" fillId="5" borderId="40" xfId="30" applyFont="1" applyFill="1" applyBorder="1" applyAlignment="1" applyProtection="1">
      <alignment horizontal="right" vertical="center"/>
    </xf>
    <xf numFmtId="177" fontId="24" fillId="5" borderId="37" xfId="32" applyNumberFormat="1" applyFont="1" applyFill="1" applyBorder="1" applyAlignment="1" applyProtection="1">
      <alignment horizontal="right" vertical="center" shrinkToFit="1"/>
    </xf>
    <xf numFmtId="177" fontId="24" fillId="5" borderId="49" xfId="32" applyNumberFormat="1" applyFont="1" applyFill="1" applyBorder="1" applyAlignment="1" applyProtection="1">
      <alignment horizontal="right" vertical="center" shrinkToFit="1"/>
    </xf>
    <xf numFmtId="177" fontId="24" fillId="5" borderId="89" xfId="32" applyNumberFormat="1" applyFont="1" applyFill="1" applyBorder="1" applyAlignment="1" applyProtection="1">
      <alignment horizontal="right" vertical="center" shrinkToFit="1"/>
    </xf>
    <xf numFmtId="177" fontId="24" fillId="5" borderId="91" xfId="32" applyNumberFormat="1" applyFont="1" applyFill="1" applyBorder="1" applyAlignment="1" applyProtection="1">
      <alignment horizontal="right" vertical="center" shrinkToFit="1"/>
    </xf>
    <xf numFmtId="188" fontId="24" fillId="5" borderId="178" xfId="32" applyNumberFormat="1" applyFont="1" applyFill="1" applyBorder="1" applyAlignment="1" applyProtection="1">
      <alignment horizontal="right" vertical="center" shrinkToFit="1"/>
    </xf>
    <xf numFmtId="188" fontId="24" fillId="5" borderId="179" xfId="32" applyNumberFormat="1" applyFont="1" applyFill="1" applyBorder="1" applyAlignment="1" applyProtection="1">
      <alignment horizontal="right" vertical="center" shrinkToFit="1"/>
    </xf>
    <xf numFmtId="188" fontId="24" fillId="5" borderId="180" xfId="32" applyNumberFormat="1" applyFont="1" applyFill="1" applyBorder="1" applyAlignment="1" applyProtection="1">
      <alignment horizontal="right" vertical="center" shrinkToFit="1"/>
    </xf>
    <xf numFmtId="176" fontId="24" fillId="5" borderId="60" xfId="32" applyNumberFormat="1" applyFont="1" applyFill="1" applyBorder="1" applyAlignment="1" applyProtection="1">
      <alignment horizontal="right" vertical="center" shrinkToFit="1"/>
    </xf>
    <xf numFmtId="176" fontId="24" fillId="5" borderId="0" xfId="32" applyNumberFormat="1" applyFont="1" applyFill="1" applyBorder="1" applyAlignment="1" applyProtection="1">
      <alignment horizontal="right" vertical="center" shrinkToFit="1"/>
    </xf>
    <xf numFmtId="176" fontId="24" fillId="5" borderId="38" xfId="32" applyNumberFormat="1" applyFont="1" applyFill="1" applyBorder="1" applyAlignment="1" applyProtection="1">
      <alignment horizontal="right" vertical="center" shrinkToFit="1"/>
    </xf>
    <xf numFmtId="176" fontId="24" fillId="5" borderId="0" xfId="32" applyNumberFormat="1" applyFont="1" applyFill="1" applyAlignment="1" applyProtection="1">
      <alignment horizontal="right" vertical="center" shrinkToFit="1"/>
    </xf>
    <xf numFmtId="176" fontId="24" fillId="5" borderId="62" xfId="32" applyNumberFormat="1" applyFont="1" applyFill="1" applyBorder="1" applyAlignment="1" applyProtection="1">
      <alignment horizontal="right" vertical="center" shrinkToFit="1"/>
    </xf>
    <xf numFmtId="0" fontId="24" fillId="5" borderId="7" xfId="30" applyFont="1" applyFill="1" applyBorder="1" applyAlignment="1" applyProtection="1">
      <alignment horizontal="left" vertical="center"/>
    </xf>
    <xf numFmtId="0" fontId="24" fillId="5" borderId="0" xfId="30" applyFont="1" applyFill="1" applyBorder="1" applyAlignment="1" applyProtection="1">
      <alignment horizontal="left" vertical="center"/>
    </xf>
    <xf numFmtId="0" fontId="24" fillId="5" borderId="0" xfId="30" applyFont="1" applyFill="1" applyBorder="1" applyAlignment="1" applyProtection="1">
      <alignment horizontal="right" vertical="center" wrapText="1"/>
    </xf>
    <xf numFmtId="0" fontId="24" fillId="5" borderId="0" xfId="30" applyFont="1" applyFill="1" applyBorder="1" applyAlignment="1" applyProtection="1">
      <alignment horizontal="right" vertical="center"/>
    </xf>
    <xf numFmtId="0" fontId="24" fillId="5" borderId="38" xfId="30" applyFont="1" applyFill="1" applyBorder="1" applyAlignment="1" applyProtection="1">
      <alignment horizontal="right" vertical="center"/>
    </xf>
    <xf numFmtId="177" fontId="24" fillId="5" borderId="60" xfId="32" applyNumberFormat="1" applyFont="1" applyFill="1" applyBorder="1" applyAlignment="1" applyProtection="1">
      <alignment horizontal="right" vertical="center" shrinkToFit="1"/>
    </xf>
    <xf numFmtId="177" fontId="24" fillId="5" borderId="0" xfId="32" applyNumberFormat="1" applyFont="1" applyFill="1" applyBorder="1" applyAlignment="1" applyProtection="1">
      <alignment horizontal="right" vertical="center" shrinkToFit="1"/>
    </xf>
    <xf numFmtId="177" fontId="24" fillId="5" borderId="85" xfId="32" applyNumberFormat="1" applyFont="1" applyFill="1" applyBorder="1" applyAlignment="1" applyProtection="1">
      <alignment horizontal="right" vertical="center" shrinkToFit="1"/>
    </xf>
    <xf numFmtId="177" fontId="24" fillId="5" borderId="88" xfId="32" applyNumberFormat="1" applyFont="1" applyFill="1" applyBorder="1" applyAlignment="1" applyProtection="1">
      <alignment horizontal="right" vertical="center" shrinkToFit="1"/>
    </xf>
    <xf numFmtId="188" fontId="24" fillId="5" borderId="175" xfId="32" applyNumberFormat="1" applyFont="1" applyFill="1" applyBorder="1" applyAlignment="1" applyProtection="1">
      <alignment horizontal="right" vertical="center" shrinkToFit="1"/>
    </xf>
    <xf numFmtId="188" fontId="24" fillId="5" borderId="176" xfId="32" applyNumberFormat="1" applyFont="1" applyFill="1" applyBorder="1" applyAlignment="1" applyProtection="1">
      <alignment horizontal="right" vertical="center" shrinkToFit="1"/>
    </xf>
    <xf numFmtId="188" fontId="24" fillId="5" borderId="177" xfId="32" applyNumberFormat="1" applyFont="1" applyFill="1" applyBorder="1" applyAlignment="1" applyProtection="1">
      <alignment horizontal="right" vertical="center" shrinkToFit="1"/>
    </xf>
    <xf numFmtId="176" fontId="24" fillId="5" borderId="41" xfId="32" applyNumberFormat="1" applyFont="1" applyFill="1" applyBorder="1" applyAlignment="1" applyProtection="1">
      <alignment horizontal="right" vertical="center" shrinkToFit="1"/>
    </xf>
    <xf numFmtId="176" fontId="24" fillId="5" borderId="12" xfId="32" applyNumberFormat="1" applyFont="1" applyFill="1" applyBorder="1" applyAlignment="1" applyProtection="1">
      <alignment horizontal="right" vertical="center" shrinkToFit="1"/>
    </xf>
    <xf numFmtId="176" fontId="24" fillId="5" borderId="13" xfId="32" applyNumberFormat="1" applyFont="1" applyFill="1" applyBorder="1" applyAlignment="1" applyProtection="1">
      <alignment horizontal="right" vertical="center" shrinkToFit="1"/>
    </xf>
    <xf numFmtId="0" fontId="24" fillId="5" borderId="69" xfId="30" applyFont="1" applyFill="1" applyBorder="1" applyProtection="1">
      <alignment vertical="center"/>
    </xf>
    <xf numFmtId="177" fontId="24" fillId="5" borderId="172" xfId="32" applyNumberFormat="1" applyFont="1" applyFill="1" applyBorder="1" applyAlignment="1" applyProtection="1">
      <alignment horizontal="right" vertical="center" shrinkToFit="1"/>
    </xf>
    <xf numFmtId="177" fontId="24" fillId="5" borderId="173" xfId="32" applyNumberFormat="1" applyFont="1" applyFill="1" applyBorder="1" applyAlignment="1" applyProtection="1">
      <alignment horizontal="right" vertical="center" shrinkToFit="1"/>
    </xf>
    <xf numFmtId="188" fontId="24" fillId="5" borderId="173" xfId="32" applyNumberFormat="1" applyFont="1" applyFill="1" applyBorder="1" applyAlignment="1" applyProtection="1">
      <alignment horizontal="right" vertical="center" shrinkToFit="1"/>
    </xf>
    <xf numFmtId="188" fontId="24" fillId="5" borderId="174" xfId="32" applyNumberFormat="1" applyFont="1" applyFill="1" applyBorder="1" applyAlignment="1" applyProtection="1">
      <alignment horizontal="right" vertical="center" shrinkToFit="1"/>
    </xf>
    <xf numFmtId="188" fontId="24" fillId="5" borderId="86" xfId="32" applyNumberFormat="1" applyFont="1" applyFill="1" applyBorder="1" applyAlignment="1" applyProtection="1">
      <alignment horizontal="right" vertical="center" shrinkToFit="1"/>
    </xf>
    <xf numFmtId="188" fontId="24" fillId="5" borderId="155" xfId="32" applyNumberFormat="1" applyFont="1" applyFill="1" applyBorder="1" applyAlignment="1" applyProtection="1">
      <alignment horizontal="right" vertical="center" shrinkToFit="1"/>
    </xf>
    <xf numFmtId="0" fontId="24" fillId="5" borderId="11" xfId="30" applyFont="1" applyFill="1" applyBorder="1" applyAlignment="1" applyProtection="1">
      <alignment horizontal="left" vertical="center"/>
    </xf>
    <xf numFmtId="0" fontId="24" fillId="5" borderId="12" xfId="30" applyFont="1" applyFill="1" applyBorder="1" applyAlignment="1" applyProtection="1">
      <alignment horizontal="left" vertical="center"/>
    </xf>
    <xf numFmtId="0" fontId="24" fillId="5" borderId="12" xfId="30" applyFont="1" applyFill="1" applyBorder="1" applyAlignment="1" applyProtection="1">
      <alignment horizontal="right" vertical="center"/>
    </xf>
    <xf numFmtId="0" fontId="24" fillId="5" borderId="46" xfId="30" applyFont="1" applyFill="1" applyBorder="1" applyAlignment="1" applyProtection="1">
      <alignment horizontal="right" vertical="center"/>
    </xf>
    <xf numFmtId="177" fontId="24" fillId="5" borderId="41" xfId="31" applyNumberFormat="1" applyFont="1" applyFill="1" applyBorder="1" applyAlignment="1" applyProtection="1">
      <alignment horizontal="right" vertical="center" shrinkToFit="1"/>
    </xf>
    <xf numFmtId="177" fontId="24" fillId="5" borderId="12" xfId="31" applyNumberFormat="1" applyFont="1" applyFill="1" applyBorder="1" applyAlignment="1" applyProtection="1">
      <alignment horizontal="right" vertical="center" shrinkToFit="1"/>
    </xf>
    <xf numFmtId="177" fontId="24" fillId="5" borderId="82" xfId="31" applyNumberFormat="1" applyFont="1" applyFill="1" applyBorder="1" applyAlignment="1" applyProtection="1">
      <alignment horizontal="right" vertical="center" shrinkToFit="1"/>
    </xf>
    <xf numFmtId="177" fontId="24" fillId="5" borderId="84" xfId="31" applyNumberFormat="1" applyFont="1" applyFill="1" applyBorder="1" applyAlignment="1" applyProtection="1">
      <alignment horizontal="right" vertical="center" shrinkToFit="1"/>
    </xf>
    <xf numFmtId="188" fontId="24" fillId="5" borderId="169" xfId="32" applyNumberFormat="1" applyFont="1" applyFill="1" applyBorder="1" applyAlignment="1" applyProtection="1">
      <alignment horizontal="right" vertical="center" shrinkToFit="1"/>
    </xf>
    <xf numFmtId="188" fontId="24" fillId="5" borderId="170" xfId="32" applyNumberFormat="1" applyFont="1" applyFill="1" applyBorder="1" applyAlignment="1" applyProtection="1">
      <alignment horizontal="right" vertical="center" shrinkToFit="1"/>
    </xf>
    <xf numFmtId="188" fontId="24" fillId="5" borderId="171" xfId="32" applyNumberFormat="1" applyFont="1" applyFill="1" applyBorder="1" applyAlignment="1" applyProtection="1">
      <alignment horizontal="right" vertical="center" shrinkToFit="1"/>
    </xf>
    <xf numFmtId="0" fontId="24" fillId="5" borderId="11" xfId="30" applyFont="1" applyFill="1" applyBorder="1" applyProtection="1">
      <alignment vertical="center"/>
    </xf>
    <xf numFmtId="0" fontId="24" fillId="5" borderId="12" xfId="30" applyFont="1" applyFill="1" applyBorder="1" applyProtection="1">
      <alignment vertical="center"/>
    </xf>
    <xf numFmtId="0" fontId="24" fillId="5" borderId="46" xfId="30" applyFont="1" applyFill="1" applyBorder="1" applyProtection="1">
      <alignment vertical="center"/>
    </xf>
    <xf numFmtId="176" fontId="24" fillId="5" borderId="46" xfId="32" applyNumberFormat="1" applyFont="1" applyFill="1" applyBorder="1" applyAlignment="1" applyProtection="1">
      <alignment horizontal="right" vertical="center" shrinkToFit="1"/>
    </xf>
    <xf numFmtId="0" fontId="24" fillId="5" borderId="75" xfId="30" applyFont="1" applyFill="1" applyBorder="1" applyAlignment="1" applyProtection="1">
      <alignment horizontal="center" vertical="center"/>
    </xf>
    <xf numFmtId="0" fontId="24" fillId="5" borderId="25" xfId="30" applyFont="1" applyFill="1" applyBorder="1" applyAlignment="1" applyProtection="1">
      <alignment horizontal="center" vertical="center"/>
    </xf>
    <xf numFmtId="0" fontId="24" fillId="5" borderId="76" xfId="30" applyFont="1" applyFill="1" applyBorder="1" applyAlignment="1" applyProtection="1">
      <alignment horizontal="center" vertical="center"/>
    </xf>
    <xf numFmtId="0" fontId="24" fillId="5" borderId="26" xfId="30" applyFont="1" applyFill="1" applyBorder="1" applyAlignment="1" applyProtection="1">
      <alignment horizontal="center" vertical="center"/>
    </xf>
    <xf numFmtId="0" fontId="24" fillId="5" borderId="60" xfId="30" applyFont="1" applyFill="1" applyBorder="1" applyProtection="1">
      <alignment vertical="center"/>
    </xf>
    <xf numFmtId="177" fontId="24" fillId="5" borderId="154" xfId="32" applyNumberFormat="1" applyFont="1" applyFill="1" applyBorder="1" applyAlignment="1" applyProtection="1">
      <alignment horizontal="right" vertical="center" shrinkToFit="1"/>
    </xf>
    <xf numFmtId="177" fontId="24" fillId="5" borderId="86" xfId="32" applyNumberFormat="1" applyFont="1" applyFill="1" applyBorder="1" applyAlignment="1" applyProtection="1">
      <alignment horizontal="right" vertical="center" shrinkToFit="1"/>
    </xf>
    <xf numFmtId="0" fontId="24" fillId="5" borderId="11" xfId="30" applyFont="1" applyFill="1" applyBorder="1" applyAlignment="1" applyProtection="1">
      <alignment horizontal="center" vertical="center" textRotation="255" wrapText="1"/>
    </xf>
    <xf numFmtId="0" fontId="24" fillId="5" borderId="46" xfId="30" applyFont="1" applyFill="1" applyBorder="1" applyAlignment="1" applyProtection="1">
      <alignment horizontal="center" vertical="center" textRotation="255" wrapText="1"/>
    </xf>
    <xf numFmtId="0" fontId="24" fillId="5" borderId="7" xfId="30" applyFont="1" applyFill="1" applyBorder="1" applyAlignment="1" applyProtection="1">
      <alignment horizontal="center" vertical="center" textRotation="255" wrapText="1"/>
    </xf>
    <xf numFmtId="0" fontId="24" fillId="5" borderId="38" xfId="30" applyFont="1" applyFill="1" applyBorder="1" applyAlignment="1" applyProtection="1">
      <alignment horizontal="center" vertical="center" textRotation="255" wrapText="1"/>
    </xf>
    <xf numFmtId="0" fontId="24" fillId="5" borderId="24" xfId="30" applyFont="1" applyFill="1" applyBorder="1" applyAlignment="1" applyProtection="1">
      <alignment horizontal="center" vertical="center" textRotation="255" wrapText="1"/>
    </xf>
    <xf numFmtId="0" fontId="24" fillId="5" borderId="40" xfId="30" applyFont="1" applyFill="1" applyBorder="1" applyAlignment="1" applyProtection="1">
      <alignment horizontal="center" vertical="center" textRotation="255" wrapText="1"/>
    </xf>
    <xf numFmtId="0" fontId="24" fillId="5" borderId="60" xfId="30" applyFont="1" applyFill="1" applyBorder="1" applyAlignment="1" applyProtection="1">
      <alignment vertical="center"/>
    </xf>
    <xf numFmtId="0" fontId="24" fillId="5" borderId="0" xfId="30" applyFont="1" applyFill="1" applyBorder="1" applyAlignment="1" applyProtection="1">
      <alignment vertical="center"/>
    </xf>
    <xf numFmtId="0" fontId="24" fillId="5" borderId="38" xfId="30" applyFont="1" applyFill="1" applyBorder="1" applyAlignment="1" applyProtection="1">
      <alignment vertical="center"/>
    </xf>
    <xf numFmtId="188" fontId="24" fillId="5" borderId="88" xfId="32" applyNumberFormat="1" applyFont="1" applyFill="1" applyBorder="1" applyAlignment="1" applyProtection="1">
      <alignment horizontal="right" vertical="center" shrinkToFit="1"/>
    </xf>
    <xf numFmtId="188" fontId="24" fillId="5" borderId="0" xfId="32" applyNumberFormat="1" applyFont="1" applyFill="1" applyBorder="1" applyAlignment="1" applyProtection="1">
      <alignment horizontal="right" vertical="center" shrinkToFit="1"/>
    </xf>
    <xf numFmtId="188" fontId="24" fillId="5" borderId="62" xfId="32" applyNumberFormat="1" applyFont="1" applyFill="1" applyBorder="1" applyAlignment="1" applyProtection="1">
      <alignment horizontal="right" vertical="center" shrinkToFit="1"/>
    </xf>
    <xf numFmtId="0" fontId="24" fillId="5" borderId="17" xfId="30" applyFont="1" applyFill="1" applyBorder="1" applyAlignment="1" applyProtection="1">
      <alignment horizontal="left" vertical="center" wrapText="1"/>
    </xf>
    <xf numFmtId="0" fontId="24" fillId="5" borderId="18" xfId="30" applyFont="1" applyFill="1" applyBorder="1" applyAlignment="1" applyProtection="1">
      <alignment horizontal="left" vertical="center"/>
    </xf>
    <xf numFmtId="0" fontId="24" fillId="5" borderId="43" xfId="30" applyFont="1" applyFill="1" applyBorder="1" applyAlignment="1" applyProtection="1">
      <alignment horizontal="left" vertical="center"/>
    </xf>
    <xf numFmtId="188" fontId="24" fillId="5" borderId="128" xfId="32" applyNumberFormat="1" applyFont="1" applyFill="1" applyBorder="1" applyAlignment="1" applyProtection="1">
      <alignment horizontal="right" vertical="center" shrinkToFit="1"/>
    </xf>
    <xf numFmtId="188" fontId="24" fillId="5" borderId="129" xfId="32" applyNumberFormat="1" applyFont="1" applyFill="1" applyBorder="1" applyAlignment="1" applyProtection="1">
      <alignment horizontal="right" vertical="center" shrinkToFit="1"/>
    </xf>
    <xf numFmtId="177" fontId="24" fillId="5" borderId="164" xfId="32" applyNumberFormat="1" applyFont="1" applyFill="1" applyBorder="1" applyAlignment="1" applyProtection="1">
      <alignment horizontal="right" vertical="center" shrinkToFit="1"/>
    </xf>
    <xf numFmtId="177" fontId="24" fillId="5" borderId="165" xfId="32" applyNumberFormat="1" applyFont="1" applyFill="1" applyBorder="1" applyAlignment="1" applyProtection="1">
      <alignment horizontal="right" vertical="center" shrinkToFit="1"/>
    </xf>
    <xf numFmtId="188" fontId="24" fillId="5" borderId="162" xfId="32" applyNumberFormat="1" applyFont="1" applyFill="1" applyBorder="1" applyAlignment="1" applyProtection="1">
      <alignment horizontal="right" vertical="center" shrinkToFit="1"/>
    </xf>
    <xf numFmtId="0" fontId="24" fillId="5" borderId="60" xfId="32" applyFont="1" applyFill="1" applyBorder="1" applyAlignment="1" applyProtection="1">
      <alignment horizontal="left" vertical="center" shrinkToFit="1"/>
    </xf>
    <xf numFmtId="0" fontId="24" fillId="5" borderId="0" xfId="32" applyFont="1" applyFill="1" applyBorder="1" applyAlignment="1" applyProtection="1">
      <alignment horizontal="left" vertical="center" shrinkToFit="1"/>
    </xf>
    <xf numFmtId="0" fontId="24" fillId="5" borderId="38" xfId="32" applyFont="1" applyFill="1" applyBorder="1" applyAlignment="1" applyProtection="1">
      <alignment horizontal="left" vertical="center" shrinkToFit="1"/>
    </xf>
    <xf numFmtId="0" fontId="24" fillId="5" borderId="37" xfId="30" applyFont="1" applyFill="1" applyBorder="1" applyAlignment="1" applyProtection="1">
      <alignment vertical="center"/>
    </xf>
    <xf numFmtId="0" fontId="24" fillId="5" borderId="49" xfId="30" applyFont="1" applyFill="1" applyBorder="1" applyAlignment="1" applyProtection="1">
      <alignment vertical="center"/>
    </xf>
    <xf numFmtId="0" fontId="24" fillId="5" borderId="40" xfId="30" applyFont="1" applyFill="1" applyBorder="1" applyAlignment="1" applyProtection="1">
      <alignment vertical="center"/>
    </xf>
    <xf numFmtId="0" fontId="24" fillId="5" borderId="81" xfId="30" applyFont="1" applyFill="1" applyBorder="1" applyAlignment="1" applyProtection="1">
      <alignment horizontal="center" vertical="center"/>
    </xf>
    <xf numFmtId="177" fontId="24" fillId="5" borderId="83" xfId="32" applyNumberFormat="1" applyFont="1" applyFill="1" applyBorder="1" applyAlignment="1" applyProtection="1">
      <alignment horizontal="right" vertical="center" shrinkToFit="1"/>
    </xf>
    <xf numFmtId="188" fontId="24" fillId="5" borderId="83" xfId="32" applyNumberFormat="1" applyFont="1" applyFill="1" applyBorder="1" applyAlignment="1" applyProtection="1">
      <alignment horizontal="right" vertical="center" shrinkToFit="1"/>
    </xf>
    <xf numFmtId="188" fontId="24" fillId="5" borderId="153" xfId="32" applyNumberFormat="1" applyFont="1" applyFill="1" applyBorder="1" applyAlignment="1" applyProtection="1">
      <alignment horizontal="right" vertical="center" shrinkToFit="1"/>
    </xf>
    <xf numFmtId="177" fontId="24" fillId="5" borderId="90" xfId="32" applyNumberFormat="1" applyFont="1" applyFill="1" applyBorder="1" applyAlignment="1" applyProtection="1">
      <alignment horizontal="right" vertical="center" shrinkToFit="1"/>
    </xf>
    <xf numFmtId="188" fontId="24" fillId="5" borderId="163" xfId="32" applyNumberFormat="1" applyFont="1" applyFill="1" applyBorder="1" applyAlignment="1" applyProtection="1">
      <alignment horizontal="right" vertical="center" shrinkToFit="1"/>
    </xf>
    <xf numFmtId="188" fontId="24" fillId="5" borderId="45" xfId="32" applyNumberFormat="1" applyFont="1" applyFill="1" applyBorder="1" applyAlignment="1" applyProtection="1">
      <alignment horizontal="right" vertical="center" shrinkToFit="1"/>
    </xf>
    <xf numFmtId="188" fontId="24" fillId="5" borderId="91" xfId="32" applyNumberFormat="1" applyFont="1" applyFill="1" applyBorder="1" applyAlignment="1" applyProtection="1">
      <alignment horizontal="right" vertical="center" shrinkToFit="1"/>
    </xf>
    <xf numFmtId="188" fontId="24" fillId="5" borderId="49" xfId="32" applyNumberFormat="1" applyFont="1" applyFill="1" applyBorder="1" applyAlignment="1" applyProtection="1">
      <alignment horizontal="right" vertical="center" shrinkToFit="1"/>
    </xf>
    <xf numFmtId="188" fontId="24" fillId="5" borderId="63" xfId="32" applyNumberFormat="1" applyFont="1" applyFill="1" applyBorder="1" applyAlignment="1" applyProtection="1">
      <alignment horizontal="right" vertical="center" shrinkToFit="1"/>
    </xf>
    <xf numFmtId="0" fontId="24" fillId="5" borderId="11" xfId="30" applyFont="1" applyFill="1" applyBorder="1" applyAlignment="1" applyProtection="1">
      <alignment horizontal="center" vertical="center" wrapText="1"/>
    </xf>
    <xf numFmtId="0" fontId="24" fillId="5" borderId="12" xfId="30" applyFont="1" applyFill="1" applyBorder="1" applyAlignment="1" applyProtection="1">
      <alignment horizontal="center" vertical="center" wrapText="1"/>
    </xf>
    <xf numFmtId="0" fontId="24" fillId="5" borderId="46" xfId="30" applyFont="1" applyFill="1" applyBorder="1" applyAlignment="1" applyProtection="1">
      <alignment horizontal="center" vertical="center" wrapText="1"/>
    </xf>
    <xf numFmtId="0" fontId="24" fillId="5" borderId="7" xfId="30" applyFont="1" applyFill="1" applyBorder="1" applyAlignment="1" applyProtection="1">
      <alignment horizontal="center" vertical="center" wrapText="1"/>
    </xf>
    <xf numFmtId="0" fontId="24" fillId="5" borderId="0" xfId="30" applyFont="1" applyFill="1" applyBorder="1" applyAlignment="1" applyProtection="1">
      <alignment horizontal="center" vertical="center" wrapText="1"/>
    </xf>
    <xf numFmtId="0" fontId="24" fillId="5" borderId="38" xfId="30" applyFont="1" applyFill="1" applyBorder="1" applyAlignment="1" applyProtection="1">
      <alignment horizontal="center" vertical="center" wrapText="1"/>
    </xf>
    <xf numFmtId="0" fontId="24" fillId="5" borderId="71" xfId="30" applyFont="1" applyFill="1" applyBorder="1" applyAlignment="1" applyProtection="1">
      <alignment horizontal="center" vertical="center" wrapText="1"/>
    </xf>
    <xf numFmtId="0" fontId="24" fillId="5" borderId="72" xfId="30" applyFont="1" applyFill="1" applyBorder="1" applyAlignment="1" applyProtection="1">
      <alignment horizontal="center" vertical="center" wrapText="1"/>
    </xf>
    <xf numFmtId="0" fontId="24" fillId="5" borderId="67" xfId="30" applyFont="1" applyFill="1" applyBorder="1" applyAlignment="1" applyProtection="1">
      <alignment horizontal="center" vertical="center" wrapText="1"/>
    </xf>
    <xf numFmtId="0" fontId="24" fillId="5" borderId="41" xfId="30" applyFont="1" applyFill="1" applyBorder="1" applyProtection="1">
      <alignment vertical="center"/>
    </xf>
    <xf numFmtId="177" fontId="24" fillId="5" borderId="151" xfId="32" applyNumberFormat="1" applyFont="1" applyFill="1" applyBorder="1" applyAlignment="1" applyProtection="1">
      <alignment horizontal="right" vertical="center" shrinkToFit="1"/>
    </xf>
    <xf numFmtId="188" fontId="24" fillId="5" borderId="168" xfId="32" applyNumberFormat="1" applyFont="1" applyFill="1" applyBorder="1" applyAlignment="1" applyProtection="1">
      <alignment horizontal="right" vertical="center" shrinkToFit="1"/>
    </xf>
    <xf numFmtId="0" fontId="24" fillId="5" borderId="60" xfId="30" applyFont="1" applyFill="1" applyBorder="1" applyAlignment="1" applyProtection="1">
      <alignment vertical="center" shrinkToFit="1"/>
    </xf>
    <xf numFmtId="0" fontId="24" fillId="5" borderId="0" xfId="30" applyFont="1" applyFill="1" applyBorder="1" applyAlignment="1" applyProtection="1">
      <alignment vertical="center" shrinkToFit="1"/>
    </xf>
    <xf numFmtId="0" fontId="24" fillId="5" borderId="38" xfId="30" applyFont="1" applyFill="1" applyBorder="1" applyAlignment="1" applyProtection="1">
      <alignment vertical="center" shrinkToFit="1"/>
    </xf>
    <xf numFmtId="188" fontId="24" fillId="5" borderId="152" xfId="32" applyNumberFormat="1" applyFont="1" applyFill="1" applyBorder="1" applyAlignment="1" applyProtection="1">
      <alignment horizontal="right" vertical="center" shrinkToFit="1"/>
    </xf>
    <xf numFmtId="188" fontId="24" fillId="5" borderId="15" xfId="32" applyNumberFormat="1" applyFont="1" applyFill="1" applyBorder="1" applyAlignment="1" applyProtection="1">
      <alignment horizontal="right" vertical="center" shrinkToFit="1"/>
    </xf>
    <xf numFmtId="0" fontId="24" fillId="5" borderId="41" xfId="30" applyFont="1" applyFill="1" applyBorder="1" applyAlignment="1" applyProtection="1">
      <alignment horizontal="center" vertical="center" wrapText="1"/>
    </xf>
    <xf numFmtId="0" fontId="24" fillId="5" borderId="60" xfId="30" applyFont="1" applyFill="1" applyBorder="1" applyAlignment="1" applyProtection="1">
      <alignment horizontal="center" vertical="center" wrapText="1"/>
    </xf>
    <xf numFmtId="0" fontId="24" fillId="5" borderId="49" xfId="30" applyFont="1" applyFill="1" applyBorder="1" applyAlignment="1" applyProtection="1">
      <alignment horizontal="center" vertical="center" wrapText="1"/>
    </xf>
    <xf numFmtId="0" fontId="24" fillId="5" borderId="40" xfId="30" applyFont="1" applyFill="1" applyBorder="1" applyAlignment="1" applyProtection="1">
      <alignment horizontal="center" vertical="center" wrapText="1"/>
    </xf>
    <xf numFmtId="0" fontId="24" fillId="5" borderId="41" xfId="32" applyFont="1" applyFill="1" applyBorder="1" applyAlignment="1" applyProtection="1">
      <alignment horizontal="left" vertical="center" shrinkToFit="1"/>
    </xf>
    <xf numFmtId="0" fontId="24" fillId="5" borderId="12" xfId="32" applyFont="1" applyFill="1" applyBorder="1" applyAlignment="1" applyProtection="1">
      <alignment horizontal="left" vertical="center" shrinkToFit="1"/>
    </xf>
    <xf numFmtId="0" fontId="24" fillId="5" borderId="46" xfId="32" applyFont="1" applyFill="1" applyBorder="1" applyAlignment="1" applyProtection="1">
      <alignment horizontal="left" vertical="center" shrinkToFit="1"/>
    </xf>
    <xf numFmtId="188" fontId="24" fillId="5" borderId="87" xfId="32" applyNumberFormat="1" applyFont="1" applyFill="1" applyBorder="1" applyAlignment="1" applyProtection="1">
      <alignment horizontal="right" vertical="center" shrinkToFit="1"/>
    </xf>
    <xf numFmtId="188" fontId="24" fillId="5" borderId="59" xfId="32" applyNumberFormat="1" applyFont="1" applyFill="1" applyBorder="1" applyAlignment="1" applyProtection="1">
      <alignment horizontal="right" vertical="center" shrinkToFit="1"/>
    </xf>
    <xf numFmtId="0" fontId="24" fillId="5" borderId="31" xfId="30" applyFont="1" applyFill="1" applyBorder="1" applyAlignment="1" applyProtection="1">
      <alignment horizontal="center" vertical="center" wrapText="1"/>
    </xf>
    <xf numFmtId="0" fontId="26" fillId="5" borderId="42" xfId="30" applyFont="1" applyFill="1" applyBorder="1" applyAlignment="1" applyProtection="1">
      <alignment horizontal="center" vertical="center"/>
    </xf>
    <xf numFmtId="0" fontId="24" fillId="5" borderId="37" xfId="30" applyFont="1" applyFill="1" applyBorder="1" applyProtection="1">
      <alignment vertical="center"/>
    </xf>
    <xf numFmtId="0" fontId="24" fillId="5" borderId="49" xfId="30" applyFont="1" applyFill="1" applyBorder="1" applyProtection="1">
      <alignment vertical="center"/>
    </xf>
    <xf numFmtId="0" fontId="24" fillId="5" borderId="40" xfId="30" applyFont="1" applyFill="1" applyBorder="1" applyProtection="1">
      <alignment vertical="center"/>
    </xf>
    <xf numFmtId="177" fontId="24" fillId="5" borderId="161" xfId="32" applyNumberFormat="1" applyFont="1" applyFill="1" applyBorder="1" applyAlignment="1" applyProtection="1">
      <alignment horizontal="right" vertical="center" shrinkToFit="1"/>
    </xf>
    <xf numFmtId="0" fontId="24" fillId="5" borderId="11" xfId="30" applyFont="1" applyFill="1" applyBorder="1" applyAlignment="1" applyProtection="1">
      <alignment horizontal="center" vertical="top" wrapText="1"/>
    </xf>
    <xf numFmtId="0" fontId="24" fillId="5" borderId="12" xfId="30" applyFont="1" applyFill="1" applyBorder="1" applyAlignment="1" applyProtection="1">
      <alignment horizontal="center" vertical="top" wrapText="1"/>
    </xf>
    <xf numFmtId="0" fontId="24" fillId="5" borderId="46" xfId="30" applyFont="1" applyFill="1" applyBorder="1" applyAlignment="1" applyProtection="1">
      <alignment horizontal="center" vertical="top" wrapText="1"/>
    </xf>
    <xf numFmtId="0" fontId="24" fillId="5" borderId="7" xfId="30" applyFont="1" applyFill="1" applyBorder="1" applyAlignment="1" applyProtection="1">
      <alignment horizontal="center" vertical="top" wrapText="1"/>
    </xf>
    <xf numFmtId="0" fontId="24" fillId="5" borderId="0" xfId="30" applyFont="1" applyFill="1" applyBorder="1" applyAlignment="1" applyProtection="1">
      <alignment horizontal="center" vertical="top" wrapText="1"/>
    </xf>
    <xf numFmtId="0" fontId="24" fillId="5" borderId="38" xfId="30" applyFont="1" applyFill="1" applyBorder="1" applyAlignment="1" applyProtection="1">
      <alignment horizontal="center" vertical="top" wrapText="1"/>
    </xf>
    <xf numFmtId="0" fontId="24" fillId="5" borderId="24" xfId="30" applyFont="1" applyFill="1" applyBorder="1" applyAlignment="1" applyProtection="1">
      <alignment horizontal="center" vertical="top" wrapText="1"/>
    </xf>
    <xf numFmtId="0" fontId="24" fillId="5" borderId="49" xfId="30" applyFont="1" applyFill="1" applyBorder="1" applyAlignment="1" applyProtection="1">
      <alignment horizontal="center" vertical="top" wrapText="1"/>
    </xf>
    <xf numFmtId="0" fontId="24" fillId="5" borderId="41" xfId="30" applyFont="1" applyFill="1" applyBorder="1" applyAlignment="1" applyProtection="1">
      <alignment vertical="center"/>
    </xf>
    <xf numFmtId="0" fontId="24" fillId="5" borderId="12" xfId="30" applyFont="1" applyFill="1" applyBorder="1" applyAlignment="1" applyProtection="1">
      <alignment vertical="center"/>
    </xf>
    <xf numFmtId="0" fontId="24" fillId="5" borderId="46" xfId="30" applyFont="1" applyFill="1" applyBorder="1" applyAlignment="1" applyProtection="1">
      <alignment vertical="center"/>
    </xf>
    <xf numFmtId="177" fontId="24" fillId="5" borderId="41" xfId="32" applyNumberFormat="1" applyFont="1" applyFill="1" applyBorder="1" applyAlignment="1" applyProtection="1">
      <alignment horizontal="right" vertical="center" shrinkToFit="1"/>
    </xf>
    <xf numFmtId="177" fontId="24" fillId="5" borderId="12" xfId="32" applyNumberFormat="1" applyFont="1" applyFill="1" applyBorder="1" applyAlignment="1" applyProtection="1">
      <alignment horizontal="right" vertical="center" shrinkToFit="1"/>
    </xf>
    <xf numFmtId="177" fontId="24" fillId="5" borderId="82" xfId="32" applyNumberFormat="1" applyFont="1" applyFill="1" applyBorder="1" applyAlignment="1" applyProtection="1">
      <alignment horizontal="right" vertical="center" shrinkToFit="1"/>
    </xf>
    <xf numFmtId="177" fontId="24" fillId="5" borderId="84" xfId="32" applyNumberFormat="1" applyFont="1" applyFill="1" applyBorder="1" applyAlignment="1" applyProtection="1">
      <alignment horizontal="right" vertical="center" shrinkToFit="1"/>
    </xf>
    <xf numFmtId="188" fontId="24" fillId="5" borderId="84" xfId="32" applyNumberFormat="1" applyFont="1" applyFill="1" applyBorder="1" applyAlignment="1" applyProtection="1">
      <alignment horizontal="right" vertical="center" shrinkToFit="1"/>
    </xf>
    <xf numFmtId="188" fontId="24" fillId="5" borderId="12" xfId="32" applyNumberFormat="1" applyFont="1" applyFill="1" applyBorder="1" applyAlignment="1" applyProtection="1">
      <alignment horizontal="right" vertical="center" shrinkToFit="1"/>
    </xf>
    <xf numFmtId="188" fontId="24" fillId="5" borderId="13" xfId="32" applyNumberFormat="1" applyFont="1" applyFill="1" applyBorder="1" applyAlignment="1" applyProtection="1">
      <alignment horizontal="right" vertical="center" shrinkToFit="1"/>
    </xf>
    <xf numFmtId="0" fontId="24" fillId="5" borderId="30" xfId="30" applyFont="1" applyFill="1" applyBorder="1" applyAlignment="1" applyProtection="1">
      <alignment horizontal="center" vertical="center"/>
    </xf>
    <xf numFmtId="0" fontId="24" fillId="5" borderId="31" xfId="30" applyFont="1" applyFill="1" applyBorder="1" applyAlignment="1" applyProtection="1">
      <alignment horizontal="center" vertical="center"/>
    </xf>
    <xf numFmtId="0" fontId="24" fillId="5" borderId="42" xfId="30" applyFont="1" applyFill="1" applyBorder="1" applyAlignment="1" applyProtection="1">
      <alignment horizontal="center" vertical="center"/>
    </xf>
    <xf numFmtId="0" fontId="24" fillId="5" borderId="39" xfId="30" applyFont="1" applyFill="1" applyBorder="1" applyAlignment="1" applyProtection="1">
      <alignment horizontal="center" vertical="center"/>
    </xf>
    <xf numFmtId="0" fontId="24" fillId="5" borderId="39" xfId="32" applyFont="1" applyFill="1" applyBorder="1" applyAlignment="1" applyProtection="1">
      <alignment horizontal="center" vertical="center"/>
    </xf>
    <xf numFmtId="0" fontId="24" fillId="5" borderId="31" xfId="32" applyFont="1" applyFill="1" applyBorder="1" applyAlignment="1" applyProtection="1">
      <alignment horizontal="center" vertical="center"/>
    </xf>
    <xf numFmtId="0" fontId="24" fillId="5" borderId="32" xfId="32" applyFont="1" applyFill="1" applyBorder="1" applyAlignment="1" applyProtection="1">
      <alignment horizontal="center" vertical="center"/>
    </xf>
    <xf numFmtId="177" fontId="24" fillId="5" borderId="39" xfId="32" applyNumberFormat="1" applyFont="1" applyFill="1" applyBorder="1" applyAlignment="1" applyProtection="1">
      <alignment horizontal="right" vertical="center" shrinkToFit="1"/>
    </xf>
    <xf numFmtId="177" fontId="24" fillId="5" borderId="31" xfId="32" applyNumberFormat="1" applyFont="1" applyFill="1" applyBorder="1" applyAlignment="1" applyProtection="1">
      <alignment horizontal="right" vertical="center" shrinkToFit="1"/>
    </xf>
    <xf numFmtId="177" fontId="24" fillId="5" borderId="156" xfId="32" applyNumberFormat="1" applyFont="1" applyFill="1" applyBorder="1" applyAlignment="1" applyProtection="1">
      <alignment horizontal="right" vertical="center" shrinkToFit="1"/>
    </xf>
    <xf numFmtId="177" fontId="24" fillId="5" borderId="157" xfId="32" applyNumberFormat="1" applyFont="1" applyFill="1" applyBorder="1" applyAlignment="1" applyProtection="1">
      <alignment horizontal="right" vertical="center" shrinkToFit="1"/>
    </xf>
    <xf numFmtId="177" fontId="24" fillId="5" borderId="158" xfId="32" applyNumberFormat="1" applyFont="1" applyFill="1" applyBorder="1" applyAlignment="1" applyProtection="1">
      <alignment horizontal="right" vertical="center" shrinkToFit="1"/>
    </xf>
    <xf numFmtId="177" fontId="24" fillId="5" borderId="159" xfId="32" applyNumberFormat="1" applyFont="1" applyFill="1" applyBorder="1" applyAlignment="1" applyProtection="1">
      <alignment horizontal="right" vertical="center" shrinkToFit="1"/>
    </xf>
    <xf numFmtId="177" fontId="24" fillId="5" borderId="160" xfId="32" applyNumberFormat="1" applyFont="1" applyFill="1" applyBorder="1" applyAlignment="1" applyProtection="1">
      <alignment horizontal="right" vertical="center" shrinkToFit="1"/>
    </xf>
    <xf numFmtId="0" fontId="24" fillId="5" borderId="0" xfId="30" applyFont="1" applyFill="1" applyProtection="1">
      <alignment vertical="center"/>
    </xf>
    <xf numFmtId="0" fontId="24" fillId="5" borderId="11" xfId="30" applyFont="1" applyFill="1" applyBorder="1" applyAlignment="1" applyProtection="1">
      <alignment horizontal="center" vertical="center" textRotation="255" shrinkToFit="1"/>
    </xf>
    <xf numFmtId="0" fontId="24" fillId="5" borderId="46" xfId="30" applyFont="1" applyFill="1" applyBorder="1" applyAlignment="1" applyProtection="1">
      <alignment horizontal="center" vertical="center" textRotation="255" shrinkToFit="1"/>
    </xf>
    <xf numFmtId="0" fontId="24" fillId="5" borderId="7" xfId="30" applyFont="1" applyFill="1" applyBorder="1" applyAlignment="1" applyProtection="1">
      <alignment horizontal="center" vertical="center" textRotation="255" shrinkToFit="1"/>
    </xf>
    <xf numFmtId="0" fontId="24" fillId="5" borderId="38" xfId="30" applyFont="1" applyFill="1" applyBorder="1" applyAlignment="1" applyProtection="1">
      <alignment horizontal="center" vertical="center" textRotation="255" shrinkToFit="1"/>
    </xf>
    <xf numFmtId="0" fontId="24" fillId="5" borderId="24" xfId="30" applyFont="1" applyFill="1" applyBorder="1" applyAlignment="1" applyProtection="1">
      <alignment horizontal="center" vertical="center" textRotation="255" shrinkToFit="1"/>
    </xf>
    <xf numFmtId="0" fontId="24" fillId="5" borderId="40" xfId="30" applyFont="1" applyFill="1" applyBorder="1" applyAlignment="1" applyProtection="1">
      <alignment horizontal="center" vertical="center" textRotation="255" shrinkToFit="1"/>
    </xf>
    <xf numFmtId="177" fontId="24" fillId="5" borderId="60" xfId="31" applyNumberFormat="1" applyFont="1" applyFill="1" applyBorder="1" applyAlignment="1" applyProtection="1">
      <alignment horizontal="right" vertical="center" shrinkToFit="1"/>
    </xf>
    <xf numFmtId="177" fontId="24" fillId="5" borderId="0" xfId="31" applyNumberFormat="1" applyFont="1" applyFill="1" applyBorder="1" applyAlignment="1" applyProtection="1">
      <alignment horizontal="right" vertical="center" shrinkToFit="1"/>
    </xf>
    <xf numFmtId="177" fontId="24" fillId="5" borderId="85" xfId="31" applyNumberFormat="1" applyFont="1" applyFill="1" applyBorder="1" applyAlignment="1" applyProtection="1">
      <alignment horizontal="right" vertical="center" shrinkToFit="1"/>
    </xf>
    <xf numFmtId="177" fontId="24" fillId="5" borderId="88" xfId="31" applyNumberFormat="1" applyFont="1" applyFill="1" applyBorder="1" applyAlignment="1" applyProtection="1">
      <alignment horizontal="right" vertical="center" shrinkToFit="1"/>
    </xf>
    <xf numFmtId="188" fontId="24" fillId="5" borderId="88" xfId="31" applyNumberFormat="1" applyFont="1" applyFill="1" applyBorder="1" applyAlignment="1" applyProtection="1">
      <alignment horizontal="right" vertical="center" shrinkToFit="1"/>
    </xf>
    <xf numFmtId="188" fontId="24" fillId="5" borderId="0" xfId="31" applyNumberFormat="1" applyFont="1" applyFill="1" applyBorder="1" applyAlignment="1" applyProtection="1">
      <alignment horizontal="right" vertical="center" shrinkToFit="1"/>
    </xf>
    <xf numFmtId="188" fontId="24" fillId="5" borderId="62" xfId="31" applyNumberFormat="1" applyFont="1" applyFill="1" applyBorder="1" applyAlignment="1" applyProtection="1">
      <alignment horizontal="right" vertical="center" shrinkToFit="1"/>
    </xf>
    <xf numFmtId="0" fontId="24" fillId="5" borderId="38" xfId="30" applyFont="1" applyFill="1" applyBorder="1" applyAlignment="1" applyProtection="1">
      <alignment horizontal="left" vertical="center"/>
    </xf>
    <xf numFmtId="0" fontId="24" fillId="5" borderId="41" xfId="30" applyFont="1" applyFill="1" applyBorder="1" applyAlignment="1" applyProtection="1">
      <alignment horizontal="center" vertical="center" textRotation="255" wrapText="1"/>
    </xf>
    <xf numFmtId="0" fontId="24" fillId="5" borderId="60" xfId="30" applyFont="1" applyFill="1" applyBorder="1" applyAlignment="1" applyProtection="1">
      <alignment horizontal="center" vertical="center" textRotation="255" wrapText="1"/>
    </xf>
    <xf numFmtId="0" fontId="24" fillId="5" borderId="37" xfId="30" applyFont="1" applyFill="1" applyBorder="1" applyAlignment="1" applyProtection="1">
      <alignment horizontal="center" vertical="center" textRotation="255" wrapText="1"/>
    </xf>
    <xf numFmtId="0" fontId="24" fillId="5" borderId="32" xfId="30" applyFont="1" applyFill="1" applyBorder="1" applyAlignment="1" applyProtection="1">
      <alignment horizontal="center" vertical="center"/>
    </xf>
    <xf numFmtId="0" fontId="24" fillId="5" borderId="11" xfId="30" applyFont="1" applyFill="1" applyBorder="1" applyAlignment="1" applyProtection="1">
      <alignment horizontal="center" vertical="top"/>
    </xf>
    <xf numFmtId="0" fontId="24" fillId="5" borderId="12" xfId="30" applyFont="1" applyFill="1" applyBorder="1" applyAlignment="1" applyProtection="1">
      <alignment horizontal="center" vertical="top"/>
    </xf>
    <xf numFmtId="0" fontId="24" fillId="5" borderId="7" xfId="30" applyFont="1" applyFill="1" applyBorder="1" applyAlignment="1" applyProtection="1">
      <alignment horizontal="center" vertical="top"/>
    </xf>
    <xf numFmtId="0" fontId="24" fillId="5" borderId="0" xfId="30" applyFont="1" applyFill="1" applyBorder="1" applyAlignment="1" applyProtection="1">
      <alignment horizontal="center" vertical="top"/>
    </xf>
    <xf numFmtId="0" fontId="24" fillId="5" borderId="24" xfId="30" applyFont="1" applyFill="1" applyBorder="1" applyAlignment="1" applyProtection="1">
      <alignment horizontal="center" vertical="top"/>
    </xf>
    <xf numFmtId="0" fontId="24" fillId="5" borderId="49" xfId="30" applyFont="1" applyFill="1" applyBorder="1" applyAlignment="1" applyProtection="1">
      <alignment horizontal="center" vertical="top"/>
    </xf>
    <xf numFmtId="0" fontId="24" fillId="5" borderId="34" xfId="30" applyFont="1" applyFill="1" applyBorder="1" applyAlignment="1" applyProtection="1">
      <alignment horizontal="center" vertical="center"/>
    </xf>
    <xf numFmtId="0" fontId="24" fillId="7" borderId="44" xfId="30" applyNumberFormat="1" applyFont="1" applyFill="1" applyBorder="1" applyAlignment="1" applyProtection="1">
      <alignment horizontal="left" vertical="center" shrinkToFit="1"/>
      <protection locked="0"/>
    </xf>
    <xf numFmtId="0" fontId="24" fillId="7" borderId="18" xfId="30" applyNumberFormat="1" applyFont="1" applyFill="1" applyBorder="1" applyAlignment="1" applyProtection="1">
      <alignment horizontal="left" vertical="center" shrinkToFit="1"/>
      <protection locked="0"/>
    </xf>
    <xf numFmtId="0" fontId="24" fillId="7" borderId="19" xfId="30" applyNumberFormat="1" applyFont="1" applyFill="1" applyBorder="1" applyAlignment="1" applyProtection="1">
      <alignment horizontal="left" vertical="center" shrinkToFit="1"/>
      <protection locked="0"/>
    </xf>
    <xf numFmtId="0" fontId="24" fillId="5" borderId="8" xfId="30" applyFont="1" applyFill="1" applyBorder="1" applyAlignment="1" applyProtection="1">
      <alignment horizontal="left" vertical="center" wrapText="1"/>
    </xf>
    <xf numFmtId="0" fontId="24" fillId="5" borderId="0" xfId="31" applyFont="1" applyFill="1" applyAlignment="1" applyProtection="1">
      <alignment horizontal="left" vertical="center"/>
    </xf>
    <xf numFmtId="0" fontId="24" fillId="5" borderId="24" xfId="30" applyFont="1" applyFill="1" applyBorder="1" applyAlignment="1" applyProtection="1">
      <alignment horizontal="center" vertical="center"/>
    </xf>
    <xf numFmtId="0" fontId="24" fillId="5" borderId="49" xfId="30" applyFont="1" applyFill="1" applyBorder="1" applyAlignment="1" applyProtection="1">
      <alignment horizontal="center" vertical="center"/>
    </xf>
    <xf numFmtId="0" fontId="24" fillId="5" borderId="63" xfId="30" applyFont="1" applyFill="1" applyBorder="1" applyAlignment="1" applyProtection="1">
      <alignment horizontal="center" vertical="center"/>
    </xf>
    <xf numFmtId="0" fontId="24" fillId="5" borderId="112" xfId="30" applyNumberFormat="1" applyFont="1" applyFill="1" applyBorder="1" applyAlignment="1" applyProtection="1">
      <alignment horizontal="left" vertical="center" shrinkToFit="1"/>
      <protection locked="0"/>
    </xf>
    <xf numFmtId="0" fontId="24" fillId="5" borderId="113" xfId="30" applyNumberFormat="1" applyFont="1" applyFill="1" applyBorder="1" applyAlignment="1" applyProtection="1">
      <alignment horizontal="left" vertical="center" shrinkToFit="1"/>
      <protection locked="0"/>
    </xf>
    <xf numFmtId="0" fontId="24" fillId="5" borderId="119" xfId="30" applyNumberFormat="1" applyFont="1" applyFill="1" applyBorder="1" applyAlignment="1" applyProtection="1">
      <alignment horizontal="left" vertical="center" shrinkToFit="1"/>
      <protection locked="0"/>
    </xf>
    <xf numFmtId="0" fontId="24" fillId="7" borderId="44" xfId="30" applyFont="1" applyFill="1" applyBorder="1" applyAlignment="1" applyProtection="1">
      <alignment horizontal="left" vertical="center" shrinkToFit="1"/>
      <protection locked="0"/>
    </xf>
    <xf numFmtId="0" fontId="24" fillId="7" borderId="18" xfId="30" applyFont="1" applyFill="1" applyBorder="1" applyAlignment="1" applyProtection="1">
      <alignment horizontal="left" vertical="center" shrinkToFit="1"/>
      <protection locked="0"/>
    </xf>
    <xf numFmtId="0" fontId="24" fillId="7" borderId="43" xfId="30" applyFont="1" applyFill="1" applyBorder="1" applyAlignment="1" applyProtection="1">
      <alignment horizontal="left" vertical="center" shrinkToFit="1"/>
      <protection locked="0"/>
    </xf>
    <xf numFmtId="177" fontId="24" fillId="7" borderId="148" xfId="30" applyNumberFormat="1" applyFont="1" applyFill="1" applyBorder="1" applyAlignment="1" applyProtection="1">
      <alignment horizontal="right" vertical="center" shrinkToFit="1"/>
      <protection locked="0"/>
    </xf>
    <xf numFmtId="177" fontId="24" fillId="7" borderId="149" xfId="30" applyNumberFormat="1" applyFont="1" applyFill="1" applyBorder="1" applyAlignment="1" applyProtection="1">
      <alignment horizontal="right" vertical="center" shrinkToFit="1"/>
      <protection locked="0"/>
    </xf>
    <xf numFmtId="177" fontId="24" fillId="7" borderId="150" xfId="30" applyNumberFormat="1" applyFont="1" applyFill="1" applyBorder="1" applyAlignment="1" applyProtection="1">
      <alignment horizontal="right" vertical="center" shrinkToFit="1"/>
      <protection locked="0"/>
    </xf>
    <xf numFmtId="177" fontId="24" fillId="7" borderId="44" xfId="30" applyNumberFormat="1" applyFont="1" applyFill="1" applyBorder="1" applyAlignment="1" applyProtection="1">
      <alignment horizontal="right" vertical="center" shrinkToFit="1"/>
      <protection locked="0"/>
    </xf>
    <xf numFmtId="177" fontId="24" fillId="7" borderId="18" xfId="30" applyNumberFormat="1" applyFont="1" applyFill="1" applyBorder="1" applyAlignment="1" applyProtection="1">
      <alignment horizontal="right" vertical="center" shrinkToFit="1"/>
      <protection locked="0"/>
    </xf>
    <xf numFmtId="177" fontId="24" fillId="7" borderId="43" xfId="30" applyNumberFormat="1" applyFont="1" applyFill="1" applyBorder="1" applyAlignment="1" applyProtection="1">
      <alignment horizontal="right" vertical="center" shrinkToFit="1"/>
      <protection locked="0"/>
    </xf>
    <xf numFmtId="0" fontId="24" fillId="5" borderId="112" xfId="30" applyFont="1" applyFill="1" applyBorder="1" applyAlignment="1" applyProtection="1">
      <alignment horizontal="left" vertical="center" shrinkToFit="1"/>
      <protection locked="0"/>
    </xf>
    <xf numFmtId="0" fontId="24" fillId="5" borderId="113" xfId="30" applyFont="1" applyFill="1" applyBorder="1" applyAlignment="1" applyProtection="1">
      <alignment horizontal="left" vertical="center" shrinkToFit="1"/>
      <protection locked="0"/>
    </xf>
    <xf numFmtId="0" fontId="24" fillId="5" borderId="114" xfId="30" applyFont="1" applyFill="1" applyBorder="1" applyAlignment="1" applyProtection="1">
      <alignment horizontal="left" vertical="center" shrinkToFit="1"/>
      <protection locked="0"/>
    </xf>
    <xf numFmtId="177" fontId="24" fillId="5" borderId="112" xfId="30" applyNumberFormat="1" applyFont="1" applyFill="1" applyBorder="1" applyAlignment="1" applyProtection="1">
      <alignment horizontal="right" vertical="center" shrinkToFit="1"/>
      <protection locked="0"/>
    </xf>
    <xf numFmtId="177" fontId="24" fillId="5" borderId="113" xfId="30" applyNumberFormat="1" applyFont="1" applyFill="1" applyBorder="1" applyAlignment="1" applyProtection="1">
      <alignment horizontal="right" vertical="center" shrinkToFit="1"/>
      <protection locked="0"/>
    </xf>
    <xf numFmtId="177" fontId="24" fillId="5" borderId="114" xfId="30" applyNumberFormat="1" applyFont="1" applyFill="1" applyBorder="1" applyAlignment="1" applyProtection="1">
      <alignment horizontal="right" vertical="center" shrinkToFit="1"/>
      <protection locked="0"/>
    </xf>
    <xf numFmtId="177" fontId="24" fillId="7" borderId="129" xfId="30" applyNumberFormat="1" applyFont="1" applyFill="1" applyBorder="1" applyAlignment="1" applyProtection="1">
      <alignment horizontal="right" vertical="center" shrinkToFit="1"/>
      <protection locked="0"/>
    </xf>
    <xf numFmtId="0" fontId="24" fillId="7" borderId="129" xfId="30" applyNumberFormat="1" applyFont="1" applyFill="1" applyBorder="1" applyAlignment="1" applyProtection="1">
      <alignment horizontal="left" vertical="center" shrinkToFit="1"/>
      <protection locked="0"/>
    </xf>
    <xf numFmtId="0" fontId="24" fillId="7" borderId="132" xfId="30" applyNumberFormat="1" applyFont="1" applyFill="1" applyBorder="1" applyAlignment="1" applyProtection="1">
      <alignment horizontal="left" vertical="center" shrinkToFit="1"/>
      <protection locked="0"/>
    </xf>
    <xf numFmtId="177" fontId="24" fillId="7" borderId="142" xfId="30" applyNumberFormat="1" applyFont="1" applyFill="1" applyBorder="1" applyAlignment="1" applyProtection="1">
      <alignment horizontal="right" vertical="center" shrinkToFit="1"/>
      <protection locked="0"/>
    </xf>
    <xf numFmtId="177" fontId="24" fillId="7" borderId="134" xfId="30" applyNumberFormat="1" applyFont="1" applyFill="1" applyBorder="1" applyAlignment="1" applyProtection="1">
      <alignment horizontal="right" vertical="center" shrinkToFit="1"/>
      <protection locked="0"/>
    </xf>
    <xf numFmtId="0" fontId="24" fillId="5" borderId="145" xfId="30" applyFont="1" applyFill="1" applyBorder="1" applyAlignment="1" applyProtection="1">
      <alignment horizontal="left" vertical="center" shrinkToFit="1"/>
      <protection locked="0"/>
    </xf>
    <xf numFmtId="0" fontId="24" fillId="5" borderId="146" xfId="30" applyFont="1" applyFill="1" applyBorder="1" applyAlignment="1" applyProtection="1">
      <alignment horizontal="left" vertical="center" shrinkToFit="1"/>
      <protection locked="0"/>
    </xf>
    <xf numFmtId="0" fontId="24" fillId="5" borderId="147" xfId="30" applyFont="1" applyFill="1" applyBorder="1" applyAlignment="1" applyProtection="1">
      <alignment horizontal="left" vertical="center" shrinkToFit="1"/>
      <protection locked="0"/>
    </xf>
    <xf numFmtId="177" fontId="24" fillId="5" borderId="123" xfId="30" applyNumberFormat="1" applyFont="1" applyFill="1" applyBorder="1" applyAlignment="1" applyProtection="1">
      <alignment horizontal="right" vertical="center" shrinkToFit="1"/>
      <protection locked="0"/>
    </xf>
    <xf numFmtId="177" fontId="24" fillId="5" borderId="124" xfId="30" applyNumberFormat="1" applyFont="1" applyFill="1" applyBorder="1" applyAlignment="1" applyProtection="1">
      <alignment horizontal="right" vertical="center" shrinkToFit="1"/>
      <protection locked="0"/>
    </xf>
    <xf numFmtId="0" fontId="24" fillId="5" borderId="124" xfId="30" applyNumberFormat="1" applyFont="1" applyFill="1" applyBorder="1" applyAlignment="1" applyProtection="1">
      <alignment horizontal="left" vertical="center" shrinkToFit="1"/>
      <protection locked="0"/>
    </xf>
    <xf numFmtId="0" fontId="24" fillId="5" borderId="127" xfId="30" applyNumberFormat="1" applyFont="1" applyFill="1" applyBorder="1" applyAlignment="1" applyProtection="1">
      <alignment horizontal="left" vertical="center" shrinkToFit="1"/>
      <protection locked="0"/>
    </xf>
    <xf numFmtId="177" fontId="24" fillId="0" borderId="116" xfId="30" applyNumberFormat="1" applyFont="1" applyBorder="1" applyAlignment="1" applyProtection="1">
      <alignment horizontal="right" vertical="center" shrinkToFit="1"/>
      <protection locked="0"/>
    </xf>
    <xf numFmtId="0" fontId="24" fillId="0" borderId="116" xfId="30" applyNumberFormat="1" applyFont="1" applyBorder="1" applyAlignment="1" applyProtection="1">
      <alignment horizontal="left" vertical="center" shrinkToFit="1"/>
      <protection locked="0"/>
    </xf>
    <xf numFmtId="0" fontId="24" fillId="0" borderId="121" xfId="30" applyNumberFormat="1" applyFont="1" applyBorder="1" applyAlignment="1" applyProtection="1">
      <alignment horizontal="left" vertical="center" shrinkToFit="1"/>
      <protection locked="0"/>
    </xf>
    <xf numFmtId="0" fontId="24" fillId="0" borderId="112" xfId="30" applyFont="1" applyBorder="1" applyAlignment="1" applyProtection="1">
      <alignment horizontal="left" vertical="center" shrinkToFit="1"/>
      <protection locked="0"/>
    </xf>
    <xf numFmtId="0" fontId="24" fillId="0" borderId="113" xfId="30" applyFont="1" applyBorder="1" applyAlignment="1" applyProtection="1">
      <alignment horizontal="left" vertical="center" shrinkToFit="1"/>
      <protection locked="0"/>
    </xf>
    <xf numFmtId="0" fontId="24" fillId="0" borderId="114" xfId="30" applyFont="1" applyBorder="1" applyAlignment="1" applyProtection="1">
      <alignment horizontal="left" vertical="center" shrinkToFit="1"/>
      <protection locked="0"/>
    </xf>
    <xf numFmtId="177" fontId="24" fillId="0" borderId="115" xfId="30" applyNumberFormat="1" applyFont="1" applyBorder="1" applyAlignment="1" applyProtection="1">
      <alignment horizontal="right" vertical="center" shrinkToFit="1"/>
      <protection locked="0"/>
    </xf>
    <xf numFmtId="177" fontId="24" fillId="0" borderId="112" xfId="30" applyNumberFormat="1" applyFont="1" applyBorder="1" applyAlignment="1" applyProtection="1">
      <alignment horizontal="right" vertical="center" shrinkToFit="1"/>
      <protection locked="0"/>
    </xf>
    <xf numFmtId="177" fontId="24" fillId="0" borderId="113" xfId="30" applyNumberFormat="1" applyFont="1" applyBorder="1" applyAlignment="1" applyProtection="1">
      <alignment horizontal="right" vertical="center" shrinkToFit="1"/>
      <protection locked="0"/>
    </xf>
    <xf numFmtId="177" fontId="24" fillId="0" borderId="120" xfId="30" applyNumberFormat="1" applyFont="1" applyBorder="1" applyAlignment="1" applyProtection="1">
      <alignment horizontal="right" vertical="center" shrinkToFit="1"/>
      <protection locked="0"/>
    </xf>
    <xf numFmtId="177" fontId="24" fillId="0" borderId="117" xfId="30" applyNumberFormat="1" applyFont="1" applyBorder="1" applyAlignment="1" applyProtection="1">
      <alignment horizontal="right" vertical="center" shrinkToFit="1"/>
      <protection locked="0"/>
    </xf>
    <xf numFmtId="177" fontId="24" fillId="0" borderId="102" xfId="30" applyNumberFormat="1" applyFont="1" applyBorder="1" applyAlignment="1" applyProtection="1">
      <alignment horizontal="right" vertical="center" shrinkToFit="1"/>
      <protection locked="0"/>
    </xf>
    <xf numFmtId="0" fontId="24" fillId="0" borderId="102" xfId="30" applyNumberFormat="1" applyFont="1" applyBorder="1" applyAlignment="1" applyProtection="1">
      <alignment horizontal="left" vertical="center" shrinkToFit="1"/>
      <protection locked="0"/>
    </xf>
    <xf numFmtId="0" fontId="24" fillId="0" borderId="108" xfId="30" applyNumberFormat="1" applyFont="1" applyBorder="1" applyAlignment="1" applyProtection="1">
      <alignment horizontal="left" vertical="center" shrinkToFit="1"/>
      <protection locked="0"/>
    </xf>
    <xf numFmtId="0" fontId="24" fillId="0" borderId="98" xfId="30" applyFont="1" applyBorder="1" applyAlignment="1" applyProtection="1">
      <alignment horizontal="left" vertical="center" shrinkToFit="1"/>
      <protection locked="0"/>
    </xf>
    <xf numFmtId="0" fontId="24" fillId="0" borderId="99" xfId="30" applyFont="1" applyBorder="1" applyAlignment="1" applyProtection="1">
      <alignment horizontal="left" vertical="center" shrinkToFit="1"/>
      <protection locked="0"/>
    </xf>
    <xf numFmtId="0" fontId="24" fillId="0" borderId="100" xfId="30" applyFont="1" applyBorder="1" applyAlignment="1" applyProtection="1">
      <alignment horizontal="left" vertical="center" shrinkToFit="1"/>
      <protection locked="0"/>
    </xf>
    <xf numFmtId="177" fontId="24" fillId="0" borderId="101" xfId="30" applyNumberFormat="1" applyFont="1" applyBorder="1" applyAlignment="1" applyProtection="1">
      <alignment horizontal="right" vertical="center" shrinkToFit="1"/>
      <protection locked="0"/>
    </xf>
    <xf numFmtId="177" fontId="24" fillId="0" borderId="112" xfId="33" applyNumberFormat="1" applyFont="1" applyBorder="1" applyAlignment="1" applyProtection="1">
      <alignment horizontal="right" vertical="center" shrinkToFit="1"/>
      <protection locked="0"/>
    </xf>
    <xf numFmtId="177" fontId="24" fillId="0" borderId="113" xfId="33" applyNumberFormat="1" applyFont="1" applyBorder="1" applyAlignment="1" applyProtection="1">
      <alignment horizontal="right" vertical="center" shrinkToFit="1"/>
      <protection locked="0"/>
    </xf>
    <xf numFmtId="177" fontId="24" fillId="0" borderId="114" xfId="33" applyNumberFormat="1" applyFont="1" applyBorder="1" applyAlignment="1" applyProtection="1">
      <alignment horizontal="right" vertical="center" shrinkToFit="1"/>
      <protection locked="0"/>
    </xf>
    <xf numFmtId="0" fontId="24" fillId="0" borderId="112" xfId="33" applyNumberFormat="1" applyFont="1" applyBorder="1" applyAlignment="1" applyProtection="1">
      <alignment horizontal="left" vertical="center" shrinkToFit="1"/>
      <protection locked="0"/>
    </xf>
    <xf numFmtId="0" fontId="24" fillId="0" borderId="113" xfId="33" applyNumberFormat="1" applyFont="1" applyBorder="1" applyAlignment="1" applyProtection="1">
      <alignment horizontal="left" vertical="center" shrinkToFit="1"/>
      <protection locked="0"/>
    </xf>
    <xf numFmtId="0" fontId="24" fillId="0" borderId="119" xfId="33" applyNumberFormat="1" applyFont="1" applyBorder="1" applyAlignment="1" applyProtection="1">
      <alignment horizontal="left" vertical="center" shrinkToFit="1"/>
      <protection locked="0"/>
    </xf>
    <xf numFmtId="0" fontId="24" fillId="6" borderId="36" xfId="30" applyFont="1" applyFill="1" applyBorder="1" applyAlignment="1" applyProtection="1">
      <alignment horizontal="center" vertical="center"/>
      <protection locked="0"/>
    </xf>
    <xf numFmtId="0" fontId="24" fillId="6" borderId="8" xfId="30" applyFont="1" applyFill="1" applyBorder="1" applyAlignment="1" applyProtection="1">
      <alignment horizontal="center" vertical="center"/>
      <protection locked="0"/>
    </xf>
    <xf numFmtId="0" fontId="24" fillId="6" borderId="23" xfId="30" applyFont="1" applyFill="1" applyBorder="1" applyAlignment="1" applyProtection="1">
      <alignment horizontal="center" vertical="center"/>
      <protection locked="0"/>
    </xf>
    <xf numFmtId="0" fontId="24" fillId="6" borderId="92" xfId="30" applyFont="1" applyFill="1" applyBorder="1" applyAlignment="1" applyProtection="1">
      <alignment horizontal="center" vertical="center"/>
      <protection locked="0"/>
    </xf>
    <xf numFmtId="0" fontId="24" fillId="6" borderId="93" xfId="30" applyFont="1" applyFill="1" applyBorder="1" applyAlignment="1" applyProtection="1">
      <alignment horizontal="center" vertical="center"/>
      <protection locked="0"/>
    </xf>
    <xf numFmtId="0" fontId="24" fillId="6" borderId="94" xfId="30" applyFont="1" applyFill="1" applyBorder="1" applyAlignment="1" applyProtection="1">
      <alignment horizontal="center" vertical="center"/>
      <protection locked="0"/>
    </xf>
    <xf numFmtId="0" fontId="24" fillId="6" borderId="57" xfId="30" applyFont="1" applyFill="1" applyBorder="1" applyAlignment="1" applyProtection="1">
      <alignment horizontal="center" vertical="center" wrapText="1"/>
      <protection locked="0"/>
    </xf>
    <xf numFmtId="0" fontId="24" fillId="6" borderId="8" xfId="30" applyFont="1" applyFill="1" applyBorder="1" applyAlignment="1" applyProtection="1">
      <alignment horizontal="center" vertical="center" wrapText="1"/>
      <protection locked="0"/>
    </xf>
    <xf numFmtId="0" fontId="24" fillId="6" borderId="23" xfId="30" applyFont="1" applyFill="1" applyBorder="1" applyAlignment="1" applyProtection="1">
      <alignment horizontal="center" vertical="center" wrapText="1"/>
      <protection locked="0"/>
    </xf>
    <xf numFmtId="0" fontId="24" fillId="6" borderId="95" xfId="30" applyFont="1" applyFill="1" applyBorder="1" applyAlignment="1" applyProtection="1">
      <alignment horizontal="center" vertical="center" wrapText="1"/>
      <protection locked="0"/>
    </xf>
    <xf numFmtId="0" fontId="24" fillId="6" borderId="93" xfId="30" applyFont="1" applyFill="1" applyBorder="1" applyAlignment="1" applyProtection="1">
      <alignment horizontal="center" vertical="center" wrapText="1"/>
      <protection locked="0"/>
    </xf>
    <xf numFmtId="0" fontId="24" fillId="6" borderId="94" xfId="30" applyFont="1" applyFill="1" applyBorder="1" applyAlignment="1" applyProtection="1">
      <alignment horizontal="center" vertical="center" wrapText="1"/>
      <protection locked="0"/>
    </xf>
    <xf numFmtId="0" fontId="24" fillId="6" borderId="57" xfId="30" applyFont="1" applyFill="1" applyBorder="1" applyAlignment="1" applyProtection="1">
      <alignment horizontal="center" vertical="center" wrapText="1" shrinkToFit="1"/>
      <protection locked="0"/>
    </xf>
    <xf numFmtId="0" fontId="24" fillId="6" borderId="8" xfId="30" applyFont="1" applyFill="1" applyBorder="1" applyAlignment="1" applyProtection="1">
      <alignment horizontal="center" vertical="center" shrinkToFit="1"/>
      <protection locked="0"/>
    </xf>
    <xf numFmtId="0" fontId="24" fillId="6" borderId="23" xfId="30" applyFont="1" applyFill="1" applyBorder="1" applyAlignment="1" applyProtection="1">
      <alignment horizontal="center" vertical="center" shrinkToFit="1"/>
      <protection locked="0"/>
    </xf>
    <xf numFmtId="0" fontId="24" fillId="6" borderId="95" xfId="30" applyFont="1" applyFill="1" applyBorder="1" applyAlignment="1" applyProtection="1">
      <alignment horizontal="center" vertical="center" shrinkToFit="1"/>
      <protection locked="0"/>
    </xf>
    <xf numFmtId="0" fontId="24" fillId="6" borderId="93" xfId="30" applyFont="1" applyFill="1" applyBorder="1" applyAlignment="1" applyProtection="1">
      <alignment horizontal="center" vertical="center" shrinkToFit="1"/>
      <protection locked="0"/>
    </xf>
    <xf numFmtId="0" fontId="24" fillId="6" borderId="94" xfId="30" applyFont="1" applyFill="1" applyBorder="1" applyAlignment="1" applyProtection="1">
      <alignment horizontal="center" vertical="center" shrinkToFit="1"/>
      <protection locked="0"/>
    </xf>
    <xf numFmtId="0" fontId="24" fillId="6" borderId="95" xfId="30" applyFont="1" applyFill="1" applyBorder="1" applyAlignment="1" applyProtection="1">
      <alignment horizontal="center" vertical="center"/>
      <protection locked="0"/>
    </xf>
    <xf numFmtId="0" fontId="24" fillId="0" borderId="112" xfId="33" applyFont="1" applyBorder="1" applyAlignment="1" applyProtection="1">
      <alignment horizontal="left" vertical="center" shrinkToFit="1"/>
      <protection locked="0"/>
    </xf>
    <xf numFmtId="0" fontId="24" fillId="0" borderId="113" xfId="33" applyFont="1" applyBorder="1" applyAlignment="1" applyProtection="1">
      <alignment horizontal="left" vertical="center" shrinkToFit="1"/>
      <protection locked="0"/>
    </xf>
    <xf numFmtId="0" fontId="24" fillId="0" borderId="114" xfId="33" applyFont="1" applyBorder="1" applyAlignment="1" applyProtection="1">
      <alignment horizontal="left" vertical="center" shrinkToFit="1"/>
      <protection locked="0"/>
    </xf>
    <xf numFmtId="0" fontId="24" fillId="6" borderId="9" xfId="30" applyFont="1" applyFill="1" applyBorder="1" applyAlignment="1" applyProtection="1">
      <alignment horizontal="center" vertical="center" wrapText="1"/>
      <protection locked="0"/>
    </xf>
    <xf numFmtId="0" fontId="24" fillId="6" borderId="96" xfId="30" applyFont="1" applyFill="1" applyBorder="1" applyAlignment="1" applyProtection="1">
      <alignment horizontal="center" vertical="center" wrapText="1"/>
      <protection locked="0"/>
    </xf>
    <xf numFmtId="177" fontId="24" fillId="0" borderId="118" xfId="32" applyNumberFormat="1" applyFont="1" applyBorder="1" applyAlignment="1" applyProtection="1">
      <alignment horizontal="right" vertical="center" shrinkToFit="1"/>
      <protection locked="0"/>
    </xf>
    <xf numFmtId="177" fontId="24" fillId="0" borderId="113" xfId="32" applyNumberFormat="1" applyFont="1" applyBorder="1" applyAlignment="1" applyProtection="1">
      <alignment horizontal="right" vertical="center" shrinkToFit="1"/>
      <protection locked="0"/>
    </xf>
    <xf numFmtId="177" fontId="24" fillId="0" borderId="119" xfId="32" applyNumberFormat="1" applyFont="1" applyBorder="1" applyAlignment="1" applyProtection="1">
      <alignment horizontal="right" vertical="center" shrinkToFit="1"/>
      <protection locked="0"/>
    </xf>
    <xf numFmtId="177" fontId="24" fillId="5" borderId="120" xfId="31" applyNumberFormat="1" applyFont="1" applyFill="1" applyBorder="1" applyAlignment="1" applyProtection="1">
      <alignment horizontal="right" vertical="center" shrinkToFit="1"/>
      <protection locked="0"/>
    </xf>
    <xf numFmtId="177" fontId="24" fillId="5" borderId="116" xfId="31" applyNumberFormat="1" applyFont="1" applyFill="1" applyBorder="1" applyAlignment="1" applyProtection="1">
      <alignment horizontal="right" vertical="center" shrinkToFit="1"/>
      <protection locked="0"/>
    </xf>
    <xf numFmtId="188" fontId="24" fillId="5" borderId="116" xfId="31" applyNumberFormat="1" applyFont="1" applyFill="1" applyBorder="1" applyAlignment="1" applyProtection="1">
      <alignment horizontal="right" vertical="center" shrinkToFit="1"/>
      <protection locked="0"/>
    </xf>
    <xf numFmtId="188" fontId="24" fillId="7" borderId="134" xfId="30" applyNumberFormat="1" applyFont="1" applyFill="1" applyBorder="1" applyAlignment="1" applyProtection="1">
      <alignment horizontal="right" vertical="center" shrinkToFit="1"/>
      <protection locked="0"/>
    </xf>
    <xf numFmtId="177" fontId="24" fillId="7" borderId="17" xfId="30" applyNumberFormat="1" applyFont="1" applyFill="1" applyBorder="1" applyAlignment="1" applyProtection="1">
      <alignment horizontal="right" vertical="center" shrinkToFit="1"/>
      <protection locked="0"/>
    </xf>
    <xf numFmtId="177" fontId="24" fillId="7" borderId="19" xfId="30" applyNumberFormat="1" applyFont="1" applyFill="1" applyBorder="1" applyAlignment="1" applyProtection="1">
      <alignment horizontal="right" vertical="center" shrinkToFit="1"/>
      <protection locked="0"/>
    </xf>
    <xf numFmtId="177" fontId="24" fillId="7" borderId="143" xfId="30" applyNumberFormat="1" applyFont="1" applyFill="1" applyBorder="1" applyAlignment="1" applyProtection="1">
      <alignment horizontal="right" vertical="center" shrinkToFit="1"/>
      <protection locked="0"/>
    </xf>
    <xf numFmtId="177" fontId="24" fillId="7" borderId="131" xfId="30" applyNumberFormat="1" applyFont="1" applyFill="1" applyBorder="1" applyAlignment="1" applyProtection="1">
      <alignment horizontal="right" vertical="center" shrinkToFit="1"/>
      <protection locked="0"/>
    </xf>
    <xf numFmtId="177" fontId="24" fillId="7" borderId="132" xfId="30" applyNumberFormat="1" applyFont="1" applyFill="1" applyBorder="1" applyAlignment="1" applyProtection="1">
      <alignment horizontal="right" vertical="center" shrinkToFit="1"/>
      <protection locked="0"/>
    </xf>
    <xf numFmtId="177" fontId="24" fillId="7" borderId="133" xfId="30" applyNumberFormat="1" applyFont="1" applyFill="1" applyBorder="1" applyAlignment="1" applyProtection="1">
      <alignment horizontal="right" vertical="center" shrinkToFit="1"/>
      <protection locked="0"/>
    </xf>
    <xf numFmtId="0" fontId="24" fillId="0" borderId="116" xfId="30" applyFont="1" applyBorder="1" applyAlignment="1" applyProtection="1">
      <alignment horizontal="left" vertical="center" shrinkToFit="1"/>
      <protection locked="0"/>
    </xf>
    <xf numFmtId="0" fontId="24" fillId="0" borderId="121" xfId="30" applyFont="1" applyBorder="1" applyAlignment="1" applyProtection="1">
      <alignment horizontal="left" vertical="center" shrinkToFit="1"/>
      <protection locked="0"/>
    </xf>
    <xf numFmtId="0" fontId="24" fillId="0" borderId="81" xfId="30" applyFont="1" applyBorder="1" applyAlignment="1" applyProtection="1">
      <alignment horizontal="center" vertical="center" shrinkToFit="1"/>
      <protection locked="0"/>
    </xf>
    <xf numFmtId="0" fontId="24" fillId="0" borderId="25" xfId="30" applyFont="1" applyBorder="1" applyAlignment="1" applyProtection="1">
      <alignment horizontal="center" vertical="center"/>
      <protection locked="0"/>
    </xf>
    <xf numFmtId="0" fontId="24" fillId="0" borderId="26" xfId="30" applyFont="1" applyBorder="1" applyAlignment="1" applyProtection="1">
      <alignment horizontal="center" vertical="center"/>
      <protection locked="0"/>
    </xf>
    <xf numFmtId="0" fontId="24" fillId="0" borderId="112" xfId="32" applyFont="1" applyBorder="1" applyAlignment="1" applyProtection="1">
      <alignment horizontal="left" vertical="center" shrinkToFit="1"/>
      <protection locked="0"/>
    </xf>
    <xf numFmtId="0" fontId="24" fillId="0" borderId="113" xfId="32" applyFont="1" applyBorder="1" applyAlignment="1" applyProtection="1">
      <alignment horizontal="left" vertical="center" shrinkToFit="1"/>
      <protection locked="0"/>
    </xf>
    <xf numFmtId="0" fontId="24" fillId="0" borderId="114" xfId="32" applyFont="1" applyBorder="1" applyAlignment="1" applyProtection="1">
      <alignment horizontal="left" vertical="center" shrinkToFit="1"/>
      <protection locked="0"/>
    </xf>
    <xf numFmtId="177" fontId="24" fillId="5" borderId="115" xfId="31" applyNumberFormat="1" applyFont="1" applyFill="1" applyBorder="1" applyAlignment="1" applyProtection="1">
      <alignment horizontal="right" vertical="center" shrinkToFit="1"/>
      <protection locked="0"/>
    </xf>
    <xf numFmtId="177" fontId="24" fillId="5" borderId="117" xfId="31" applyNumberFormat="1" applyFont="1" applyFill="1" applyBorder="1" applyAlignment="1" applyProtection="1">
      <alignment horizontal="right" vertical="center" shrinkToFit="1"/>
      <protection locked="0"/>
    </xf>
    <xf numFmtId="188" fontId="24" fillId="0" borderId="116" xfId="30" applyNumberFormat="1" applyFont="1" applyBorder="1" applyAlignment="1" applyProtection="1">
      <alignment horizontal="right" vertical="center" shrinkToFit="1"/>
      <protection locked="0"/>
    </xf>
    <xf numFmtId="177" fontId="24" fillId="0" borderId="115" xfId="32" applyNumberFormat="1" applyFont="1" applyBorder="1" applyAlignment="1" applyProtection="1">
      <alignment horizontal="right" vertical="center" shrinkToFit="1"/>
      <protection locked="0"/>
    </xf>
    <xf numFmtId="177" fontId="24" fillId="0" borderId="116" xfId="32" applyNumberFormat="1" applyFont="1" applyBorder="1" applyAlignment="1" applyProtection="1">
      <alignment horizontal="right" vertical="center" shrinkToFit="1"/>
      <protection locked="0"/>
    </xf>
    <xf numFmtId="177" fontId="24" fillId="0" borderId="117" xfId="32" applyNumberFormat="1" applyFont="1" applyBorder="1" applyAlignment="1" applyProtection="1">
      <alignment horizontal="right" vertical="center" shrinkToFit="1"/>
      <protection locked="0"/>
    </xf>
    <xf numFmtId="177" fontId="24" fillId="0" borderId="137" xfId="30" applyNumberFormat="1" applyFont="1" applyBorder="1" applyAlignment="1" applyProtection="1">
      <alignment horizontal="right" vertical="center" shrinkToFit="1"/>
      <protection locked="0"/>
    </xf>
    <xf numFmtId="188" fontId="24" fillId="0" borderId="137" xfId="30" applyNumberFormat="1" applyFont="1" applyBorder="1" applyAlignment="1" applyProtection="1">
      <alignment horizontal="right" vertical="center" shrinkToFit="1"/>
      <protection locked="0"/>
    </xf>
    <xf numFmtId="0" fontId="24" fillId="0" borderId="137" xfId="30" applyFont="1" applyBorder="1" applyAlignment="1" applyProtection="1">
      <alignment horizontal="left" vertical="center" shrinkToFit="1"/>
      <protection locked="0"/>
    </xf>
    <xf numFmtId="0" fontId="24" fillId="0" borderId="140" xfId="30" applyFont="1" applyBorder="1" applyAlignment="1" applyProtection="1">
      <alignment horizontal="left" vertical="center" shrinkToFit="1"/>
      <protection locked="0"/>
    </xf>
    <xf numFmtId="0" fontId="24" fillId="0" borderId="98" xfId="32" applyFont="1" applyBorder="1" applyAlignment="1" applyProtection="1">
      <alignment horizontal="left" vertical="center" shrinkToFit="1"/>
      <protection locked="0"/>
    </xf>
    <xf numFmtId="0" fontId="24" fillId="0" borderId="99" xfId="32" applyFont="1" applyBorder="1" applyAlignment="1" applyProtection="1">
      <alignment horizontal="left" vertical="center" shrinkToFit="1"/>
      <protection locked="0"/>
    </xf>
    <xf numFmtId="0" fontId="24" fillId="0" borderId="100" xfId="32" applyFont="1" applyBorder="1" applyAlignment="1" applyProtection="1">
      <alignment horizontal="left" vertical="center" shrinkToFit="1"/>
      <protection locked="0"/>
    </xf>
    <xf numFmtId="177" fontId="24" fillId="0" borderId="136" xfId="32" applyNumberFormat="1" applyFont="1" applyBorder="1" applyAlignment="1" applyProtection="1">
      <alignment horizontal="right" vertical="center" shrinkToFit="1"/>
      <protection locked="0"/>
    </xf>
    <xf numFmtId="177" fontId="24" fillId="0" borderId="137" xfId="32" applyNumberFormat="1" applyFont="1" applyBorder="1" applyAlignment="1" applyProtection="1">
      <alignment horizontal="right" vertical="center" shrinkToFit="1"/>
      <protection locked="0"/>
    </xf>
    <xf numFmtId="177" fontId="24" fillId="0" borderId="138" xfId="32" applyNumberFormat="1" applyFont="1" applyBorder="1" applyAlignment="1" applyProtection="1">
      <alignment horizontal="right" vertical="center" shrinkToFit="1"/>
      <protection locked="0"/>
    </xf>
    <xf numFmtId="177" fontId="24" fillId="0" borderId="139" xfId="32" applyNumberFormat="1" applyFont="1" applyBorder="1" applyAlignment="1" applyProtection="1">
      <alignment horizontal="right" vertical="center" shrinkToFit="1"/>
      <protection locked="0"/>
    </xf>
    <xf numFmtId="177" fontId="24" fillId="0" borderId="140" xfId="32" applyNumberFormat="1" applyFont="1" applyBorder="1" applyAlignment="1" applyProtection="1">
      <alignment horizontal="right" vertical="center" shrinkToFit="1"/>
      <protection locked="0"/>
    </xf>
    <xf numFmtId="177" fontId="24" fillId="0" borderId="141" xfId="30" applyNumberFormat="1" applyFont="1" applyBorder="1" applyAlignment="1" applyProtection="1">
      <alignment horizontal="right" vertical="center" shrinkToFit="1"/>
      <protection locked="0"/>
    </xf>
    <xf numFmtId="0" fontId="24" fillId="6" borderId="36" xfId="30" applyFont="1" applyFill="1" applyBorder="1" applyAlignment="1" applyProtection="1">
      <alignment horizontal="center" vertical="center" wrapText="1" shrinkToFit="1"/>
      <protection locked="0"/>
    </xf>
    <xf numFmtId="0" fontId="24" fillId="6" borderId="9" xfId="30" applyFont="1" applyFill="1" applyBorder="1" applyAlignment="1" applyProtection="1">
      <alignment horizontal="center" vertical="center" shrinkToFit="1"/>
      <protection locked="0"/>
    </xf>
    <xf numFmtId="0" fontId="24" fillId="6" borderId="92" xfId="30" applyFont="1" applyFill="1" applyBorder="1" applyAlignment="1" applyProtection="1">
      <alignment horizontal="center" vertical="center" shrinkToFit="1"/>
      <protection locked="0"/>
    </xf>
    <xf numFmtId="0" fontId="24" fillId="6" borderId="96" xfId="30" applyFont="1" applyFill="1" applyBorder="1" applyAlignment="1" applyProtection="1">
      <alignment horizontal="center" vertical="center" shrinkToFit="1"/>
      <protection locked="0"/>
    </xf>
    <xf numFmtId="0" fontId="24" fillId="5" borderId="72" xfId="30" applyFont="1" applyFill="1" applyBorder="1" applyAlignment="1" applyProtection="1">
      <alignment horizontal="left" vertical="center"/>
    </xf>
    <xf numFmtId="0" fontId="24" fillId="5" borderId="8" xfId="30" applyFont="1" applyFill="1" applyBorder="1" applyAlignment="1" applyProtection="1">
      <alignment horizontal="left" vertical="center"/>
    </xf>
    <xf numFmtId="177" fontId="24" fillId="7" borderId="17" xfId="33" applyNumberFormat="1" applyFont="1" applyFill="1" applyBorder="1" applyAlignment="1" applyProtection="1">
      <alignment horizontal="right" vertical="center" shrinkToFit="1"/>
      <protection locked="0"/>
    </xf>
    <xf numFmtId="177" fontId="24" fillId="7" borderId="18" xfId="33" applyNumberFormat="1" applyFont="1" applyFill="1" applyBorder="1" applyAlignment="1" applyProtection="1">
      <alignment horizontal="right" vertical="center" shrinkToFit="1"/>
      <protection locked="0"/>
    </xf>
    <xf numFmtId="177" fontId="24" fillId="7" borderId="19" xfId="33" applyNumberFormat="1" applyFont="1" applyFill="1" applyBorder="1" applyAlignment="1" applyProtection="1">
      <alignment horizontal="right" vertical="center" shrinkToFit="1"/>
      <protection locked="0"/>
    </xf>
    <xf numFmtId="177" fontId="24" fillId="7" borderId="128" xfId="33" applyNumberFormat="1" applyFont="1" applyFill="1" applyBorder="1" applyAlignment="1" applyProtection="1">
      <alignment horizontal="right" vertical="center" shrinkToFit="1"/>
      <protection locked="0"/>
    </xf>
    <xf numFmtId="177" fontId="24" fillId="7" borderId="129" xfId="33" applyNumberFormat="1" applyFont="1" applyFill="1" applyBorder="1" applyAlignment="1" applyProtection="1">
      <alignment horizontal="right" vertical="center" shrinkToFit="1"/>
      <protection locked="0"/>
    </xf>
    <xf numFmtId="177" fontId="24" fillId="7" borderId="130" xfId="33" applyNumberFormat="1" applyFont="1" applyFill="1" applyBorder="1" applyAlignment="1" applyProtection="1">
      <alignment horizontal="right" vertical="center" shrinkToFit="1"/>
      <protection locked="0"/>
    </xf>
    <xf numFmtId="177" fontId="24" fillId="7" borderId="131" xfId="33" applyNumberFormat="1" applyFont="1" applyFill="1" applyBorder="1" applyAlignment="1" applyProtection="1">
      <alignment horizontal="right" vertical="center" shrinkToFit="1"/>
      <protection locked="0"/>
    </xf>
    <xf numFmtId="177" fontId="24" fillId="7" borderId="132" xfId="33" applyNumberFormat="1" applyFont="1" applyFill="1" applyBorder="1" applyAlignment="1" applyProtection="1">
      <alignment horizontal="right" vertical="center" shrinkToFit="1"/>
      <protection locked="0"/>
    </xf>
    <xf numFmtId="177" fontId="24" fillId="7" borderId="133" xfId="33" applyNumberFormat="1" applyFont="1" applyFill="1" applyBorder="1" applyAlignment="1" applyProtection="1">
      <alignment horizontal="right" vertical="center" shrinkToFit="1"/>
      <protection locked="0"/>
    </xf>
    <xf numFmtId="177" fontId="24" fillId="7" borderId="134" xfId="33" applyNumberFormat="1" applyFont="1" applyFill="1" applyBorder="1" applyAlignment="1" applyProtection="1">
      <alignment horizontal="right" vertical="center" shrinkToFit="1"/>
      <protection locked="0"/>
    </xf>
    <xf numFmtId="0" fontId="24" fillId="7" borderId="129" xfId="33" applyNumberFormat="1" applyFont="1" applyFill="1" applyBorder="1" applyAlignment="1" applyProtection="1">
      <alignment horizontal="left" vertical="center" shrinkToFit="1"/>
      <protection locked="0"/>
    </xf>
    <xf numFmtId="0" fontId="24" fillId="7" borderId="132" xfId="33" applyNumberFormat="1" applyFont="1" applyFill="1" applyBorder="1" applyAlignment="1" applyProtection="1">
      <alignment horizontal="left" vertical="center" shrinkToFit="1"/>
      <protection locked="0"/>
    </xf>
    <xf numFmtId="177" fontId="24" fillId="0" borderId="126" xfId="33" applyNumberFormat="1" applyFont="1" applyBorder="1" applyAlignment="1" applyProtection="1">
      <alignment horizontal="right" vertical="center" shrinkToFit="1"/>
      <protection locked="0"/>
    </xf>
    <xf numFmtId="177" fontId="24" fillId="0" borderId="124" xfId="33" applyNumberFormat="1" applyFont="1" applyBorder="1" applyAlignment="1" applyProtection="1">
      <alignment horizontal="right" vertical="center" shrinkToFit="1"/>
      <protection locked="0"/>
    </xf>
    <xf numFmtId="0" fontId="24" fillId="0" borderId="124" xfId="33" applyNumberFormat="1" applyFont="1" applyBorder="1" applyAlignment="1" applyProtection="1">
      <alignment horizontal="left" vertical="center" shrinkToFit="1"/>
      <protection locked="0"/>
    </xf>
    <xf numFmtId="0" fontId="24" fillId="0" borderId="127" xfId="33" applyNumberFormat="1" applyFont="1" applyBorder="1" applyAlignment="1" applyProtection="1">
      <alignment horizontal="left" vertical="center" shrinkToFit="1"/>
      <protection locked="0"/>
    </xf>
    <xf numFmtId="177" fontId="24" fillId="0" borderId="123" xfId="32" applyNumberFormat="1" applyFont="1" applyBorder="1" applyAlignment="1" applyProtection="1">
      <alignment horizontal="right" vertical="center" shrinkToFit="1"/>
      <protection locked="0"/>
    </xf>
    <xf numFmtId="177" fontId="24" fillId="0" borderId="124" xfId="32" applyNumberFormat="1" applyFont="1" applyBorder="1" applyAlignment="1" applyProtection="1">
      <alignment horizontal="right" vertical="center" shrinkToFit="1"/>
      <protection locked="0"/>
    </xf>
    <xf numFmtId="177" fontId="24" fillId="0" borderId="125" xfId="32" applyNumberFormat="1" applyFont="1" applyBorder="1" applyAlignment="1" applyProtection="1">
      <alignment horizontal="right" vertical="center" shrinkToFit="1"/>
      <protection locked="0"/>
    </xf>
    <xf numFmtId="0" fontId="24" fillId="0" borderId="116" xfId="33" applyNumberFormat="1" applyFont="1" applyBorder="1" applyAlignment="1" applyProtection="1">
      <alignment horizontal="left" vertical="center" shrinkToFit="1"/>
      <protection locked="0"/>
    </xf>
    <xf numFmtId="0" fontId="24" fillId="0" borderId="121" xfId="33" applyNumberFormat="1" applyFont="1" applyBorder="1" applyAlignment="1" applyProtection="1">
      <alignment horizontal="left" vertical="center" shrinkToFit="1"/>
      <protection locked="0"/>
    </xf>
    <xf numFmtId="177" fontId="24" fillId="0" borderId="120" xfId="33" applyNumberFormat="1" applyFont="1" applyBorder="1" applyAlignment="1" applyProtection="1">
      <alignment horizontal="right" vertical="center" shrinkToFit="1"/>
      <protection locked="0"/>
    </xf>
    <xf numFmtId="177" fontId="24" fillId="0" borderId="116" xfId="33" applyNumberFormat="1" applyFont="1" applyBorder="1" applyAlignment="1" applyProtection="1">
      <alignment horizontal="right" vertical="center" shrinkToFit="1"/>
      <protection locked="0"/>
    </xf>
    <xf numFmtId="177" fontId="24" fillId="0" borderId="98" xfId="33" applyNumberFormat="1" applyFont="1" applyBorder="1" applyAlignment="1" applyProtection="1">
      <alignment horizontal="right" vertical="center" shrinkToFit="1"/>
      <protection locked="0"/>
    </xf>
    <xf numFmtId="177" fontId="24" fillId="0" borderId="99" xfId="33" applyNumberFormat="1" applyFont="1" applyBorder="1" applyAlignment="1" applyProtection="1">
      <alignment horizontal="right" vertical="center" shrinkToFit="1"/>
      <protection locked="0"/>
    </xf>
    <xf numFmtId="177" fontId="24" fillId="0" borderId="100" xfId="33" applyNumberFormat="1" applyFont="1" applyBorder="1" applyAlignment="1" applyProtection="1">
      <alignment horizontal="right" vertical="center" shrinkToFit="1"/>
      <protection locked="0"/>
    </xf>
    <xf numFmtId="177" fontId="24" fillId="0" borderId="107" xfId="33" applyNumberFormat="1" applyFont="1" applyBorder="1" applyAlignment="1" applyProtection="1">
      <alignment horizontal="right" vertical="center" shrinkToFit="1"/>
      <protection locked="0"/>
    </xf>
    <xf numFmtId="177" fontId="24" fillId="0" borderId="102" xfId="33" applyNumberFormat="1" applyFont="1" applyBorder="1" applyAlignment="1" applyProtection="1">
      <alignment horizontal="right" vertical="center" shrinkToFit="1"/>
      <protection locked="0"/>
    </xf>
    <xf numFmtId="0" fontId="24" fillId="0" borderId="102" xfId="33" applyNumberFormat="1" applyFont="1" applyBorder="1" applyAlignment="1" applyProtection="1">
      <alignment horizontal="left" vertical="center" shrinkToFit="1"/>
      <protection locked="0"/>
    </xf>
    <xf numFmtId="0" fontId="24" fillId="0" borderId="108" xfId="33" applyNumberFormat="1" applyFont="1" applyBorder="1" applyAlignment="1" applyProtection="1">
      <alignment horizontal="left" vertical="center" shrinkToFit="1"/>
      <protection locked="0"/>
    </xf>
    <xf numFmtId="0" fontId="24" fillId="0" borderId="98" xfId="33" applyFont="1" applyBorder="1" applyAlignment="1" applyProtection="1">
      <alignment horizontal="left" vertical="center" shrinkToFit="1"/>
      <protection locked="0"/>
    </xf>
    <xf numFmtId="0" fontId="24" fillId="0" borderId="99" xfId="33" applyFont="1" applyBorder="1" applyAlignment="1" applyProtection="1">
      <alignment horizontal="left" vertical="center" shrinkToFit="1"/>
      <protection locked="0"/>
    </xf>
    <xf numFmtId="0" fontId="24"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4" fillId="0" borderId="101" xfId="32" applyNumberFormat="1" applyFont="1" applyBorder="1" applyAlignment="1" applyProtection="1">
      <alignment horizontal="right" vertical="center" shrinkToFit="1"/>
      <protection locked="0"/>
    </xf>
    <xf numFmtId="177" fontId="24" fillId="0" borderId="102" xfId="32" applyNumberFormat="1" applyFont="1" applyBorder="1" applyAlignment="1" applyProtection="1">
      <alignment horizontal="right" vertical="center" shrinkToFit="1"/>
      <protection locked="0"/>
    </xf>
    <xf numFmtId="177" fontId="24" fillId="0" borderId="103" xfId="32" applyNumberFormat="1" applyFont="1" applyBorder="1" applyAlignment="1" applyProtection="1">
      <alignment horizontal="right" vertical="center" shrinkToFit="1"/>
      <protection locked="0"/>
    </xf>
    <xf numFmtId="177" fontId="24" fillId="0" borderId="104" xfId="32" applyNumberFormat="1" applyFont="1" applyBorder="1" applyAlignment="1" applyProtection="1">
      <alignment horizontal="right" vertical="center" shrinkToFit="1"/>
      <protection locked="0"/>
    </xf>
    <xf numFmtId="177" fontId="24" fillId="0" borderId="105" xfId="32" applyNumberFormat="1" applyFont="1" applyBorder="1" applyAlignment="1" applyProtection="1">
      <alignment horizontal="right" vertical="center" shrinkToFit="1"/>
      <protection locked="0"/>
    </xf>
    <xf numFmtId="177" fontId="24" fillId="0" borderId="106" xfId="32" applyNumberFormat="1" applyFont="1" applyBorder="1" applyAlignment="1" applyProtection="1">
      <alignment horizontal="right" vertical="center" shrinkToFit="1"/>
      <protection locked="0"/>
    </xf>
    <xf numFmtId="0" fontId="23" fillId="5" borderId="1" xfId="30" applyFont="1" applyFill="1" applyBorder="1" applyAlignment="1" applyProtection="1">
      <alignment horizontal="center" vertical="center"/>
    </xf>
    <xf numFmtId="0" fontId="23" fillId="5" borderId="2" xfId="30" applyFont="1" applyFill="1" applyBorder="1" applyAlignment="1" applyProtection="1">
      <alignment horizontal="center" vertical="center"/>
    </xf>
    <xf numFmtId="0" fontId="23" fillId="5" borderId="3" xfId="30" applyFont="1" applyFill="1" applyBorder="1" applyAlignment="1" applyProtection="1">
      <alignment horizontal="center" vertical="center"/>
    </xf>
    <xf numFmtId="0" fontId="24" fillId="6" borderId="36" xfId="30" applyFont="1" applyFill="1" applyBorder="1" applyAlignment="1" applyProtection="1">
      <alignment horizontal="center" vertical="center" wrapText="1"/>
      <protection locked="0"/>
    </xf>
    <xf numFmtId="0" fontId="24" fillId="6" borderId="92" xfId="30" applyFont="1" applyFill="1" applyBorder="1" applyAlignment="1" applyProtection="1">
      <alignment horizontal="center" vertical="center" wrapText="1"/>
      <protection locked="0"/>
    </xf>
    <xf numFmtId="0" fontId="24" fillId="0" borderId="98" xfId="33" applyNumberFormat="1" applyFont="1" applyBorder="1" applyAlignment="1" applyProtection="1">
      <alignment horizontal="left" vertical="center" shrinkToFit="1"/>
      <protection locked="0"/>
    </xf>
    <xf numFmtId="0" fontId="24" fillId="0" borderId="99" xfId="33" applyNumberFormat="1" applyFont="1" applyBorder="1" applyAlignment="1" applyProtection="1">
      <alignment horizontal="left" vertical="center" shrinkToFit="1"/>
      <protection locked="0"/>
    </xf>
    <xf numFmtId="0" fontId="24"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40" fillId="0" borderId="31" xfId="2" applyFont="1" applyFill="1" applyBorder="1" applyAlignment="1">
      <alignment horizontal="left" vertical="center" wrapText="1"/>
    </xf>
    <xf numFmtId="0" fontId="40" fillId="0" borderId="31" xfId="2" applyFont="1" applyBorder="1" applyAlignment="1">
      <alignment horizontal="left" vertical="center" wrapText="1"/>
    </xf>
    <xf numFmtId="0" fontId="40" fillId="0" borderId="32" xfId="2" applyFont="1" applyBorder="1" applyAlignment="1">
      <alignment horizontal="left" vertical="center" wrapText="1"/>
    </xf>
    <xf numFmtId="0" fontId="40" fillId="0" borderId="18" xfId="2" applyFont="1" applyFill="1" applyBorder="1" applyAlignment="1">
      <alignment horizontal="left" vertical="center" wrapText="1"/>
    </xf>
    <xf numFmtId="0" fontId="40" fillId="0" borderId="18" xfId="2" applyFont="1" applyBorder="1" applyAlignment="1">
      <alignment horizontal="left" vertical="center" wrapText="1"/>
    </xf>
    <xf numFmtId="0" fontId="40" fillId="0" borderId="19" xfId="2" applyFont="1" applyBorder="1" applyAlignment="1">
      <alignment horizontal="left" vertical="center" wrapText="1"/>
    </xf>
    <xf numFmtId="0" fontId="40" fillId="0" borderId="25" xfId="2" applyFont="1" applyFill="1" applyBorder="1" applyAlignment="1">
      <alignment horizontal="left" vertical="center" wrapText="1"/>
    </xf>
    <xf numFmtId="0" fontId="40"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440A-47F2-98C3-810BBC9C21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111147</c:v>
                </c:pt>
                <c:pt idx="1">
                  <c:v>103076</c:v>
                </c:pt>
                <c:pt idx="2">
                  <c:v>163366</c:v>
                </c:pt>
                <c:pt idx="3">
                  <c:v>60979</c:v>
                </c:pt>
                <c:pt idx="4">
                  <c:v>62847</c:v>
                </c:pt>
              </c:numCache>
            </c:numRef>
          </c:val>
          <c:smooth val="0"/>
          <c:extLst>
            <c:ext xmlns:c16="http://schemas.microsoft.com/office/drawing/2014/chart" uri="{C3380CC4-5D6E-409C-BE32-E72D297353CC}">
              <c16:uniqueId val="{00000001-440A-47F2-98C3-810BBC9C21C8}"/>
            </c:ext>
          </c:extLst>
        </c:ser>
        <c:dLbls>
          <c:showLegendKey val="0"/>
          <c:showVal val="0"/>
          <c:showCatName val="0"/>
          <c:showSerName val="0"/>
          <c:showPercent val="0"/>
          <c:showBubbleSize val="0"/>
        </c:dLbls>
        <c:marker val="1"/>
        <c:smooth val="0"/>
        <c:axId val="177569208"/>
        <c:axId val="177568816"/>
      </c:lineChart>
      <c:catAx>
        <c:axId val="177569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68816"/>
        <c:crosses val="autoZero"/>
        <c:auto val="1"/>
        <c:lblAlgn val="ctr"/>
        <c:lblOffset val="100"/>
        <c:tickLblSkip val="1"/>
        <c:tickMarkSkip val="1"/>
        <c:noMultiLvlLbl val="0"/>
      </c:catAx>
      <c:valAx>
        <c:axId val="1775688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69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8.06</c:v>
                </c:pt>
                <c:pt idx="1">
                  <c:v>5.39</c:v>
                </c:pt>
                <c:pt idx="2">
                  <c:v>6.68</c:v>
                </c:pt>
                <c:pt idx="3">
                  <c:v>8.82</c:v>
                </c:pt>
                <c:pt idx="4">
                  <c:v>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29.93</c:v>
                </c:pt>
                <c:pt idx="1">
                  <c:v>33.85</c:v>
                </c:pt>
                <c:pt idx="2">
                  <c:v>32.869999999999997</c:v>
                </c:pt>
                <c:pt idx="3">
                  <c:v>34.1</c:v>
                </c:pt>
                <c:pt idx="4">
                  <c:v>40.17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3190184"/>
        <c:axId val="40319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c:v>
                </c:pt>
                <c:pt idx="1">
                  <c:v>-2.46</c:v>
                </c:pt>
                <c:pt idx="2">
                  <c:v>-3.86</c:v>
                </c:pt>
                <c:pt idx="3">
                  <c:v>1.69</c:v>
                </c:pt>
                <c:pt idx="4">
                  <c:v>-0.96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3190184"/>
        <c:axId val="403190576"/>
      </c:lineChart>
      <c:catAx>
        <c:axId val="40319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190576"/>
        <c:crosses val="autoZero"/>
        <c:auto val="1"/>
        <c:lblAlgn val="ctr"/>
        <c:lblOffset val="100"/>
        <c:tickLblSkip val="1"/>
        <c:tickMarkSkip val="1"/>
        <c:noMultiLvlLbl val="0"/>
      </c:catAx>
      <c:valAx>
        <c:axId val="40319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9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7.0000000000000007E-2</c:v>
                </c:pt>
                <c:pt idx="4">
                  <c:v>#N/A</c:v>
                </c:pt>
                <c:pt idx="5">
                  <c:v>0.05</c:v>
                </c:pt>
                <c:pt idx="6">
                  <c:v>#N/A</c:v>
                </c:pt>
                <c:pt idx="7">
                  <c:v>0.06</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0.03</c:v>
                </c:pt>
                <c:pt idx="6">
                  <c:v>#N/A</c:v>
                </c:pt>
                <c:pt idx="7">
                  <c:v>0.04</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木島平村高社簡易水道特別会計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0.17</c:v>
                </c:pt>
                <c:pt idx="4">
                  <c:v>#N/A</c:v>
                </c:pt>
                <c:pt idx="5">
                  <c:v>0.01</c:v>
                </c:pt>
                <c:pt idx="6">
                  <c:v>#N/A</c:v>
                </c:pt>
                <c:pt idx="7">
                  <c:v>0.05</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7.0000000000000007E-2</c:v>
                </c:pt>
                <c:pt idx="4">
                  <c:v>#N/A</c:v>
                </c:pt>
                <c:pt idx="5">
                  <c:v>0.05</c:v>
                </c:pt>
                <c:pt idx="6">
                  <c:v>#N/A</c:v>
                </c:pt>
                <c:pt idx="7">
                  <c:v>0.28999999999999998</c:v>
                </c:pt>
                <c:pt idx="8">
                  <c:v>#N/A</c:v>
                </c:pt>
                <c:pt idx="9">
                  <c:v>0.12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c:v>
                </c:pt>
                <c:pt idx="2">
                  <c:v>#N/A</c:v>
                </c:pt>
                <c:pt idx="3">
                  <c:v>0.1</c:v>
                </c:pt>
                <c:pt idx="4">
                  <c:v>#N/A</c:v>
                </c:pt>
                <c:pt idx="5">
                  <c:v>0.44</c:v>
                </c:pt>
                <c:pt idx="6">
                  <c:v>#N/A</c:v>
                </c:pt>
                <c:pt idx="7">
                  <c:v>0.4</c:v>
                </c:pt>
                <c:pt idx="8">
                  <c:v>#N/A</c:v>
                </c:pt>
                <c:pt idx="9">
                  <c:v>0.64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7.99</c:v>
                </c:pt>
                <c:pt idx="2">
                  <c:v>#N/A</c:v>
                </c:pt>
                <c:pt idx="3">
                  <c:v>5.33</c:v>
                </c:pt>
                <c:pt idx="4">
                  <c:v>#N/A</c:v>
                </c:pt>
                <c:pt idx="5">
                  <c:v>6.63</c:v>
                </c:pt>
                <c:pt idx="6">
                  <c:v>#N/A</c:v>
                </c:pt>
                <c:pt idx="7">
                  <c:v>8.73</c:v>
                </c:pt>
                <c:pt idx="8">
                  <c:v>#N/A</c:v>
                </c:pt>
                <c:pt idx="9">
                  <c:v>5.12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5.35</c:v>
                </c:pt>
                <c:pt idx="2">
                  <c:v>#N/A</c:v>
                </c:pt>
                <c:pt idx="3">
                  <c:v>5.94</c:v>
                </c:pt>
                <c:pt idx="4">
                  <c:v>#N/A</c:v>
                </c:pt>
                <c:pt idx="5">
                  <c:v>6.81</c:v>
                </c:pt>
                <c:pt idx="6">
                  <c:v>#N/A</c:v>
                </c:pt>
                <c:pt idx="7">
                  <c:v>8.77</c:v>
                </c:pt>
                <c:pt idx="8">
                  <c:v>#N/A</c:v>
                </c:pt>
                <c:pt idx="9">
                  <c:v>9.9499999999999993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3192536"/>
        <c:axId val="403192144"/>
      </c:barChart>
      <c:catAx>
        <c:axId val="40319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92144"/>
        <c:crosses val="autoZero"/>
        <c:auto val="1"/>
        <c:lblAlgn val="ctr"/>
        <c:lblOffset val="100"/>
        <c:tickLblSkip val="1"/>
        <c:tickMarkSkip val="1"/>
        <c:noMultiLvlLbl val="0"/>
      </c:catAx>
      <c:valAx>
        <c:axId val="40319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92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399</c:v>
                </c:pt>
                <c:pt idx="5">
                  <c:v>437</c:v>
                </c:pt>
                <c:pt idx="8">
                  <c:v>436</c:v>
                </c:pt>
                <c:pt idx="11">
                  <c:v>433</c:v>
                </c:pt>
                <c:pt idx="14">
                  <c:v>436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51</c:v>
                </c:pt>
                <c:pt idx="3">
                  <c:v>53</c:v>
                </c:pt>
                <c:pt idx="6">
                  <c:v>48</c:v>
                </c:pt>
                <c:pt idx="9">
                  <c:v>27</c:v>
                </c:pt>
                <c:pt idx="12">
                  <c:v>29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237</c:v>
                </c:pt>
                <c:pt idx="3">
                  <c:v>271</c:v>
                </c:pt>
                <c:pt idx="6">
                  <c:v>276</c:v>
                </c:pt>
                <c:pt idx="9">
                  <c:v>281</c:v>
                </c:pt>
                <c:pt idx="12">
                  <c:v>280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c:v>
                </c:pt>
                <c:pt idx="3">
                  <c:v>362</c:v>
                </c:pt>
                <c:pt idx="6">
                  <c:v>363</c:v>
                </c:pt>
                <c:pt idx="9">
                  <c:v>355</c:v>
                </c:pt>
                <c:pt idx="12">
                  <c:v>369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3191360"/>
        <c:axId val="403190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249</c:v>
                </c:pt>
                <c:pt idx="5">
                  <c:v>#N/A</c:v>
                </c:pt>
                <c:pt idx="6">
                  <c:v>#N/A</c:v>
                </c:pt>
                <c:pt idx="7">
                  <c:v>251</c:v>
                </c:pt>
                <c:pt idx="8">
                  <c:v>#N/A</c:v>
                </c:pt>
                <c:pt idx="9">
                  <c:v>#N/A</c:v>
                </c:pt>
                <c:pt idx="10">
                  <c:v>230</c:v>
                </c:pt>
                <c:pt idx="11">
                  <c:v>#N/A</c:v>
                </c:pt>
                <c:pt idx="12">
                  <c:v>#N/A</c:v>
                </c:pt>
                <c:pt idx="13">
                  <c:v>242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3191360"/>
        <c:axId val="403190968"/>
      </c:lineChart>
      <c:catAx>
        <c:axId val="40319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90968"/>
        <c:crosses val="autoZero"/>
        <c:auto val="1"/>
        <c:lblAlgn val="ctr"/>
        <c:lblOffset val="100"/>
        <c:tickLblSkip val="1"/>
        <c:tickMarkSkip val="1"/>
        <c:noMultiLvlLbl val="0"/>
      </c:catAx>
      <c:valAx>
        <c:axId val="403190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9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4175</c:v>
                </c:pt>
                <c:pt idx="5">
                  <c:v>4269</c:v>
                </c:pt>
                <c:pt idx="8">
                  <c:v>4147</c:v>
                </c:pt>
                <c:pt idx="11">
                  <c:v>3960</c:v>
                </c:pt>
                <c:pt idx="14">
                  <c:v>3823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2622</c:v>
                </c:pt>
                <c:pt idx="5">
                  <c:v>2738</c:v>
                </c:pt>
                <c:pt idx="8">
                  <c:v>2684</c:v>
                </c:pt>
                <c:pt idx="11">
                  <c:v>2786</c:v>
                </c:pt>
                <c:pt idx="14">
                  <c:v>2969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4</c:v>
                </c:pt>
                <c:pt idx="6">
                  <c:v>4</c:v>
                </c:pt>
                <c:pt idx="9">
                  <c:v>4</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1339</c:v>
                </c:pt>
                <c:pt idx="3">
                  <c:v>1370</c:v>
                </c:pt>
                <c:pt idx="6">
                  <c:v>1418</c:v>
                </c:pt>
                <c:pt idx="9">
                  <c:v>1343</c:v>
                </c:pt>
                <c:pt idx="12">
                  <c:v>1348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324</c:v>
                </c:pt>
                <c:pt idx="3">
                  <c:v>289</c:v>
                </c:pt>
                <c:pt idx="6">
                  <c:v>380</c:v>
                </c:pt>
                <c:pt idx="9">
                  <c:v>356</c:v>
                </c:pt>
                <c:pt idx="12">
                  <c:v>348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2832</c:v>
                </c:pt>
                <c:pt idx="3">
                  <c:v>2657</c:v>
                </c:pt>
                <c:pt idx="6">
                  <c:v>2471</c:v>
                </c:pt>
                <c:pt idx="9">
                  <c:v>2412</c:v>
                </c:pt>
                <c:pt idx="12">
                  <c:v>2215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2972</c:v>
                </c:pt>
                <c:pt idx="3">
                  <c:v>3047</c:v>
                </c:pt>
                <c:pt idx="6">
                  <c:v>3035</c:v>
                </c:pt>
                <c:pt idx="9">
                  <c:v>2957</c:v>
                </c:pt>
                <c:pt idx="12">
                  <c:v>2904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8461856"/>
        <c:axId val="40846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670</c:v>
                </c:pt>
                <c:pt idx="2">
                  <c:v>#N/A</c:v>
                </c:pt>
                <c:pt idx="3">
                  <c:v>#N/A</c:v>
                </c:pt>
                <c:pt idx="4">
                  <c:v>361</c:v>
                </c:pt>
                <c:pt idx="5">
                  <c:v>#N/A</c:v>
                </c:pt>
                <c:pt idx="6">
                  <c:v>#N/A</c:v>
                </c:pt>
                <c:pt idx="7">
                  <c:v>476</c:v>
                </c:pt>
                <c:pt idx="8">
                  <c:v>#N/A</c:v>
                </c:pt>
                <c:pt idx="9">
                  <c:v>#N/A</c:v>
                </c:pt>
                <c:pt idx="10">
                  <c:v>325</c:v>
                </c:pt>
                <c:pt idx="11">
                  <c:v>#N/A</c:v>
                </c:pt>
                <c:pt idx="12">
                  <c:v>#N/A</c:v>
                </c:pt>
                <c:pt idx="13">
                  <c:v>23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8461856"/>
        <c:axId val="408460288"/>
      </c:lineChart>
      <c:catAx>
        <c:axId val="4084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460288"/>
        <c:crosses val="autoZero"/>
        <c:auto val="1"/>
        <c:lblAlgn val="ctr"/>
        <c:lblOffset val="100"/>
        <c:tickLblSkip val="1"/>
        <c:tickMarkSkip val="1"/>
        <c:noMultiLvlLbl val="0"/>
      </c:catAx>
      <c:valAx>
        <c:axId val="4084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{B25096C4-3D87-4FE7-9EDC-E182CCAA90D9}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{9D97A686-9341-426A-9DC4-1FFACF9E0C1D}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{0C2F3EE2-6B1F-4784-8E1D-41FBDC002D2A}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{19A86496-FA6A-4ACD-B4E4-A4FF2AADD3CC}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{3585E189-1798-4A25-8689-87C510BECA0A}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pt idx="3">
                  <c:v>16.5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{93B43C08-38DD-48D0-86DA-A6CFCE6F3962}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{065316C0-8971-4677-8D7A-0E065412A5E5}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{DD7F1565-11EE-4BFD-B80C-9271CA50FCF7}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{F765AF8D-60EC-41D6-AD29-719A0AAF33A2}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{4254A15B-0806-4D51-9A7B-9BEF0C402E40}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8459112"/>
        <c:axId val="408458720"/>
      </c:scatterChart>
      <c:valAx>
        <c:axId val="408459112"/>
        <c:scaling>
          <c:orientation val="minMax"/>
          <c:max val="55.9"/>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458720"/>
        <c:crosses val="autoZero"/>
        <c:crossBetween val="midCat"/>
      </c:valAx>
      <c:valAx>
        <c:axId val="40845872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459112"/>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{D251B63E-27D2-4645-A581-5060C62C6FDF}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1.2420016125435302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{6C28D3FA-2F61-460F-B333-BE778F3A5F47}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{1446DC35-979A-4BB8-AE09-99A41D27A252}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2420016125435302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{516BCE30-171E-4817-95BE-9A1353E99D2E}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{E9A18E0E-A55D-49A7-8F20-A4955E630127}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12.4</c:v>
                </c:pt>
                <c:pt idx="2">
                  <c:v>12.7</c:v>
                </c:pt>
                <c:pt idx="3">
                  <c:v>12.5</c:v>
                </c:pt>
                <c:pt idx="4">
                  <c:v>12.3</c:v>
                </c:pt>
              </c:numCache>
            </c:numRef>
          </c:xVal>
          <c:yVal>
            <c:numRef>
              <c:f>公会計指標分析・財政指標組合せ分析表!$K$73:$O$73</c:f>
              <c:numCache>
                <c:formatCode>#,##0.0;"▲ "#,##0.0</c:formatCode>
                <c:ptCount val="5"/>
                <c:pt idx="0">
                  <c:v>34.200000000000003</c:v>
                </c:pt>
                <c:pt idx="1">
                  <c:v>18.5</c:v>
                </c:pt>
                <c:pt idx="2">
                  <c:v>24.3</c:v>
                </c:pt>
                <c:pt idx="3">
                  <c:v>16.5</c:v>
                </c:pt>
                <c:pt idx="4">
                  <c:v>1.1000000000000001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{58F99DBE-A8FE-4919-970F-77BCA9CCB38C}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{FD26D632-5083-41B1-9589-90933D41ED8F}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{8BE89F9B-1CE1-4281-9B9C-C7DEC4C90E38}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{20744EB1-5943-4F18-A7BE-1C86995CBAB2}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{CA2F5B0A-E56B-4AEE-BDBF-799A1EA02C8C}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8461464"/>
        <c:axId val="408460680"/>
      </c:scatterChart>
      <c:valAx>
        <c:axId val="408461464"/>
        <c:scaling>
          <c:orientation val="minMax"/>
          <c:max val="13.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460680"/>
        <c:crosses val="autoZero"/>
        <c:crossBetween val="midCat"/>
      </c:valAx>
      <c:valAx>
        <c:axId val="40846068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46146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を算定する要素としてある左欄の数値ですが、元利償還金については、過去に借入れた地方債の償還が完了してきていることや、繰上償還の実施・地方債発行額の抑制などにより抑制に努めています。</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年度以降、村では過疎対策事業債の有効活用を行っており、</a:t>
          </a:r>
          <a:r>
            <a:rPr kumimoji="1" lang="ja-JP" altLang="en-US" sz="1400">
              <a:solidFill>
                <a:schemeClr val="dk1"/>
              </a:solidFill>
              <a:effectLst/>
              <a:latin typeface="+mn-lt"/>
              <a:ea typeface="+mn-ea"/>
              <a:cs typeface="+mn-cs"/>
            </a:rPr>
            <a:t>また平成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年度から新庁舎建設事業が始まり、</a:t>
          </a:r>
          <a:r>
            <a:rPr kumimoji="1" lang="ja-JP" altLang="ja-JP" sz="1400">
              <a:solidFill>
                <a:schemeClr val="dk1"/>
              </a:solidFill>
              <a:effectLst/>
              <a:latin typeface="+mn-lt"/>
              <a:ea typeface="+mn-ea"/>
              <a:cs typeface="+mn-cs"/>
            </a:rPr>
            <a:t>今後は償還金額の増加など、比率の各要素が増加するものと試算しています。しかしながら地方債の活用については、必要最小限にとどめ、財政運営の負担とならないように努めます。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年度決算での将来負担比率は、前年度から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ポイントとなりました。これは、将来負担すべき負債が減少したことに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ますが、要因としては地方債残高が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53,090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債等繰入見込額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197,853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千円減少したことによります。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また、充当可能財源である基金が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182,894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千円増加したことも影響しています。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同様、今後は地方債残高の増加を見込んでおり、充当可能基金残高についても後年度に予定している役場庁舎等の整備事業に活用するための取り崩しを予定しているため、各算定要素は大きく変化し、将来負担比率については増加することを想定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しかしながら、以後の財政運営に対して過度な負担となることの無いよう注視しつつ、今後とも健全な財政運営にあたることとします。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全資産平均の有形固定資産減価償却率は５５．７％であり、耐用年数の半分を少し過ぎた程度であるが、既に耐用年数を経過した資産の取得価額合計は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億円を超えており、今後も年平均４億円程度の資産が毎年耐用年数を迎えることになる。</a:t>
          </a:r>
          <a:endParaRPr lang="ja-JP" altLang="ja-JP">
            <a:effectLst/>
          </a:endParaRPr>
        </a:p>
        <a:p>
          <a:r>
            <a:rPr kumimoji="1" lang="ja-JP" altLang="ja-JP" sz="1100">
              <a:solidFill>
                <a:schemeClr val="dk1"/>
              </a:solidFill>
              <a:effectLst/>
              <a:latin typeface="+mn-lt"/>
              <a:ea typeface="+mn-ea"/>
              <a:cs typeface="+mn-cs"/>
            </a:rPr>
            <a:t>すべての資産について更新が必要になるわけではないが、老朽化した資産の更新のための財源の確保が課題になってくる。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23707</xdr:rowOff>
    </xdr:from>
    <xdr:to>
      <xdr:col>3</xdr:col>
      <xdr:colOff>511175</xdr:colOff>
      <xdr:row>32</xdr:row>
      <xdr:rowOff>125307</xdr:rowOff>
    </xdr:to>
    <xdr:sp macro="" textlink="">
      <xdr:nvSpPr>
        <xdr:cNvPr id="77" name="円/楕円 76"/>
        <xdr:cNvSpPr/>
      </xdr:nvSpPr>
      <xdr:spPr>
        <a:xfrm>
          <a:off x="4000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8"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141834</xdr:rowOff>
    </xdr:from>
    <xdr:ext cx="405111" cy="259045"/>
    <xdr:sp macro="" textlink="">
      <xdr:nvSpPr>
        <xdr:cNvPr id="79" name="n_1mainValue有形固定資産減価償却率"/>
        <xdr:cNvSpPr txBox="1"/>
      </xdr:nvSpPr>
      <xdr:spPr>
        <a:xfrm>
          <a:off x="3836043" y="60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84836</xdr:rowOff>
    </xdr:from>
    <xdr:to>
      <xdr:col>5</xdr:col>
      <xdr:colOff>409575</xdr:colOff>
      <xdr:row>39</xdr:row>
      <xdr:rowOff>14986</xdr:rowOff>
    </xdr:to>
    <xdr:sp macro="" textlink="">
      <xdr:nvSpPr>
        <xdr:cNvPr id="68" name="円/楕円 67"/>
        <xdr:cNvSpPr/>
      </xdr:nvSpPr>
      <xdr:spPr>
        <a:xfrm>
          <a:off x="3746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31513</xdr:rowOff>
    </xdr:from>
    <xdr:ext cx="405111" cy="259045"/>
    <xdr:sp macro="" textlink="">
      <xdr:nvSpPr>
        <xdr:cNvPr id="70" name="n_1mainValue【道路】&#10;有形固定資産減価償却率"/>
        <xdr:cNvSpPr txBox="1"/>
      </xdr:nvSpPr>
      <xdr:spPr>
        <a:xfrm>
          <a:off x="3582043"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82645</xdr:rowOff>
    </xdr:from>
    <xdr:to>
      <xdr:col>14</xdr:col>
      <xdr:colOff>79375</xdr:colOff>
      <xdr:row>42</xdr:row>
      <xdr:rowOff>12795</xdr:rowOff>
    </xdr:to>
    <xdr:sp macro="" textlink="">
      <xdr:nvSpPr>
        <xdr:cNvPr id="107" name="円/楕円 106"/>
        <xdr:cNvSpPr/>
      </xdr:nvSpPr>
      <xdr:spPr>
        <a:xfrm>
          <a:off x="9588500" y="71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3922</xdr:rowOff>
    </xdr:from>
    <xdr:ext cx="534377" cy="259045"/>
    <xdr:sp macro="" textlink="">
      <xdr:nvSpPr>
        <xdr:cNvPr id="109" name="n_1mainValue【道路】&#10;一人当たり延長"/>
        <xdr:cNvSpPr txBox="1"/>
      </xdr:nvSpPr>
      <xdr:spPr>
        <a:xfrm>
          <a:off x="9359410" y="72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124460</xdr:rowOff>
    </xdr:from>
    <xdr:to>
      <xdr:col>5</xdr:col>
      <xdr:colOff>409575</xdr:colOff>
      <xdr:row>63</xdr:row>
      <xdr:rowOff>54610</xdr:rowOff>
    </xdr:to>
    <xdr:sp macro="" textlink="">
      <xdr:nvSpPr>
        <xdr:cNvPr id="147" name="円/楕円 146"/>
        <xdr:cNvSpPr/>
      </xdr:nvSpPr>
      <xdr:spPr>
        <a:xfrm>
          <a:off x="3746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45737</xdr:rowOff>
    </xdr:from>
    <xdr:ext cx="405111" cy="259045"/>
    <xdr:sp macro="" textlink="">
      <xdr:nvSpPr>
        <xdr:cNvPr id="149" name="n_1mainValue【橋りょう・トンネル】&#10;有形固定資産減価償却率"/>
        <xdr:cNvSpPr txBox="1"/>
      </xdr:nvSpPr>
      <xdr:spPr>
        <a:xfrm>
          <a:off x="3582043"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32848</xdr:rowOff>
    </xdr:from>
    <xdr:to>
      <xdr:col>14</xdr:col>
      <xdr:colOff>79375</xdr:colOff>
      <xdr:row>63</xdr:row>
      <xdr:rowOff>134448</xdr:rowOff>
    </xdr:to>
    <xdr:sp macro="" textlink="">
      <xdr:nvSpPr>
        <xdr:cNvPr id="186" name="円/楕円 185"/>
        <xdr:cNvSpPr/>
      </xdr:nvSpPr>
      <xdr:spPr>
        <a:xfrm>
          <a:off x="9588500" y="108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125575</xdr:rowOff>
    </xdr:from>
    <xdr:ext cx="599010" cy="259045"/>
    <xdr:sp macro="" textlink="">
      <xdr:nvSpPr>
        <xdr:cNvPr id="188" name="n_1mainValue【橋りょう・トンネル】&#10;一人当たり有形固定資産（償却資産）額"/>
        <xdr:cNvSpPr txBox="1"/>
      </xdr:nvSpPr>
      <xdr:spPr>
        <a:xfrm>
          <a:off x="9327094" y="1092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81026</xdr:rowOff>
    </xdr:from>
    <xdr:to>
      <xdr:col>5</xdr:col>
      <xdr:colOff>409575</xdr:colOff>
      <xdr:row>83</xdr:row>
      <xdr:rowOff>11176</xdr:rowOff>
    </xdr:to>
    <xdr:sp macro="" textlink="">
      <xdr:nvSpPr>
        <xdr:cNvPr id="224" name="円/楕円 223"/>
        <xdr:cNvSpPr/>
      </xdr:nvSpPr>
      <xdr:spPr>
        <a:xfrm>
          <a:off x="3746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2303</xdr:rowOff>
    </xdr:from>
    <xdr:ext cx="405111" cy="259045"/>
    <xdr:sp macro="" textlink="">
      <xdr:nvSpPr>
        <xdr:cNvPr id="226" name="n_1mainValue【公営住宅】&#10;有形固定資産減価償却率"/>
        <xdr:cNvSpPr txBox="1"/>
      </xdr:nvSpPr>
      <xdr:spPr>
        <a:xfrm>
          <a:off x="3582043"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9" name="フローチャート : 判断 258"/>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63173</xdr:rowOff>
    </xdr:from>
    <xdr:to>
      <xdr:col>14</xdr:col>
      <xdr:colOff>79375</xdr:colOff>
      <xdr:row>86</xdr:row>
      <xdr:rowOff>164773</xdr:rowOff>
    </xdr:to>
    <xdr:sp macro="" textlink="">
      <xdr:nvSpPr>
        <xdr:cNvPr id="265" name="円/楕円 264"/>
        <xdr:cNvSpPr/>
      </xdr:nvSpPr>
      <xdr:spPr>
        <a:xfrm>
          <a:off x="9588500" y="148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6"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155900</xdr:rowOff>
    </xdr:from>
    <xdr:ext cx="469744" cy="259045"/>
    <xdr:sp macro="" textlink="">
      <xdr:nvSpPr>
        <xdr:cNvPr id="267" name="n_1mainValue【公営住宅】&#10;一人当たり面積"/>
        <xdr:cNvSpPr txBox="1"/>
      </xdr:nvSpPr>
      <xdr:spPr>
        <a:xfrm>
          <a:off x="9391727" y="1490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5" name="テキスト ボックス 2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5" name="テキスト ボックス 3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9" name="直線コネクタ 308"/>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0"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1" name="直線コネクタ 310"/>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2"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4"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5" name="フローチャート : 判断 31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6" name="フローチャート : 判断 315"/>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17235</xdr:rowOff>
    </xdr:from>
    <xdr:to>
      <xdr:col>22</xdr:col>
      <xdr:colOff>415925</xdr:colOff>
      <xdr:row>41</xdr:row>
      <xdr:rowOff>118835</xdr:rowOff>
    </xdr:to>
    <xdr:sp macro="" textlink="">
      <xdr:nvSpPr>
        <xdr:cNvPr id="322" name="円/楕円 321"/>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3"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109962</xdr:rowOff>
    </xdr:from>
    <xdr:ext cx="405111" cy="259045"/>
    <xdr:sp macro="" textlink="">
      <xdr:nvSpPr>
        <xdr:cNvPr id="324" name="n_1mainValue【認定こども園・幼稚園・保育所】&#10;有形固定資産減価償却率"/>
        <xdr:cNvSpPr txBox="1"/>
      </xdr:nvSpPr>
      <xdr:spPr>
        <a:xfrm>
          <a:off x="15266043"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8" name="テキスト ボックス 33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0" name="テキスト ボックス 33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2" name="テキスト ボックス 341"/>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4" name="テキスト ボックス 34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6" name="直線コネクタ 345"/>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7"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8" name="直線コネクタ 347"/>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9"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0" name="直線コネクタ 349"/>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1"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2" name="フローチャート : 判断 351"/>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3" name="フローチャート : 判断 352"/>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54432</xdr:rowOff>
    </xdr:from>
    <xdr:to>
      <xdr:col>31</xdr:col>
      <xdr:colOff>85725</xdr:colOff>
      <xdr:row>41</xdr:row>
      <xdr:rowOff>156032</xdr:rowOff>
    </xdr:to>
    <xdr:sp macro="" textlink="">
      <xdr:nvSpPr>
        <xdr:cNvPr id="359" name="円/楕円 358"/>
        <xdr:cNvSpPr/>
      </xdr:nvSpPr>
      <xdr:spPr>
        <a:xfrm>
          <a:off x="21272500" y="70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0"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1109</xdr:rowOff>
    </xdr:from>
    <xdr:ext cx="469744" cy="259045"/>
    <xdr:sp macro="" textlink="">
      <xdr:nvSpPr>
        <xdr:cNvPr id="361" name="n_1mainValue【認定こども園・幼稚園・保育所】&#10;一人当たり面積"/>
        <xdr:cNvSpPr txBox="1"/>
      </xdr:nvSpPr>
      <xdr:spPr>
        <a:xfrm>
          <a:off x="21075727" y="685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6" name="直線コネクタ 385"/>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7"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8" name="直線コネクタ 387"/>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9"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0" name="直線コネクタ 38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1"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2" name="フローチャート : 判断 39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3" name="フローチャート : 判断 392"/>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78740</xdr:rowOff>
    </xdr:from>
    <xdr:to>
      <xdr:col>22</xdr:col>
      <xdr:colOff>415925</xdr:colOff>
      <xdr:row>61</xdr:row>
      <xdr:rowOff>8890</xdr:rowOff>
    </xdr:to>
    <xdr:sp macro="" textlink="">
      <xdr:nvSpPr>
        <xdr:cNvPr id="399" name="円/楕円 398"/>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0"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25417</xdr:rowOff>
    </xdr:from>
    <xdr:ext cx="405111" cy="259045"/>
    <xdr:sp macro="" textlink="">
      <xdr:nvSpPr>
        <xdr:cNvPr id="401" name="n_1mainValue【学校施設】&#10;有形固定資産減価償却率"/>
        <xdr:cNvSpPr txBox="1"/>
      </xdr:nvSpPr>
      <xdr:spPr>
        <a:xfrm>
          <a:off x="15266043"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7" name="テキスト ボックス 41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9" name="テキスト ボックス 41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1" name="テキスト ボックス 42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3" name="テキスト ボックス 4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5" name="直線コネクタ 424"/>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6"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7" name="直線コネクタ 42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8"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9" name="直線コネクタ 428"/>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0"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1" name="フローチャート : 判断 430"/>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2" name="フローチャート : 判断 431"/>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33782</xdr:rowOff>
    </xdr:from>
    <xdr:to>
      <xdr:col>31</xdr:col>
      <xdr:colOff>85725</xdr:colOff>
      <xdr:row>63</xdr:row>
      <xdr:rowOff>135382</xdr:rowOff>
    </xdr:to>
    <xdr:sp macro="" textlink="">
      <xdr:nvSpPr>
        <xdr:cNvPr id="438" name="円/楕円 437"/>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9"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126509</xdr:rowOff>
    </xdr:from>
    <xdr:ext cx="469744" cy="259045"/>
    <xdr:sp macro="" textlink="">
      <xdr:nvSpPr>
        <xdr:cNvPr id="440" name="n_1mainValue【学校施設】&#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2" name="正方形/長方形 44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3" name="正方形/長方形 44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4" name="正方形/長方形 44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5" name="正方形/長方形 44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8" name="正方形/長方形 44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9" name="正方形/長方形 44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0" name="正方形/長方形 44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1" name="正方形/長方形 45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有形固定資産減価償却率は「道路」以外は、類似団体の平均と同水準かそれを下回っている。</a:t>
          </a:r>
          <a:endParaRPr lang="ja-JP" altLang="ja-JP" sz="1400">
            <a:effectLst/>
          </a:endParaRPr>
        </a:p>
        <a:p>
          <a:r>
            <a:rPr kumimoji="1" lang="ja-JP" altLang="ja-JP" sz="1100">
              <a:solidFill>
                <a:schemeClr val="dk1"/>
              </a:solidFill>
              <a:effectLst/>
              <a:latin typeface="+mn-lt"/>
              <a:ea typeface="+mn-ea"/>
              <a:cs typeface="+mn-cs"/>
            </a:rPr>
            <a:t>当村の道路布設のピークは１９７５年度であり、この年度に布設した道路が布設から４０年を経過し耐用年数の８割を経過しているため比率が高くなっている。</a:t>
          </a:r>
          <a:endParaRPr lang="ja-JP" altLang="ja-JP" sz="1400">
            <a:effectLst/>
          </a:endParaRPr>
        </a:p>
        <a:p>
          <a:r>
            <a:rPr kumimoji="1" lang="ja-JP" altLang="ja-JP" sz="1100">
              <a:solidFill>
                <a:schemeClr val="dk1"/>
              </a:solidFill>
              <a:effectLst/>
              <a:latin typeface="+mn-lt"/>
              <a:ea typeface="+mn-ea"/>
              <a:cs typeface="+mn-cs"/>
            </a:rPr>
            <a:t>一人当たり指標については、「橋梁・トンネル」が類似団体の平均の１／４以下と大幅に下回っているほかはほぼ類似団体の平均と同水準である。</a:t>
          </a:r>
          <a:endParaRPr lang="ja-JP" altLang="ja-JP" sz="1400">
            <a:effectLst/>
          </a:endParaRPr>
        </a:p>
        <a:p>
          <a:r>
            <a:rPr kumimoji="1" lang="ja-JP" altLang="ja-JP" sz="1100">
              <a:solidFill>
                <a:schemeClr val="dk1"/>
              </a:solidFill>
              <a:effectLst/>
              <a:latin typeface="+mn-lt"/>
              <a:ea typeface="+mn-ea"/>
              <a:cs typeface="+mn-cs"/>
            </a:rPr>
            <a:t>「橋梁・トンネル」が少ないのは、村内を通る大規模な河川がないためである。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52070</xdr:rowOff>
    </xdr:from>
    <xdr:to>
      <xdr:col>5</xdr:col>
      <xdr:colOff>409575</xdr:colOff>
      <xdr:row>57</xdr:row>
      <xdr:rowOff>153670</xdr:rowOff>
    </xdr:to>
    <xdr:sp macro="" textlink="">
      <xdr:nvSpPr>
        <xdr:cNvPr id="85" name="円/楕円 84"/>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170197</xdr:rowOff>
    </xdr:from>
    <xdr:ext cx="405111" cy="259045"/>
    <xdr:sp macro="" textlink="">
      <xdr:nvSpPr>
        <xdr:cNvPr id="86" name="n_1mainValue【体育館・プール】&#10;有形固定資産減価償却率"/>
        <xdr:cNvSpPr txBox="1"/>
      </xdr:nvSpPr>
      <xdr:spPr>
        <a:xfrm>
          <a:off x="3582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126202</xdr:rowOff>
    </xdr:from>
    <xdr:to>
      <xdr:col>14</xdr:col>
      <xdr:colOff>79375</xdr:colOff>
      <xdr:row>64</xdr:row>
      <xdr:rowOff>56352</xdr:rowOff>
    </xdr:to>
    <xdr:sp macro="" textlink="">
      <xdr:nvSpPr>
        <xdr:cNvPr id="126" name="円/楕円 125"/>
        <xdr:cNvSpPr/>
      </xdr:nvSpPr>
      <xdr:spPr>
        <a:xfrm>
          <a:off x="9588500" y="109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47479</xdr:rowOff>
    </xdr:from>
    <xdr:ext cx="469744" cy="259045"/>
    <xdr:sp macro="" textlink="">
      <xdr:nvSpPr>
        <xdr:cNvPr id="127" name="n_1mainValue【体育館・プール】&#10;一人当たり面積"/>
        <xdr:cNvSpPr txBox="1"/>
      </xdr:nvSpPr>
      <xdr:spPr>
        <a:xfrm>
          <a:off x="9391727" y="1102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4" name="テキスト ボックス 15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5" name="直線コネクタ 1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6" name="テキスト ボックス 15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7" name="直線コネクタ 1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8" name="テキスト ボックス 1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9" name="直線コネクタ 1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0" name="テキスト ボックス 1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1" name="直線コネクタ 1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2" name="テキスト ボックス 1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3" name="直線コネクタ 1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4" name="テキスト ボックス 1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6" name="テキスト ボックス 1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68" name="直線コネクタ 167"/>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169"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0" name="直線コネクタ 16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71"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72" name="直線コネクタ 171"/>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173"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74" name="フローチャート : 判断 173"/>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75" name="フローチャート : 判断 174"/>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76"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162561</xdr:rowOff>
    </xdr:from>
    <xdr:to>
      <xdr:col>5</xdr:col>
      <xdr:colOff>409575</xdr:colOff>
      <xdr:row>101</xdr:row>
      <xdr:rowOff>92711</xdr:rowOff>
    </xdr:to>
    <xdr:sp macro="" textlink="">
      <xdr:nvSpPr>
        <xdr:cNvPr id="182" name="円/楕円 181"/>
        <xdr:cNvSpPr/>
      </xdr:nvSpPr>
      <xdr:spPr>
        <a:xfrm>
          <a:off x="3746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109238</xdr:rowOff>
    </xdr:from>
    <xdr:ext cx="405111" cy="259045"/>
    <xdr:sp macro="" textlink="">
      <xdr:nvSpPr>
        <xdr:cNvPr id="183" name="n_1mainValue【市民会館】&#10;有形固定資産減価償却率"/>
        <xdr:cNvSpPr txBox="1"/>
      </xdr:nvSpPr>
      <xdr:spPr>
        <a:xfrm>
          <a:off x="3582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4" name="テキスト ボックス 19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195" name="直線コネクタ 19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196" name="テキスト ボックス 19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7" name="直線コネクタ 1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8" name="テキスト ボックス 1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199" name="直線コネクタ 19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00" name="テキスト ボックス 19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1" name="直線コネクタ 2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2" name="テキスト ボックス 2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04" name="直線コネクタ 203"/>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96538</xdr:rowOff>
    </xdr:from>
    <xdr:ext cx="469744" cy="259045"/>
    <xdr:sp macro="" textlink="">
      <xdr:nvSpPr>
        <xdr:cNvPr id="205" name="【市民会館】&#10;一人当たり面積最小値テキスト"/>
        <xdr:cNvSpPr txBox="1"/>
      </xdr:nvSpPr>
      <xdr:spPr>
        <a:xfrm>
          <a:off x="10566400"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06" name="直線コネクタ 205"/>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07" name="【市民会館】&#10;一人当たり面積最大値テキスト"/>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08" name="直線コネクタ 207"/>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140988</xdr:rowOff>
    </xdr:from>
    <xdr:ext cx="469744" cy="259045"/>
    <xdr:sp macro="" textlink="">
      <xdr:nvSpPr>
        <xdr:cNvPr id="209" name="【市民会館】&#10;一人当たり面積平均値テキスト"/>
        <xdr:cNvSpPr txBox="1"/>
      </xdr:nvSpPr>
      <xdr:spPr>
        <a:xfrm>
          <a:off x="10566400" y="1848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10" name="フローチャート : 判断 209"/>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11" name="フローチャート : 判断 210"/>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12" name="n_1aveValue【市民会館】&#10;一人当たり面積"/>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3" name="テキスト ボックス 2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4" name="テキスト ボックス 2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5" name="テキスト ボックス 2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6" name="テキスト ボックス 2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7" name="テキスト ボックス 2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116839</xdr:rowOff>
    </xdr:from>
    <xdr:to>
      <xdr:col>14</xdr:col>
      <xdr:colOff>79375</xdr:colOff>
      <xdr:row>103</xdr:row>
      <xdr:rowOff>46989</xdr:rowOff>
    </xdr:to>
    <xdr:sp macro="" textlink="">
      <xdr:nvSpPr>
        <xdr:cNvPr id="218" name="円/楕円 217"/>
        <xdr:cNvSpPr/>
      </xdr:nvSpPr>
      <xdr:spPr>
        <a:xfrm>
          <a:off x="958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38116</xdr:rowOff>
    </xdr:from>
    <xdr:ext cx="469744" cy="259045"/>
    <xdr:sp macro="" textlink="">
      <xdr:nvSpPr>
        <xdr:cNvPr id="219" name="n_1mainValue【市民会館】&#10;一人当たり面積"/>
        <xdr:cNvSpPr txBox="1"/>
      </xdr:nvSpPr>
      <xdr:spPr>
        <a:xfrm>
          <a:off x="93917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8" name="テキスト ボックス 23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42" name="直線コネクタ 241"/>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43"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44" name="直線コネクタ 243"/>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5"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46" name="直線コネクタ 245"/>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47"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48" name="フローチャート : 判断 247"/>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49" name="フローチャート : 判断 248"/>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250"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155702</xdr:rowOff>
    </xdr:from>
    <xdr:to>
      <xdr:col>22</xdr:col>
      <xdr:colOff>415925</xdr:colOff>
      <xdr:row>38</xdr:row>
      <xdr:rowOff>85852</xdr:rowOff>
    </xdr:to>
    <xdr:sp macro="" textlink="">
      <xdr:nvSpPr>
        <xdr:cNvPr id="256" name="円/楕円 255"/>
        <xdr:cNvSpPr/>
      </xdr:nvSpPr>
      <xdr:spPr>
        <a:xfrm>
          <a:off x="15430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102379</xdr:rowOff>
    </xdr:from>
    <xdr:ext cx="405111" cy="259045"/>
    <xdr:sp macro="" textlink="">
      <xdr:nvSpPr>
        <xdr:cNvPr id="257" name="n_1mainValue【一般廃棄物処理施設】&#10;有形固定資産減価償却率"/>
        <xdr:cNvSpPr txBox="1"/>
      </xdr:nvSpPr>
      <xdr:spPr>
        <a:xfrm>
          <a:off x="15266043"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69" name="テキスト ボックス 2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1" name="テキスト ボックス 2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3" name="テキスト ボックス 2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5" name="テキスト ボックス 2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7" name="テキスト ボックス 2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79" name="直線コネクタ 278"/>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80"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81" name="直線コネクタ 280"/>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82"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83" name="直線コネクタ 282"/>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84"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85" name="フローチャート : 判断 284"/>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86" name="フローチャート : 判断 285"/>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87"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141460</xdr:rowOff>
    </xdr:from>
    <xdr:to>
      <xdr:col>31</xdr:col>
      <xdr:colOff>85725</xdr:colOff>
      <xdr:row>39</xdr:row>
      <xdr:rowOff>71610</xdr:rowOff>
    </xdr:to>
    <xdr:sp macro="" textlink="">
      <xdr:nvSpPr>
        <xdr:cNvPr id="293" name="円/楕円 292"/>
        <xdr:cNvSpPr/>
      </xdr:nvSpPr>
      <xdr:spPr>
        <a:xfrm>
          <a:off x="21272500" y="66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62737</xdr:rowOff>
    </xdr:from>
    <xdr:ext cx="534377" cy="259045"/>
    <xdr:sp macro="" textlink="">
      <xdr:nvSpPr>
        <xdr:cNvPr id="294" name="n_1mainValue【一般廃棄物処理施設】&#10;一人当たり有形固定資産（償却資産）額"/>
        <xdr:cNvSpPr txBox="1"/>
      </xdr:nvSpPr>
      <xdr:spPr>
        <a:xfrm>
          <a:off x="21043411" y="67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19" name="直線コネクタ 318"/>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20"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21" name="直線コネクタ 320"/>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22"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23" name="直線コネクタ 32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24"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25" name="フローチャート : 判断 324"/>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26" name="フローチャート : 判断 325"/>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27"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139700</xdr:rowOff>
    </xdr:from>
    <xdr:to>
      <xdr:col>22</xdr:col>
      <xdr:colOff>415925</xdr:colOff>
      <xdr:row>59</xdr:row>
      <xdr:rowOff>69850</xdr:rowOff>
    </xdr:to>
    <xdr:sp macro="" textlink="">
      <xdr:nvSpPr>
        <xdr:cNvPr id="333" name="円/楕円 332"/>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86377</xdr:rowOff>
    </xdr:from>
    <xdr:ext cx="405111" cy="259045"/>
    <xdr:sp macro="" textlink="">
      <xdr:nvSpPr>
        <xdr:cNvPr id="334" name="n_1mainValue【保健センター・保健所】&#10;有形固定資産減価償却率"/>
        <xdr:cNvSpPr txBox="1"/>
      </xdr:nvSpPr>
      <xdr:spPr>
        <a:xfrm>
          <a:off x="15266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6" name="直線コネクタ 3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7" name="テキスト ボックス 3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8" name="直線コネクタ 3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9" name="テキスト ボックス 3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0" name="直線コネクタ 3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1" name="テキスト ボックス 3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2" name="直線コネクタ 3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3" name="テキスト ボックス 3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4" name="直線コネクタ 3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5" name="テキスト ボックス 3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59" name="直線コネクタ 358"/>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60"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61" name="直線コネクタ 360"/>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62"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63" name="直線コネクタ 362"/>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64"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65" name="フローチャート : 判断 364"/>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66" name="フローチャート : 判断 36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67"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59690</xdr:rowOff>
    </xdr:from>
    <xdr:to>
      <xdr:col>31</xdr:col>
      <xdr:colOff>85725</xdr:colOff>
      <xdr:row>64</xdr:row>
      <xdr:rowOff>161290</xdr:rowOff>
    </xdr:to>
    <xdr:sp macro="" textlink="">
      <xdr:nvSpPr>
        <xdr:cNvPr id="373" name="円/楕円 372"/>
        <xdr:cNvSpPr/>
      </xdr:nvSpPr>
      <xdr:spPr>
        <a:xfrm>
          <a:off x="212725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152417</xdr:rowOff>
    </xdr:from>
    <xdr:ext cx="469744" cy="259045"/>
    <xdr:sp macro="" textlink="">
      <xdr:nvSpPr>
        <xdr:cNvPr id="374" name="n_1mainValue【保健センター・保健所】&#10;一人当たり面積"/>
        <xdr:cNvSpPr txBox="1"/>
      </xdr:nvSpPr>
      <xdr:spPr>
        <a:xfrm>
          <a:off x="21075727" y="111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5" name="直線コネクタ 3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6" name="テキスト ボックス 3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7" name="直線コネクタ 3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8" name="テキスト ボックス 3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9" name="直線コネクタ 3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0" name="テキスト ボックス 3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1" name="直線コネクタ 3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2" name="テキスト ボックス 3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3" name="直線コネクタ 3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4" name="テキスト ボックス 3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5" name="直線コネクタ 3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6" name="テキスト ボックス 3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0" name="直線コネクタ 399"/>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01"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02" name="直線コネクタ 401"/>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03"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04" name="直線コネクタ 40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05"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06" name="フローチャート : 判断 405"/>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07" name="フローチャート : 判断 406"/>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408"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157118</xdr:rowOff>
    </xdr:from>
    <xdr:to>
      <xdr:col>22</xdr:col>
      <xdr:colOff>415925</xdr:colOff>
      <xdr:row>86</xdr:row>
      <xdr:rowOff>87268</xdr:rowOff>
    </xdr:to>
    <xdr:sp macro="" textlink="">
      <xdr:nvSpPr>
        <xdr:cNvPr id="414" name="円/楕円 413"/>
        <xdr:cNvSpPr/>
      </xdr:nvSpPr>
      <xdr:spPr>
        <a:xfrm>
          <a:off x="15430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86</xdr:row>
      <xdr:rowOff>78395</xdr:rowOff>
    </xdr:from>
    <xdr:ext cx="340478" cy="259045"/>
    <xdr:sp macro="" textlink="">
      <xdr:nvSpPr>
        <xdr:cNvPr id="415" name="n_1mainValue【消防施設】&#10;有形固定資産減価償却率"/>
        <xdr:cNvSpPr txBox="1"/>
      </xdr:nvSpPr>
      <xdr:spPr>
        <a:xfrm>
          <a:off x="15298360"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6" name="直線コネクタ 4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7" name="テキスト ボックス 4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8" name="直線コネクタ 4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9" name="テキスト ボックス 4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0" name="直線コネクタ 4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1" name="テキスト ボックス 4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2" name="直線コネクタ 4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3" name="テキスト ボックス 4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81535</xdr:rowOff>
    </xdr:from>
    <xdr:to>
      <xdr:col>32</xdr:col>
      <xdr:colOff>186689</xdr:colOff>
      <xdr:row>86</xdr:row>
      <xdr:rowOff>10668</xdr:rowOff>
    </xdr:to>
    <xdr:cxnSp macro="">
      <xdr:nvCxnSpPr>
        <xdr:cNvPr id="437" name="直線コネクタ 436"/>
        <xdr:cNvCxnSpPr/>
      </xdr:nvCxnSpPr>
      <xdr:spPr>
        <a:xfrm flipV="1">
          <a:off x="22160864" y="13968985"/>
          <a:ext cx="0" cy="786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14495</xdr:rowOff>
    </xdr:from>
    <xdr:ext cx="469744" cy="259045"/>
    <xdr:sp macro="" textlink="">
      <xdr:nvSpPr>
        <xdr:cNvPr id="438" name="【消防施設】&#10;一人当たり面積最小値テキスト"/>
        <xdr:cNvSpPr txBox="1"/>
      </xdr:nvSpPr>
      <xdr:spPr>
        <a:xfrm>
          <a:off x="222504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10668</xdr:rowOff>
    </xdr:from>
    <xdr:to>
      <xdr:col>32</xdr:col>
      <xdr:colOff>276225</xdr:colOff>
      <xdr:row>86</xdr:row>
      <xdr:rowOff>10668</xdr:rowOff>
    </xdr:to>
    <xdr:cxnSp macro="">
      <xdr:nvCxnSpPr>
        <xdr:cNvPr id="439" name="直線コネクタ 43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28212</xdr:rowOff>
    </xdr:from>
    <xdr:ext cx="469744" cy="259045"/>
    <xdr:sp macro="" textlink="">
      <xdr:nvSpPr>
        <xdr:cNvPr id="440" name="【消防施設】&#10;一人当たり面積最大値テキスト"/>
        <xdr:cNvSpPr txBox="1"/>
      </xdr:nvSpPr>
      <xdr:spPr>
        <a:xfrm>
          <a:off x="22250400" y="1374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81</xdr:row>
      <xdr:rowOff>81535</xdr:rowOff>
    </xdr:from>
    <xdr:to>
      <xdr:col>32</xdr:col>
      <xdr:colOff>276225</xdr:colOff>
      <xdr:row>81</xdr:row>
      <xdr:rowOff>81535</xdr:rowOff>
    </xdr:to>
    <xdr:cxnSp macro="">
      <xdr:nvCxnSpPr>
        <xdr:cNvPr id="441" name="直線コネクタ 440"/>
        <xdr:cNvCxnSpPr/>
      </xdr:nvCxnSpPr>
      <xdr:spPr>
        <a:xfrm>
          <a:off x="22072600" y="1396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164609</xdr:rowOff>
    </xdr:from>
    <xdr:ext cx="469744" cy="259045"/>
    <xdr:sp macro="" textlink="">
      <xdr:nvSpPr>
        <xdr:cNvPr id="442" name="【消防施設】&#10;一人当たり面積平均値テキスト"/>
        <xdr:cNvSpPr txBox="1"/>
      </xdr:nvSpPr>
      <xdr:spPr>
        <a:xfrm>
          <a:off x="22250400" y="142235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14732</xdr:rowOff>
    </xdr:from>
    <xdr:to>
      <xdr:col>32</xdr:col>
      <xdr:colOff>238125</xdr:colOff>
      <xdr:row>83</xdr:row>
      <xdr:rowOff>116332</xdr:rowOff>
    </xdr:to>
    <xdr:sp macro="" textlink="">
      <xdr:nvSpPr>
        <xdr:cNvPr id="443" name="フローチャート : 判断 442"/>
        <xdr:cNvSpPr/>
      </xdr:nvSpPr>
      <xdr:spPr>
        <a:xfrm>
          <a:off x="22110700" y="1424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147320</xdr:rowOff>
    </xdr:from>
    <xdr:to>
      <xdr:col>31</xdr:col>
      <xdr:colOff>85725</xdr:colOff>
      <xdr:row>82</xdr:row>
      <xdr:rowOff>77470</xdr:rowOff>
    </xdr:to>
    <xdr:sp macro="" textlink="">
      <xdr:nvSpPr>
        <xdr:cNvPr id="444" name="フローチャート : 判断 443"/>
        <xdr:cNvSpPr/>
      </xdr:nvSpPr>
      <xdr:spPr>
        <a:xfrm>
          <a:off x="21272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68597</xdr:rowOff>
    </xdr:from>
    <xdr:ext cx="469744" cy="259045"/>
    <xdr:sp macro="" textlink="">
      <xdr:nvSpPr>
        <xdr:cNvPr id="445" name="n_1aveValue【消防施設】&#10;一人当たり面積"/>
        <xdr:cNvSpPr txBox="1"/>
      </xdr:nvSpPr>
      <xdr:spPr>
        <a:xfrm>
          <a:off x="21075727" y="1412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154178</xdr:rowOff>
    </xdr:from>
    <xdr:to>
      <xdr:col>31</xdr:col>
      <xdr:colOff>85725</xdr:colOff>
      <xdr:row>78</xdr:row>
      <xdr:rowOff>84328</xdr:rowOff>
    </xdr:to>
    <xdr:sp macro="" textlink="">
      <xdr:nvSpPr>
        <xdr:cNvPr id="451" name="円/楕円 450"/>
        <xdr:cNvSpPr/>
      </xdr:nvSpPr>
      <xdr:spPr>
        <a:xfrm>
          <a:off x="21272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100855</xdr:rowOff>
    </xdr:from>
    <xdr:ext cx="469744" cy="259045"/>
    <xdr:sp macro="" textlink="">
      <xdr:nvSpPr>
        <xdr:cNvPr id="452" name="n_1mainValue【消防施設】&#10;一人当たり面積"/>
        <xdr:cNvSpPr txBox="1"/>
      </xdr:nvSpPr>
      <xdr:spPr>
        <a:xfrm>
          <a:off x="21075727"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3" name="テキスト ボックス 4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4" name="直線コネクタ 4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5" name="テキスト ボックス 4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6" name="直線コネクタ 4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7" name="テキスト ボックス 4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8" name="直線コネクタ 4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9" name="テキスト ボックス 4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0" name="直線コネクタ 4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1" name="テキスト ボックス 4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2" name="直線コネクタ 4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3" name="テキスト ボックス 4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77" name="直線コネクタ 476"/>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78"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79" name="直線コネクタ 47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80"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81" name="直線コネクタ 48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82"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83" name="フローチャート : 判断 482"/>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84" name="フローチャート : 判断 483"/>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85"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120650</xdr:rowOff>
    </xdr:from>
    <xdr:to>
      <xdr:col>22</xdr:col>
      <xdr:colOff>415925</xdr:colOff>
      <xdr:row>100</xdr:row>
      <xdr:rowOff>50800</xdr:rowOff>
    </xdr:to>
    <xdr:sp macro="" textlink="">
      <xdr:nvSpPr>
        <xdr:cNvPr id="491" name="円/楕円 490"/>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67327</xdr:rowOff>
    </xdr:from>
    <xdr:ext cx="469744" cy="259045"/>
    <xdr:sp macro="" textlink="">
      <xdr:nvSpPr>
        <xdr:cNvPr id="492" name="n_1mainValue【庁舎】&#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14" name="直線コネクタ 513"/>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15"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16" name="直線コネクタ 515"/>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17"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18" name="直線コネクタ 517"/>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19"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20" name="フローチャート : 判断 519"/>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21" name="フローチャート : 判断 520"/>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22"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3" name="テキスト ボックス 5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4" name="テキスト ボックス 5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5" name="テキスト ボックス 5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6" name="テキスト ボックス 5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7" name="テキスト ボックス 5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10770</xdr:rowOff>
    </xdr:from>
    <xdr:to>
      <xdr:col>31</xdr:col>
      <xdr:colOff>85725</xdr:colOff>
      <xdr:row>107</xdr:row>
      <xdr:rowOff>112370</xdr:rowOff>
    </xdr:to>
    <xdr:sp macro="" textlink="">
      <xdr:nvSpPr>
        <xdr:cNvPr id="528" name="円/楕円 527"/>
        <xdr:cNvSpPr/>
      </xdr:nvSpPr>
      <xdr:spPr>
        <a:xfrm>
          <a:off x="21272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103497</xdr:rowOff>
    </xdr:from>
    <xdr:ext cx="469744" cy="259045"/>
    <xdr:sp macro="" textlink="">
      <xdr:nvSpPr>
        <xdr:cNvPr id="529" name="n_1mainValue【庁舎】&#10;一人当たり面積"/>
        <xdr:cNvSpPr txBox="1"/>
      </xdr:nvSpPr>
      <xdr:spPr>
        <a:xfrm>
          <a:off x="210757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有形固定資産減価償却率は、「体育館・プール」、「市民会館」、「保健センター・保健所」、「庁舎」の数値が高くなっている。</a:t>
          </a:r>
          <a:endParaRPr lang="ja-JP" altLang="ja-JP" sz="1400">
            <a:effectLst/>
          </a:endParaRPr>
        </a:p>
        <a:p>
          <a:r>
            <a:rPr kumimoji="1" lang="ja-JP" altLang="ja-JP" sz="1100">
              <a:solidFill>
                <a:schemeClr val="dk1"/>
              </a:solidFill>
              <a:effectLst/>
              <a:latin typeface="+mn-lt"/>
              <a:ea typeface="+mn-ea"/>
              <a:cs typeface="+mn-cs"/>
            </a:rPr>
            <a:t>「体育館・プール」は、体育館が７５年度の建築で築４０年を経過しおり老朽化している。村民プールはない。</a:t>
          </a:r>
          <a:endParaRPr lang="ja-JP" altLang="ja-JP" sz="1400">
            <a:effectLst/>
          </a:endParaRPr>
        </a:p>
        <a:p>
          <a:r>
            <a:rPr kumimoji="1" lang="ja-JP" altLang="ja-JP" sz="1100">
              <a:solidFill>
                <a:schemeClr val="dk1"/>
              </a:solidFill>
              <a:effectLst/>
              <a:latin typeface="+mn-lt"/>
              <a:ea typeface="+mn-ea"/>
              <a:cs typeface="+mn-cs"/>
            </a:rPr>
            <a:t>「市民会館」は、８０年代に建設した大規模な施設が耐用年数を経過している。「保健センター・保健所」は、保健センターが１施設存在し９５年度の建設である。</a:t>
          </a:r>
          <a:endParaRPr lang="ja-JP" altLang="ja-JP" sz="1400">
            <a:effectLst/>
          </a:endParaRPr>
        </a:p>
        <a:p>
          <a:r>
            <a:rPr kumimoji="1" lang="ja-JP" altLang="ja-JP" sz="1100">
              <a:solidFill>
                <a:schemeClr val="dk1"/>
              </a:solidFill>
              <a:effectLst/>
              <a:latin typeface="+mn-lt"/>
              <a:ea typeface="+mn-ea"/>
              <a:cs typeface="+mn-cs"/>
            </a:rPr>
            <a:t>「庁舎」は、役場庁舎が６６年度の建築であり耐用年数は経過し老朽化が進んでいる。現在、建て替えを進めている。</a:t>
          </a:r>
          <a:endParaRPr lang="ja-JP" altLang="ja-JP" sz="1400">
            <a:effectLst/>
          </a:endParaRPr>
        </a:p>
        <a:p>
          <a:r>
            <a:rPr kumimoji="1" lang="ja-JP" altLang="ja-JP" sz="1100">
              <a:solidFill>
                <a:schemeClr val="dk1"/>
              </a:solidFill>
              <a:effectLst/>
              <a:latin typeface="+mn-lt"/>
              <a:ea typeface="+mn-ea"/>
              <a:cs typeface="+mn-cs"/>
            </a:rPr>
            <a:t>一人当たり指標は、「一般廃棄物処理施設」と「保健所・保健センター」が類似団体の半分程度と大きく下回っているが、当該施設に関連する業務を一部事務組合に委託しているためである。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年度指数は前年度</a:t>
          </a:r>
          <a:r>
            <a:rPr lang="ja-JP" altLang="en-US" sz="1100" b="0" i="0" baseline="0">
              <a:solidFill>
                <a:schemeClr val="dk1"/>
              </a:solidFill>
              <a:effectLst/>
              <a:latin typeface="+mn-lt"/>
              <a:ea typeface="+mn-ea"/>
              <a:cs typeface="+mn-cs"/>
            </a:rPr>
            <a:t>と同様の</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ポイントとなりました。</a:t>
          </a:r>
          <a:endParaRPr lang="ja-JP" altLang="ja-JP" sz="1400">
            <a:effectLst/>
          </a:endParaRPr>
        </a:p>
        <a:p>
          <a:pPr rtl="0"/>
          <a:r>
            <a:rPr lang="ja-JP" altLang="ja-JP" sz="1100" b="0" i="0" baseline="0">
              <a:solidFill>
                <a:schemeClr val="dk1"/>
              </a:solidFill>
              <a:effectLst/>
              <a:latin typeface="+mn-lt"/>
              <a:ea typeface="+mn-ea"/>
              <a:cs typeface="+mn-cs"/>
            </a:rPr>
            <a:t>　本村の財政力指数は横ばい状況となっており、雇用状況の改善などにより村税については下げ止まりの様子を見せているものの、小規模企業の閉鎖や高齢化に伴う青壮年齢層の所得額の低下により、今後とも大幅な増税は見込めず、この状況が続くものと考えます。</a:t>
          </a:r>
          <a:endParaRPr lang="ja-JP" altLang="ja-JP" sz="1400">
            <a:effectLst/>
          </a:endParaRPr>
        </a:p>
        <a:p>
          <a:pPr rtl="0"/>
          <a:r>
            <a:rPr lang="ja-JP" altLang="ja-JP" sz="1100" b="0" i="0" baseline="0">
              <a:solidFill>
                <a:schemeClr val="dk1"/>
              </a:solidFill>
              <a:effectLst/>
              <a:latin typeface="+mn-lt"/>
              <a:ea typeface="+mn-ea"/>
              <a:cs typeface="+mn-cs"/>
            </a:rPr>
            <a:t>　類似団体の中においては</a:t>
          </a:r>
          <a:r>
            <a:rPr lang="en-US" altLang="ja-JP" sz="1100" b="0" i="0" baseline="0">
              <a:solidFill>
                <a:schemeClr val="dk1"/>
              </a:solidFill>
              <a:effectLst/>
              <a:latin typeface="+mn-lt"/>
              <a:ea typeface="+mn-ea"/>
              <a:cs typeface="+mn-cs"/>
            </a:rPr>
            <a:t>43/151</a:t>
          </a:r>
          <a:r>
            <a:rPr lang="ja-JP" altLang="ja-JP" sz="1100" b="0" i="0" baseline="0">
              <a:solidFill>
                <a:schemeClr val="dk1"/>
              </a:solidFill>
              <a:effectLst/>
              <a:latin typeface="+mn-lt"/>
              <a:ea typeface="+mn-ea"/>
              <a:cs typeface="+mn-cs"/>
            </a:rPr>
            <a:t>位となっているものの、村としては今後の財政力基盤の強化のため、農産物のブランド化・産業ネットワーク組織の確立や</a:t>
          </a:r>
          <a:r>
            <a:rPr lang="ja-JP" altLang="en-US" sz="1100" b="0" i="0" baseline="0">
              <a:solidFill>
                <a:schemeClr val="dk1"/>
              </a:solidFill>
              <a:effectLst/>
              <a:latin typeface="+mn-lt"/>
              <a:ea typeface="+mn-ea"/>
              <a:cs typeface="+mn-cs"/>
            </a:rPr>
            <a:t>、インバウンド施策や</a:t>
          </a:r>
          <a:r>
            <a:rPr lang="ja-JP" altLang="ja-JP" sz="1100" b="0" i="0" baseline="0">
              <a:solidFill>
                <a:schemeClr val="dk1"/>
              </a:solidFill>
              <a:effectLst/>
              <a:latin typeface="+mn-lt"/>
              <a:ea typeface="+mn-ea"/>
              <a:cs typeface="+mn-cs"/>
            </a:rPr>
            <a:t>新幹線利用による観光客を取り込むための誘客事業などに取り組みます。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153162</xdr:rowOff>
    </xdr:from>
    <xdr:to>
      <xdr:col>7</xdr:col>
      <xdr:colOff>152400</xdr:colOff>
      <xdr:row>43</xdr:row>
      <xdr:rowOff>153162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153162</xdr:rowOff>
    </xdr:from>
    <xdr:to>
      <xdr:col>6</xdr:col>
      <xdr:colOff>0</xdr:colOff>
      <xdr:row>43</xdr:row>
      <xdr:rowOff>162814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162814</xdr:rowOff>
    </xdr:from>
    <xdr:to>
      <xdr:col>4</xdr:col>
      <xdr:colOff>482600</xdr:colOff>
      <xdr:row>43</xdr:row>
      <xdr:rowOff>162814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162814</xdr:rowOff>
    </xdr:from>
    <xdr:to>
      <xdr:col>3</xdr:col>
      <xdr:colOff>279400</xdr:colOff>
      <xdr:row>43</xdr:row>
      <xdr:rowOff>162814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102362</xdr:rowOff>
    </xdr:from>
    <xdr:to>
      <xdr:col>7</xdr:col>
      <xdr:colOff>203200</xdr:colOff>
      <xdr:row>44</xdr:row>
      <xdr:rowOff>32512</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42689</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102362</xdr:rowOff>
    </xdr:from>
    <xdr:to>
      <xdr:col>6</xdr:col>
      <xdr:colOff>50800</xdr:colOff>
      <xdr:row>44</xdr:row>
      <xdr:rowOff>32512</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42689</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112014</xdr:rowOff>
    </xdr:from>
    <xdr:to>
      <xdr:col>4</xdr:col>
      <xdr:colOff>533400</xdr:colOff>
      <xdr:row>44</xdr:row>
      <xdr:rowOff>42164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52341</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112014</xdr:rowOff>
    </xdr:from>
    <xdr:to>
      <xdr:col>3</xdr:col>
      <xdr:colOff>330200</xdr:colOff>
      <xdr:row>44</xdr:row>
      <xdr:rowOff>42164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52341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112014</xdr:rowOff>
    </xdr:from>
    <xdr:to>
      <xdr:col>2</xdr:col>
      <xdr:colOff>127000</xdr:colOff>
      <xdr:row>44</xdr:row>
      <xdr:rowOff>42164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52341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経常収支比率は前年度数値より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しました。</a:t>
          </a:r>
          <a:endParaRPr lang="ja-JP" altLang="ja-JP" sz="1400">
            <a:effectLst/>
          </a:endParaRPr>
        </a:p>
        <a:p>
          <a:pPr rtl="0"/>
          <a:r>
            <a:rPr lang="ja-JP" altLang="ja-JP" sz="1100" b="0" i="0" baseline="0">
              <a:solidFill>
                <a:schemeClr val="dk1"/>
              </a:solidFill>
              <a:effectLst/>
              <a:latin typeface="+mn-lt"/>
              <a:ea typeface="+mn-ea"/>
              <a:cs typeface="+mn-cs"/>
            </a:rPr>
            <a:t>　要因は、経常的支出が対前年</a:t>
          </a:r>
          <a:r>
            <a:rPr lang="en-US" altLang="ja-JP" sz="1100" b="0" i="0" baseline="0">
              <a:solidFill>
                <a:schemeClr val="dk1"/>
              </a:solidFill>
              <a:effectLst/>
              <a:latin typeface="+mn-lt"/>
              <a:ea typeface="+mn-ea"/>
              <a:cs typeface="+mn-cs"/>
            </a:rPr>
            <a:t>51,702</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となり、経常的な一般財源収入額</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20,671</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となったことから、経常一般財源に余裕が</a:t>
          </a:r>
          <a:r>
            <a:rPr lang="ja-JP" altLang="en-US" sz="1100" b="0" i="0" baseline="0">
              <a:solidFill>
                <a:schemeClr val="dk1"/>
              </a:solidFill>
              <a:effectLst/>
              <a:latin typeface="+mn-lt"/>
              <a:ea typeface="+mn-ea"/>
              <a:cs typeface="+mn-cs"/>
            </a:rPr>
            <a:t>なくなった</a:t>
          </a:r>
          <a:r>
            <a:rPr lang="ja-JP" altLang="ja-JP" sz="1100" b="0" i="0" baseline="0">
              <a:solidFill>
                <a:schemeClr val="dk1"/>
              </a:solidFill>
              <a:effectLst/>
              <a:latin typeface="+mn-lt"/>
              <a:ea typeface="+mn-ea"/>
              <a:cs typeface="+mn-cs"/>
            </a:rPr>
            <a:t>ことで比率が</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しました。経常一般財源が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となった主な要因は、地方消費税交付金が</a:t>
          </a:r>
          <a:r>
            <a:rPr lang="en-US" altLang="ja-JP" sz="1100" b="0" i="0" baseline="0">
              <a:solidFill>
                <a:schemeClr val="dk1"/>
              </a:solidFill>
              <a:effectLst/>
              <a:latin typeface="+mn-lt"/>
              <a:ea typeface="+mn-ea"/>
              <a:cs typeface="+mn-cs"/>
            </a:rPr>
            <a:t>12,761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減額になった</a:t>
          </a:r>
          <a:r>
            <a:rPr lang="ja-JP" altLang="ja-JP" sz="1100" b="0" i="0" baseline="0">
              <a:solidFill>
                <a:schemeClr val="dk1"/>
              </a:solidFill>
              <a:effectLst/>
              <a:latin typeface="+mn-lt"/>
              <a:ea typeface="+mn-ea"/>
              <a:cs typeface="+mn-cs"/>
            </a:rPr>
            <a:t>ことによります。</a:t>
          </a:r>
          <a:endParaRPr lang="ja-JP" altLang="ja-JP" sz="1400">
            <a:effectLst/>
          </a:endParaRPr>
        </a:p>
        <a:p>
          <a:pPr rtl="0"/>
          <a:r>
            <a:rPr lang="ja-JP" altLang="ja-JP" sz="1100" b="0" i="0" baseline="0">
              <a:solidFill>
                <a:schemeClr val="dk1"/>
              </a:solidFill>
              <a:effectLst/>
              <a:latin typeface="+mn-lt"/>
              <a:ea typeface="+mn-ea"/>
              <a:cs typeface="+mn-cs"/>
            </a:rPr>
            <a:t>　過去に借入れた過疎債等について償還が完了してきてはいるものの、平成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国の過疎地域の再指定を受け過疎債の活用を始めたため、過疎債の償還にあたる公債費が今後増加する見込みです。経常経費については村全体の意識改革を行い、経費削減による経常的な歳出を抑えること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117747</xdr:rowOff>
    </xdr:from>
    <xdr:to>
      <xdr:col>7</xdr:col>
      <xdr:colOff>152400</xdr:colOff>
      <xdr:row>64</xdr:row>
      <xdr:rowOff>60053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19097"/>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117747</xdr:rowOff>
    </xdr:from>
    <xdr:to>
      <xdr:col>6</xdr:col>
      <xdr:colOff>0</xdr:colOff>
      <xdr:row>64</xdr:row>
      <xdr:rowOff>60053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1909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18687</xdr:rowOff>
    </xdr:from>
    <xdr:to>
      <xdr:col>4</xdr:col>
      <xdr:colOff>482600</xdr:colOff>
      <xdr:row>64</xdr:row>
      <xdr:rowOff>60053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914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169454</xdr:rowOff>
    </xdr:from>
    <xdr:to>
      <xdr:col>3</xdr:col>
      <xdr:colOff>279400</xdr:colOff>
      <xdr:row>64</xdr:row>
      <xdr:rowOff>18687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7080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9253</xdr:rowOff>
    </xdr:from>
    <xdr:to>
      <xdr:col>7</xdr:col>
      <xdr:colOff>203200</xdr:colOff>
      <xdr:row>64</xdr:row>
      <xdr:rowOff>110853</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152780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66947</xdr:rowOff>
    </xdr:from>
    <xdr:to>
      <xdr:col>6</xdr:col>
      <xdr:colOff>50800</xdr:colOff>
      <xdr:row>63</xdr:row>
      <xdr:rowOff>168547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7274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9253</xdr:rowOff>
    </xdr:from>
    <xdr:to>
      <xdr:col>4</xdr:col>
      <xdr:colOff>533400</xdr:colOff>
      <xdr:row>64</xdr:row>
      <xdr:rowOff>110853</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139337</xdr:rowOff>
    </xdr:from>
    <xdr:to>
      <xdr:col>3</xdr:col>
      <xdr:colOff>330200</xdr:colOff>
      <xdr:row>64</xdr:row>
      <xdr:rowOff>69487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54264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118654</xdr:rowOff>
    </xdr:from>
    <xdr:to>
      <xdr:col>2</xdr:col>
      <xdr:colOff>127000</xdr:colOff>
      <xdr:row>64</xdr:row>
      <xdr:rowOff>48804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33581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昨年度の人口一人当たりの決算額から</a:t>
          </a:r>
          <a:r>
            <a:rPr lang="en-US" altLang="ja-JP" sz="1100" b="0" i="0" baseline="0">
              <a:solidFill>
                <a:schemeClr val="dk1"/>
              </a:solidFill>
              <a:effectLst/>
              <a:latin typeface="+mn-lt"/>
              <a:ea typeface="+mn-ea"/>
              <a:cs typeface="+mn-cs"/>
            </a:rPr>
            <a:t>10,209</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となりました。類似団体比較においては低い決算額であるものの、全国・県平均から比べると２倍近くの決算状況であることに変わりはありません。</a:t>
          </a:r>
          <a:r>
            <a:rPr lang="ja-JP" altLang="en-US" sz="1100" b="0" i="0" baseline="0">
              <a:solidFill>
                <a:schemeClr val="dk1"/>
              </a:solidFill>
              <a:effectLst/>
              <a:latin typeface="+mn-lt"/>
              <a:ea typeface="+mn-ea"/>
              <a:cs typeface="+mn-cs"/>
            </a:rPr>
            <a:t>人件費、物件費とも大幅な増減はありませんが、</a:t>
          </a:r>
          <a:r>
            <a:rPr lang="ja-JP" altLang="ja-JP" sz="1100" b="0" i="0" baseline="0">
              <a:solidFill>
                <a:schemeClr val="dk1"/>
              </a:solidFill>
              <a:effectLst/>
              <a:latin typeface="+mn-lt"/>
              <a:ea typeface="+mn-ea"/>
              <a:cs typeface="+mn-cs"/>
            </a:rPr>
            <a:t>分母となる人口については前年比</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人の減少となっている</a:t>
          </a:r>
          <a:r>
            <a:rPr lang="ja-JP" altLang="en-US" sz="1100" b="0" i="0" baseline="0">
              <a:solidFill>
                <a:schemeClr val="dk1"/>
              </a:solidFill>
              <a:effectLst/>
              <a:latin typeface="+mn-lt"/>
              <a:ea typeface="+mn-ea"/>
              <a:cs typeface="+mn-cs"/>
            </a:rPr>
            <a:t>ことが影響しています。</a:t>
          </a:r>
          <a:endParaRPr lang="ja-JP" altLang="ja-JP" sz="1400">
            <a:effectLst/>
          </a:endParaRPr>
        </a:p>
        <a:p>
          <a:pPr rtl="0"/>
          <a:r>
            <a:rPr lang="ja-JP" altLang="ja-JP" sz="1100" b="0" i="0" baseline="0">
              <a:solidFill>
                <a:schemeClr val="dk1"/>
              </a:solidFill>
              <a:effectLst/>
              <a:latin typeface="+mn-lt"/>
              <a:ea typeface="+mn-ea"/>
              <a:cs typeface="+mn-cs"/>
            </a:rPr>
            <a:t>　決算額のうち他団体と類さない内訳として冬期間に要する除排雪に要する経費があり、他の無降雪地域と比較した場合、大きな経費要因となります。人件費についてはラスパイレス指数で「</a:t>
          </a:r>
          <a:r>
            <a:rPr lang="en-US" altLang="ja-JP" sz="1100" b="0" i="0" baseline="0">
              <a:solidFill>
                <a:schemeClr val="dk1"/>
              </a:solidFill>
              <a:effectLst/>
              <a:latin typeface="+mn-lt"/>
              <a:ea typeface="+mn-ea"/>
              <a:cs typeface="+mn-cs"/>
            </a:rPr>
            <a:t>93.8</a:t>
          </a:r>
          <a:r>
            <a:rPr lang="ja-JP" altLang="ja-JP" sz="1100" b="0" i="0" baseline="0">
              <a:solidFill>
                <a:schemeClr val="dk1"/>
              </a:solidFill>
              <a:effectLst/>
              <a:latin typeface="+mn-lt"/>
              <a:ea typeface="+mn-ea"/>
              <a:cs typeface="+mn-cs"/>
            </a:rPr>
            <a:t>」と比較的に高い水準ではなく、物件費の割合が大きいため高い水準になっています。物件費の抑制にあたっては、各施設・業務の委託等について事業内容の精査を十分実施しながら経費削減に努めることと</a:t>
          </a:r>
          <a:r>
            <a:rPr lang="ja-JP" altLang="en-US" sz="1100" b="0" i="0" baseline="0">
              <a:solidFill>
                <a:schemeClr val="dk1"/>
              </a:solidFill>
              <a:effectLst/>
              <a:latin typeface="+mn-lt"/>
              <a:ea typeface="+mn-ea"/>
              <a:cs typeface="+mn-cs"/>
            </a:rPr>
            <a:t>します。</a:t>
          </a:r>
          <a:endParaRPr lang="ja-JP" altLang="ja-JP" sz="1400">
            <a:effectLst/>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159666</xdr:rowOff>
    </xdr:from>
    <xdr:to>
      <xdr:col>7</xdr:col>
      <xdr:colOff>152400</xdr:colOff>
      <xdr:row>81</xdr:row>
      <xdr:rowOff>171396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7116"/>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159666</xdr:rowOff>
    </xdr:from>
    <xdr:to>
      <xdr:col>6</xdr:col>
      <xdr:colOff>0</xdr:colOff>
      <xdr:row>81</xdr:row>
      <xdr:rowOff>168286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47116"/>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152124</xdr:rowOff>
    </xdr:from>
    <xdr:to>
      <xdr:col>4</xdr:col>
      <xdr:colOff>482600</xdr:colOff>
      <xdr:row>81</xdr:row>
      <xdr:rowOff>168286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39574"/>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138956</xdr:rowOff>
    </xdr:from>
    <xdr:to>
      <xdr:col>3</xdr:col>
      <xdr:colOff>279400</xdr:colOff>
      <xdr:row>81</xdr:row>
      <xdr:rowOff>152124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26406"/>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120596</xdr:rowOff>
    </xdr:from>
    <xdr:to>
      <xdr:col>7</xdr:col>
      <xdr:colOff>203200</xdr:colOff>
      <xdr:row>82</xdr:row>
      <xdr:rowOff>50746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41873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274,690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108866</xdr:rowOff>
    </xdr:from>
    <xdr:to>
      <xdr:col>6</xdr:col>
      <xdr:colOff>50800</xdr:colOff>
      <xdr:row>82</xdr:row>
      <xdr:rowOff>39016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49193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6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264,481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117486</xdr:rowOff>
    </xdr:from>
    <xdr:to>
      <xdr:col>4</xdr:col>
      <xdr:colOff>533400</xdr:colOff>
      <xdr:row>82</xdr:row>
      <xdr:rowOff>47636</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57813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101324</xdr:rowOff>
    </xdr:from>
    <xdr:to>
      <xdr:col>3</xdr:col>
      <xdr:colOff>330200</xdr:colOff>
      <xdr:row>82</xdr:row>
      <xdr:rowOff>31474</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39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41651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88156</xdr:rowOff>
    </xdr:from>
    <xdr:to>
      <xdr:col>2</xdr:col>
      <xdr:colOff>127000</xdr:colOff>
      <xdr:row>82</xdr:row>
      <xdr:rowOff>18306</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9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28483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4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93.8</a:t>
          </a:r>
          <a:r>
            <a:rPr lang="ja-JP" altLang="ja-JP" sz="1100" b="0" i="0" baseline="0">
              <a:solidFill>
                <a:schemeClr val="dk1"/>
              </a:solidFill>
              <a:effectLst/>
              <a:latin typeface="+mn-lt"/>
              <a:ea typeface="+mn-ea"/>
              <a:cs typeface="+mn-cs"/>
            </a:rPr>
            <a:t>となり全国平均・類似団体平均及び国家公務員を基準とした</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からも大幅に下回っています。</a:t>
          </a:r>
          <a:endParaRPr lang="ja-JP" altLang="ja-JP" sz="1400">
            <a:effectLst/>
          </a:endParaRPr>
        </a:p>
        <a:p>
          <a:pPr rtl="0"/>
          <a:r>
            <a:rPr lang="ja-JP" altLang="ja-JP" sz="1100" b="0" i="0" baseline="0">
              <a:solidFill>
                <a:schemeClr val="dk1"/>
              </a:solidFill>
              <a:effectLst/>
              <a:latin typeface="+mn-lt"/>
              <a:ea typeface="+mn-ea"/>
              <a:cs typeface="+mn-cs"/>
            </a:rPr>
            <a:t>　本村の指数は類似団体・国・県平均共に下回っている状況ですが、今後も財政状況に応じ、適正な給与水準の維持に努めます。</a:t>
          </a:r>
          <a:endParaRPr lang="ja-JP" altLang="ja-JP" sz="1400">
            <a:effectLst/>
          </a:endParaRPr>
        </a:p>
        <a:p>
          <a:pPr rtl="0"/>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年度については、国家公務員の給与削減期間にあったため本村の指数が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を上回っています。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170498</xdr:rowOff>
    </xdr:from>
    <xdr:to>
      <xdr:col>24</xdr:col>
      <xdr:colOff>558800</xdr:colOff>
      <xdr:row>86</xdr:row>
      <xdr:rowOff>89536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43748"/>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170498</xdr:rowOff>
    </xdr:from>
    <xdr:to>
      <xdr:col>23</xdr:col>
      <xdr:colOff>406400</xdr:colOff>
      <xdr:row>86</xdr:row>
      <xdr:rowOff>59373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437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59373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978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21589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4978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38736</xdr:rowOff>
    </xdr:from>
    <xdr:to>
      <xdr:col>24</xdr:col>
      <xdr:colOff>609600</xdr:colOff>
      <xdr:row>86</xdr:row>
      <xdr:rowOff>140336</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55263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119698</xdr:rowOff>
    </xdr:from>
    <xdr:to>
      <xdr:col>23</xdr:col>
      <xdr:colOff>457200</xdr:colOff>
      <xdr:row>86</xdr:row>
      <xdr:rowOff>49848</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60025</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8573</xdr:rowOff>
    </xdr:from>
    <xdr:to>
      <xdr:col>22</xdr:col>
      <xdr:colOff>254000</xdr:colOff>
      <xdr:row>86</xdr:row>
      <xdr:rowOff>110173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120350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本村では平成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年度までの間、早期退職者制度により職員の新陳代謝促進を促してきました。退職者の補充を極力抑制しながらも、村内施設の削減・事務内容の見直しをおこないながら、行政運営にあたってきました。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現状では、業務量において必要最小限の職員数となっており、今後も職員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人の能力の向上を行いながら、住民サービスの向上に向けて適正な職員数の維持に努めます。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120472</xdr:rowOff>
    </xdr:from>
    <xdr:to>
      <xdr:col>24</xdr:col>
      <xdr:colOff>558800</xdr:colOff>
      <xdr:row>60</xdr:row>
      <xdr:rowOff>124092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07472"/>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112509</xdr:rowOff>
    </xdr:from>
    <xdr:to>
      <xdr:col>23</xdr:col>
      <xdr:colOff>406400</xdr:colOff>
      <xdr:row>60</xdr:row>
      <xdr:rowOff>120472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9950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112509</xdr:rowOff>
    </xdr:from>
    <xdr:to>
      <xdr:col>22</xdr:col>
      <xdr:colOff>203200</xdr:colOff>
      <xdr:row>60</xdr:row>
      <xdr:rowOff>123851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399509"/>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123851</xdr:rowOff>
    </xdr:from>
    <xdr:to>
      <xdr:col>21</xdr:col>
      <xdr:colOff>0</xdr:colOff>
      <xdr:row>60</xdr:row>
      <xdr:rowOff>126022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410851"/>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73292</xdr:rowOff>
    </xdr:from>
    <xdr:to>
      <xdr:col>24</xdr:col>
      <xdr:colOff>609600</xdr:colOff>
      <xdr:row>61</xdr:row>
      <xdr:rowOff>3442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3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89819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0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69672</xdr:rowOff>
    </xdr:from>
    <xdr:to>
      <xdr:col>23</xdr:col>
      <xdr:colOff>457200</xdr:colOff>
      <xdr:row>60</xdr:row>
      <xdr:rowOff>171272</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3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9999</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61709</xdr:rowOff>
    </xdr:from>
    <xdr:to>
      <xdr:col>22</xdr:col>
      <xdr:colOff>254000</xdr:colOff>
      <xdr:row>60</xdr:row>
      <xdr:rowOff>163309</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3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2036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73051</xdr:rowOff>
    </xdr:from>
    <xdr:to>
      <xdr:col>21</xdr:col>
      <xdr:colOff>50800</xdr:colOff>
      <xdr:row>61</xdr:row>
      <xdr:rowOff>3201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13378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1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75222</xdr:rowOff>
    </xdr:from>
    <xdr:to>
      <xdr:col>19</xdr:col>
      <xdr:colOff>533400</xdr:colOff>
      <xdr:row>61</xdr:row>
      <xdr:rowOff>5372</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15549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13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12.3%</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改善しました。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標準税収入額や普通交付税の交付額によっても比率は左右されますが、なにより地方債償還に係る公債費が大きく影響します。平成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年度は、普通会計における償還額が</a:t>
          </a:r>
          <a:r>
            <a:rPr lang="en-US" altLang="ja-JP" sz="1100" b="0" i="0" baseline="0">
              <a:solidFill>
                <a:schemeClr val="dk1"/>
              </a:solidFill>
              <a:effectLst/>
              <a:latin typeface="+mn-lt"/>
              <a:ea typeface="+mn-ea"/>
              <a:cs typeface="+mn-cs"/>
            </a:rPr>
            <a:t>21,170</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なり、単年度では</a:t>
          </a:r>
          <a:r>
            <a:rPr lang="en-US" altLang="ja-JP" sz="1100" b="0" i="0" baseline="0">
              <a:solidFill>
                <a:schemeClr val="dk1"/>
              </a:solidFill>
              <a:effectLst/>
              <a:latin typeface="+mn-lt"/>
              <a:ea typeface="+mn-ea"/>
              <a:cs typeface="+mn-cs"/>
            </a:rPr>
            <a:t>0.72%</a:t>
          </a:r>
          <a:r>
            <a:rPr lang="ja-JP" altLang="en-US" sz="1100" b="0" i="0" baseline="0">
              <a:solidFill>
                <a:schemeClr val="dk1"/>
              </a:solidFill>
              <a:effectLst/>
              <a:latin typeface="+mn-lt"/>
              <a:ea typeface="+mn-ea"/>
              <a:cs typeface="+mn-cs"/>
            </a:rPr>
            <a:t>となりましたが、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か年平均では</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の改善となりました。</a:t>
          </a:r>
          <a:endParaRPr lang="ja-JP" altLang="ja-JP" sz="1400">
            <a:effectLst/>
          </a:endParaRPr>
        </a:p>
        <a:p>
          <a:pPr rtl="0"/>
          <a:r>
            <a:rPr lang="ja-JP" altLang="ja-JP" sz="1100" b="0" i="0" baseline="0">
              <a:solidFill>
                <a:schemeClr val="dk1"/>
              </a:solidFill>
              <a:effectLst/>
              <a:latin typeface="+mn-lt"/>
              <a:ea typeface="+mn-ea"/>
              <a:cs typeface="+mn-cs"/>
            </a:rPr>
            <a:t>　村では新規発行の抑制に努め、繰上償還を実施したことにより比率が改善されてきました。平成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年度決算以降は単年度ごとの比率において上昇傾向にありますが、これは平成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年以降借入れている過疎債の償還が始まっているためです。比率上昇については後年度に影響を及ぼさないよう、地方債計画を立てることとします。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136398</xdr:rowOff>
    </xdr:from>
    <xdr:to>
      <xdr:col>24</xdr:col>
      <xdr:colOff>558800</xdr:colOff>
      <xdr:row>42</xdr:row>
      <xdr:rowOff>146050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3372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42</xdr:row>
      <xdr:rowOff>155702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141224</xdr:rowOff>
    </xdr:from>
    <xdr:to>
      <xdr:col>22</xdr:col>
      <xdr:colOff>203200</xdr:colOff>
      <xdr:row>42</xdr:row>
      <xdr:rowOff>155702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34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42</xdr:row>
      <xdr:rowOff>146050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3421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85598</xdr:rowOff>
    </xdr:from>
    <xdr:to>
      <xdr:col>24</xdr:col>
      <xdr:colOff>609600</xdr:colOff>
      <xdr:row>43</xdr:row>
      <xdr:rowOff>15748</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57675</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決算では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15.4%</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しました。</a:t>
          </a:r>
          <a:endParaRPr lang="ja-JP" altLang="ja-JP" sz="1400">
            <a:effectLst/>
          </a:endParaRPr>
        </a:p>
        <a:p>
          <a:pPr rtl="0"/>
          <a:r>
            <a:rPr lang="ja-JP" altLang="ja-JP" sz="1100" b="0" i="0" baseline="0">
              <a:solidFill>
                <a:schemeClr val="dk1"/>
              </a:solidFill>
              <a:effectLst/>
              <a:latin typeface="+mn-lt"/>
              <a:ea typeface="+mn-ea"/>
              <a:cs typeface="+mn-cs"/>
            </a:rPr>
            <a:t>　この要因としては、地方債の現在高が</a:t>
          </a:r>
          <a:r>
            <a:rPr lang="en-US" altLang="ja-JP" sz="1100" b="0" i="0" baseline="0">
              <a:solidFill>
                <a:schemeClr val="dk1"/>
              </a:solidFill>
              <a:effectLst/>
              <a:latin typeface="+mn-lt"/>
              <a:ea typeface="+mn-ea"/>
              <a:cs typeface="+mn-cs"/>
            </a:rPr>
            <a:t>53,090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公営企業債の繰入見込額が</a:t>
          </a:r>
          <a:r>
            <a:rPr lang="en-US" altLang="ja-JP" sz="1100" b="0" i="0" baseline="0">
              <a:solidFill>
                <a:schemeClr val="dk1"/>
              </a:solidFill>
              <a:effectLst/>
              <a:latin typeface="+mn-lt"/>
              <a:ea typeface="+mn-ea"/>
              <a:cs typeface="+mn-cs"/>
            </a:rPr>
            <a:t>197,583</a:t>
          </a:r>
          <a:r>
            <a:rPr lang="ja-JP" altLang="ja-JP" sz="1100" b="0" i="0" baseline="0">
              <a:solidFill>
                <a:schemeClr val="dk1"/>
              </a:solidFill>
              <a:effectLst/>
              <a:latin typeface="+mn-lt"/>
              <a:ea typeface="+mn-ea"/>
              <a:cs typeface="+mn-cs"/>
            </a:rPr>
            <a:t>千円減少したこ</a:t>
          </a:r>
          <a:r>
            <a:rPr lang="ja-JP" altLang="en-US" sz="1100" b="0" i="0" baseline="0">
              <a:solidFill>
                <a:schemeClr val="dk1"/>
              </a:solidFill>
              <a:effectLst/>
              <a:latin typeface="+mn-lt"/>
              <a:ea typeface="+mn-ea"/>
              <a:cs typeface="+mn-cs"/>
            </a:rPr>
            <a:t>とや、充当可能基金が</a:t>
          </a:r>
          <a:r>
            <a:rPr lang="en-US" altLang="ja-JP" sz="1100" b="0" i="0" baseline="0">
              <a:solidFill>
                <a:schemeClr val="dk1"/>
              </a:solidFill>
              <a:effectLst/>
              <a:latin typeface="+mn-lt"/>
              <a:ea typeface="+mn-ea"/>
              <a:cs typeface="+mn-cs"/>
            </a:rPr>
            <a:t>182,894</a:t>
          </a:r>
          <a:r>
            <a:rPr lang="ja-JP" altLang="en-US" sz="1100" b="0" i="0" baseline="0">
              <a:solidFill>
                <a:schemeClr val="dk1"/>
              </a:solidFill>
              <a:effectLst/>
              <a:latin typeface="+mn-lt"/>
              <a:ea typeface="+mn-ea"/>
              <a:cs typeface="+mn-cs"/>
            </a:rPr>
            <a:t>千円増加したことによります。</a:t>
          </a:r>
          <a:endParaRPr lang="ja-JP" altLang="ja-JP" sz="1400">
            <a:effectLst/>
          </a:endParaRPr>
        </a:p>
        <a:p>
          <a:pPr rtl="0"/>
          <a:r>
            <a:rPr lang="ja-JP" altLang="ja-JP" sz="1100" b="0" i="0" baseline="0">
              <a:solidFill>
                <a:schemeClr val="dk1"/>
              </a:solidFill>
              <a:effectLst/>
              <a:latin typeface="+mn-lt"/>
              <a:ea typeface="+mn-ea"/>
              <a:cs typeface="+mn-cs"/>
            </a:rPr>
            <a:t>　年々改善の一途をたどることができているものの、類似他団体や長野県内の平均を下回っている状況は変わりません。</a:t>
          </a:r>
          <a:r>
            <a:rPr lang="ja-JP" altLang="en-US" sz="1100" b="0" i="0" baseline="0">
              <a:solidFill>
                <a:schemeClr val="dk1"/>
              </a:solidFill>
              <a:effectLst/>
              <a:latin typeface="+mn-lt"/>
              <a:ea typeface="+mn-ea"/>
              <a:cs typeface="+mn-cs"/>
            </a:rPr>
            <a:t>また新庁舎建設事業など大型事業も控えており、</a:t>
          </a:r>
          <a:r>
            <a:rPr lang="ja-JP" altLang="ja-JP" sz="1100" b="0" i="0" baseline="0">
              <a:solidFill>
                <a:schemeClr val="dk1"/>
              </a:solidFill>
              <a:effectLst/>
              <a:latin typeface="+mn-lt"/>
              <a:ea typeface="+mn-ea"/>
              <a:cs typeface="+mn-cs"/>
            </a:rPr>
            <a:t>今後とも後年度の村の財政状況に影響を与えないよう努め</a:t>
          </a:r>
          <a:r>
            <a:rPr lang="ja-JP" altLang="en-US" sz="1100" b="0" i="0" baseline="0">
              <a:solidFill>
                <a:schemeClr val="dk1"/>
              </a:solidFill>
              <a:effectLst/>
              <a:latin typeface="+mn-lt"/>
              <a:ea typeface="+mn-ea"/>
              <a:cs typeface="+mn-cs"/>
            </a:rPr>
            <a:t>なければなりません</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103324</xdr:rowOff>
    </xdr:from>
    <xdr:to>
      <xdr:col>24</xdr:col>
      <xdr:colOff>558800</xdr:colOff>
      <xdr:row>15</xdr:row>
      <xdr:rowOff>25854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332174"/>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25854</xdr:rowOff>
    </xdr:from>
    <xdr:to>
      <xdr:col>23</xdr:col>
      <xdr:colOff>406400</xdr:colOff>
      <xdr:row>15</xdr:row>
      <xdr:rowOff>160292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597604"/>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15</xdr:row>
      <xdr:rowOff>160292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632075"/>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60325</xdr:rowOff>
    </xdr:from>
    <xdr:to>
      <xdr:col>21</xdr:col>
      <xdr:colOff>0</xdr:colOff>
      <xdr:row>16</xdr:row>
      <xdr:rowOff>159476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632075"/>
          <a:ext cx="889000" cy="27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52524</xdr:rowOff>
    </xdr:from>
    <xdr:to>
      <xdr:col>24</xdr:col>
      <xdr:colOff>609600</xdr:colOff>
      <xdr:row>13</xdr:row>
      <xdr:rowOff>154124</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24601</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2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146504</xdr:rowOff>
    </xdr:from>
    <xdr:to>
      <xdr:col>23</xdr:col>
      <xdr:colOff>457200</xdr:colOff>
      <xdr:row>15</xdr:row>
      <xdr:rowOff>76654</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2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61431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3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109492</xdr:rowOff>
    </xdr:from>
    <xdr:to>
      <xdr:col>22</xdr:col>
      <xdr:colOff>254000</xdr:colOff>
      <xdr:row>16</xdr:row>
      <xdr:rowOff>39642</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26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24419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9525</xdr:rowOff>
    </xdr:from>
    <xdr:to>
      <xdr:col>21</xdr:col>
      <xdr:colOff>50800</xdr:colOff>
      <xdr:row>15</xdr:row>
      <xdr:rowOff>111125</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95902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108676</xdr:rowOff>
    </xdr:from>
    <xdr:to>
      <xdr:col>19</xdr:col>
      <xdr:colOff>533400</xdr:colOff>
      <xdr:row>17</xdr:row>
      <xdr:rowOff>38826</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28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23603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9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年度決算額では</a:t>
          </a:r>
          <a:r>
            <a:rPr lang="en-US" altLang="ja-JP" sz="1100" b="0" i="0" baseline="0">
              <a:solidFill>
                <a:schemeClr val="dk1"/>
              </a:solidFill>
              <a:effectLst/>
              <a:latin typeface="+mn-lt"/>
              <a:ea typeface="+mn-ea"/>
              <a:cs typeface="+mn-cs"/>
            </a:rPr>
            <a:t>21.9%</a:t>
          </a:r>
          <a:r>
            <a:rPr lang="ja-JP" altLang="ja-JP" sz="1100" b="0" i="0" baseline="0">
              <a:solidFill>
                <a:schemeClr val="dk1"/>
              </a:solidFill>
              <a:effectLst/>
              <a:latin typeface="+mn-lt"/>
              <a:ea typeface="+mn-ea"/>
              <a:cs typeface="+mn-cs"/>
            </a:rPr>
            <a:t>となり前年度より</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しました。</a:t>
          </a:r>
          <a:r>
            <a:rPr lang="ja-JP" altLang="en-US" sz="1100" b="0" i="0" baseline="0">
              <a:solidFill>
                <a:schemeClr val="dk1"/>
              </a:solidFill>
              <a:effectLst/>
              <a:latin typeface="+mn-lt"/>
              <a:ea typeface="+mn-ea"/>
              <a:cs typeface="+mn-cs"/>
            </a:rPr>
            <a:t>主な原因は新規職員の補充が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名増となったことによるものです。</a:t>
          </a:r>
          <a:endParaRPr lang="ja-JP" altLang="ja-JP" sz="1400">
            <a:effectLst/>
          </a:endParaRPr>
        </a:p>
        <a:p>
          <a:pPr rtl="0"/>
          <a:r>
            <a:rPr lang="ja-JP" altLang="ja-JP" sz="1100" b="0" i="0" baseline="0">
              <a:solidFill>
                <a:schemeClr val="dk1"/>
              </a:solidFill>
              <a:effectLst/>
              <a:latin typeface="+mn-lt"/>
              <a:ea typeface="+mn-ea"/>
              <a:cs typeface="+mn-cs"/>
            </a:rPr>
            <a:t>　今後の新規採用については、退職者数との均衡を保ちながらも計画的に人員管理を行い、限られた職員数の中、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人の能力の向上を行いながら、人件費の抑制に努めます。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122428</xdr:rowOff>
    </xdr:from>
    <xdr:to>
      <xdr:col>4</xdr:col>
      <xdr:colOff>346075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となり前年度に比べ</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となりましたが、昨年度に引き続き類似団体・国・県の比率からは下回る状況となっています。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した要因としては、情報通信施設における機器の更新</a:t>
          </a:r>
          <a:r>
            <a:rPr lang="ja-JP" altLang="en-US" sz="1100" b="0" i="0" baseline="0">
              <a:solidFill>
                <a:schemeClr val="dk1"/>
              </a:solidFill>
              <a:effectLst/>
              <a:latin typeface="+mn-lt"/>
              <a:ea typeface="+mn-ea"/>
              <a:cs typeface="+mn-cs"/>
            </a:rPr>
            <a:t>が終了</a:t>
          </a:r>
          <a:r>
            <a:rPr lang="ja-JP" altLang="ja-JP" sz="1100" b="0" i="0" baseline="0">
              <a:solidFill>
                <a:schemeClr val="dk1"/>
              </a:solidFill>
              <a:effectLst/>
              <a:latin typeface="+mn-lt"/>
              <a:ea typeface="+mn-ea"/>
              <a:cs typeface="+mn-cs"/>
            </a:rPr>
            <a:t>したことによるもの</a:t>
          </a:r>
          <a:r>
            <a:rPr lang="ja-JP" altLang="en-US" sz="1100" b="0" i="0" baseline="0">
              <a:solidFill>
                <a:schemeClr val="dk1"/>
              </a:solidFill>
              <a:effectLst/>
              <a:latin typeface="+mn-lt"/>
              <a:ea typeface="+mn-ea"/>
              <a:cs typeface="+mn-cs"/>
            </a:rPr>
            <a:t>や、道の駅管理委託料が減額になったことによるものです</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ja-JP" altLang="ja-JP" sz="1400">
            <a:effectLst/>
          </a:endParaRPr>
        </a:p>
        <a:p>
          <a:pPr rtl="0"/>
          <a:r>
            <a:rPr lang="ja-JP" altLang="ja-JP" sz="1100" b="0" i="0" baseline="0">
              <a:solidFill>
                <a:schemeClr val="dk1"/>
              </a:solidFill>
              <a:effectLst/>
              <a:latin typeface="+mn-lt"/>
              <a:ea typeface="+mn-ea"/>
              <a:cs typeface="+mn-cs"/>
            </a:rPr>
            <a:t>　今後も事業運営において「ムダ」の見直しをおこない、経費削減を意識した財政運営に努めます。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7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1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扶助費は</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上昇しました。主な要因は年金生活者等支援臨時福祉給付金が</a:t>
          </a:r>
          <a:r>
            <a:rPr lang="en-US" altLang="ja-JP" sz="1100" b="0" i="0" baseline="0">
              <a:solidFill>
                <a:schemeClr val="dk1"/>
              </a:solidFill>
              <a:effectLst/>
              <a:latin typeface="+mn-lt"/>
              <a:ea typeface="+mn-ea"/>
              <a:cs typeface="+mn-cs"/>
            </a:rPr>
            <a:t>11,844</a:t>
          </a:r>
          <a:r>
            <a:rPr lang="ja-JP" altLang="en-US" sz="1100" b="0" i="0" baseline="0">
              <a:solidFill>
                <a:schemeClr val="dk1"/>
              </a:solidFill>
              <a:effectLst/>
              <a:latin typeface="+mn-lt"/>
              <a:ea typeface="+mn-ea"/>
              <a:cs typeface="+mn-cs"/>
            </a:rPr>
            <a:t>千円増加したことによるものです。扶助費については、</a:t>
          </a:r>
          <a:r>
            <a:rPr lang="ja-JP" altLang="ja-JP" sz="1100" b="0" i="0" baseline="0">
              <a:solidFill>
                <a:schemeClr val="dk1"/>
              </a:solidFill>
              <a:effectLst/>
              <a:latin typeface="+mn-lt"/>
              <a:ea typeface="+mn-ea"/>
              <a:cs typeface="+mn-cs"/>
            </a:rPr>
            <a:t>介護サービス受給者の増、国民健康保険等の療養費や障害者福祉費の増加に伴い、年々増加傾向にあります。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類似団体・県内平均は下回っているものの、医療費にかかる扶助費については、保健指導等の取り組みを行うことで抑制に努めます。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54</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その他に係る経常収支比率は非常に高いものとなっており、類似団体内でも高いものとなっています。</a:t>
          </a:r>
          <a:endParaRPr lang="ja-JP" altLang="ja-JP" sz="1400">
            <a:effectLst/>
          </a:endParaRPr>
        </a:p>
        <a:p>
          <a:pPr rtl="0"/>
          <a:r>
            <a:rPr lang="ja-JP" altLang="ja-JP" sz="1100" b="0" i="0" baseline="0">
              <a:solidFill>
                <a:schemeClr val="dk1"/>
              </a:solidFill>
              <a:effectLst/>
              <a:latin typeface="+mn-lt"/>
              <a:ea typeface="+mn-ea"/>
              <a:cs typeface="+mn-cs"/>
            </a:rPr>
            <a:t>　この内訳で最も多くを占めているものは、特別会計への繰出金となっており、下水道特別会計・観光施設特別会計への繰出金が大半を占めています。施設を維持するために、村の負担はやむを得ないものではありますが、公営事業及び公営企業である特別会計では、独立採算制の原則に立ち返り、運営方法の見直しを随時行いながら今後の運営にあたらなくてはならないと考え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28702</xdr:rowOff>
    </xdr:from>
    <xdr:to>
      <xdr:col>24</xdr:col>
      <xdr:colOff>31750</xdr:colOff>
      <xdr:row>59</xdr:row>
      <xdr:rowOff>106426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1442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28702</xdr:rowOff>
    </xdr:from>
    <xdr:to>
      <xdr:col>22</xdr:col>
      <xdr:colOff>565150</xdr:colOff>
      <xdr:row>59</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44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74422</xdr:rowOff>
    </xdr:from>
    <xdr:to>
      <xdr:col>21</xdr:col>
      <xdr:colOff>361950</xdr:colOff>
      <xdr:row>59</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189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74422</xdr:rowOff>
    </xdr:from>
    <xdr:to>
      <xdr:col>20</xdr:col>
      <xdr:colOff>158750</xdr:colOff>
      <xdr:row>59</xdr:row>
      <xdr:rowOff>97282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189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55626</xdr:rowOff>
    </xdr:from>
    <xdr:to>
      <xdr:col>24</xdr:col>
      <xdr:colOff>82550</xdr:colOff>
      <xdr:row>59</xdr:row>
      <xdr:rowOff>157226</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10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27703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149352</xdr:rowOff>
    </xdr:from>
    <xdr:to>
      <xdr:col>22</xdr:col>
      <xdr:colOff>615950</xdr:colOff>
      <xdr:row>59</xdr:row>
      <xdr:rowOff>79502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64279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23622</xdr:rowOff>
    </xdr:from>
    <xdr:to>
      <xdr:col>20</xdr:col>
      <xdr:colOff>209550</xdr:colOff>
      <xdr:row>59</xdr:row>
      <xdr:rowOff>125222</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109999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46482</xdr:rowOff>
    </xdr:from>
    <xdr:to>
      <xdr:col>19</xdr:col>
      <xdr:colOff>6350</xdr:colOff>
      <xdr:row>59</xdr:row>
      <xdr:rowOff>148082</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132859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増となりましました。補助費については、類似団体・国・県の平均を下回って</a:t>
          </a:r>
          <a:r>
            <a:rPr lang="ja-JP" altLang="en-US" sz="1100" b="0" i="0" baseline="0">
              <a:solidFill>
                <a:schemeClr val="dk1"/>
              </a:solidFill>
              <a:effectLst/>
              <a:latin typeface="+mn-lt"/>
              <a:ea typeface="+mn-ea"/>
              <a:cs typeface="+mn-cs"/>
            </a:rPr>
            <a:t>おり、ここ数年は横ばい状態</a:t>
          </a:r>
          <a:r>
            <a:rPr lang="ja-JP" altLang="ja-JP" sz="1100" b="0" i="0" baseline="0">
              <a:solidFill>
                <a:schemeClr val="dk1"/>
              </a:solidFill>
              <a:effectLst/>
              <a:latin typeface="+mn-lt"/>
              <a:ea typeface="+mn-ea"/>
              <a:cs typeface="+mn-cs"/>
            </a:rPr>
            <a:t>にあります。</a:t>
          </a:r>
          <a:endParaRPr lang="ja-JP" altLang="ja-JP" sz="1400">
            <a:effectLst/>
          </a:endParaRPr>
        </a:p>
        <a:p>
          <a:r>
            <a:rPr lang="ja-JP" altLang="ja-JP" sz="1100" b="0" i="0" baseline="0">
              <a:solidFill>
                <a:schemeClr val="dk1"/>
              </a:solidFill>
              <a:effectLst/>
              <a:latin typeface="+mn-lt"/>
              <a:ea typeface="+mn-ea"/>
              <a:cs typeface="+mn-cs"/>
            </a:rPr>
            <a:t>　補助費の大半を占めている、一部事務組合への負担金等によっては割合が大きく左右されることはありますが、各種補助金については前年踏襲となることの無いよう、事業内容・実績の評価を行い精査をすることと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全国的に公債費については</a:t>
          </a:r>
          <a:r>
            <a:rPr lang="ja-JP" altLang="en-US" sz="1100" b="0" i="0" baseline="0">
              <a:solidFill>
                <a:schemeClr val="dk1"/>
              </a:solidFill>
              <a:effectLst/>
              <a:latin typeface="+mn-lt"/>
              <a:ea typeface="+mn-ea"/>
              <a:cs typeface="+mn-cs"/>
            </a:rPr>
            <a:t>ほぼ横ばい状態</a:t>
          </a:r>
          <a:r>
            <a:rPr lang="ja-JP" altLang="ja-JP" sz="1100" b="0" i="0" baseline="0">
              <a:solidFill>
                <a:schemeClr val="dk1"/>
              </a:solidFill>
              <a:effectLst/>
              <a:latin typeface="+mn-lt"/>
              <a:ea typeface="+mn-ea"/>
              <a:cs typeface="+mn-cs"/>
            </a:rPr>
            <a:t>にありますが、本村においても公債費の抑制に努めているところです。</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年度より、地方債の繰上償還や地方債の新規発行の抑制により、公債費の抑制に努めてきました。現在は類似団体等の平均から下回っているものの、平成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年より過疎地域に再指定されたことにより過疎債の活用を進めています。このことからこの先</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年程度は公債費の増加を見込んでいます。</a:t>
          </a:r>
          <a:endParaRPr lang="ja-JP" altLang="ja-JP" sz="1400">
            <a:effectLst/>
          </a:endParaRPr>
        </a:p>
        <a:p>
          <a:pPr rtl="0"/>
          <a:r>
            <a:rPr lang="ja-JP" altLang="ja-JP" sz="1100" b="0" i="0" baseline="0">
              <a:solidFill>
                <a:schemeClr val="dk1"/>
              </a:solidFill>
              <a:effectLst/>
              <a:latin typeface="+mn-lt"/>
              <a:ea typeface="+mn-ea"/>
              <a:cs typeface="+mn-cs"/>
            </a:rPr>
            <a:t>　今後も財政健全化計画の一つの基準でもある、実質公債費比率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％を超えることが無いよう必要最小限の起債発行とし、公債費の抑制に努めます。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65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54611</xdr:rowOff>
    </xdr:from>
    <xdr:to>
      <xdr:col>4</xdr:col>
      <xdr:colOff>346075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84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76</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84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3811</xdr:rowOff>
    </xdr:from>
    <xdr:to>
      <xdr:col>4</xdr:col>
      <xdr:colOff>396875</xdr:colOff>
      <xdr:row>76</xdr:row>
      <xdr:rowOff>105411</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3811</xdr:rowOff>
    </xdr:from>
    <xdr:to>
      <xdr:col>3</xdr:col>
      <xdr:colOff>193675</xdr:colOff>
      <xdr:row>76</xdr:row>
      <xdr:rowOff>105411</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3811</xdr:rowOff>
    </xdr:from>
    <xdr:to>
      <xdr:col>1</xdr:col>
      <xdr:colOff>676275</xdr:colOff>
      <xdr:row>76</xdr:row>
      <xdr:rowOff>105411</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115587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年度決算における経常収支比率では人件費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最も多くを占めており、次に繰出金が大半を占めています。前年度からは</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となり、長野県及び類似団体平均を上回っています。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額となった主な要因としては、平成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前年の</a:t>
          </a:r>
          <a:r>
            <a:rPr lang="ja-JP" altLang="ja-JP" sz="1100" b="0" i="0" baseline="0">
              <a:solidFill>
                <a:schemeClr val="dk1"/>
              </a:solidFill>
              <a:effectLst/>
              <a:latin typeface="+mn-lt"/>
              <a:ea typeface="+mn-ea"/>
              <a:cs typeface="+mn-cs"/>
            </a:rPr>
            <a:t>寡雪</a:t>
          </a:r>
          <a:r>
            <a:rPr lang="ja-JP" altLang="en-US" sz="1100" b="0" i="0" baseline="0">
              <a:solidFill>
                <a:schemeClr val="dk1"/>
              </a:solidFill>
              <a:effectLst/>
              <a:latin typeface="+mn-lt"/>
              <a:ea typeface="+mn-ea"/>
              <a:cs typeface="+mn-cs"/>
            </a:rPr>
            <a:t>と比較して通常ベースの積雪があったため</a:t>
          </a:r>
          <a:r>
            <a:rPr lang="ja-JP" altLang="ja-JP" sz="1100" b="0" i="0" baseline="0">
              <a:solidFill>
                <a:schemeClr val="dk1"/>
              </a:solidFill>
              <a:effectLst/>
              <a:latin typeface="+mn-lt"/>
              <a:ea typeface="+mn-ea"/>
              <a:cs typeface="+mn-cs"/>
            </a:rPr>
            <a:t>除雪費用が</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ことによります。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主な内訳となっている繰出金や人件費については、他の項目にて記載したような取り組みを行うことで、今後の経常経費削減に努めます。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37193</xdr:rowOff>
    </xdr:from>
    <xdr:to>
      <xdr:col>24</xdr:col>
      <xdr:colOff>31750</xdr:colOff>
      <xdr:row>77</xdr:row>
      <xdr:rowOff>118836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388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37193</xdr:rowOff>
    </xdr:from>
    <xdr:to>
      <xdr:col>22</xdr:col>
      <xdr:colOff>565150</xdr:colOff>
      <xdr:row>77</xdr:row>
      <xdr:rowOff>128632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388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89444</xdr:rowOff>
    </xdr:from>
    <xdr:to>
      <xdr:col>21</xdr:col>
      <xdr:colOff>361950</xdr:colOff>
      <xdr:row>77</xdr:row>
      <xdr:rowOff>128632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910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89444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71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68036</xdr:rowOff>
    </xdr:from>
    <xdr:to>
      <xdr:col>24</xdr:col>
      <xdr:colOff>82550</xdr:colOff>
      <xdr:row>77</xdr:row>
      <xdr:rowOff>169636</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40113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157843</xdr:rowOff>
    </xdr:from>
    <xdr:to>
      <xdr:col>22</xdr:col>
      <xdr:colOff>615950</xdr:colOff>
      <xdr:row>77</xdr:row>
      <xdr:rowOff>87993</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77832</xdr:rowOff>
    </xdr:from>
    <xdr:to>
      <xdr:col>21</xdr:col>
      <xdr:colOff>412750</xdr:colOff>
      <xdr:row>78</xdr:row>
      <xdr:rowOff>7982</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164209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38644</xdr:rowOff>
    </xdr:from>
    <xdr:to>
      <xdr:col>20</xdr:col>
      <xdr:colOff>209550</xdr:colOff>
      <xdr:row>77</xdr:row>
      <xdr:rowOff>140244</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125021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長野県木島平村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6791</xdr:rowOff>
    </xdr:from>
    <xdr:to>
      <xdr:col>4</xdr:col>
      <xdr:colOff>1117600</xdr:colOff>
      <xdr:row>18</xdr:row>
      <xdr:rowOff>11864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40516"/>
          <a:ext cx="647700" cy="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180</xdr:rowOff>
    </xdr:from>
    <xdr:to>
      <xdr:col>4</xdr:col>
      <xdr:colOff>469900</xdr:colOff>
      <xdr:row>18</xdr:row>
      <xdr:rowOff>11864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33905"/>
          <a:ext cx="698500" cy="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180</xdr:rowOff>
    </xdr:from>
    <xdr:to>
      <xdr:col>3</xdr:col>
      <xdr:colOff>904875</xdr:colOff>
      <xdr:row>18</xdr:row>
      <xdr:rowOff>16180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33905"/>
          <a:ext cx="698500" cy="16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16180</xdr:rowOff>
    </xdr:from>
    <xdr:to>
      <xdr:col>3</xdr:col>
      <xdr:colOff>206375</xdr:colOff>
      <xdr:row>18</xdr:row>
      <xdr:rowOff>26529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49905"/>
          <a:ext cx="698500" cy="10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127441</xdr:rowOff>
    </xdr:from>
    <xdr:to>
      <xdr:col>5</xdr:col>
      <xdr:colOff>34925</xdr:colOff>
      <xdr:row>18</xdr:row>
      <xdr:rowOff>57591</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08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99518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6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148,418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132514</xdr:rowOff>
    </xdr:from>
    <xdr:to>
      <xdr:col>4</xdr:col>
      <xdr:colOff>520700</xdr:colOff>
      <xdr:row>18</xdr:row>
      <xdr:rowOff>62664</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9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47441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8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120830</xdr:rowOff>
    </xdr:from>
    <xdr:to>
      <xdr:col>3</xdr:col>
      <xdr:colOff>955675</xdr:colOff>
      <xdr:row>18</xdr:row>
      <xdr:rowOff>50980</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8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35757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136830</xdr:rowOff>
    </xdr:from>
    <xdr:to>
      <xdr:col>3</xdr:col>
      <xdr:colOff>257175</xdr:colOff>
      <xdr:row>18</xdr:row>
      <xdr:rowOff>66980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9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51757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147179</xdr:rowOff>
    </xdr:from>
    <xdr:to>
      <xdr:col>2</xdr:col>
      <xdr:colOff>692150</xdr:colOff>
      <xdr:row>18</xdr:row>
      <xdr:rowOff>77329</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10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62106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9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186587</xdr:rowOff>
    </xdr:from>
    <xdr:to>
      <xdr:col>4</xdr:col>
      <xdr:colOff>1117600</xdr:colOff>
      <xdr:row>35</xdr:row>
      <xdr:rowOff>198606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796937"/>
          <a:ext cx="647700" cy="1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171365</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781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183011</xdr:rowOff>
    </xdr:from>
    <xdr:to>
      <xdr:col>4</xdr:col>
      <xdr:colOff>469900</xdr:colOff>
      <xdr:row>35</xdr:row>
      <xdr:rowOff>198606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793361"/>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183011</xdr:rowOff>
    </xdr:from>
    <xdr:to>
      <xdr:col>3</xdr:col>
      <xdr:colOff>904875</xdr:colOff>
      <xdr:row>35</xdr:row>
      <xdr:rowOff>185366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3606800" y="6793361"/>
          <a:ext cx="698500" cy="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185366</xdr:rowOff>
    </xdr:from>
    <xdr:to>
      <xdr:col>3</xdr:col>
      <xdr:colOff>206375</xdr:colOff>
      <xdr:row>35</xdr:row>
      <xdr:rowOff>189600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2908300" y="6795716"/>
          <a:ext cx="698500" cy="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135787</xdr:rowOff>
    </xdr:from>
    <xdr:to>
      <xdr:col>5</xdr:col>
      <xdr:colOff>34925</xdr:colOff>
      <xdr:row>35</xdr:row>
      <xdr:rowOff>237387</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74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323764</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5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147806</xdr:rowOff>
    </xdr:from>
    <xdr:to>
      <xdr:col>4</xdr:col>
      <xdr:colOff>520700</xdr:colOff>
      <xdr:row>35</xdr:row>
      <xdr:rowOff>249406</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75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259583</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527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132211</xdr:rowOff>
    </xdr:from>
    <xdr:to>
      <xdr:col>3</xdr:col>
      <xdr:colOff>955675</xdr:colOff>
      <xdr:row>35</xdr:row>
      <xdr:rowOff>233811</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74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243988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5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134566</xdr:rowOff>
    </xdr:from>
    <xdr:to>
      <xdr:col>3</xdr:col>
      <xdr:colOff>257175</xdr:colOff>
      <xdr:row>35</xdr:row>
      <xdr:rowOff>236166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7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220943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8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138800</xdr:rowOff>
    </xdr:from>
    <xdr:to>
      <xdr:col>2</xdr:col>
      <xdr:colOff>692150</xdr:colOff>
      <xdr:row>35</xdr:row>
      <xdr:rowOff>240400</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74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225177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8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9966</xdr:rowOff>
    </xdr:from>
    <xdr:to>
      <xdr:col>6</xdr:col>
      <xdr:colOff>511175</xdr:colOff>
      <xdr:row>39</xdr:row>
      <xdr:rowOff>12758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96516"/>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165055</xdr:rowOff>
    </xdr:from>
    <xdr:to>
      <xdr:col>5</xdr:col>
      <xdr:colOff>358775</xdr:colOff>
      <xdr:row>39</xdr:row>
      <xdr:rowOff>12758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80155"/>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165055</xdr:rowOff>
    </xdr:from>
    <xdr:to>
      <xdr:col>4</xdr:col>
      <xdr:colOff>155575</xdr:colOff>
      <xdr:row>39</xdr:row>
      <xdr:rowOff>33401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0155"/>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33401</xdr:rowOff>
    </xdr:from>
    <xdr:to>
      <xdr:col>2</xdr:col>
      <xdr:colOff>638175</xdr:colOff>
      <xdr:row>39</xdr:row>
      <xdr:rowOff>42652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19951"/>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130616</xdr:rowOff>
    </xdr:from>
    <xdr:to>
      <xdr:col>6</xdr:col>
      <xdr:colOff>561975</xdr:colOff>
      <xdr:row>39</xdr:row>
      <xdr:rowOff>60766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6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109043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2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133408</xdr:rowOff>
    </xdr:from>
    <xdr:to>
      <xdr:col>5</xdr:col>
      <xdr:colOff>409575</xdr:colOff>
      <xdr:row>39</xdr:row>
      <xdr:rowOff>63558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54685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4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114255</xdr:rowOff>
    </xdr:from>
    <xdr:to>
      <xdr:col>4</xdr:col>
      <xdr:colOff>206375</xdr:colOff>
      <xdr:row>39</xdr:row>
      <xdr:rowOff>44405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35532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2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132,236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154051</xdr:rowOff>
    </xdr:from>
    <xdr:to>
      <xdr:col>3</xdr:col>
      <xdr:colOff>3175</xdr:colOff>
      <xdr:row>39</xdr:row>
      <xdr:rowOff>84201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75328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6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163302</xdr:rowOff>
    </xdr:from>
    <xdr:to>
      <xdr:col>1</xdr:col>
      <xdr:colOff>485775</xdr:colOff>
      <xdr:row>39</xdr:row>
      <xdr:rowOff>93452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84579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7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60518</xdr:rowOff>
    </xdr:from>
    <xdr:to>
      <xdr:col>6</xdr:col>
      <xdr:colOff>511175</xdr:colOff>
      <xdr:row>58</xdr:row>
      <xdr:rowOff>62081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04618"/>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60518</xdr:rowOff>
    </xdr:from>
    <xdr:to>
      <xdr:col>5</xdr:col>
      <xdr:colOff>358775</xdr:colOff>
      <xdr:row>58</xdr:row>
      <xdr:rowOff>75344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4618"/>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75101</xdr:rowOff>
    </xdr:from>
    <xdr:to>
      <xdr:col>4</xdr:col>
      <xdr:colOff>155575</xdr:colOff>
      <xdr:row>58</xdr:row>
      <xdr:rowOff>75344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19201"/>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75101</xdr:rowOff>
    </xdr:from>
    <xdr:to>
      <xdr:col>2</xdr:col>
      <xdr:colOff>638175</xdr:colOff>
      <xdr:row>58</xdr:row>
      <xdr:rowOff>91074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9201"/>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11281</xdr:rowOff>
    </xdr:from>
    <xdr:to>
      <xdr:col>6</xdr:col>
      <xdr:colOff>561975</xdr:colOff>
      <xdr:row>58</xdr:row>
      <xdr:rowOff>112881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97658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9718</xdr:rowOff>
    </xdr:from>
    <xdr:to>
      <xdr:col>5</xdr:col>
      <xdr:colOff>409575</xdr:colOff>
      <xdr:row>58</xdr:row>
      <xdr:rowOff>111318</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102445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24544</xdr:rowOff>
    </xdr:from>
    <xdr:to>
      <xdr:col>4</xdr:col>
      <xdr:colOff>206375</xdr:colOff>
      <xdr:row>58</xdr:row>
      <xdr:rowOff>126144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117271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24301</xdr:rowOff>
    </xdr:from>
    <xdr:to>
      <xdr:col>3</xdr:col>
      <xdr:colOff>3175</xdr:colOff>
      <xdr:row>58</xdr:row>
      <xdr:rowOff>125901</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117028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6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40274</xdr:rowOff>
    </xdr:from>
    <xdr:to>
      <xdr:col>1</xdr:col>
      <xdr:colOff>485775</xdr:colOff>
      <xdr:row>58</xdr:row>
      <xdr:rowOff>141874</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133001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7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12688</xdr:rowOff>
    </xdr:from>
    <xdr:to>
      <xdr:col>6</xdr:col>
      <xdr:colOff>511175</xdr:colOff>
      <xdr:row>77</xdr:row>
      <xdr:rowOff>144348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14338"/>
          <a:ext cx="838200" cy="1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167703</xdr:rowOff>
    </xdr:from>
    <xdr:to>
      <xdr:col>5</xdr:col>
      <xdr:colOff>358775</xdr:colOff>
      <xdr:row>77</xdr:row>
      <xdr:rowOff>144348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97903"/>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167703</xdr:rowOff>
    </xdr:from>
    <xdr:to>
      <xdr:col>4</xdr:col>
      <xdr:colOff>155575</xdr:colOff>
      <xdr:row>77</xdr:row>
      <xdr:rowOff>30302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197903"/>
          <a:ext cx="889000" cy="3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23203</xdr:rowOff>
    </xdr:from>
    <xdr:to>
      <xdr:col>2</xdr:col>
      <xdr:colOff>638175</xdr:colOff>
      <xdr:row>77</xdr:row>
      <xdr:rowOff>30302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24853"/>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133338</xdr:rowOff>
    </xdr:from>
    <xdr:to>
      <xdr:col>6</xdr:col>
      <xdr:colOff>561975</xdr:colOff>
      <xdr:row>77</xdr:row>
      <xdr:rowOff>63488</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1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156215</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93548</xdr:rowOff>
    </xdr:from>
    <xdr:to>
      <xdr:col>5</xdr:col>
      <xdr:colOff>409575</xdr:colOff>
      <xdr:row>78</xdr:row>
      <xdr:rowOff>23698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14825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116903</xdr:rowOff>
    </xdr:from>
    <xdr:to>
      <xdr:col>4</xdr:col>
      <xdr:colOff>206375</xdr:colOff>
      <xdr:row>77</xdr:row>
      <xdr:rowOff>47053</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63581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150952</xdr:rowOff>
    </xdr:from>
    <xdr:to>
      <xdr:col>3</xdr:col>
      <xdr:colOff>3175</xdr:colOff>
      <xdr:row>77</xdr:row>
      <xdr:rowOff>81102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1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97629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143853</xdr:rowOff>
    </xdr:from>
    <xdr:to>
      <xdr:col>1</xdr:col>
      <xdr:colOff>485775</xdr:colOff>
      <xdr:row>77</xdr:row>
      <xdr:rowOff>74003</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1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90530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93044</xdr:rowOff>
    </xdr:from>
    <xdr:to>
      <xdr:col>6</xdr:col>
      <xdr:colOff>511175</xdr:colOff>
      <xdr:row>98</xdr:row>
      <xdr:rowOff>116470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95144"/>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116470</xdr:rowOff>
    </xdr:from>
    <xdr:to>
      <xdr:col>5</xdr:col>
      <xdr:colOff>358775</xdr:colOff>
      <xdr:row>98</xdr:row>
      <xdr:rowOff>121543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918570"/>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121543</xdr:rowOff>
    </xdr:from>
    <xdr:to>
      <xdr:col>4</xdr:col>
      <xdr:colOff>155575</xdr:colOff>
      <xdr:row>98</xdr:row>
      <xdr:rowOff>168264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923643"/>
          <a:ext cx="889000" cy="4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159600</xdr:rowOff>
    </xdr:from>
    <xdr:to>
      <xdr:col>2</xdr:col>
      <xdr:colOff>638175</xdr:colOff>
      <xdr:row>98</xdr:row>
      <xdr:rowOff>168264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961700"/>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42244</xdr:rowOff>
    </xdr:from>
    <xdr:to>
      <xdr:col>6</xdr:col>
      <xdr:colOff>561975</xdr:colOff>
      <xdr:row>98</xdr:row>
      <xdr:rowOff>143844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8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20671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8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65670</xdr:rowOff>
    </xdr:from>
    <xdr:to>
      <xdr:col>5</xdr:col>
      <xdr:colOff>409575</xdr:colOff>
      <xdr:row>98</xdr:row>
      <xdr:rowOff>167270</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8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158397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70743</xdr:rowOff>
    </xdr:from>
    <xdr:to>
      <xdr:col>4</xdr:col>
      <xdr:colOff>206375</xdr:colOff>
      <xdr:row>99</xdr:row>
      <xdr:rowOff>893</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163470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117464</xdr:rowOff>
    </xdr:from>
    <xdr:to>
      <xdr:col>3</xdr:col>
      <xdr:colOff>3175</xdr:colOff>
      <xdr:row>99</xdr:row>
      <xdr:rowOff>47614</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38741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70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108800</xdr:rowOff>
    </xdr:from>
    <xdr:to>
      <xdr:col>1</xdr:col>
      <xdr:colOff>485775</xdr:colOff>
      <xdr:row>99</xdr:row>
      <xdr:rowOff>38950</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9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30077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700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138322</xdr:rowOff>
    </xdr:from>
    <xdr:to>
      <xdr:col>15</xdr:col>
      <xdr:colOff>180975</xdr:colOff>
      <xdr:row>37</xdr:row>
      <xdr:rowOff>149066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81972"/>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149066</xdr:rowOff>
    </xdr:from>
    <xdr:to>
      <xdr:col>14</xdr:col>
      <xdr:colOff>28575</xdr:colOff>
      <xdr:row>37</xdr:row>
      <xdr:rowOff>170855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492716"/>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153089</xdr:rowOff>
    </xdr:from>
    <xdr:to>
      <xdr:col>12</xdr:col>
      <xdr:colOff>511175</xdr:colOff>
      <xdr:row>37</xdr:row>
      <xdr:rowOff>170855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496739"/>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153089</xdr:rowOff>
    </xdr:from>
    <xdr:to>
      <xdr:col>11</xdr:col>
      <xdr:colOff>307975</xdr:colOff>
      <xdr:row>38</xdr:row>
      <xdr:rowOff>6077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96739"/>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87522</xdr:rowOff>
    </xdr:from>
    <xdr:to>
      <xdr:col>15</xdr:col>
      <xdr:colOff>231775</xdr:colOff>
      <xdr:row>38</xdr:row>
      <xdr:rowOff>17672</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4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65949</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98266</xdr:rowOff>
    </xdr:from>
    <xdr:to>
      <xdr:col>14</xdr:col>
      <xdr:colOff>79375</xdr:colOff>
      <xdr:row>38</xdr:row>
      <xdr:rowOff>28416</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19543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120055</xdr:rowOff>
    </xdr:from>
    <xdr:to>
      <xdr:col>12</xdr:col>
      <xdr:colOff>561975</xdr:colOff>
      <xdr:row>38</xdr:row>
      <xdr:rowOff>50205</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4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41332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102289</xdr:rowOff>
    </xdr:from>
    <xdr:to>
      <xdr:col>11</xdr:col>
      <xdr:colOff>358775</xdr:colOff>
      <xdr:row>38</xdr:row>
      <xdr:rowOff>32440</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23566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5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126727</xdr:rowOff>
    </xdr:from>
    <xdr:to>
      <xdr:col>10</xdr:col>
      <xdr:colOff>155575</xdr:colOff>
      <xdr:row>38</xdr:row>
      <xdr:rowOff>56877</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4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48004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5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20505</xdr:rowOff>
    </xdr:from>
    <xdr:to>
      <xdr:col>15</xdr:col>
      <xdr:colOff>180975</xdr:colOff>
      <xdr:row>59</xdr:row>
      <xdr:rowOff>21217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136055"/>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153657</xdr:rowOff>
    </xdr:from>
    <xdr:to>
      <xdr:col>14</xdr:col>
      <xdr:colOff>28575</xdr:colOff>
      <xdr:row>59</xdr:row>
      <xdr:rowOff>21217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97757"/>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153657</xdr:rowOff>
    </xdr:from>
    <xdr:to>
      <xdr:col>12</xdr:col>
      <xdr:colOff>511175</xdr:colOff>
      <xdr:row>59</xdr:row>
      <xdr:rowOff>5178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97757"/>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2103</xdr:rowOff>
    </xdr:from>
    <xdr:to>
      <xdr:col>11</xdr:col>
      <xdr:colOff>307975</xdr:colOff>
      <xdr:row>59</xdr:row>
      <xdr:rowOff>5178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117653"/>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141155</xdr:rowOff>
    </xdr:from>
    <xdr:to>
      <xdr:col>15</xdr:col>
      <xdr:colOff>231775</xdr:colOff>
      <xdr:row>59</xdr:row>
      <xdr:rowOff>71305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56082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100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141867</xdr:rowOff>
    </xdr:from>
    <xdr:to>
      <xdr:col>14</xdr:col>
      <xdr:colOff>79375</xdr:colOff>
      <xdr:row>59</xdr:row>
      <xdr:rowOff>72017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63144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102857</xdr:rowOff>
    </xdr:from>
    <xdr:to>
      <xdr:col>12</xdr:col>
      <xdr:colOff>561975</xdr:colOff>
      <xdr:row>59</xdr:row>
      <xdr:rowOff>33007</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24134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13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125828</xdr:rowOff>
    </xdr:from>
    <xdr:to>
      <xdr:col>11</xdr:col>
      <xdr:colOff>358775</xdr:colOff>
      <xdr:row>59</xdr:row>
      <xdr:rowOff>55978</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47105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1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122753</xdr:rowOff>
    </xdr:from>
    <xdr:to>
      <xdr:col>10</xdr:col>
      <xdr:colOff>155575</xdr:colOff>
      <xdr:row>59</xdr:row>
      <xdr:rowOff>52903</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44030</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28570</xdr:rowOff>
    </xdr:from>
    <xdr:to>
      <xdr:col>15</xdr:col>
      <xdr:colOff>180975</xdr:colOff>
      <xdr:row>79</xdr:row>
      <xdr:rowOff>31432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73120"/>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31432</xdr:rowOff>
    </xdr:from>
    <xdr:to>
      <xdr:col>14</xdr:col>
      <xdr:colOff>28575</xdr:colOff>
      <xdr:row>79</xdr:row>
      <xdr:rowOff>35812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75982"/>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149220</xdr:rowOff>
    </xdr:from>
    <xdr:to>
      <xdr:col>15</xdr:col>
      <xdr:colOff>231775</xdr:colOff>
      <xdr:row>79</xdr:row>
      <xdr:rowOff>79370</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5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64147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152082</xdr:rowOff>
    </xdr:from>
    <xdr:to>
      <xdr:col>14</xdr:col>
      <xdr:colOff>79375</xdr:colOff>
      <xdr:row>79</xdr:row>
      <xdr:rowOff>82232</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5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73359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156462</xdr:rowOff>
    </xdr:from>
    <xdr:to>
      <xdr:col>12</xdr:col>
      <xdr:colOff>561975</xdr:colOff>
      <xdr:row>79</xdr:row>
      <xdr:rowOff>86612</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5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77739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7" y="136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26760</xdr:rowOff>
    </xdr:from>
    <xdr:to>
      <xdr:col>15</xdr:col>
      <xdr:colOff>180975</xdr:colOff>
      <xdr:row>99</xdr:row>
      <xdr:rowOff>28964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7000310"/>
          <a:ext cx="8382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157407</xdr:rowOff>
    </xdr:from>
    <xdr:to>
      <xdr:col>14</xdr:col>
      <xdr:colOff>28575</xdr:colOff>
      <xdr:row>99</xdr:row>
      <xdr:rowOff>26760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59507"/>
          <a:ext cx="889000" cy="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149614</xdr:rowOff>
    </xdr:from>
    <xdr:to>
      <xdr:col>15</xdr:col>
      <xdr:colOff>231775</xdr:colOff>
      <xdr:row>99</xdr:row>
      <xdr:rowOff>79764</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147410</xdr:rowOff>
    </xdr:from>
    <xdr:to>
      <xdr:col>14</xdr:col>
      <xdr:colOff>79375</xdr:colOff>
      <xdr:row>99</xdr:row>
      <xdr:rowOff>77560</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68687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70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106607</xdr:rowOff>
    </xdr:from>
    <xdr:to>
      <xdr:col>12</xdr:col>
      <xdr:colOff>561975</xdr:colOff>
      <xdr:row>99</xdr:row>
      <xdr:rowOff>36757</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53284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668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41104</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7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39847</xdr:rowOff>
    </xdr:from>
    <xdr:to>
      <xdr:col>21</xdr:col>
      <xdr:colOff>161925</xdr:colOff>
      <xdr:row>39</xdr:row>
      <xdr:rowOff>41104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639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39847</xdr:rowOff>
    </xdr:from>
    <xdr:to>
      <xdr:col>19</xdr:col>
      <xdr:colOff>644525</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6397"/>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161754</xdr:rowOff>
    </xdr:from>
    <xdr:to>
      <xdr:col>21</xdr:col>
      <xdr:colOff>212725</xdr:colOff>
      <xdr:row>39</xdr:row>
      <xdr:rowOff>91904</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83031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6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160497</xdr:rowOff>
    </xdr:from>
    <xdr:to>
      <xdr:col>20</xdr:col>
      <xdr:colOff>9525</xdr:colOff>
      <xdr:row>39</xdr:row>
      <xdr:rowOff>90647</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81774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7" y="67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120309</xdr:rowOff>
    </xdr:from>
    <xdr:to>
      <xdr:col>23</xdr:col>
      <xdr:colOff>517525</xdr:colOff>
      <xdr:row>78</xdr:row>
      <xdr:rowOff>124746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93409"/>
          <a:ext cx="8382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123513</xdr:rowOff>
    </xdr:from>
    <xdr:to>
      <xdr:col>22</xdr:col>
      <xdr:colOff>365125</xdr:colOff>
      <xdr:row>78</xdr:row>
      <xdr:rowOff>124746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96613"/>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123513</xdr:rowOff>
    </xdr:from>
    <xdr:to>
      <xdr:col>21</xdr:col>
      <xdr:colOff>161925</xdr:colOff>
      <xdr:row>78</xdr:row>
      <xdr:rowOff>124706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9661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124706</xdr:rowOff>
    </xdr:from>
    <xdr:to>
      <xdr:col>19</xdr:col>
      <xdr:colOff>644525</xdr:colOff>
      <xdr:row>78</xdr:row>
      <xdr:rowOff>126397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9780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69509</xdr:rowOff>
    </xdr:from>
    <xdr:to>
      <xdr:col>23</xdr:col>
      <xdr:colOff>568325</xdr:colOff>
      <xdr:row>78</xdr:row>
      <xdr:rowOff>171109</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4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155886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73946</xdr:rowOff>
    </xdr:from>
    <xdr:to>
      <xdr:col>22</xdr:col>
      <xdr:colOff>415925</xdr:colOff>
      <xdr:row>79</xdr:row>
      <xdr:rowOff>4096</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4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166673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72713</xdr:rowOff>
    </xdr:from>
    <xdr:to>
      <xdr:col>21</xdr:col>
      <xdr:colOff>212725</xdr:colOff>
      <xdr:row>79</xdr:row>
      <xdr:rowOff>2863</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4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165440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73906</xdr:rowOff>
    </xdr:from>
    <xdr:to>
      <xdr:col>20</xdr:col>
      <xdr:colOff>9525</xdr:colOff>
      <xdr:row>79</xdr:row>
      <xdr:rowOff>4056</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166633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75597</xdr:rowOff>
    </xdr:from>
    <xdr:to>
      <xdr:col>18</xdr:col>
      <xdr:colOff>492125</xdr:colOff>
      <xdr:row>79</xdr:row>
      <xdr:rowOff>5747</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4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168324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107806</xdr:rowOff>
    </xdr:from>
    <xdr:to>
      <xdr:col>23</xdr:col>
      <xdr:colOff>517525</xdr:colOff>
      <xdr:row>98</xdr:row>
      <xdr:rowOff>114739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9906"/>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114739</xdr:rowOff>
    </xdr:from>
    <xdr:to>
      <xdr:col>22</xdr:col>
      <xdr:colOff>365125</xdr:colOff>
      <xdr:row>98</xdr:row>
      <xdr:rowOff>121788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683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121788</xdr:rowOff>
    </xdr:from>
    <xdr:to>
      <xdr:col>21</xdr:col>
      <xdr:colOff>161925</xdr:colOff>
      <xdr:row>98</xdr:row>
      <xdr:rowOff>134617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23888"/>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126738</xdr:rowOff>
    </xdr:from>
    <xdr:to>
      <xdr:col>19</xdr:col>
      <xdr:colOff>644525</xdr:colOff>
      <xdr:row>98</xdr:row>
      <xdr:rowOff>134617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28838"/>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57006</xdr:rowOff>
    </xdr:from>
    <xdr:to>
      <xdr:col>23</xdr:col>
      <xdr:colOff>568325</xdr:colOff>
      <xdr:row>98</xdr:row>
      <xdr:rowOff>158606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63939</xdr:rowOff>
    </xdr:from>
    <xdr:to>
      <xdr:col>22</xdr:col>
      <xdr:colOff>415925</xdr:colOff>
      <xdr:row>98</xdr:row>
      <xdr:rowOff>165539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156666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70988</xdr:rowOff>
    </xdr:from>
    <xdr:to>
      <xdr:col>21</xdr:col>
      <xdr:colOff>212725</xdr:colOff>
      <xdr:row>99</xdr:row>
      <xdr:rowOff>1138</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163715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83817</xdr:rowOff>
    </xdr:from>
    <xdr:to>
      <xdr:col>20</xdr:col>
      <xdr:colOff>9525</xdr:colOff>
      <xdr:row>99</xdr:row>
      <xdr:rowOff>13967</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5094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7" y="1697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75938</xdr:rowOff>
    </xdr:from>
    <xdr:to>
      <xdr:col>18</xdr:col>
      <xdr:colOff>492125</xdr:colOff>
      <xdr:row>99</xdr:row>
      <xdr:rowOff>6088</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168665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102591</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17691"/>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102591</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17691"/>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51791</xdr:rowOff>
    </xdr:from>
    <xdr:to>
      <xdr:col>28</xdr:col>
      <xdr:colOff>365125</xdr:colOff>
      <xdr:row>38</xdr:row>
      <xdr:rowOff>153391</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144518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7" y="66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171430</xdr:rowOff>
    </xdr:from>
    <xdr:to>
      <xdr:col>32</xdr:col>
      <xdr:colOff>187325</xdr:colOff>
      <xdr:row>57</xdr:row>
      <xdr:rowOff>29835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772630"/>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143084</xdr:rowOff>
    </xdr:from>
    <xdr:to>
      <xdr:col>31</xdr:col>
      <xdr:colOff>34925</xdr:colOff>
      <xdr:row>56</xdr:row>
      <xdr:rowOff>171430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74428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136660</xdr:rowOff>
    </xdr:from>
    <xdr:to>
      <xdr:col>29</xdr:col>
      <xdr:colOff>517525</xdr:colOff>
      <xdr:row>56</xdr:row>
      <xdr:rowOff>143084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737860"/>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132728</xdr:rowOff>
    </xdr:from>
    <xdr:to>
      <xdr:col>28</xdr:col>
      <xdr:colOff>314325</xdr:colOff>
      <xdr:row>56</xdr:row>
      <xdr:rowOff>136660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562478"/>
          <a:ext cx="889000" cy="1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150485</xdr:rowOff>
    </xdr:from>
    <xdr:to>
      <xdr:col>32</xdr:col>
      <xdr:colOff>238125</xdr:colOff>
      <xdr:row>57</xdr:row>
      <xdr:rowOff>80635</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7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1912</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0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120630</xdr:rowOff>
    </xdr:from>
    <xdr:to>
      <xdr:col>31</xdr:col>
      <xdr:colOff>85725</xdr:colOff>
      <xdr:row>57</xdr:row>
      <xdr:rowOff>50780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67307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4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92284</xdr:rowOff>
    </xdr:from>
    <xdr:to>
      <xdr:col>29</xdr:col>
      <xdr:colOff>568325</xdr:colOff>
      <xdr:row>57</xdr:row>
      <xdr:rowOff>22434</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6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38961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4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85860</xdr:rowOff>
    </xdr:from>
    <xdr:to>
      <xdr:col>28</xdr:col>
      <xdr:colOff>365125</xdr:colOff>
      <xdr:row>57</xdr:row>
      <xdr:rowOff>16010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32537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81928</xdr:rowOff>
    </xdr:from>
    <xdr:to>
      <xdr:col>27</xdr:col>
      <xdr:colOff>161925</xdr:colOff>
      <xdr:row>56</xdr:row>
      <xdr:rowOff>12078</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5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28605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2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95132</xdr:rowOff>
    </xdr:from>
    <xdr:to>
      <xdr:col>32</xdr:col>
      <xdr:colOff>187325</xdr:colOff>
      <xdr:row>75</xdr:row>
      <xdr:rowOff>116200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953882"/>
          <a:ext cx="8382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95132</xdr:rowOff>
    </xdr:from>
    <xdr:to>
      <xdr:col>31</xdr:col>
      <xdr:colOff>34925</xdr:colOff>
      <xdr:row>75</xdr:row>
      <xdr:rowOff>121951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53882"/>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121951</xdr:rowOff>
    </xdr:from>
    <xdr:to>
      <xdr:col>29</xdr:col>
      <xdr:colOff>517525</xdr:colOff>
      <xdr:row>76</xdr:row>
      <xdr:rowOff>17371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80701"/>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17371</xdr:rowOff>
    </xdr:from>
    <xdr:to>
      <xdr:col>28</xdr:col>
      <xdr:colOff>314325</xdr:colOff>
      <xdr:row>76</xdr:row>
      <xdr:rowOff>39563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47571"/>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65400</xdr:rowOff>
    </xdr:from>
    <xdr:to>
      <xdr:col>32</xdr:col>
      <xdr:colOff>238125</xdr:colOff>
      <xdr:row>75</xdr:row>
      <xdr:rowOff>167001</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924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88277</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7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117,640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44332</xdr:rowOff>
    </xdr:from>
    <xdr:to>
      <xdr:col>31</xdr:col>
      <xdr:colOff>85725</xdr:colOff>
      <xdr:row>75</xdr:row>
      <xdr:rowOff>145932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9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162459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67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71151</xdr:rowOff>
    </xdr:from>
    <xdr:to>
      <xdr:col>29</xdr:col>
      <xdr:colOff>568325</xdr:colOff>
      <xdr:row>76</xdr:row>
      <xdr:rowOff>1302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929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17828</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7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138022</xdr:rowOff>
    </xdr:from>
    <xdr:to>
      <xdr:col>28</xdr:col>
      <xdr:colOff>365125</xdr:colOff>
      <xdr:row>76</xdr:row>
      <xdr:rowOff>68173</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9967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59298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308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160213</xdr:rowOff>
    </xdr:from>
    <xdr:to>
      <xdr:col>27</xdr:col>
      <xdr:colOff>161925</xdr:colOff>
      <xdr:row>76</xdr:row>
      <xdr:rowOff>90363</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30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81490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754,853</a:t>
          </a:r>
          <a:r>
            <a:rPr kumimoji="1" lang="ja-JP" altLang="ja-JP" sz="1100">
              <a:solidFill>
                <a:schemeClr val="dk1"/>
              </a:solidFill>
              <a:effectLst/>
              <a:latin typeface="+mn-lt"/>
              <a:ea typeface="+mn-ea"/>
              <a:cs typeface="+mn-cs"/>
            </a:rPr>
            <a:t>円となっている。主な構成項目である物件費については住民一人あたり</a:t>
          </a:r>
          <a:r>
            <a:rPr kumimoji="1" lang="en-US" altLang="ja-JP" sz="1100">
              <a:solidFill>
                <a:schemeClr val="dk1"/>
              </a:solidFill>
              <a:effectLst/>
              <a:latin typeface="+mn-lt"/>
              <a:ea typeface="+mn-ea"/>
              <a:cs typeface="+mn-cs"/>
            </a:rPr>
            <a:t>127,536</a:t>
          </a:r>
          <a:r>
            <a:rPr kumimoji="1" lang="ja-JP" altLang="ja-JP" sz="1100">
              <a:solidFill>
                <a:schemeClr val="dk1"/>
              </a:solidFill>
              <a:effectLst/>
              <a:latin typeface="+mn-lt"/>
              <a:ea typeface="+mn-ea"/>
              <a:cs typeface="+mn-cs"/>
            </a:rPr>
            <a:t>円となっており、総額のうち</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％を占めている。つづいて、人件費が住民一人あたり</a:t>
          </a:r>
          <a:r>
            <a:rPr kumimoji="1" lang="en-US" altLang="ja-JP" sz="1100">
              <a:solidFill>
                <a:schemeClr val="dk1"/>
              </a:solidFill>
              <a:effectLst/>
              <a:latin typeface="+mn-lt"/>
              <a:ea typeface="+mn-ea"/>
              <a:cs typeface="+mn-cs"/>
            </a:rPr>
            <a:t>127,226</a:t>
          </a:r>
          <a:r>
            <a:rPr kumimoji="1" lang="ja-JP" altLang="ja-JP" sz="1100">
              <a:solidFill>
                <a:schemeClr val="dk1"/>
              </a:solidFill>
              <a:effectLst/>
              <a:latin typeface="+mn-lt"/>
              <a:ea typeface="+mn-ea"/>
              <a:cs typeface="+mn-cs"/>
            </a:rPr>
            <a:t>円、繰出金が住民一人あたり</a:t>
          </a:r>
          <a:r>
            <a:rPr kumimoji="1" lang="en-US" altLang="ja-JP" sz="1100">
              <a:solidFill>
                <a:schemeClr val="dk1"/>
              </a:solidFill>
              <a:effectLst/>
              <a:latin typeface="+mn-lt"/>
              <a:ea typeface="+mn-ea"/>
              <a:cs typeface="+mn-cs"/>
            </a:rPr>
            <a:t>117,640</a:t>
          </a:r>
          <a:r>
            <a:rPr kumimoji="1" lang="ja-JP" altLang="ja-JP" sz="1100">
              <a:solidFill>
                <a:schemeClr val="dk1"/>
              </a:solidFill>
              <a:effectLst/>
              <a:latin typeface="+mn-lt"/>
              <a:ea typeface="+mn-ea"/>
              <a:cs typeface="+mn-cs"/>
            </a:rPr>
            <a:t>円となっている。この上位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科目については他</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大きい支出となっており、総額のうち</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％を占める割合となってい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。この上位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科目の構成については以降も続くものとみてい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。物件費については、村内の施設等の管理を委託するための委託料が主な内容となってい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費用の抑制を図るためにも、既存の委託料等についてはその委託内容の適性の可否や、委託施設の存続等について</a:t>
          </a:r>
          <a:r>
            <a:rPr kumimoji="1" lang="ja-JP" altLang="en-US" sz="1100">
              <a:solidFill>
                <a:schemeClr val="dk1"/>
              </a:solidFill>
              <a:effectLst/>
              <a:latin typeface="+mn-lt"/>
              <a:ea typeface="+mn-ea"/>
              <a:cs typeface="+mn-cs"/>
            </a:rPr>
            <a:t>検証しなければなりません</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年度決算において住民一人あたり</a:t>
          </a:r>
          <a:r>
            <a:rPr kumimoji="1" lang="en-US" altLang="ja-JP" sz="1100">
              <a:solidFill>
                <a:schemeClr val="dk1"/>
              </a:solidFill>
              <a:effectLst/>
              <a:latin typeface="+mn-lt"/>
              <a:ea typeface="+mn-ea"/>
              <a:cs typeface="+mn-cs"/>
            </a:rPr>
            <a:t>62,847</a:t>
          </a:r>
          <a:r>
            <a:rPr kumimoji="1" lang="ja-JP" altLang="ja-JP" sz="1100">
              <a:solidFill>
                <a:schemeClr val="dk1"/>
              </a:solidFill>
              <a:effectLst/>
              <a:latin typeface="+mn-lt"/>
              <a:ea typeface="+mn-ea"/>
              <a:cs typeface="+mn-cs"/>
            </a:rPr>
            <a:t>円となってい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。類似団体から比べると最も低い決算額となってい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。村では大型の施設整備として、平成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年度までに統合による空き校舎や園舎の再活用を実施してきました。平成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年度以降については大型の建設事業が一旦落ち着くため事業費が減少しています</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年度から役場新庁舎</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事業が始まり、普通建設事業費の高騰も予想されます。</a:t>
          </a:r>
          <a:r>
            <a:rPr kumimoji="1" lang="ja-JP" altLang="ja-JP" sz="1100">
              <a:solidFill>
                <a:schemeClr val="dk1"/>
              </a:solidFill>
              <a:effectLst/>
              <a:latin typeface="+mn-lt"/>
              <a:ea typeface="+mn-ea"/>
              <a:cs typeface="+mn-cs"/>
            </a:rPr>
            <a:t>今後も毎年度作成する事業実施計画において、必要最小限の事業を計画し、事業費については抑制を図ることを念頭に事業実施にあたります。</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
4,867
99.32
3,696,517
3,557,242
123,035
2,367,536
2,904,390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148673</xdr:rowOff>
    </xdr:from>
    <xdr:to>
      <xdr:col>6</xdr:col>
      <xdr:colOff>511175</xdr:colOff>
      <xdr:row>38</xdr:row>
      <xdr:rowOff>6541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2323"/>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148272</xdr:rowOff>
    </xdr:from>
    <xdr:to>
      <xdr:col>5</xdr:col>
      <xdr:colOff>358775</xdr:colOff>
      <xdr:row>37</xdr:row>
      <xdr:rowOff>148673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1922"/>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148272</xdr:rowOff>
    </xdr:from>
    <xdr:to>
      <xdr:col>4</xdr:col>
      <xdr:colOff>155575</xdr:colOff>
      <xdr:row>37</xdr:row>
      <xdr:rowOff>155607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1922"/>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150101</xdr:rowOff>
    </xdr:from>
    <xdr:to>
      <xdr:col>2</xdr:col>
      <xdr:colOff>638175</xdr:colOff>
      <xdr:row>37</xdr:row>
      <xdr:rowOff>155607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3751"/>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127191</xdr:rowOff>
    </xdr:from>
    <xdr:to>
      <xdr:col>6</xdr:col>
      <xdr:colOff>561975</xdr:colOff>
      <xdr:row>38</xdr:row>
      <xdr:rowOff>57341</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42118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97873</xdr:rowOff>
    </xdr:from>
    <xdr:to>
      <xdr:col>5</xdr:col>
      <xdr:colOff>409575</xdr:colOff>
      <xdr:row>38</xdr:row>
      <xdr:rowOff>28023</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19149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97472</xdr:rowOff>
    </xdr:from>
    <xdr:to>
      <xdr:col>4</xdr:col>
      <xdr:colOff>206375</xdr:colOff>
      <xdr:row>38</xdr:row>
      <xdr:rowOff>27622</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18749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104807</xdr:rowOff>
    </xdr:from>
    <xdr:to>
      <xdr:col>3</xdr:col>
      <xdr:colOff>3175</xdr:colOff>
      <xdr:row>38</xdr:row>
      <xdr:rowOff>34957</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26084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99301</xdr:rowOff>
    </xdr:from>
    <xdr:to>
      <xdr:col>1</xdr:col>
      <xdr:colOff>485775</xdr:colOff>
      <xdr:row>38</xdr:row>
      <xdr:rowOff>29451</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20578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118690</xdr:rowOff>
    </xdr:from>
    <xdr:to>
      <xdr:col>6</xdr:col>
      <xdr:colOff>511175</xdr:colOff>
      <xdr:row>58</xdr:row>
      <xdr:rowOff>126210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62790"/>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118690</xdr:rowOff>
    </xdr:from>
    <xdr:to>
      <xdr:col>5</xdr:col>
      <xdr:colOff>358775</xdr:colOff>
      <xdr:row>58</xdr:row>
      <xdr:rowOff>134235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279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134235</xdr:rowOff>
    </xdr:from>
    <xdr:to>
      <xdr:col>4</xdr:col>
      <xdr:colOff>155575</xdr:colOff>
      <xdr:row>58</xdr:row>
      <xdr:rowOff>141756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78335"/>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135299</xdr:rowOff>
    </xdr:from>
    <xdr:to>
      <xdr:col>2</xdr:col>
      <xdr:colOff>638175</xdr:colOff>
      <xdr:row>58</xdr:row>
      <xdr:rowOff>141756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79399"/>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75410</xdr:rowOff>
    </xdr:from>
    <xdr:to>
      <xdr:col>6</xdr:col>
      <xdr:colOff>561975</xdr:colOff>
      <xdr:row>59</xdr:row>
      <xdr:rowOff>5560</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100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161787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3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67890</xdr:rowOff>
    </xdr:from>
    <xdr:to>
      <xdr:col>5</xdr:col>
      <xdr:colOff>409575</xdr:colOff>
      <xdr:row>58</xdr:row>
      <xdr:rowOff>169490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100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160617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10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83435</xdr:rowOff>
    </xdr:from>
    <xdr:to>
      <xdr:col>4</xdr:col>
      <xdr:colOff>206375</xdr:colOff>
      <xdr:row>59</xdr:row>
      <xdr:rowOff>13585</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100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4712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12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90956</xdr:rowOff>
    </xdr:from>
    <xdr:to>
      <xdr:col>3</xdr:col>
      <xdr:colOff>3175</xdr:colOff>
      <xdr:row>59</xdr:row>
      <xdr:rowOff>21106</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100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12233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84499</xdr:rowOff>
    </xdr:from>
    <xdr:to>
      <xdr:col>1</xdr:col>
      <xdr:colOff>485775</xdr:colOff>
      <xdr:row>59</xdr:row>
      <xdr:rowOff>14649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100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5776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1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164970</xdr:rowOff>
    </xdr:from>
    <xdr:to>
      <xdr:col>6</xdr:col>
      <xdr:colOff>511175</xdr:colOff>
      <xdr:row>77</xdr:row>
      <xdr:rowOff>4623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9517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164970</xdr:rowOff>
    </xdr:from>
    <xdr:to>
      <xdr:col>5</xdr:col>
      <xdr:colOff>358775</xdr:colOff>
      <xdr:row>77</xdr:row>
      <xdr:rowOff>1487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95170"/>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33589</xdr:rowOff>
    </xdr:from>
    <xdr:to>
      <xdr:col>4</xdr:col>
      <xdr:colOff>155575</xdr:colOff>
      <xdr:row>77</xdr:row>
      <xdr:rowOff>1487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63789"/>
          <a:ext cx="889000" cy="1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33589</xdr:rowOff>
    </xdr:from>
    <xdr:to>
      <xdr:col>2</xdr:col>
      <xdr:colOff>638175</xdr:colOff>
      <xdr:row>77</xdr:row>
      <xdr:rowOff>29980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63789"/>
          <a:ext cx="889000" cy="1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125273</xdr:rowOff>
    </xdr:from>
    <xdr:to>
      <xdr:col>6</xdr:col>
      <xdr:colOff>561975</xdr:colOff>
      <xdr:row>77</xdr:row>
      <xdr:rowOff>55423</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1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40200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114170</xdr:rowOff>
    </xdr:from>
    <xdr:to>
      <xdr:col>5</xdr:col>
      <xdr:colOff>409575</xdr:colOff>
      <xdr:row>77</xdr:row>
      <xdr:rowOff>44320</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1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35447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23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122137</xdr:rowOff>
    </xdr:from>
    <xdr:to>
      <xdr:col>4</xdr:col>
      <xdr:colOff>206375</xdr:colOff>
      <xdr:row>77</xdr:row>
      <xdr:rowOff>52287</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1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43414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24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154239</xdr:rowOff>
    </xdr:from>
    <xdr:to>
      <xdr:col>3</xdr:col>
      <xdr:colOff>3175</xdr:colOff>
      <xdr:row>76</xdr:row>
      <xdr:rowOff>84389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100916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7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150630</xdr:rowOff>
    </xdr:from>
    <xdr:to>
      <xdr:col>1</xdr:col>
      <xdr:colOff>485775</xdr:colOff>
      <xdr:row>77</xdr:row>
      <xdr:rowOff>80780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71907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27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94658</xdr:rowOff>
    </xdr:from>
    <xdr:to>
      <xdr:col>6</xdr:col>
      <xdr:colOff>511175</xdr:colOff>
      <xdr:row>98</xdr:row>
      <xdr:rowOff>105319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96758"/>
          <a:ext cx="8382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91218</xdr:rowOff>
    </xdr:from>
    <xdr:to>
      <xdr:col>5</xdr:col>
      <xdr:colOff>358775</xdr:colOff>
      <xdr:row>98</xdr:row>
      <xdr:rowOff>105319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93318"/>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91218</xdr:rowOff>
    </xdr:from>
    <xdr:to>
      <xdr:col>4</xdr:col>
      <xdr:colOff>155575</xdr:colOff>
      <xdr:row>98</xdr:row>
      <xdr:rowOff>103067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9331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103067</xdr:rowOff>
    </xdr:from>
    <xdr:to>
      <xdr:col>2</xdr:col>
      <xdr:colOff>638175</xdr:colOff>
      <xdr:row>98</xdr:row>
      <xdr:rowOff>111830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90516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43858</xdr:rowOff>
    </xdr:from>
    <xdr:to>
      <xdr:col>6</xdr:col>
      <xdr:colOff>561975</xdr:colOff>
      <xdr:row>98</xdr:row>
      <xdr:rowOff>145458</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8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130235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54519</xdr:rowOff>
    </xdr:from>
    <xdr:to>
      <xdr:col>5</xdr:col>
      <xdr:colOff>409575</xdr:colOff>
      <xdr:row>98</xdr:row>
      <xdr:rowOff>156119</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8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40418</xdr:rowOff>
    </xdr:from>
    <xdr:to>
      <xdr:col>4</xdr:col>
      <xdr:colOff>206375</xdr:colOff>
      <xdr:row>98</xdr:row>
      <xdr:rowOff>142018</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8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133145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52267</xdr:rowOff>
    </xdr:from>
    <xdr:to>
      <xdr:col>3</xdr:col>
      <xdr:colOff>3175</xdr:colOff>
      <xdr:row>98</xdr:row>
      <xdr:rowOff>153867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8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144994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61030</xdr:rowOff>
    </xdr:from>
    <xdr:to>
      <xdr:col>1</xdr:col>
      <xdr:colOff>485775</xdr:colOff>
      <xdr:row>98</xdr:row>
      <xdr:rowOff>162630</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8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153757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5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19114</xdr:rowOff>
    </xdr:from>
    <xdr:to>
      <xdr:col>15</xdr:col>
      <xdr:colOff>180975</xdr:colOff>
      <xdr:row>59</xdr:row>
      <xdr:rowOff>21109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34664"/>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140831</xdr:rowOff>
    </xdr:from>
    <xdr:to>
      <xdr:col>14</xdr:col>
      <xdr:colOff>28575</xdr:colOff>
      <xdr:row>59</xdr:row>
      <xdr:rowOff>21109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84931"/>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140831</xdr:rowOff>
    </xdr:from>
    <xdr:to>
      <xdr:col>12</xdr:col>
      <xdr:colOff>511175</xdr:colOff>
      <xdr:row>59</xdr:row>
      <xdr:rowOff>18397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4931"/>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14344</xdr:rowOff>
    </xdr:from>
    <xdr:to>
      <xdr:col>11</xdr:col>
      <xdr:colOff>307975</xdr:colOff>
      <xdr:row>59</xdr:row>
      <xdr:rowOff>18397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29894"/>
          <a:ext cx="889000" cy="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139764</xdr:rowOff>
    </xdr:from>
    <xdr:to>
      <xdr:col>15</xdr:col>
      <xdr:colOff>231775</xdr:colOff>
      <xdr:row>59</xdr:row>
      <xdr:rowOff>69914</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141759</xdr:rowOff>
    </xdr:from>
    <xdr:to>
      <xdr:col>14</xdr:col>
      <xdr:colOff>79375</xdr:colOff>
      <xdr:row>59</xdr:row>
      <xdr:rowOff>71909</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63036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90031</xdr:rowOff>
    </xdr:from>
    <xdr:to>
      <xdr:col>12</xdr:col>
      <xdr:colOff>561975</xdr:colOff>
      <xdr:row>59</xdr:row>
      <xdr:rowOff>20181</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36708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139047</xdr:rowOff>
    </xdr:from>
    <xdr:to>
      <xdr:col>11</xdr:col>
      <xdr:colOff>358775</xdr:colOff>
      <xdr:row>59</xdr:row>
      <xdr:rowOff>69197</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60324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134994</xdr:rowOff>
    </xdr:from>
    <xdr:to>
      <xdr:col>10</xdr:col>
      <xdr:colOff>155575</xdr:colOff>
      <xdr:row>59</xdr:row>
      <xdr:rowOff>65144</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56271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122472</xdr:rowOff>
    </xdr:from>
    <xdr:to>
      <xdr:col>15</xdr:col>
      <xdr:colOff>180975</xdr:colOff>
      <xdr:row>78</xdr:row>
      <xdr:rowOff>3553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24122"/>
          <a:ext cx="8382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3553</xdr:rowOff>
    </xdr:from>
    <xdr:to>
      <xdr:col>14</xdr:col>
      <xdr:colOff>28575</xdr:colOff>
      <xdr:row>78</xdr:row>
      <xdr:rowOff>67337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76653"/>
          <a:ext cx="889000" cy="6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67337</xdr:rowOff>
    </xdr:from>
    <xdr:to>
      <xdr:col>12</xdr:col>
      <xdr:colOff>511175</xdr:colOff>
      <xdr:row>78</xdr:row>
      <xdr:rowOff>102732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40437"/>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71634</xdr:rowOff>
    </xdr:from>
    <xdr:to>
      <xdr:col>11</xdr:col>
      <xdr:colOff>307975</xdr:colOff>
      <xdr:row>78</xdr:row>
      <xdr:rowOff>102732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44734"/>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71672</xdr:rowOff>
    </xdr:from>
    <xdr:to>
      <xdr:col>15</xdr:col>
      <xdr:colOff>231775</xdr:colOff>
      <xdr:row>78</xdr:row>
      <xdr:rowOff>1822</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94549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2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124203</xdr:rowOff>
    </xdr:from>
    <xdr:to>
      <xdr:col>14</xdr:col>
      <xdr:colOff>79375</xdr:colOff>
      <xdr:row>78</xdr:row>
      <xdr:rowOff>54353</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70880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16537</xdr:rowOff>
    </xdr:from>
    <xdr:to>
      <xdr:col>12</xdr:col>
      <xdr:colOff>561975</xdr:colOff>
      <xdr:row>78</xdr:row>
      <xdr:rowOff>118137</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3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109264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51932</xdr:rowOff>
    </xdr:from>
    <xdr:to>
      <xdr:col>11</xdr:col>
      <xdr:colOff>358775</xdr:colOff>
      <xdr:row>78</xdr:row>
      <xdr:rowOff>153532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144659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20834</xdr:rowOff>
    </xdr:from>
    <xdr:to>
      <xdr:col>10</xdr:col>
      <xdr:colOff>155575</xdr:colOff>
      <xdr:row>78</xdr:row>
      <xdr:rowOff>122434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138961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78595</xdr:rowOff>
    </xdr:from>
    <xdr:to>
      <xdr:col>15</xdr:col>
      <xdr:colOff>180975</xdr:colOff>
      <xdr:row>98</xdr:row>
      <xdr:rowOff>86240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80695"/>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86240</xdr:rowOff>
    </xdr:from>
    <xdr:to>
      <xdr:col>14</xdr:col>
      <xdr:colOff>28575</xdr:colOff>
      <xdr:row>98</xdr:row>
      <xdr:rowOff>89712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88340"/>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89712</xdr:rowOff>
    </xdr:from>
    <xdr:to>
      <xdr:col>12</xdr:col>
      <xdr:colOff>511175</xdr:colOff>
      <xdr:row>98</xdr:row>
      <xdr:rowOff>96410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91812"/>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81231</xdr:rowOff>
    </xdr:from>
    <xdr:to>
      <xdr:col>11</xdr:col>
      <xdr:colOff>307975</xdr:colOff>
      <xdr:row>98</xdr:row>
      <xdr:rowOff>96410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83331"/>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27795</xdr:rowOff>
    </xdr:from>
    <xdr:to>
      <xdr:col>15</xdr:col>
      <xdr:colOff>231775</xdr:colOff>
      <xdr:row>98</xdr:row>
      <xdr:rowOff>129395</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35440</xdr:rowOff>
    </xdr:from>
    <xdr:to>
      <xdr:col>14</xdr:col>
      <xdr:colOff>79375</xdr:colOff>
      <xdr:row>98</xdr:row>
      <xdr:rowOff>137040</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128167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93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38912</xdr:rowOff>
    </xdr:from>
    <xdr:to>
      <xdr:col>12</xdr:col>
      <xdr:colOff>561975</xdr:colOff>
      <xdr:row>98</xdr:row>
      <xdr:rowOff>140512</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131639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93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45610</xdr:rowOff>
    </xdr:from>
    <xdr:to>
      <xdr:col>11</xdr:col>
      <xdr:colOff>358775</xdr:colOff>
      <xdr:row>98</xdr:row>
      <xdr:rowOff>147210</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138337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30431</xdr:rowOff>
    </xdr:from>
    <xdr:to>
      <xdr:col>10</xdr:col>
      <xdr:colOff>155575</xdr:colOff>
      <xdr:row>98</xdr:row>
      <xdr:rowOff>132031</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148558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60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138191</xdr:rowOff>
    </xdr:from>
    <xdr:to>
      <xdr:col>23</xdr:col>
      <xdr:colOff>517525</xdr:colOff>
      <xdr:row>37</xdr:row>
      <xdr:rowOff>159900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81841"/>
          <a:ext cx="8382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159900</xdr:rowOff>
    </xdr:from>
    <xdr:to>
      <xdr:col>22</xdr:col>
      <xdr:colOff>365125</xdr:colOff>
      <xdr:row>38</xdr:row>
      <xdr:rowOff>5413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03550"/>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122395</xdr:rowOff>
    </xdr:from>
    <xdr:to>
      <xdr:col>21</xdr:col>
      <xdr:colOff>161925</xdr:colOff>
      <xdr:row>38</xdr:row>
      <xdr:rowOff>5413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66045"/>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122395</xdr:rowOff>
    </xdr:from>
    <xdr:to>
      <xdr:col>19</xdr:col>
      <xdr:colOff>644525</xdr:colOff>
      <xdr:row>37</xdr:row>
      <xdr:rowOff>167559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66045"/>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87391</xdr:rowOff>
    </xdr:from>
    <xdr:to>
      <xdr:col>23</xdr:col>
      <xdr:colOff>568325</xdr:colOff>
      <xdr:row>38</xdr:row>
      <xdr:rowOff>17542</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431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65818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109101</xdr:rowOff>
    </xdr:from>
    <xdr:to>
      <xdr:col>22</xdr:col>
      <xdr:colOff>415925</xdr:colOff>
      <xdr:row>38</xdr:row>
      <xdr:rowOff>39250</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45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30377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126063</xdr:rowOff>
    </xdr:from>
    <xdr:to>
      <xdr:col>21</xdr:col>
      <xdr:colOff>212725</xdr:colOff>
      <xdr:row>38</xdr:row>
      <xdr:rowOff>56213</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4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47340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71595</xdr:rowOff>
    </xdr:from>
    <xdr:to>
      <xdr:col>20</xdr:col>
      <xdr:colOff>9525</xdr:colOff>
      <xdr:row>38</xdr:row>
      <xdr:rowOff>1745</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164322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116759</xdr:rowOff>
    </xdr:from>
    <xdr:to>
      <xdr:col>18</xdr:col>
      <xdr:colOff>492125</xdr:colOff>
      <xdr:row>38</xdr:row>
      <xdr:rowOff>46909</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4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38036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101503</xdr:rowOff>
    </xdr:from>
    <xdr:to>
      <xdr:col>23</xdr:col>
      <xdr:colOff>517525</xdr:colOff>
      <xdr:row>58</xdr:row>
      <xdr:rowOff>112700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10045603"/>
          <a:ext cx="8382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97085</xdr:rowOff>
    </xdr:from>
    <xdr:to>
      <xdr:col>22</xdr:col>
      <xdr:colOff>365125</xdr:colOff>
      <xdr:row>58</xdr:row>
      <xdr:rowOff>101503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10041185"/>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97085</xdr:rowOff>
    </xdr:from>
    <xdr:to>
      <xdr:col>21</xdr:col>
      <xdr:colOff>161925</xdr:colOff>
      <xdr:row>58</xdr:row>
      <xdr:rowOff>99769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10041185"/>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64190</xdr:rowOff>
    </xdr:from>
    <xdr:to>
      <xdr:col>19</xdr:col>
      <xdr:colOff>644525</xdr:colOff>
      <xdr:row>58</xdr:row>
      <xdr:rowOff>99769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10008290"/>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61900</xdr:rowOff>
    </xdr:from>
    <xdr:to>
      <xdr:col>23</xdr:col>
      <xdr:colOff>568325</xdr:colOff>
      <xdr:row>58</xdr:row>
      <xdr:rowOff>163500</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10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148277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9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50703</xdr:rowOff>
    </xdr:from>
    <xdr:to>
      <xdr:col>22</xdr:col>
      <xdr:colOff>415925</xdr:colOff>
      <xdr:row>58</xdr:row>
      <xdr:rowOff>152303</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143430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46285</xdr:rowOff>
    </xdr:from>
    <xdr:to>
      <xdr:col>21</xdr:col>
      <xdr:colOff>212725</xdr:colOff>
      <xdr:row>58</xdr:row>
      <xdr:rowOff>147885</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139012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48969</xdr:rowOff>
    </xdr:from>
    <xdr:to>
      <xdr:col>20</xdr:col>
      <xdr:colOff>9525</xdr:colOff>
      <xdr:row>58</xdr:row>
      <xdr:rowOff>150569</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141696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13390</xdr:rowOff>
    </xdr:from>
    <xdr:to>
      <xdr:col>18</xdr:col>
      <xdr:colOff>492125</xdr:colOff>
      <xdr:row>58</xdr:row>
      <xdr:rowOff>114990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106117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5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41104</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5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39847</xdr:rowOff>
    </xdr:from>
    <xdr:to>
      <xdr:col>21</xdr:col>
      <xdr:colOff>161925</xdr:colOff>
      <xdr:row>79</xdr:row>
      <xdr:rowOff>41104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439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39847</xdr:rowOff>
    </xdr:from>
    <xdr:to>
      <xdr:col>19</xdr:col>
      <xdr:colOff>644525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4397"/>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161754</xdr:rowOff>
    </xdr:from>
    <xdr:to>
      <xdr:col>21</xdr:col>
      <xdr:colOff>212725</xdr:colOff>
      <xdr:row>79</xdr:row>
      <xdr:rowOff>91904</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83031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160497</xdr:rowOff>
    </xdr:from>
    <xdr:to>
      <xdr:col>20</xdr:col>
      <xdr:colOff>9525</xdr:colOff>
      <xdr:row>79</xdr:row>
      <xdr:rowOff>90647</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81774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6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120309</xdr:rowOff>
    </xdr:from>
    <xdr:to>
      <xdr:col>23</xdr:col>
      <xdr:colOff>517525</xdr:colOff>
      <xdr:row>98</xdr:row>
      <xdr:rowOff>124746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22409"/>
          <a:ext cx="8382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123513</xdr:rowOff>
    </xdr:from>
    <xdr:to>
      <xdr:col>22</xdr:col>
      <xdr:colOff>365125</xdr:colOff>
      <xdr:row>98</xdr:row>
      <xdr:rowOff>124746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925613"/>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123513</xdr:rowOff>
    </xdr:from>
    <xdr:to>
      <xdr:col>21</xdr:col>
      <xdr:colOff>161925</xdr:colOff>
      <xdr:row>98</xdr:row>
      <xdr:rowOff>124706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92561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124706</xdr:rowOff>
    </xdr:from>
    <xdr:to>
      <xdr:col>19</xdr:col>
      <xdr:colOff>644525</xdr:colOff>
      <xdr:row>98</xdr:row>
      <xdr:rowOff>126397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92680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69509</xdr:rowOff>
    </xdr:from>
    <xdr:to>
      <xdr:col>23</xdr:col>
      <xdr:colOff>568325</xdr:colOff>
      <xdr:row>98</xdr:row>
      <xdr:rowOff>171109</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8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155886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73946</xdr:rowOff>
    </xdr:from>
    <xdr:to>
      <xdr:col>22</xdr:col>
      <xdr:colOff>415925</xdr:colOff>
      <xdr:row>99</xdr:row>
      <xdr:rowOff>4096</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8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166673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6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72713</xdr:rowOff>
    </xdr:from>
    <xdr:to>
      <xdr:col>21</xdr:col>
      <xdr:colOff>212725</xdr:colOff>
      <xdr:row>99</xdr:row>
      <xdr:rowOff>2863</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8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165440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73906</xdr:rowOff>
    </xdr:from>
    <xdr:to>
      <xdr:col>20</xdr:col>
      <xdr:colOff>9525</xdr:colOff>
      <xdr:row>99</xdr:row>
      <xdr:rowOff>4056</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166633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75597</xdr:rowOff>
    </xdr:from>
    <xdr:to>
      <xdr:col>18</xdr:col>
      <xdr:colOff>492125</xdr:colOff>
      <xdr:row>99</xdr:row>
      <xdr:rowOff>5747</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8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168324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各費目ごとの人口一人あたりの経費については毎年度概ね同程度の歳出額を推移する状況となってい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他の項目は</a:t>
          </a:r>
          <a:r>
            <a:rPr kumimoji="1" lang="ja-JP" altLang="ja-JP" sz="1100">
              <a:solidFill>
                <a:schemeClr val="dk1"/>
              </a:solidFill>
              <a:effectLst/>
              <a:latin typeface="+mn-lt"/>
              <a:ea typeface="+mn-ea"/>
              <a:cs typeface="+mn-cs"/>
            </a:rPr>
            <a:t>類似団体と比較して小額となってい</a:t>
          </a:r>
          <a:r>
            <a:rPr kumimoji="1" lang="ja-JP" altLang="en-US" sz="1100">
              <a:solidFill>
                <a:schemeClr val="dk1"/>
              </a:solidFill>
              <a:effectLst/>
              <a:latin typeface="+mn-lt"/>
              <a:ea typeface="+mn-ea"/>
              <a:cs typeface="+mn-cs"/>
            </a:rPr>
            <a:t>ますが、</a:t>
          </a:r>
          <a:r>
            <a:rPr kumimoji="1" lang="ja-JP" altLang="ja-JP" sz="1100" b="0" i="0" baseline="0">
              <a:solidFill>
                <a:schemeClr val="dk1"/>
              </a:solidFill>
              <a:effectLst/>
              <a:latin typeface="+mn-lt"/>
              <a:ea typeface="+mn-ea"/>
              <a:cs typeface="+mn-cs"/>
            </a:rPr>
            <a:t>商工費において平成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年度決算では住民一人あたり</a:t>
          </a:r>
          <a:r>
            <a:rPr kumimoji="1" lang="en-US" altLang="ja-JP" sz="1100" b="0" i="0" baseline="0">
              <a:solidFill>
                <a:schemeClr val="dk1"/>
              </a:solidFill>
              <a:effectLst/>
              <a:latin typeface="+mn-lt"/>
              <a:ea typeface="+mn-ea"/>
              <a:cs typeface="+mn-cs"/>
            </a:rPr>
            <a:t>69,522</a:t>
          </a:r>
          <a:r>
            <a:rPr kumimoji="1" lang="ja-JP" altLang="ja-JP" sz="1100" b="0" i="0" baseline="0">
              <a:solidFill>
                <a:schemeClr val="dk1"/>
              </a:solidFill>
              <a:effectLst/>
              <a:latin typeface="+mn-lt"/>
              <a:ea typeface="+mn-ea"/>
              <a:cs typeface="+mn-cs"/>
            </a:rPr>
            <a:t>千円となり、</a:t>
          </a:r>
          <a:r>
            <a:rPr kumimoji="1" lang="ja-JP" altLang="ja-JP" sz="1100">
              <a:solidFill>
                <a:schemeClr val="dk1"/>
              </a:solidFill>
              <a:effectLst/>
              <a:latin typeface="+mn-lt"/>
              <a:ea typeface="+mn-ea"/>
              <a:cs typeface="+mn-cs"/>
            </a:rPr>
            <a:t>類似団体平均を上回っている状況です。これは、村の索道施設及び宿泊施設を管理する観光施設特別会計への繰出金が多くを占めているため、他団体平均を上回る状況となっています。</a:t>
          </a:r>
          <a:endParaRPr lang="ja-JP" altLang="ja-JP" sz="1400">
            <a:effectLst/>
          </a:endParaRPr>
        </a:p>
        <a:p>
          <a:r>
            <a:rPr kumimoji="1" lang="ja-JP" altLang="ja-JP" sz="1100">
              <a:solidFill>
                <a:schemeClr val="dk1"/>
              </a:solidFill>
              <a:effectLst/>
              <a:latin typeface="+mn-lt"/>
              <a:ea typeface="+mn-ea"/>
              <a:cs typeface="+mn-cs"/>
            </a:rPr>
            <a:t>衛生費については住民一人あたり</a:t>
          </a:r>
          <a:r>
            <a:rPr kumimoji="1" lang="en-US" altLang="ja-JP" sz="1100">
              <a:solidFill>
                <a:schemeClr val="dk1"/>
              </a:solidFill>
              <a:effectLst/>
              <a:latin typeface="+mn-lt"/>
              <a:ea typeface="+mn-ea"/>
              <a:cs typeface="+mn-cs"/>
            </a:rPr>
            <a:t>31,822</a:t>
          </a:r>
          <a:r>
            <a:rPr kumimoji="1" lang="ja-JP" altLang="ja-JP" sz="1100">
              <a:solidFill>
                <a:schemeClr val="dk1"/>
              </a:solidFill>
              <a:effectLst/>
              <a:latin typeface="+mn-lt"/>
              <a:ea typeface="+mn-ea"/>
              <a:cs typeface="+mn-cs"/>
            </a:rPr>
            <a:t>千円となり、消防費については住民一人あたり</a:t>
          </a:r>
          <a:r>
            <a:rPr kumimoji="1" lang="en-US" altLang="ja-JP" sz="1100">
              <a:solidFill>
                <a:schemeClr val="dk1"/>
              </a:solidFill>
              <a:effectLst/>
              <a:latin typeface="+mn-lt"/>
              <a:ea typeface="+mn-ea"/>
              <a:cs typeface="+mn-cs"/>
            </a:rPr>
            <a:t>32,698</a:t>
          </a:r>
          <a:r>
            <a:rPr kumimoji="1" lang="ja-JP" altLang="ja-JP" sz="1100">
              <a:solidFill>
                <a:schemeClr val="dk1"/>
              </a:solidFill>
              <a:effectLst/>
              <a:latin typeface="+mn-lt"/>
              <a:ea typeface="+mn-ea"/>
              <a:cs typeface="+mn-cs"/>
            </a:rPr>
            <a:t>千円となっています。いずれも他の費目に比べると小額ではあ</a:t>
          </a:r>
          <a:r>
            <a:rPr kumimoji="1" lang="ja-JP" altLang="en-US" sz="1100">
              <a:solidFill>
                <a:schemeClr val="dk1"/>
              </a:solidFill>
              <a:effectLst/>
              <a:latin typeface="+mn-lt"/>
              <a:ea typeface="+mn-ea"/>
              <a:cs typeface="+mn-cs"/>
            </a:rPr>
            <a:t>ります</a:t>
          </a:r>
          <a:r>
            <a:rPr kumimoji="1" lang="ja-JP" altLang="ja-JP" sz="1100">
              <a:solidFill>
                <a:schemeClr val="dk1"/>
              </a:solidFill>
              <a:effectLst/>
              <a:latin typeface="+mn-lt"/>
              <a:ea typeface="+mn-ea"/>
              <a:cs typeface="+mn-cs"/>
            </a:rPr>
            <a:t>が、内訳</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ごみ処理及び常備消防における一部事務組合への負担金が</a:t>
          </a:r>
          <a:r>
            <a:rPr kumimoji="1" lang="ja-JP" altLang="en-US" sz="1100">
              <a:solidFill>
                <a:schemeClr val="dk1"/>
              </a:solidFill>
              <a:effectLst/>
              <a:latin typeface="+mn-lt"/>
              <a:ea typeface="+mn-ea"/>
              <a:cs typeface="+mn-cs"/>
            </a:rPr>
            <a:t>大部分を</a:t>
          </a:r>
          <a:r>
            <a:rPr kumimoji="1" lang="ja-JP" altLang="ja-JP" sz="1100">
              <a:solidFill>
                <a:schemeClr val="dk1"/>
              </a:solidFill>
              <a:effectLst/>
              <a:latin typeface="+mn-lt"/>
              <a:ea typeface="+mn-ea"/>
              <a:cs typeface="+mn-cs"/>
            </a:rPr>
            <a:t>占めています。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本村の「実質収支」は引き続き黒字決算の状態が続いています。</a:t>
          </a:r>
          <a:endParaRPr lang="ja-JP" altLang="ja-JP" sz="1300">
            <a:effectLst/>
          </a:endParaRPr>
        </a:p>
        <a:p>
          <a:r>
            <a:rPr kumimoji="1" lang="ja-JP" altLang="ja-JP" sz="1300">
              <a:solidFill>
                <a:schemeClr val="dk1"/>
              </a:solidFill>
              <a:effectLst/>
              <a:latin typeface="+mn-lt"/>
              <a:ea typeface="+mn-ea"/>
              <a:cs typeface="+mn-cs"/>
            </a:rPr>
            <a:t>　また、「実質単年度収支」について平成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22,793</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赤</a:t>
          </a:r>
          <a:r>
            <a:rPr kumimoji="1" lang="ja-JP" altLang="ja-JP" sz="1300">
              <a:solidFill>
                <a:schemeClr val="dk1"/>
              </a:solidFill>
              <a:effectLst/>
              <a:latin typeface="+mn-lt"/>
              <a:ea typeface="+mn-ea"/>
              <a:cs typeface="+mn-cs"/>
            </a:rPr>
            <a:t>字となりました。平成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年度は財政調整基金からの取り崩しを</a:t>
          </a:r>
          <a:r>
            <a:rPr kumimoji="1" lang="en-US" altLang="ja-JP" sz="1300">
              <a:solidFill>
                <a:schemeClr val="dk1"/>
              </a:solidFill>
              <a:effectLst/>
              <a:latin typeface="+mn-lt"/>
              <a:ea typeface="+mn-ea"/>
              <a:cs typeface="+mn-cs"/>
            </a:rPr>
            <a:t>69,000</a:t>
          </a:r>
          <a:r>
            <a:rPr kumimoji="1" lang="ja-JP" altLang="ja-JP" sz="1300">
              <a:solidFill>
                <a:schemeClr val="dk1"/>
              </a:solidFill>
              <a:effectLst/>
              <a:latin typeface="+mn-lt"/>
              <a:ea typeface="+mn-ea"/>
              <a:cs typeface="+mn-cs"/>
            </a:rPr>
            <a:t>千円行いましたが、財政調整基金への積立を</a:t>
          </a:r>
          <a:r>
            <a:rPr kumimoji="1" lang="en-US" altLang="ja-JP" sz="1300">
              <a:solidFill>
                <a:schemeClr val="dk1"/>
              </a:solidFill>
              <a:effectLst/>
              <a:latin typeface="+mn-lt"/>
              <a:ea typeface="+mn-ea"/>
              <a:cs typeface="+mn-cs"/>
            </a:rPr>
            <a:t>134,228</a:t>
          </a:r>
          <a:r>
            <a:rPr kumimoji="1" lang="ja-JP" altLang="ja-JP" sz="1300">
              <a:solidFill>
                <a:schemeClr val="dk1"/>
              </a:solidFill>
              <a:effectLst/>
              <a:latin typeface="+mn-lt"/>
              <a:ea typeface="+mn-ea"/>
              <a:cs typeface="+mn-cs"/>
            </a:rPr>
            <a:t>千円行ったことによります。</a:t>
          </a:r>
          <a:endParaRPr lang="ja-JP" altLang="ja-JP" sz="1300">
            <a:effectLst/>
          </a:endParaRPr>
        </a:p>
        <a:p>
          <a:r>
            <a:rPr kumimoji="1" lang="ja-JP" altLang="ja-JP" sz="1300">
              <a:solidFill>
                <a:schemeClr val="dk1"/>
              </a:solidFill>
              <a:effectLst/>
              <a:latin typeface="+mn-lt"/>
              <a:ea typeface="+mn-ea"/>
              <a:cs typeface="+mn-cs"/>
            </a:rPr>
            <a:t>　単年度の収支をまかなうため、財政調整基金の取り崩しをやむなく実施することがありますが、引き続き財源の確保・事業費の精査により単年度の収支は赤字比率が増加しないよう努めます。</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木島平村では一般会計以下１２会計の運営を行ていますが、算定の始まった平成１９年度以降、これら各会計すべてにおいて黒字化しており、運営状態は問題ありません。</a:t>
          </a:r>
          <a:endParaRPr lang="ja-JP" altLang="ja-JP" sz="1400">
            <a:effectLst/>
          </a:endParaRPr>
        </a:p>
        <a:p>
          <a:r>
            <a:rPr kumimoji="1" lang="ja-JP" altLang="ja-JP" sz="1400">
              <a:solidFill>
                <a:schemeClr val="dk1"/>
              </a:solidFill>
              <a:effectLst/>
              <a:latin typeface="+mn-lt"/>
              <a:ea typeface="+mn-ea"/>
              <a:cs typeface="+mn-cs"/>
            </a:rPr>
            <a:t>　今後も引き続き、適正な財政運営に努めます。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283" customWidth="1"/>
    <col min="12" max="12" width="2.25" style="283" customWidth="1"/>
    <col min="13" max="17" width="2.375" style="283" customWidth="1"/>
    <col min="18" max="119" width="2.125" style="283" customWidth="1"/>
    <col min="120" max="16384" width="0" style="283" hidden="1"/>
  </cols>
  <sheetData>
    <row r="1" spans="1:119" ht="33" customHeight="1" x14ac:dyDescent="0.15">
      <c r="A1" s="281"/>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282"/>
      <c r="DK1" s="282"/>
      <c r="DL1" s="282"/>
      <c r="DM1" s="282"/>
      <c r="DN1" s="282"/>
      <c r="DO1" s="282"/>
    </row>
    <row r="2" spans="1:119" ht="24.75" thickBot="1" x14ac:dyDescent="0.2">
      <c r="A2" s="281"/>
      <c r="B2" s="284" t="s">
        <v>66</v>
      </c>
      <c r="C2" s="284"/>
      <c r="D2" s="285"/>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row>
    <row r="3" spans="1:119" ht="18.75" customHeight="1" thickBot="1" x14ac:dyDescent="0.2">
      <c r="A3" s="282"/>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281"/>
      <c r="DK3" s="281"/>
      <c r="DL3" s="281"/>
      <c r="DM3" s="281"/>
      <c r="DN3" s="281"/>
      <c r="DO3" s="281"/>
    </row>
    <row r="4" spans="1:119" ht="18.75" customHeight="1" x14ac:dyDescent="0.15">
      <c r="A4" s="282"/>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3696517</v>
      </c>
      <c r="BO4" s="411"/>
      <c r="BP4" s="411"/>
      <c r="BQ4" s="411"/>
      <c r="BR4" s="411"/>
      <c r="BS4" s="411"/>
      <c r="BT4" s="411"/>
      <c r="BU4" s="412"/>
      <c r="BV4" s="410">
        <v>3735930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8.8000000000000007</v>
      </c>
      <c r="DC4" s="588"/>
      <c r="DD4" s="588"/>
      <c r="DE4" s="588"/>
      <c r="DF4" s="588"/>
      <c r="DG4" s="588"/>
      <c r="DH4" s="588"/>
      <c r="DI4" s="589"/>
      <c r="DJ4" s="281"/>
      <c r="DK4" s="281"/>
      <c r="DL4" s="281"/>
      <c r="DM4" s="281"/>
      <c r="DN4" s="281"/>
      <c r="DO4" s="281"/>
    </row>
    <row r="5" spans="1:119" ht="18.75" customHeight="1" x14ac:dyDescent="0.15">
      <c r="A5" s="282"/>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3557242</v>
      </c>
      <c r="BO5" s="416"/>
      <c r="BP5" s="416"/>
      <c r="BQ5" s="416"/>
      <c r="BR5" s="416"/>
      <c r="BS5" s="416"/>
      <c r="BT5" s="416"/>
      <c r="BU5" s="417"/>
      <c r="BV5" s="415">
        <v>3483897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81.900000000000006</v>
      </c>
      <c r="CU5" s="386"/>
      <c r="CV5" s="386"/>
      <c r="CW5" s="386"/>
      <c r="CX5" s="386"/>
      <c r="CY5" s="386"/>
      <c r="CZ5" s="386"/>
      <c r="DA5" s="387"/>
      <c r="DB5" s="385">
        <v>78.599999999999994</v>
      </c>
      <c r="DC5" s="386"/>
      <c r="DD5" s="386"/>
      <c r="DE5" s="386"/>
      <c r="DF5" s="386"/>
      <c r="DG5" s="386"/>
      <c r="DH5" s="386"/>
      <c r="DI5" s="387"/>
      <c r="DJ5" s="281"/>
      <c r="DK5" s="281"/>
      <c r="DL5" s="281"/>
      <c r="DM5" s="281"/>
      <c r="DN5" s="281"/>
      <c r="DO5" s="281"/>
    </row>
    <row r="6" spans="1:119" ht="18.75" customHeight="1" x14ac:dyDescent="0.15">
      <c r="A6" s="282"/>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139275</v>
      </c>
      <c r="BO6" s="416"/>
      <c r="BP6" s="416"/>
      <c r="BQ6" s="416"/>
      <c r="BR6" s="416"/>
      <c r="BS6" s="416"/>
      <c r="BT6" s="416"/>
      <c r="BU6" s="417"/>
      <c r="BV6" s="415">
        <v>252033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85.2</v>
      </c>
      <c r="CU6" s="562"/>
      <c r="CV6" s="562"/>
      <c r="CW6" s="562"/>
      <c r="CX6" s="562"/>
      <c r="CY6" s="562"/>
      <c r="CZ6" s="562"/>
      <c r="DA6" s="563"/>
      <c r="DB6" s="561">
        <v>82.6</v>
      </c>
      <c r="DC6" s="562"/>
      <c r="DD6" s="562"/>
      <c r="DE6" s="562"/>
      <c r="DF6" s="562"/>
      <c r="DG6" s="562"/>
      <c r="DH6" s="562"/>
      <c r="DI6" s="563"/>
      <c r="DJ6" s="281"/>
      <c r="DK6" s="281"/>
      <c r="DL6" s="281"/>
      <c r="DM6" s="281"/>
      <c r="DN6" s="281"/>
      <c r="DO6" s="281"/>
    </row>
    <row r="7" spans="1:119" ht="18.75" customHeight="1" x14ac:dyDescent="0.15">
      <c r="A7" s="282"/>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16240</v>
      </c>
      <c r="BO7" s="416"/>
      <c r="BP7" s="416"/>
      <c r="BQ7" s="416"/>
      <c r="BR7" s="416"/>
      <c r="BS7" s="416"/>
      <c r="BT7" s="416"/>
      <c r="BU7" s="417"/>
      <c r="BV7" s="415">
        <v>40977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2367536</v>
      </c>
      <c r="CU7" s="416"/>
      <c r="CV7" s="416"/>
      <c r="CW7" s="416"/>
      <c r="CX7" s="416"/>
      <c r="CY7" s="416"/>
      <c r="CZ7" s="416"/>
      <c r="DA7" s="417"/>
      <c r="DB7" s="415">
        <v>2392721</v>
      </c>
      <c r="DC7" s="416"/>
      <c r="DD7" s="416"/>
      <c r="DE7" s="416"/>
      <c r="DF7" s="416"/>
      <c r="DG7" s="416"/>
      <c r="DH7" s="416"/>
      <c r="DI7" s="417"/>
      <c r="DJ7" s="281"/>
      <c r="DK7" s="281"/>
      <c r="DL7" s="281"/>
      <c r="DM7" s="281"/>
      <c r="DN7" s="281"/>
      <c r="DO7" s="281"/>
    </row>
    <row r="8" spans="1:119" ht="18.75" customHeight="1" thickBot="1" x14ac:dyDescent="0.2">
      <c r="A8" s="282"/>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123035</v>
      </c>
      <c r="BO8" s="416"/>
      <c r="BP8" s="416"/>
      <c r="BQ8" s="416"/>
      <c r="BR8" s="416"/>
      <c r="BS8" s="416"/>
      <c r="BT8" s="416"/>
      <c r="BU8" s="417"/>
      <c r="BV8" s="415">
        <v>211056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0.19</v>
      </c>
      <c r="CU8" s="525"/>
      <c r="CV8" s="525"/>
      <c r="CW8" s="525"/>
      <c r="CX8" s="525"/>
      <c r="CY8" s="525"/>
      <c r="CZ8" s="525"/>
      <c r="DA8" s="526"/>
      <c r="DB8" s="524">
        <v>0.19</v>
      </c>
      <c r="DC8" s="525"/>
      <c r="DD8" s="525"/>
      <c r="DE8" s="525"/>
      <c r="DF8" s="525"/>
      <c r="DG8" s="525"/>
      <c r="DH8" s="525"/>
      <c r="DI8" s="526"/>
      <c r="DJ8" s="281"/>
      <c r="DK8" s="281"/>
      <c r="DL8" s="281"/>
      <c r="DM8" s="281"/>
      <c r="DN8" s="281"/>
      <c r="DO8" s="281"/>
    </row>
    <row r="9" spans="1:119" ht="18.75" customHeight="1" thickBot="1" x14ac:dyDescent="0.2">
      <c r="A9" s="282"/>
      <c r="B9" s="550" t="s">
        <v>96</v>
      </c>
      <c r="C9" s="551"/>
      <c r="D9" s="551"/>
      <c r="E9" s="551"/>
      <c r="F9" s="551"/>
      <c r="G9" s="551"/>
      <c r="H9" s="551"/>
      <c r="I9" s="551"/>
      <c r="J9" s="551"/>
      <c r="K9" s="478"/>
      <c r="L9" s="552" t="s">
        <v>97</v>
      </c>
      <c r="M9" s="553"/>
      <c r="N9" s="553"/>
      <c r="O9" s="553"/>
      <c r="P9" s="553"/>
      <c r="Q9" s="554"/>
      <c r="R9" s="555">
        <v>4658</v>
      </c>
      <c r="S9" s="556"/>
      <c r="T9" s="556"/>
      <c r="U9" s="556"/>
      <c r="V9" s="557"/>
      <c r="W9" s="494" t="s">
        <v>541</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-88021</v>
      </c>
      <c r="BO9" s="416"/>
      <c r="BP9" s="416"/>
      <c r="BQ9" s="416"/>
      <c r="BR9" s="416"/>
      <c r="BS9" s="416"/>
      <c r="BT9" s="416"/>
      <c r="BU9" s="417"/>
      <c r="BV9" s="415">
        <v>51254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12.1</v>
      </c>
      <c r="DC9" s="386"/>
      <c r="DD9" s="386"/>
      <c r="DE9" s="386"/>
      <c r="DF9" s="386"/>
      <c r="DG9" s="386"/>
      <c r="DH9" s="386"/>
      <c r="DI9" s="387"/>
      <c r="DJ9" s="281"/>
      <c r="DK9" s="281"/>
      <c r="DL9" s="281"/>
      <c r="DM9" s="281"/>
      <c r="DN9" s="281"/>
      <c r="DO9" s="281"/>
    </row>
    <row r="10" spans="1:119" ht="18.75" customHeight="1" thickBot="1" x14ac:dyDescent="0.2">
      <c r="A10" s="282"/>
      <c r="B10" s="550"/>
      <c r="C10" s="551"/>
      <c r="D10" s="551"/>
      <c r="E10" s="551"/>
      <c r="F10" s="551"/>
      <c r="G10" s="551"/>
      <c r="H10" s="551"/>
      <c r="I10" s="551"/>
      <c r="J10" s="551"/>
      <c r="K10" s="478"/>
      <c r="L10" s="388" t="s">
        <v>102</v>
      </c>
      <c r="M10" s="389"/>
      <c r="N10" s="389"/>
      <c r="O10" s="389"/>
      <c r="P10" s="389"/>
      <c r="Q10" s="390"/>
      <c r="R10" s="391">
        <v>4939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134228</v>
      </c>
      <c r="BO10" s="416"/>
      <c r="BP10" s="416"/>
      <c r="BQ10" s="416"/>
      <c r="BR10" s="416"/>
      <c r="BS10" s="416"/>
      <c r="BT10" s="416"/>
      <c r="BU10" s="417"/>
      <c r="BV10" s="415">
        <v>106000</v>
      </c>
      <c r="BW10" s="416"/>
      <c r="BX10" s="416"/>
      <c r="BY10" s="416"/>
      <c r="BZ10" s="416"/>
      <c r="CA10" s="416"/>
      <c r="CB10" s="416"/>
      <c r="CC10" s="417"/>
      <c r="CD10" s="286" t="s">
        <v>106</v>
      </c>
      <c r="CE10" s="287"/>
      <c r="CF10" s="287"/>
      <c r="CG10" s="287"/>
      <c r="CH10" s="287"/>
      <c r="CI10" s="287"/>
      <c r="CJ10" s="287"/>
      <c r="CK10" s="287"/>
      <c r="CL10" s="287"/>
      <c r="CM10" s="287"/>
      <c r="CN10" s="287"/>
      <c r="CO10" s="287"/>
      <c r="CP10" s="287"/>
      <c r="CQ10" s="287"/>
      <c r="CR10" s="287"/>
      <c r="CS10" s="288"/>
      <c r="CT10" s="289"/>
      <c r="CU10" s="290"/>
      <c r="CV10" s="290"/>
      <c r="CW10" s="290"/>
      <c r="CX10" s="290"/>
      <c r="CY10" s="290"/>
      <c r="CZ10" s="290"/>
      <c r="DA10" s="291"/>
      <c r="DB10" s="289"/>
      <c r="DC10" s="290"/>
      <c r="DD10" s="290"/>
      <c r="DE10" s="290"/>
      <c r="DF10" s="290"/>
      <c r="DG10" s="290"/>
      <c r="DH10" s="290"/>
      <c r="DI10" s="291"/>
      <c r="DJ10" s="281"/>
      <c r="DK10" s="281"/>
      <c r="DL10" s="281"/>
      <c r="DM10" s="281"/>
      <c r="DN10" s="281"/>
      <c r="DO10" s="281"/>
    </row>
    <row r="11" spans="1:119" ht="18.75" customHeight="1" thickBot="1" x14ac:dyDescent="0.2">
      <c r="A11" s="282"/>
      <c r="B11" s="550"/>
      <c r="C11" s="551"/>
      <c r="D11" s="551"/>
      <c r="E11" s="551"/>
      <c r="F11" s="551"/>
      <c r="G11" s="551"/>
      <c r="H11" s="551"/>
      <c r="I11" s="551"/>
      <c r="J11" s="551"/>
      <c r="K11" s="478"/>
      <c r="L11" s="461" t="s">
        <v>542</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281"/>
      <c r="DK11" s="281"/>
      <c r="DL11" s="281"/>
      <c r="DM11" s="281"/>
      <c r="DN11" s="281"/>
      <c r="DO11" s="281"/>
    </row>
    <row r="12" spans="1:119" ht="18.75" customHeight="1" x14ac:dyDescent="0.15">
      <c r="A12" s="282"/>
      <c r="B12" s="527" t="s">
        <v>113</v>
      </c>
      <c r="C12" s="528"/>
      <c r="D12" s="528"/>
      <c r="E12" s="528"/>
      <c r="F12" s="528"/>
      <c r="G12" s="528"/>
      <c r="H12" s="528"/>
      <c r="I12" s="528"/>
      <c r="J12" s="528"/>
      <c r="K12" s="529"/>
      <c r="L12" s="536" t="s">
        <v>114</v>
      </c>
      <c r="M12" s="537"/>
      <c r="N12" s="537"/>
      <c r="O12" s="537"/>
      <c r="P12" s="537"/>
      <c r="Q12" s="538"/>
      <c r="R12" s="539">
        <v>4897</v>
      </c>
      <c r="S12" s="540"/>
      <c r="T12" s="540"/>
      <c r="U12" s="540"/>
      <c r="V12" s="541"/>
      <c r="W12" s="542" t="s">
        <v>1</v>
      </c>
      <c r="X12" s="473"/>
      <c r="Y12" s="473"/>
      <c r="Z12" s="473"/>
      <c r="AA12" s="473"/>
      <c r="AB12" s="543"/>
      <c r="AC12" s="472" t="s">
        <v>543</v>
      </c>
      <c r="AD12" s="473"/>
      <c r="AE12" s="473"/>
      <c r="AF12" s="473"/>
      <c r="AG12" s="543"/>
      <c r="AH12" s="472" t="s">
        <v>544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v>69000</v>
      </c>
      <c r="BO12" s="416"/>
      <c r="BP12" s="416"/>
      <c r="BQ12" s="416"/>
      <c r="BR12" s="416"/>
      <c r="BS12" s="416"/>
      <c r="BT12" s="416"/>
      <c r="BU12" s="417"/>
      <c r="BV12" s="415">
        <v>116840</v>
      </c>
      <c r="BW12" s="416"/>
      <c r="BX12" s="416"/>
      <c r="BY12" s="416"/>
      <c r="BZ12" s="416"/>
      <c r="CA12" s="416"/>
      <c r="CB12" s="416"/>
      <c r="CC12" s="417"/>
      <c r="CD12" s="424" t="s">
        <v>118</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281"/>
      <c r="DK12" s="281"/>
      <c r="DL12" s="281"/>
      <c r="DM12" s="281"/>
      <c r="DN12" s="281"/>
      <c r="DO12" s="281"/>
    </row>
    <row r="13" spans="1:119" ht="18.75" customHeight="1" x14ac:dyDescent="0.15">
      <c r="A13" s="282"/>
      <c r="B13" s="530"/>
      <c r="C13" s="531"/>
      <c r="D13" s="531"/>
      <c r="E13" s="531"/>
      <c r="F13" s="531"/>
      <c r="G13" s="531"/>
      <c r="H13" s="531"/>
      <c r="I13" s="531"/>
      <c r="J13" s="531"/>
      <c r="K13" s="532"/>
      <c r="L13" s="292"/>
      <c r="M13" s="513" t="s">
        <v>120</v>
      </c>
      <c r="N13" s="514"/>
      <c r="O13" s="514"/>
      <c r="P13" s="514"/>
      <c r="Q13" s="515"/>
      <c r="R13" s="516">
        <v>4867</v>
      </c>
      <c r="S13" s="517"/>
      <c r="T13" s="517"/>
      <c r="U13" s="517"/>
      <c r="V13" s="518"/>
      <c r="W13" s="504" t="s">
        <v>121</v>
      </c>
      <c r="X13" s="428"/>
      <c r="Y13" s="428"/>
      <c r="Z13" s="428"/>
      <c r="AA13" s="428"/>
      <c r="AB13" s="429"/>
      <c r="AC13" s="391">
        <v>670</v>
      </c>
      <c r="AD13" s="392"/>
      <c r="AE13" s="392"/>
      <c r="AF13" s="392"/>
      <c r="AG13" s="393"/>
      <c r="AH13" s="391">
        <v>659</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-22793</v>
      </c>
      <c r="BO13" s="416"/>
      <c r="BP13" s="416"/>
      <c r="BQ13" s="416"/>
      <c r="BR13" s="416"/>
      <c r="BS13" s="416"/>
      <c r="BT13" s="416"/>
      <c r="BU13" s="417"/>
      <c r="BV13" s="415">
        <v>40414</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12.3</v>
      </c>
      <c r="CU13" s="386"/>
      <c r="CV13" s="386"/>
      <c r="CW13" s="386"/>
      <c r="CX13" s="386"/>
      <c r="CY13" s="386"/>
      <c r="CZ13" s="386"/>
      <c r="DA13" s="387"/>
      <c r="DB13" s="385">
        <v>12.5</v>
      </c>
      <c r="DC13" s="386"/>
      <c r="DD13" s="386"/>
      <c r="DE13" s="386"/>
      <c r="DF13" s="386"/>
      <c r="DG13" s="386"/>
      <c r="DH13" s="386"/>
      <c r="DI13" s="387"/>
      <c r="DJ13" s="281"/>
      <c r="DK13" s="281"/>
      <c r="DL13" s="281"/>
      <c r="DM13" s="281"/>
      <c r="DN13" s="281"/>
      <c r="DO13" s="281"/>
    </row>
    <row r="14" spans="1:119" ht="18.75" customHeight="1" thickBot="1" x14ac:dyDescent="0.2">
      <c r="A14" s="282"/>
      <c r="B14" s="530"/>
      <c r="C14" s="531"/>
      <c r="D14" s="531"/>
      <c r="E14" s="531"/>
      <c r="F14" s="531"/>
      <c r="G14" s="531"/>
      <c r="H14" s="531"/>
      <c r="I14" s="531"/>
      <c r="J14" s="531"/>
      <c r="K14" s="532"/>
      <c r="L14" s="506" t="s">
        <v>126</v>
      </c>
      <c r="M14" s="545"/>
      <c r="N14" s="545"/>
      <c r="O14" s="545"/>
      <c r="P14" s="545"/>
      <c r="Q14" s="546"/>
      <c r="R14" s="516">
        <v>4951</v>
      </c>
      <c r="S14" s="517"/>
      <c r="T14" s="517"/>
      <c r="U14" s="517"/>
      <c r="V14" s="518"/>
      <c r="W14" s="519"/>
      <c r="X14" s="431"/>
      <c r="Y14" s="431"/>
      <c r="Z14" s="431"/>
      <c r="AA14" s="431"/>
      <c r="AB14" s="432"/>
      <c r="AC14" s="509">
        <v>26</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1.1000000000000001</v>
      </c>
      <c r="CU14" s="488"/>
      <c r="CV14" s="488"/>
      <c r="CW14" s="488"/>
      <c r="CX14" s="488"/>
      <c r="CY14" s="488"/>
      <c r="CZ14" s="488"/>
      <c r="DA14" s="489"/>
      <c r="DB14" s="520">
        <v>16.5</v>
      </c>
      <c r="DC14" s="488"/>
      <c r="DD14" s="488"/>
      <c r="DE14" s="488"/>
      <c r="DF14" s="488"/>
      <c r="DG14" s="488"/>
      <c r="DH14" s="488"/>
      <c r="DI14" s="489"/>
      <c r="DJ14" s="281"/>
      <c r="DK14" s="281"/>
      <c r="DL14" s="281"/>
      <c r="DM14" s="281"/>
      <c r="DN14" s="281"/>
      <c r="DO14" s="281"/>
    </row>
    <row r="15" spans="1:119" ht="18.75" customHeight="1" x14ac:dyDescent="0.15">
      <c r="A15" s="282"/>
      <c r="B15" s="530"/>
      <c r="C15" s="531"/>
      <c r="D15" s="531"/>
      <c r="E15" s="531"/>
      <c r="F15" s="531"/>
      <c r="G15" s="531"/>
      <c r="H15" s="531"/>
      <c r="I15" s="531"/>
      <c r="J15" s="531"/>
      <c r="K15" s="532"/>
      <c r="L15" s="292"/>
      <c r="M15" s="513" t="s">
        <v>120</v>
      </c>
      <c r="N15" s="514"/>
      <c r="O15" s="514"/>
      <c r="P15" s="514"/>
      <c r="Q15" s="515"/>
      <c r="R15" s="516">
        <v>4920</v>
      </c>
      <c r="S15" s="517"/>
      <c r="T15" s="517"/>
      <c r="U15" s="517"/>
      <c r="V15" s="518"/>
      <c r="W15" s="504" t="s">
        <v>128</v>
      </c>
      <c r="X15" s="428"/>
      <c r="Y15" s="428"/>
      <c r="Z15" s="428"/>
      <c r="AA15" s="428"/>
      <c r="AB15" s="429"/>
      <c r="AC15" s="391">
        <v>564</v>
      </c>
      <c r="AD15" s="392"/>
      <c r="AE15" s="392"/>
      <c r="AF15" s="392"/>
      <c r="AG15" s="393"/>
      <c r="AH15" s="391">
        <v>576</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429388</v>
      </c>
      <c r="BO15" s="411"/>
      <c r="BP15" s="411"/>
      <c r="BQ15" s="411"/>
      <c r="BR15" s="411"/>
      <c r="BS15" s="411"/>
      <c r="BT15" s="411"/>
      <c r="BU15" s="412"/>
      <c r="BV15" s="410">
        <v>422764</v>
      </c>
      <c r="BW15" s="411"/>
      <c r="BX15" s="411"/>
      <c r="BY15" s="411"/>
      <c r="BZ15" s="411"/>
      <c r="CA15" s="411"/>
      <c r="CB15" s="411"/>
      <c r="CC15" s="412"/>
      <c r="CD15" s="521" t="s">
        <v>545</v>
      </c>
      <c r="CE15" s="522"/>
      <c r="CF15" s="522"/>
      <c r="CG15" s="522"/>
      <c r="CH15" s="522"/>
      <c r="CI15" s="522"/>
      <c r="CJ15" s="522"/>
      <c r="CK15" s="522"/>
      <c r="CL15" s="522"/>
      <c r="CM15" s="522"/>
      <c r="CN15" s="522"/>
      <c r="CO15" s="522"/>
      <c r="CP15" s="522"/>
      <c r="CQ15" s="522"/>
      <c r="CR15" s="522"/>
      <c r="CS15" s="523"/>
      <c r="CT15" s="293"/>
      <c r="CU15" s="294"/>
      <c r="CV15" s="294"/>
      <c r="CW15" s="294"/>
      <c r="CX15" s="294"/>
      <c r="CY15" s="294"/>
      <c r="CZ15" s="294"/>
      <c r="DA15" s="295"/>
      <c r="DB15" s="293"/>
      <c r="DC15" s="294"/>
      <c r="DD15" s="294"/>
      <c r="DE15" s="294"/>
      <c r="DF15" s="294"/>
      <c r="DG15" s="294"/>
      <c r="DH15" s="294"/>
      <c r="DI15" s="295"/>
      <c r="DJ15" s="281"/>
      <c r="DK15" s="281"/>
      <c r="DL15" s="281"/>
      <c r="DM15" s="281"/>
      <c r="DN15" s="281"/>
      <c r="DO15" s="281"/>
    </row>
    <row r="16" spans="1:119" ht="18.75" customHeight="1" x14ac:dyDescent="0.15">
      <c r="A16" s="282"/>
      <c r="B16" s="530"/>
      <c r="C16" s="531"/>
      <c r="D16" s="531"/>
      <c r="E16" s="531"/>
      <c r="F16" s="531"/>
      <c r="G16" s="531"/>
      <c r="H16" s="531"/>
      <c r="I16" s="531"/>
      <c r="J16" s="531"/>
      <c r="K16" s="532"/>
      <c r="L16" s="506" t="s">
        <v>130</v>
      </c>
      <c r="M16" s="507"/>
      <c r="N16" s="507"/>
      <c r="O16" s="507"/>
      <c r="P16" s="507"/>
      <c r="Q16" s="508"/>
      <c r="R16" s="501" t="s">
        <v>131</v>
      </c>
      <c r="S16" s="502"/>
      <c r="T16" s="502"/>
      <c r="U16" s="502"/>
      <c r="V16" s="503"/>
      <c r="W16" s="519"/>
      <c r="X16" s="431"/>
      <c r="Y16" s="431"/>
      <c r="Z16" s="431"/>
      <c r="AA16" s="431"/>
      <c r="AB16" s="432"/>
      <c r="AC16" s="509">
        <v>21.9</v>
      </c>
      <c r="AD16" s="510"/>
      <c r="AE16" s="510"/>
      <c r="AF16" s="510"/>
      <c r="AG16" s="511"/>
      <c r="AH16" s="509">
        <v>22.7</v>
      </c>
      <c r="AI16" s="510"/>
      <c r="AJ16" s="510"/>
      <c r="AK16" s="510"/>
      <c r="AL16" s="512"/>
      <c r="AM16" s="484"/>
      <c r="AN16" s="389"/>
      <c r="AO16" s="389"/>
      <c r="AP16" s="389"/>
      <c r="AQ16" s="389"/>
      <c r="AR16" s="389"/>
      <c r="AS16" s="389"/>
      <c r="AT16" s="390"/>
      <c r="AU16" s="472"/>
      <c r="AV16" s="473"/>
      <c r="AW16" s="473"/>
      <c r="AX16" s="473"/>
      <c r="AY16" s="395" t="s">
        <v>132</v>
      </c>
      <c r="AZ16" s="396"/>
      <c r="BA16" s="396"/>
      <c r="BB16" s="396"/>
      <c r="BC16" s="396"/>
      <c r="BD16" s="396"/>
      <c r="BE16" s="396"/>
      <c r="BF16" s="396"/>
      <c r="BG16" s="396"/>
      <c r="BH16" s="396"/>
      <c r="BI16" s="396"/>
      <c r="BJ16" s="396"/>
      <c r="BK16" s="396"/>
      <c r="BL16" s="396"/>
      <c r="BM16" s="397"/>
      <c r="BN16" s="415">
        <v>2174471</v>
      </c>
      <c r="BO16" s="416"/>
      <c r="BP16" s="416"/>
      <c r="BQ16" s="416"/>
      <c r="BR16" s="416"/>
      <c r="BS16" s="416"/>
      <c r="BT16" s="416"/>
      <c r="BU16" s="417"/>
      <c r="BV16" s="415">
        <v>2173411</v>
      </c>
      <c r="BW16" s="416"/>
      <c r="BX16" s="416"/>
      <c r="BY16" s="416"/>
      <c r="BZ16" s="416"/>
      <c r="CA16" s="416"/>
      <c r="CB16" s="416"/>
      <c r="CC16" s="417"/>
      <c r="CD16" s="296"/>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281"/>
      <c r="DK16" s="281"/>
      <c r="DL16" s="281"/>
      <c r="DM16" s="281"/>
      <c r="DN16" s="281"/>
      <c r="DO16" s="281"/>
    </row>
    <row r="17" spans="1:119" ht="18.75" customHeight="1" thickBot="1" x14ac:dyDescent="0.2">
      <c r="A17" s="282"/>
      <c r="B17" s="533"/>
      <c r="C17" s="534"/>
      <c r="D17" s="534"/>
      <c r="E17" s="534"/>
      <c r="F17" s="534"/>
      <c r="G17" s="534"/>
      <c r="H17" s="534"/>
      <c r="I17" s="534"/>
      <c r="J17" s="534"/>
      <c r="K17" s="535"/>
      <c r="L17" s="297"/>
      <c r="M17" s="498" t="s">
        <v>133</v>
      </c>
      <c r="N17" s="499"/>
      <c r="O17" s="499"/>
      <c r="P17" s="499"/>
      <c r="Q17" s="500"/>
      <c r="R17" s="501" t="s">
        <v>131</v>
      </c>
      <c r="S17" s="502"/>
      <c r="T17" s="502"/>
      <c r="U17" s="502"/>
      <c r="V17" s="503"/>
      <c r="W17" s="504" t="s">
        <v>134</v>
      </c>
      <c r="X17" s="428"/>
      <c r="Y17" s="428"/>
      <c r="Z17" s="428"/>
      <c r="AA17" s="428"/>
      <c r="AB17" s="429"/>
      <c r="AC17" s="391">
        <v>1342</v>
      </c>
      <c r="AD17" s="392"/>
      <c r="AE17" s="392"/>
      <c r="AF17" s="392"/>
      <c r="AG17" s="393"/>
      <c r="AH17" s="391">
        <v>1304</v>
      </c>
      <c r="AI17" s="392"/>
      <c r="AJ17" s="392"/>
      <c r="AK17" s="392"/>
      <c r="AL17" s="394"/>
      <c r="AM17" s="484"/>
      <c r="AN17" s="389"/>
      <c r="AO17" s="389"/>
      <c r="AP17" s="389"/>
      <c r="AQ17" s="389"/>
      <c r="AR17" s="389"/>
      <c r="AS17" s="389"/>
      <c r="AT17" s="390"/>
      <c r="AU17" s="472"/>
      <c r="AV17" s="473"/>
      <c r="AW17" s="473"/>
      <c r="AX17" s="473"/>
      <c r="AY17" s="395" t="s">
        <v>135</v>
      </c>
      <c r="AZ17" s="396"/>
      <c r="BA17" s="396"/>
      <c r="BB17" s="396"/>
      <c r="BC17" s="396"/>
      <c r="BD17" s="396"/>
      <c r="BE17" s="396"/>
      <c r="BF17" s="396"/>
      <c r="BG17" s="396"/>
      <c r="BH17" s="396"/>
      <c r="BI17" s="396"/>
      <c r="BJ17" s="396"/>
      <c r="BK17" s="396"/>
      <c r="BL17" s="396"/>
      <c r="BM17" s="397"/>
      <c r="BN17" s="415">
        <v>531006</v>
      </c>
      <c r="BO17" s="416"/>
      <c r="BP17" s="416"/>
      <c r="BQ17" s="416"/>
      <c r="BR17" s="416"/>
      <c r="BS17" s="416"/>
      <c r="BT17" s="416"/>
      <c r="BU17" s="417"/>
      <c r="BV17" s="415">
        <v>524132</v>
      </c>
      <c r="BW17" s="416"/>
      <c r="BX17" s="416"/>
      <c r="BY17" s="416"/>
      <c r="BZ17" s="416"/>
      <c r="CA17" s="416"/>
      <c r="CB17" s="416"/>
      <c r="CC17" s="417"/>
      <c r="CD17" s="296"/>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281"/>
      <c r="DK17" s="281"/>
      <c r="DL17" s="281"/>
      <c r="DM17" s="281"/>
      <c r="DN17" s="281"/>
      <c r="DO17" s="281"/>
    </row>
    <row r="18" spans="1:119" ht="18.75" customHeight="1" thickBot="1" x14ac:dyDescent="0.2">
      <c r="A18" s="282"/>
      <c r="B18" s="477" t="s">
        <v>136</v>
      </c>
      <c r="C18" s="478"/>
      <c r="D18" s="478"/>
      <c r="E18" s="479"/>
      <c r="F18" s="479"/>
      <c r="G18" s="479"/>
      <c r="H18" s="479"/>
      <c r="I18" s="479"/>
      <c r="J18" s="479"/>
      <c r="K18" s="479"/>
      <c r="L18" s="480">
        <v>99.32</v>
      </c>
      <c r="M18" s="480"/>
      <c r="N18" s="480"/>
      <c r="O18" s="480"/>
      <c r="P18" s="480"/>
      <c r="Q18" s="480"/>
      <c r="R18" s="481"/>
      <c r="S18" s="481"/>
      <c r="T18" s="481"/>
      <c r="U18" s="481"/>
      <c r="V18" s="482"/>
      <c r="W18" s="496"/>
      <c r="X18" s="497"/>
      <c r="Y18" s="497"/>
      <c r="Z18" s="497"/>
      <c r="AA18" s="497"/>
      <c r="AB18" s="505"/>
      <c r="AC18" s="379">
        <v>52.1</v>
      </c>
      <c r="AD18" s="380"/>
      <c r="AE18" s="380"/>
      <c r="AF18" s="380"/>
      <c r="AG18" s="483"/>
      <c r="AH18" s="379">
        <v>51.4</v>
      </c>
      <c r="AI18" s="380"/>
      <c r="AJ18" s="380"/>
      <c r="AK18" s="380"/>
      <c r="AL18" s="381"/>
      <c r="AM18" s="484"/>
      <c r="AN18" s="389"/>
      <c r="AO18" s="389"/>
      <c r="AP18" s="389"/>
      <c r="AQ18" s="389"/>
      <c r="AR18" s="389"/>
      <c r="AS18" s="389"/>
      <c r="AT18" s="390"/>
      <c r="AU18" s="472"/>
      <c r="AV18" s="473"/>
      <c r="AW18" s="473"/>
      <c r="AX18" s="473"/>
      <c r="AY18" s="395" t="s">
        <v>137</v>
      </c>
      <c r="AZ18" s="396"/>
      <c r="BA18" s="396"/>
      <c r="BB18" s="396"/>
      <c r="BC18" s="396"/>
      <c r="BD18" s="396"/>
      <c r="BE18" s="396"/>
      <c r="BF18" s="396"/>
      <c r="BG18" s="396"/>
      <c r="BH18" s="396"/>
      <c r="BI18" s="396"/>
      <c r="BJ18" s="396"/>
      <c r="BK18" s="396"/>
      <c r="BL18" s="396"/>
      <c r="BM18" s="397"/>
      <c r="BN18" s="415">
        <v>1957612</v>
      </c>
      <c r="BO18" s="416"/>
      <c r="BP18" s="416"/>
      <c r="BQ18" s="416"/>
      <c r="BR18" s="416"/>
      <c r="BS18" s="416"/>
      <c r="BT18" s="416"/>
      <c r="BU18" s="417"/>
      <c r="BV18" s="415">
        <v>1915143</v>
      </c>
      <c r="BW18" s="416"/>
      <c r="BX18" s="416"/>
      <c r="BY18" s="416"/>
      <c r="BZ18" s="416"/>
      <c r="CA18" s="416"/>
      <c r="CB18" s="416"/>
      <c r="CC18" s="417"/>
      <c r="CD18" s="296"/>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281"/>
      <c r="DK18" s="281"/>
      <c r="DL18" s="281"/>
      <c r="DM18" s="281"/>
      <c r="DN18" s="281"/>
      <c r="DO18" s="281"/>
    </row>
    <row r="19" spans="1:119" ht="18.75" customHeight="1" thickBot="1" x14ac:dyDescent="0.2">
      <c r="A19" s="282"/>
      <c r="B19" s="477" t="s">
        <v>138</v>
      </c>
      <c r="C19" s="478"/>
      <c r="D19" s="478"/>
      <c r="E19" s="479"/>
      <c r="F19" s="479"/>
      <c r="G19" s="479"/>
      <c r="H19" s="479"/>
      <c r="I19" s="479"/>
      <c r="J19" s="479"/>
      <c r="K19" s="479"/>
      <c r="L19" s="485">
        <v>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139</v>
      </c>
      <c r="AZ19" s="396"/>
      <c r="BA19" s="396"/>
      <c r="BB19" s="396"/>
      <c r="BC19" s="396"/>
      <c r="BD19" s="396"/>
      <c r="BE19" s="396"/>
      <c r="BF19" s="396"/>
      <c r="BG19" s="396"/>
      <c r="BH19" s="396"/>
      <c r="BI19" s="396"/>
      <c r="BJ19" s="396"/>
      <c r="BK19" s="396"/>
      <c r="BL19" s="396"/>
      <c r="BM19" s="397"/>
      <c r="BN19" s="415">
        <v>2873263</v>
      </c>
      <c r="BO19" s="416"/>
      <c r="BP19" s="416"/>
      <c r="BQ19" s="416"/>
      <c r="BR19" s="416"/>
      <c r="BS19" s="416"/>
      <c r="BT19" s="416"/>
      <c r="BU19" s="417"/>
      <c r="BV19" s="415">
        <v>2934142</v>
      </c>
      <c r="BW19" s="416"/>
      <c r="BX19" s="416"/>
      <c r="BY19" s="416"/>
      <c r="BZ19" s="416"/>
      <c r="CA19" s="416"/>
      <c r="CB19" s="416"/>
      <c r="CC19" s="417"/>
      <c r="CD19" s="296"/>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281"/>
      <c r="DK19" s="281"/>
      <c r="DL19" s="281"/>
      <c r="DM19" s="281"/>
      <c r="DN19" s="281"/>
      <c r="DO19" s="281"/>
    </row>
    <row r="20" spans="1:119" ht="18.75" customHeight="1" thickBot="1" x14ac:dyDescent="0.2">
      <c r="A20" s="282"/>
      <c r="B20" s="477" t="s">
        <v>140</v>
      </c>
      <c r="C20" s="478"/>
      <c r="D20" s="478"/>
      <c r="E20" s="479"/>
      <c r="F20" s="479"/>
      <c r="G20" s="479"/>
      <c r="H20" s="479"/>
      <c r="I20" s="479"/>
      <c r="J20" s="479"/>
      <c r="K20" s="479"/>
      <c r="L20" s="485">
        <v>1564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296"/>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281"/>
      <c r="DK20" s="281"/>
      <c r="DL20" s="281"/>
      <c r="DM20" s="281"/>
      <c r="DN20" s="281"/>
      <c r="DO20" s="281"/>
    </row>
    <row r="21" spans="1:119" ht="18.75" customHeight="1" x14ac:dyDescent="0.15">
      <c r="A21" s="282"/>
      <c r="B21" s="474" t="s">
        <v>141</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296"/>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281"/>
      <c r="DK21" s="281"/>
      <c r="DL21" s="281"/>
      <c r="DM21" s="281"/>
      <c r="DN21" s="281"/>
      <c r="DO21" s="281"/>
    </row>
    <row r="22" spans="1:119" ht="18.75" customHeight="1" thickBot="1" x14ac:dyDescent="0.2">
      <c r="A22" s="282"/>
      <c r="B22" s="444" t="s">
        <v>142</v>
      </c>
      <c r="C22" s="445"/>
      <c r="D22" s="446"/>
      <c r="E22" s="453" t="s">
        <v>1</v>
      </c>
      <c r="F22" s="428"/>
      <c r="G22" s="428"/>
      <c r="H22" s="428"/>
      <c r="I22" s="428"/>
      <c r="J22" s="428"/>
      <c r="K22" s="429"/>
      <c r="L22" s="453" t="s">
        <v>143</v>
      </c>
      <c r="M22" s="428"/>
      <c r="N22" s="428"/>
      <c r="O22" s="428"/>
      <c r="P22" s="429"/>
      <c r="Q22" s="438" t="s">
        <v>144</v>
      </c>
      <c r="R22" s="439"/>
      <c r="S22" s="439"/>
      <c r="T22" s="439"/>
      <c r="U22" s="439"/>
      <c r="V22" s="454"/>
      <c r="W22" s="456" t="s">
        <v>145</v>
      </c>
      <c r="X22" s="445"/>
      <c r="Y22" s="446"/>
      <c r="Z22" s="453" t="s">
        <v>1</v>
      </c>
      <c r="AA22" s="428"/>
      <c r="AB22" s="428"/>
      <c r="AC22" s="428"/>
      <c r="AD22" s="428"/>
      <c r="AE22" s="428"/>
      <c r="AF22" s="428"/>
      <c r="AG22" s="429"/>
      <c r="AH22" s="427" t="s">
        <v>146</v>
      </c>
      <c r="AI22" s="428"/>
      <c r="AJ22" s="428"/>
      <c r="AK22" s="428"/>
      <c r="AL22" s="429"/>
      <c r="AM22" s="427" t="s">
        <v>147</v>
      </c>
      <c r="AN22" s="433"/>
      <c r="AO22" s="433"/>
      <c r="AP22" s="433"/>
      <c r="AQ22" s="433"/>
      <c r="AR22" s="434"/>
      <c r="AS22" s="438" t="s">
        <v>144</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296"/>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281"/>
      <c r="DK22" s="281"/>
      <c r="DL22" s="281"/>
      <c r="DM22" s="281"/>
      <c r="DN22" s="281"/>
      <c r="DO22" s="281"/>
    </row>
    <row r="23" spans="1:119" ht="18.75" customHeight="1" x14ac:dyDescent="0.15">
      <c r="A23" s="282"/>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148</v>
      </c>
      <c r="AZ23" s="408"/>
      <c r="BA23" s="408"/>
      <c r="BB23" s="408"/>
      <c r="BC23" s="408"/>
      <c r="BD23" s="408"/>
      <c r="BE23" s="408"/>
      <c r="BF23" s="408"/>
      <c r="BG23" s="408"/>
      <c r="BH23" s="408"/>
      <c r="BI23" s="408"/>
      <c r="BJ23" s="408"/>
      <c r="BK23" s="408"/>
      <c r="BL23" s="408"/>
      <c r="BM23" s="409"/>
      <c r="BN23" s="415">
        <v>2904390</v>
      </c>
      <c r="BO23" s="416"/>
      <c r="BP23" s="416"/>
      <c r="BQ23" s="416"/>
      <c r="BR23" s="416"/>
      <c r="BS23" s="416"/>
      <c r="BT23" s="416"/>
      <c r="BU23" s="417"/>
      <c r="BV23" s="415">
        <v>2957480</v>
      </c>
      <c r="BW23" s="416"/>
      <c r="BX23" s="416"/>
      <c r="BY23" s="416"/>
      <c r="BZ23" s="416"/>
      <c r="CA23" s="416"/>
      <c r="CB23" s="416"/>
      <c r="CC23" s="417"/>
      <c r="CD23" s="296"/>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281"/>
      <c r="DK23" s="281"/>
      <c r="DL23" s="281"/>
      <c r="DM23" s="281"/>
      <c r="DN23" s="281"/>
      <c r="DO23" s="281"/>
    </row>
    <row r="24" spans="1:119" ht="18.75" customHeight="1" thickBot="1" x14ac:dyDescent="0.2">
      <c r="A24" s="282"/>
      <c r="B24" s="447"/>
      <c r="C24" s="448"/>
      <c r="D24" s="449"/>
      <c r="E24" s="388" t="s">
        <v>149</v>
      </c>
      <c r="F24" s="389"/>
      <c r="G24" s="389"/>
      <c r="H24" s="389"/>
      <c r="I24" s="389"/>
      <c r="J24" s="389"/>
      <c r="K24" s="390"/>
      <c r="L24" s="391">
        <v>1</v>
      </c>
      <c r="M24" s="392"/>
      <c r="N24" s="392"/>
      <c r="O24" s="392"/>
      <c r="P24" s="393"/>
      <c r="Q24" s="391">
        <v>6820</v>
      </c>
      <c r="R24" s="392"/>
      <c r="S24" s="392"/>
      <c r="T24" s="392"/>
      <c r="U24" s="392"/>
      <c r="V24" s="393"/>
      <c r="W24" s="457"/>
      <c r="X24" s="448"/>
      <c r="Y24" s="449"/>
      <c r="Z24" s="388" t="s">
        <v>150</v>
      </c>
      <c r="AA24" s="389"/>
      <c r="AB24" s="389"/>
      <c r="AC24" s="389"/>
      <c r="AD24" s="389"/>
      <c r="AE24" s="389"/>
      <c r="AF24" s="389"/>
      <c r="AG24" s="390"/>
      <c r="AH24" s="391">
        <v>69</v>
      </c>
      <c r="AI24" s="392"/>
      <c r="AJ24" s="392"/>
      <c r="AK24" s="392"/>
      <c r="AL24" s="393"/>
      <c r="AM24" s="391">
        <v>207690</v>
      </c>
      <c r="AN24" s="392"/>
      <c r="AO24" s="392"/>
      <c r="AP24" s="392"/>
      <c r="AQ24" s="392"/>
      <c r="AR24" s="393"/>
      <c r="AS24" s="391">
        <v>3010</v>
      </c>
      <c r="AT24" s="392"/>
      <c r="AU24" s="392"/>
      <c r="AV24" s="392"/>
      <c r="AW24" s="392"/>
      <c r="AX24" s="394"/>
      <c r="AY24" s="382" t="s">
        <v>151</v>
      </c>
      <c r="AZ24" s="383"/>
      <c r="BA24" s="383"/>
      <c r="BB24" s="383"/>
      <c r="BC24" s="383"/>
      <c r="BD24" s="383"/>
      <c r="BE24" s="383"/>
      <c r="BF24" s="383"/>
      <c r="BG24" s="383"/>
      <c r="BH24" s="383"/>
      <c r="BI24" s="383"/>
      <c r="BJ24" s="383"/>
      <c r="BK24" s="383"/>
      <c r="BL24" s="383"/>
      <c r="BM24" s="384"/>
      <c r="BN24" s="415">
        <v>1790619</v>
      </c>
      <c r="BO24" s="416"/>
      <c r="BP24" s="416"/>
      <c r="BQ24" s="416"/>
      <c r="BR24" s="416"/>
      <c r="BS24" s="416"/>
      <c r="BT24" s="416"/>
      <c r="BU24" s="417"/>
      <c r="BV24" s="415">
        <v>1885286</v>
      </c>
      <c r="BW24" s="416"/>
      <c r="BX24" s="416"/>
      <c r="BY24" s="416"/>
      <c r="BZ24" s="416"/>
      <c r="CA24" s="416"/>
      <c r="CB24" s="416"/>
      <c r="CC24" s="417"/>
      <c r="CD24" s="296"/>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281"/>
      <c r="DK24" s="281"/>
      <c r="DL24" s="281"/>
      <c r="DM24" s="281"/>
      <c r="DN24" s="281"/>
      <c r="DO24" s="281"/>
    </row>
    <row r="25" spans="1:119" s="281" customFormat="1" ht="18.75" customHeight="1" x14ac:dyDescent="0.15">
      <c r="A25" s="282"/>
      <c r="B25" s="447"/>
      <c r="C25" s="448"/>
      <c r="D25" s="449"/>
      <c r="E25" s="388" t="s">
        <v>152</v>
      </c>
      <c r="F25" s="389"/>
      <c r="G25" s="389"/>
      <c r="H25" s="389"/>
      <c r="I25" s="389"/>
      <c r="J25" s="389"/>
      <c r="K25" s="390"/>
      <c r="L25" s="391">
        <v>1</v>
      </c>
      <c r="M25" s="392"/>
      <c r="N25" s="392"/>
      <c r="O25" s="392"/>
      <c r="P25" s="393"/>
      <c r="Q25" s="391">
        <v>5720</v>
      </c>
      <c r="R25" s="392"/>
      <c r="S25" s="392"/>
      <c r="T25" s="392"/>
      <c r="U25" s="392"/>
      <c r="V25" s="393"/>
      <c r="W25" s="457"/>
      <c r="X25" s="448"/>
      <c r="Y25" s="449"/>
      <c r="Z25" s="388" t="s">
        <v>153</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154</v>
      </c>
      <c r="AZ25" s="408"/>
      <c r="BA25" s="408"/>
      <c r="BB25" s="408"/>
      <c r="BC25" s="408"/>
      <c r="BD25" s="408"/>
      <c r="BE25" s="408"/>
      <c r="BF25" s="408"/>
      <c r="BG25" s="408"/>
      <c r="BH25" s="408"/>
      <c r="BI25" s="408"/>
      <c r="BJ25" s="408"/>
      <c r="BK25" s="408"/>
      <c r="BL25" s="408"/>
      <c r="BM25" s="409"/>
      <c r="BN25" s="410">
        <v>624893</v>
      </c>
      <c r="BO25" s="411"/>
      <c r="BP25" s="411"/>
      <c r="BQ25" s="411"/>
      <c r="BR25" s="411"/>
      <c r="BS25" s="411"/>
      <c r="BT25" s="411"/>
      <c r="BU25" s="412"/>
      <c r="BV25" s="410">
        <v>155267</v>
      </c>
      <c r="BW25" s="411"/>
      <c r="BX25" s="411"/>
      <c r="BY25" s="411"/>
      <c r="BZ25" s="411"/>
      <c r="CA25" s="411"/>
      <c r="CB25" s="411"/>
      <c r="CC25" s="412"/>
      <c r="CD25" s="296"/>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281" customFormat="1" ht="18.75" customHeight="1" x14ac:dyDescent="0.15">
      <c r="A26" s="282"/>
      <c r="B26" s="447"/>
      <c r="C26" s="448"/>
      <c r="D26" s="449"/>
      <c r="E26" s="388" t="s">
        <v>155</v>
      </c>
      <c r="F26" s="389"/>
      <c r="G26" s="389"/>
      <c r="H26" s="389"/>
      <c r="I26" s="389"/>
      <c r="J26" s="389"/>
      <c r="K26" s="390"/>
      <c r="L26" s="391">
        <v>1</v>
      </c>
      <c r="M26" s="392"/>
      <c r="N26" s="392"/>
      <c r="O26" s="392"/>
      <c r="P26" s="393"/>
      <c r="Q26" s="391">
        <v>5010</v>
      </c>
      <c r="R26" s="392"/>
      <c r="S26" s="392"/>
      <c r="T26" s="392"/>
      <c r="U26" s="392"/>
      <c r="V26" s="393"/>
      <c r="W26" s="457"/>
      <c r="X26" s="448"/>
      <c r="Y26" s="449"/>
      <c r="Z26" s="388" t="s">
        <v>156</v>
      </c>
      <c r="AA26" s="470"/>
      <c r="AB26" s="470"/>
      <c r="AC26" s="470"/>
      <c r="AD26" s="470"/>
      <c r="AE26" s="470"/>
      <c r="AF26" s="470"/>
      <c r="AG26" s="471"/>
      <c r="AH26" s="391">
        <v>2</v>
      </c>
      <c r="AI26" s="392"/>
      <c r="AJ26" s="392"/>
      <c r="AK26" s="392"/>
      <c r="AL26" s="393"/>
      <c r="AM26" s="391" t="s">
        <v>157</v>
      </c>
      <c r="AN26" s="392"/>
      <c r="AO26" s="392"/>
      <c r="AP26" s="392"/>
      <c r="AQ26" s="392"/>
      <c r="AR26" s="393"/>
      <c r="AS26" s="391" t="s">
        <v>157</v>
      </c>
      <c r="AT26" s="392"/>
      <c r="AU26" s="392"/>
      <c r="AV26" s="392"/>
      <c r="AW26" s="392"/>
      <c r="AX26" s="394"/>
      <c r="AY26" s="424" t="s">
        <v>158</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296"/>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282"/>
      <c r="B27" s="447"/>
      <c r="C27" s="448"/>
      <c r="D27" s="449"/>
      <c r="E27" s="388" t="s">
        <v>159</v>
      </c>
      <c r="F27" s="389"/>
      <c r="G27" s="389"/>
      <c r="H27" s="389"/>
      <c r="I27" s="389"/>
      <c r="J27" s="389"/>
      <c r="K27" s="390"/>
      <c r="L27" s="391">
        <v>1</v>
      </c>
      <c r="M27" s="392"/>
      <c r="N27" s="392"/>
      <c r="O27" s="392"/>
      <c r="P27" s="393"/>
      <c r="Q27" s="391">
        <v>2570</v>
      </c>
      <c r="R27" s="392"/>
      <c r="S27" s="392"/>
      <c r="T27" s="392"/>
      <c r="U27" s="392"/>
      <c r="V27" s="393"/>
      <c r="W27" s="457"/>
      <c r="X27" s="448"/>
      <c r="Y27" s="449"/>
      <c r="Z27" s="388" t="s">
        <v>160</v>
      </c>
      <c r="AA27" s="389"/>
      <c r="AB27" s="389"/>
      <c r="AC27" s="389"/>
      <c r="AD27" s="389"/>
      <c r="AE27" s="389"/>
      <c r="AF27" s="389"/>
      <c r="AG27" s="390"/>
      <c r="AH27" s="391" t="s">
        <v>119</v>
      </c>
      <c r="AI27" s="392"/>
      <c r="AJ27" s="392"/>
      <c r="AK27" s="392"/>
      <c r="AL27" s="393"/>
      <c r="AM27" s="391" t="s">
        <v>119</v>
      </c>
      <c r="AN27" s="392"/>
      <c r="AO27" s="392"/>
      <c r="AP27" s="392"/>
      <c r="AQ27" s="392"/>
      <c r="AR27" s="393"/>
      <c r="AS27" s="391" t="s">
        <v>119</v>
      </c>
      <c r="AT27" s="392"/>
      <c r="AU27" s="392"/>
      <c r="AV27" s="392"/>
      <c r="AW27" s="392"/>
      <c r="AX27" s="394"/>
      <c r="AY27" s="421" t="s">
        <v>161</v>
      </c>
      <c r="AZ27" s="422"/>
      <c r="BA27" s="422"/>
      <c r="BB27" s="422"/>
      <c r="BC27" s="422"/>
      <c r="BD27" s="422"/>
      <c r="BE27" s="422"/>
      <c r="BF27" s="422"/>
      <c r="BG27" s="422"/>
      <c r="BH27" s="422"/>
      <c r="BI27" s="422"/>
      <c r="BJ27" s="422"/>
      <c r="BK27" s="422"/>
      <c r="BL27" s="422"/>
      <c r="BM27" s="423"/>
      <c r="BN27" s="418">
        <v>89113</v>
      </c>
      <c r="BO27" s="419"/>
      <c r="BP27" s="419"/>
      <c r="BQ27" s="419"/>
      <c r="BR27" s="419"/>
      <c r="BS27" s="419"/>
      <c r="BT27" s="419"/>
      <c r="BU27" s="420"/>
      <c r="BV27" s="418">
        <v>88838</v>
      </c>
      <c r="BW27" s="419"/>
      <c r="BX27" s="419"/>
      <c r="BY27" s="419"/>
      <c r="BZ27" s="419"/>
      <c r="CA27" s="419"/>
      <c r="CB27" s="419"/>
      <c r="CC27" s="420"/>
      <c r="CD27" s="298"/>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281"/>
      <c r="DK27" s="281"/>
      <c r="DL27" s="281"/>
      <c r="DM27" s="281"/>
      <c r="DN27" s="281"/>
      <c r="DO27" s="281"/>
    </row>
    <row r="28" spans="1:119" ht="18.75" customHeight="1" x14ac:dyDescent="0.15">
      <c r="A28" s="282"/>
      <c r="B28" s="447"/>
      <c r="C28" s="448"/>
      <c r="D28" s="449"/>
      <c r="E28" s="388" t="s">
        <v>162</v>
      </c>
      <c r="F28" s="389"/>
      <c r="G28" s="389"/>
      <c r="H28" s="389"/>
      <c r="I28" s="389"/>
      <c r="J28" s="389"/>
      <c r="K28" s="390"/>
      <c r="L28" s="391">
        <v>1</v>
      </c>
      <c r="M28" s="392"/>
      <c r="N28" s="392"/>
      <c r="O28" s="392"/>
      <c r="P28" s="393"/>
      <c r="Q28" s="391">
        <v>1800</v>
      </c>
      <c r="R28" s="392"/>
      <c r="S28" s="392"/>
      <c r="T28" s="392"/>
      <c r="U28" s="392"/>
      <c r="V28" s="393"/>
      <c r="W28" s="457"/>
      <c r="X28" s="448"/>
      <c r="Y28" s="449"/>
      <c r="Z28" s="388" t="s">
        <v>163</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164</v>
      </c>
      <c r="AZ28" s="399"/>
      <c r="BA28" s="399"/>
      <c r="BB28" s="400"/>
      <c r="BC28" s="407" t="s">
        <v>165</v>
      </c>
      <c r="BD28" s="408"/>
      <c r="BE28" s="408"/>
      <c r="BF28" s="408"/>
      <c r="BG28" s="408"/>
      <c r="BH28" s="408"/>
      <c r="BI28" s="408"/>
      <c r="BJ28" s="408"/>
      <c r="BK28" s="408"/>
      <c r="BL28" s="408"/>
      <c r="BM28" s="409"/>
      <c r="BN28" s="410">
        <v>951110</v>
      </c>
      <c r="BO28" s="411"/>
      <c r="BP28" s="411"/>
      <c r="BQ28" s="411"/>
      <c r="BR28" s="411"/>
      <c r="BS28" s="411"/>
      <c r="BT28" s="411"/>
      <c r="BU28" s="412"/>
      <c r="BV28" s="410">
        <v>815882</v>
      </c>
      <c r="BW28" s="411"/>
      <c r="BX28" s="411"/>
      <c r="BY28" s="411"/>
      <c r="BZ28" s="411"/>
      <c r="CA28" s="411"/>
      <c r="CB28" s="411"/>
      <c r="CC28" s="412"/>
      <c r="CD28" s="296"/>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281"/>
      <c r="DK28" s="281"/>
      <c r="DL28" s="281"/>
      <c r="DM28" s="281"/>
      <c r="DN28" s="281"/>
      <c r="DO28" s="281"/>
    </row>
    <row r="29" spans="1:119" ht="18.75" customHeight="1" x14ac:dyDescent="0.15">
      <c r="A29" s="282"/>
      <c r="B29" s="447"/>
      <c r="C29" s="448"/>
      <c r="D29" s="449"/>
      <c r="E29" s="388" t="s">
        <v>166</v>
      </c>
      <c r="F29" s="389"/>
      <c r="G29" s="389"/>
      <c r="H29" s="389"/>
      <c r="I29" s="389"/>
      <c r="J29" s="389"/>
      <c r="K29" s="390"/>
      <c r="L29" s="391">
        <v>8</v>
      </c>
      <c r="M29" s="392"/>
      <c r="N29" s="392"/>
      <c r="O29" s="392"/>
      <c r="P29" s="393"/>
      <c r="Q29" s="391">
        <v>1550</v>
      </c>
      <c r="R29" s="392"/>
      <c r="S29" s="392"/>
      <c r="T29" s="392"/>
      <c r="U29" s="392"/>
      <c r="V29" s="393"/>
      <c r="W29" s="458"/>
      <c r="X29" s="459"/>
      <c r="Y29" s="460"/>
      <c r="Z29" s="388" t="s">
        <v>167</v>
      </c>
      <c r="AA29" s="389"/>
      <c r="AB29" s="389"/>
      <c r="AC29" s="389"/>
      <c r="AD29" s="389"/>
      <c r="AE29" s="389"/>
      <c r="AF29" s="389"/>
      <c r="AG29" s="390"/>
      <c r="AH29" s="391">
        <v>69</v>
      </c>
      <c r="AI29" s="392"/>
      <c r="AJ29" s="392"/>
      <c r="AK29" s="392"/>
      <c r="AL29" s="393"/>
      <c r="AM29" s="391">
        <v>207690</v>
      </c>
      <c r="AN29" s="392"/>
      <c r="AO29" s="392"/>
      <c r="AP29" s="392"/>
      <c r="AQ29" s="392"/>
      <c r="AR29" s="393"/>
      <c r="AS29" s="391">
        <v>3010</v>
      </c>
      <c r="AT29" s="392"/>
      <c r="AU29" s="392"/>
      <c r="AV29" s="392"/>
      <c r="AW29" s="392"/>
      <c r="AX29" s="394"/>
      <c r="AY29" s="401"/>
      <c r="AZ29" s="402"/>
      <c r="BA29" s="402"/>
      <c r="BB29" s="403"/>
      <c r="BC29" s="395" t="s">
        <v>168</v>
      </c>
      <c r="BD29" s="396"/>
      <c r="BE29" s="396"/>
      <c r="BF29" s="396"/>
      <c r="BG29" s="396"/>
      <c r="BH29" s="396"/>
      <c r="BI29" s="396"/>
      <c r="BJ29" s="396"/>
      <c r="BK29" s="396"/>
      <c r="BL29" s="396"/>
      <c r="BM29" s="397"/>
      <c r="BN29" s="415">
        <v>57866</v>
      </c>
      <c r="BO29" s="416"/>
      <c r="BP29" s="416"/>
      <c r="BQ29" s="416"/>
      <c r="BR29" s="416"/>
      <c r="BS29" s="416"/>
      <c r="BT29" s="416"/>
      <c r="BU29" s="417"/>
      <c r="BV29" s="415">
        <v>57750</v>
      </c>
      <c r="BW29" s="416"/>
      <c r="BX29" s="416"/>
      <c r="BY29" s="416"/>
      <c r="BZ29" s="416"/>
      <c r="CA29" s="416"/>
      <c r="CB29" s="416"/>
      <c r="CC29" s="417"/>
      <c r="CD29" s="298"/>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281"/>
      <c r="DK29" s="281"/>
      <c r="DL29" s="281"/>
      <c r="DM29" s="281"/>
      <c r="DN29" s="281"/>
      <c r="DO29" s="281"/>
    </row>
    <row r="30" spans="1:119" ht="18.75" customHeight="1" thickBot="1" x14ac:dyDescent="0.2">
      <c r="A30" s="282"/>
      <c r="B30" s="450"/>
      <c r="C30" s="451"/>
      <c r="D30" s="452"/>
      <c r="E30" s="461"/>
      <c r="F30" s="462"/>
      <c r="G30" s="462"/>
      <c r="H30" s="462"/>
      <c r="I30" s="462"/>
      <c r="J30" s="462"/>
      <c r="K30" s="463"/>
      <c r="L30" s="464"/>
      <c r="M30" s="465"/>
      <c r="N30" s="465"/>
      <c r="O30" s="465"/>
      <c r="P30" s="466"/>
      <c r="Q30" s="464"/>
      <c r="R30" s="465"/>
      <c r="S30" s="465"/>
      <c r="T30" s="465"/>
      <c r="U30" s="465"/>
      <c r="V30" s="466"/>
      <c r="W30" s="467" t="s">
        <v>169</v>
      </c>
      <c r="X30" s="468"/>
      <c r="Y30" s="468"/>
      <c r="Z30" s="468"/>
      <c r="AA30" s="468"/>
      <c r="AB30" s="468"/>
      <c r="AC30" s="468"/>
      <c r="AD30" s="468"/>
      <c r="AE30" s="468"/>
      <c r="AF30" s="468"/>
      <c r="AG30" s="469"/>
      <c r="AH30" s="379">
        <v>93.8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170</v>
      </c>
      <c r="BD30" s="383"/>
      <c r="BE30" s="383"/>
      <c r="BF30" s="383"/>
      <c r="BG30" s="383"/>
      <c r="BH30" s="383"/>
      <c r="BI30" s="383"/>
      <c r="BJ30" s="383"/>
      <c r="BK30" s="383"/>
      <c r="BL30" s="383"/>
      <c r="BM30" s="384"/>
      <c r="BN30" s="418">
        <v>1773467</v>
      </c>
      <c r="BO30" s="419"/>
      <c r="BP30" s="419"/>
      <c r="BQ30" s="419"/>
      <c r="BR30" s="419"/>
      <c r="BS30" s="419"/>
      <c r="BT30" s="419"/>
      <c r="BU30" s="420"/>
      <c r="BV30" s="418">
        <v>1759609</v>
      </c>
      <c r="BW30" s="419"/>
      <c r="BX30" s="419"/>
      <c r="BY30" s="419"/>
      <c r="BZ30" s="419"/>
      <c r="CA30" s="419"/>
      <c r="CB30" s="419"/>
      <c r="CC30" s="420"/>
      <c r="CD30" s="299"/>
      <c r="CE30" s="300"/>
      <c r="CF30" s="300"/>
      <c r="CG30" s="300"/>
      <c r="CH30" s="300"/>
      <c r="CI30" s="300"/>
      <c r="CJ30" s="300"/>
      <c r="CK30" s="300"/>
      <c r="CL30" s="300"/>
      <c r="CM30" s="300"/>
      <c r="CN30" s="300"/>
      <c r="CO30" s="300"/>
      <c r="CP30" s="300"/>
      <c r="CQ30" s="300"/>
      <c r="CR30" s="300"/>
      <c r="CS30" s="301"/>
      <c r="CT30" s="302"/>
      <c r="CU30" s="303"/>
      <c r="CV30" s="303"/>
      <c r="CW30" s="303"/>
      <c r="CX30" s="303"/>
      <c r="CY30" s="303"/>
      <c r="CZ30" s="303"/>
      <c r="DA30" s="304"/>
      <c r="DB30" s="302"/>
      <c r="DC30" s="303"/>
      <c r="DD30" s="303"/>
      <c r="DE30" s="303"/>
      <c r="DF30" s="303"/>
      <c r="DG30" s="303"/>
      <c r="DH30" s="303"/>
      <c r="DI30" s="304"/>
      <c r="DJ30" s="281"/>
      <c r="DK30" s="281"/>
      <c r="DL30" s="281"/>
      <c r="DM30" s="281"/>
      <c r="DN30" s="281"/>
      <c r="DO30" s="281"/>
    </row>
    <row r="31" spans="1:119" ht="13.5" customHeight="1" x14ac:dyDescent="0.15">
      <c r="A31" s="282"/>
      <c r="B31" s="305"/>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7"/>
      <c r="DJ31" s="281"/>
      <c r="DK31" s="281"/>
      <c r="DL31" s="281"/>
      <c r="DM31" s="281"/>
      <c r="DN31" s="281"/>
      <c r="DO31" s="281"/>
    </row>
    <row r="32" spans="1:119" ht="13.5" customHeight="1" x14ac:dyDescent="0.15">
      <c r="A32" s="282"/>
      <c r="B32" s="308"/>
      <c r="C32" s="309" t="s">
        <v>171</v>
      </c>
      <c r="D32" s="309"/>
      <c r="E32" s="309"/>
      <c r="F32" s="306"/>
      <c r="G32" s="306"/>
      <c r="H32" s="306"/>
      <c r="I32" s="306"/>
      <c r="J32" s="306"/>
      <c r="K32" s="306"/>
      <c r="L32" s="306"/>
      <c r="M32" s="306"/>
      <c r="N32" s="306"/>
      <c r="O32" s="306"/>
      <c r="P32" s="306"/>
      <c r="Q32" s="306"/>
      <c r="R32" s="306"/>
      <c r="S32" s="306"/>
      <c r="T32" s="306"/>
      <c r="U32" s="306" t="s">
        <v>172</v>
      </c>
      <c r="V32" s="306"/>
      <c r="W32" s="306"/>
      <c r="X32" s="306"/>
      <c r="Y32" s="306"/>
      <c r="Z32" s="306"/>
      <c r="AA32" s="306"/>
      <c r="AB32" s="306"/>
      <c r="AC32" s="306"/>
      <c r="AD32" s="306"/>
      <c r="AE32" s="306"/>
      <c r="AF32" s="306"/>
      <c r="AG32" s="306"/>
      <c r="AH32" s="306"/>
      <c r="AI32" s="306"/>
      <c r="AJ32" s="306"/>
      <c r="AK32" s="306"/>
      <c r="AL32" s="306"/>
      <c r="AM32" s="310" t="s">
        <v>173</v>
      </c>
      <c r="AN32" s="306"/>
      <c r="AO32" s="306"/>
      <c r="AP32" s="306"/>
      <c r="AQ32" s="306"/>
      <c r="AR32" s="306"/>
      <c r="AS32" s="310"/>
      <c r="AT32" s="310"/>
      <c r="AU32" s="310"/>
      <c r="AV32" s="310"/>
      <c r="AW32" s="310"/>
      <c r="AX32" s="310"/>
      <c r="AY32" s="310"/>
      <c r="AZ32" s="310"/>
      <c r="BA32" s="310"/>
      <c r="BB32" s="306"/>
      <c r="BC32" s="310"/>
      <c r="BD32" s="306"/>
      <c r="BE32" s="310" t="s">
        <v>174</v>
      </c>
      <c r="BF32" s="306"/>
      <c r="BG32" s="306"/>
      <c r="BH32" s="306"/>
      <c r="BI32" s="306"/>
      <c r="BJ32" s="310"/>
      <c r="BK32" s="310"/>
      <c r="BL32" s="310"/>
      <c r="BM32" s="310"/>
      <c r="BN32" s="310"/>
      <c r="BO32" s="310"/>
      <c r="BP32" s="310"/>
      <c r="BQ32" s="310"/>
      <c r="BR32" s="306"/>
      <c r="BS32" s="306"/>
      <c r="BT32" s="306"/>
      <c r="BU32" s="306"/>
      <c r="BV32" s="306"/>
      <c r="BW32" s="306" t="s">
        <v>175</v>
      </c>
      <c r="BX32" s="306"/>
      <c r="BY32" s="306"/>
      <c r="BZ32" s="306"/>
      <c r="CA32" s="306"/>
      <c r="CB32" s="310"/>
      <c r="CC32" s="310"/>
      <c r="CD32" s="310"/>
      <c r="CE32" s="310"/>
      <c r="CF32" s="310"/>
      <c r="CG32" s="310"/>
      <c r="CH32" s="310"/>
      <c r="CI32" s="310"/>
      <c r="CJ32" s="310"/>
      <c r="CK32" s="310"/>
      <c r="CL32" s="310"/>
      <c r="CM32" s="310"/>
      <c r="CN32" s="310"/>
      <c r="CO32" s="310" t="s">
        <v>176</v>
      </c>
      <c r="CP32" s="310"/>
      <c r="CQ32" s="310"/>
      <c r="CR32" s="310"/>
      <c r="CS32" s="310"/>
      <c r="CT32" s="310"/>
      <c r="CU32" s="310"/>
      <c r="CV32" s="310"/>
      <c r="CW32" s="310"/>
      <c r="CX32" s="310"/>
      <c r="CY32" s="310"/>
      <c r="CZ32" s="310"/>
      <c r="DA32" s="310"/>
      <c r="DB32" s="310"/>
      <c r="DC32" s="310"/>
      <c r="DD32" s="310"/>
      <c r="DE32" s="310"/>
      <c r="DF32" s="310"/>
      <c r="DG32" s="310"/>
      <c r="DH32" s="310"/>
      <c r="DI32" s="307"/>
      <c r="DJ32" s="281"/>
      <c r="DK32" s="281"/>
      <c r="DL32" s="281"/>
      <c r="DM32" s="281"/>
      <c r="DN32" s="281"/>
      <c r="DO32" s="281"/>
    </row>
    <row r="33" spans="1:119" ht="13.5" customHeight="1" x14ac:dyDescent="0.15">
      <c r="A33" s="282"/>
      <c r="B33" s="308"/>
      <c r="C33" s="378" t="s">
        <v>177</v>
      </c>
      <c r="D33" s="378"/>
      <c r="E33" s="377" t="s">
        <v>178</v>
      </c>
      <c r="F33" s="377"/>
      <c r="G33" s="377"/>
      <c r="H33" s="377"/>
      <c r="I33" s="377"/>
      <c r="J33" s="377"/>
      <c r="K33" s="377"/>
      <c r="L33" s="377"/>
      <c r="M33" s="377"/>
      <c r="N33" s="377"/>
      <c r="O33" s="377"/>
      <c r="P33" s="377"/>
      <c r="Q33" s="377"/>
      <c r="R33" s="377"/>
      <c r="S33" s="377"/>
      <c r="T33" s="311"/>
      <c r="U33" s="378" t="s">
        <v>177</v>
      </c>
      <c r="V33" s="378"/>
      <c r="W33" s="377" t="s">
        <v>178</v>
      </c>
      <c r="X33" s="377"/>
      <c r="Y33" s="377"/>
      <c r="Z33" s="377"/>
      <c r="AA33" s="377"/>
      <c r="AB33" s="377"/>
      <c r="AC33" s="377"/>
      <c r="AD33" s="377"/>
      <c r="AE33" s="377"/>
      <c r="AF33" s="377"/>
      <c r="AG33" s="377"/>
      <c r="AH33" s="377"/>
      <c r="AI33" s="377"/>
      <c r="AJ33" s="377"/>
      <c r="AK33" s="377"/>
      <c r="AL33" s="311"/>
      <c r="AM33" s="378" t="s">
        <v>177</v>
      </c>
      <c r="AN33" s="378"/>
      <c r="AO33" s="377" t="s">
        <v>178</v>
      </c>
      <c r="AP33" s="377"/>
      <c r="AQ33" s="377"/>
      <c r="AR33" s="377"/>
      <c r="AS33" s="377"/>
      <c r="AT33" s="377"/>
      <c r="AU33" s="377"/>
      <c r="AV33" s="377"/>
      <c r="AW33" s="377"/>
      <c r="AX33" s="377"/>
      <c r="AY33" s="377"/>
      <c r="AZ33" s="377"/>
      <c r="BA33" s="377"/>
      <c r="BB33" s="377"/>
      <c r="BC33" s="377"/>
      <c r="BD33" s="312"/>
      <c r="BE33" s="377" t="s">
        <v>179</v>
      </c>
      <c r="BF33" s="377"/>
      <c r="BG33" s="377" t="s">
        <v>180</v>
      </c>
      <c r="BH33" s="377"/>
      <c r="BI33" s="377"/>
      <c r="BJ33" s="377"/>
      <c r="BK33" s="377"/>
      <c r="BL33" s="377"/>
      <c r="BM33" s="377"/>
      <c r="BN33" s="377"/>
      <c r="BO33" s="377"/>
      <c r="BP33" s="377"/>
      <c r="BQ33" s="377"/>
      <c r="BR33" s="377"/>
      <c r="BS33" s="377"/>
      <c r="BT33" s="377"/>
      <c r="BU33" s="377"/>
      <c r="BV33" s="312"/>
      <c r="BW33" s="378" t="s">
        <v>179</v>
      </c>
      <c r="BX33" s="378"/>
      <c r="BY33" s="377" t="s">
        <v>181</v>
      </c>
      <c r="BZ33" s="377"/>
      <c r="CA33" s="377"/>
      <c r="CB33" s="377"/>
      <c r="CC33" s="377"/>
      <c r="CD33" s="377"/>
      <c r="CE33" s="377"/>
      <c r="CF33" s="377"/>
      <c r="CG33" s="377"/>
      <c r="CH33" s="377"/>
      <c r="CI33" s="377"/>
      <c r="CJ33" s="377"/>
      <c r="CK33" s="377"/>
      <c r="CL33" s="377"/>
      <c r="CM33" s="377"/>
      <c r="CN33" s="311"/>
      <c r="CO33" s="378" t="s">
        <v>177</v>
      </c>
      <c r="CP33" s="378"/>
      <c r="CQ33" s="377" t="s">
        <v>182</v>
      </c>
      <c r="CR33" s="377"/>
      <c r="CS33" s="377"/>
      <c r="CT33" s="377"/>
      <c r="CU33" s="377"/>
      <c r="CV33" s="377"/>
      <c r="CW33" s="377"/>
      <c r="CX33" s="377"/>
      <c r="CY33" s="377"/>
      <c r="CZ33" s="377"/>
      <c r="DA33" s="377"/>
      <c r="DB33" s="377"/>
      <c r="DC33" s="377"/>
      <c r="DD33" s="377"/>
      <c r="DE33" s="377"/>
      <c r="DF33" s="311"/>
      <c r="DG33" s="377" t="s">
        <v>546</v>
      </c>
      <c r="DH33" s="377"/>
      <c r="DI33" s="313"/>
      <c r="DJ33" s="281"/>
      <c r="DK33" s="281"/>
      <c r="DL33" s="281"/>
      <c r="DM33" s="281"/>
      <c r="DN33" s="281"/>
      <c r="DO33" s="281"/>
    </row>
    <row r="34" spans="1:119" ht="32.25" customHeight="1" x14ac:dyDescent="0.15">
      <c r="A34" s="282"/>
      <c r="B34" s="308"/>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309"/>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309"/>
      <c r="AM34" s="375">
        <f>IF(AO34="","",MAX(C34:D43,U34:V43)+1)</f>
        <v>8</v>
      </c>
      <c r="AN34" s="375"/>
      <c r="AO34" s="374" t="str">
        <f>IF('各会計、関係団体の財政状況及び健全化判断比率'!B31="","",'各会計、関係団体の財政状況及び健全化判断比率'!B31)</f>
        <v>木島平村水道事業会計</v>
      </c>
      <c r="AP34" s="374"/>
      <c r="AQ34" s="374"/>
      <c r="AR34" s="374"/>
      <c r="AS34" s="374"/>
      <c r="AT34" s="374"/>
      <c r="AU34" s="374"/>
      <c r="AV34" s="374"/>
      <c r="AW34" s="374"/>
      <c r="AX34" s="374"/>
      <c r="AY34" s="374"/>
      <c r="AZ34" s="374"/>
      <c r="BA34" s="374"/>
      <c r="BB34" s="374"/>
      <c r="BC34" s="374"/>
      <c r="BD34" s="309"/>
      <c r="BE34" s="375">
        <f>IF(BG34="","",MAX(C34:D43,U34:V43,AM34:AN43)+1)</f>
        <v>9</v>
      </c>
      <c r="BF34" s="375"/>
      <c r="BG34" s="374" t="str">
        <f>IF('各会計、関係団体の財政状況及び健全化判断比率'!B32="","",'各会計、関係団体の財政状況及び健全化判断比率'!B32)</f>
        <v>木島平村高社簡易水道特別会計</v>
      </c>
      <c r="BH34" s="374"/>
      <c r="BI34" s="374"/>
      <c r="BJ34" s="374"/>
      <c r="BK34" s="374"/>
      <c r="BL34" s="374"/>
      <c r="BM34" s="374"/>
      <c r="BN34" s="374"/>
      <c r="BO34" s="374"/>
      <c r="BP34" s="374"/>
      <c r="BQ34" s="374"/>
      <c r="BR34" s="374"/>
      <c r="BS34" s="374"/>
      <c r="BT34" s="374"/>
      <c r="BU34" s="374"/>
      <c r="BV34" s="309"/>
      <c r="BW34" s="375">
        <f>IF(BY34="","",MAX(C34:D43,U34:V43,AM34:AN43,BE34:BF43)+1)</f>
        <v>13</v>
      </c>
      <c r="BX34" s="375"/>
      <c r="BY34" s="374" t="str">
        <f>IF('各会計、関係団体の財政状況及び健全化判断比率'!B68="","",'各会計、関係団体の財政状況及び健全化判断比率'!B68)</f>
        <v>北信広域連合（一般会計）</v>
      </c>
      <c r="BZ34" s="374"/>
      <c r="CA34" s="374"/>
      <c r="CB34" s="374"/>
      <c r="CC34" s="374"/>
      <c r="CD34" s="374"/>
      <c r="CE34" s="374"/>
      <c r="CF34" s="374"/>
      <c r="CG34" s="374"/>
      <c r="CH34" s="374"/>
      <c r="CI34" s="374"/>
      <c r="CJ34" s="374"/>
      <c r="CK34" s="374"/>
      <c r="CL34" s="374"/>
      <c r="CM34" s="374"/>
      <c r="CN34" s="309"/>
      <c r="CO34" s="375">
        <f>IF(CQ34="","",MAX(C34:D43,U34:V43,AM34:AN43,BE34:BF43,BW34:BX43)+1)</f>
        <v>23</v>
      </c>
      <c r="CP34" s="375"/>
      <c r="CQ34" s="374" t="str">
        <f>IF('各会計、関係団体の財政状況及び健全化判断比率'!BS7="","",'各会計、関係団体の財政状況及び健全化判断比率'!BS7)</f>
        <v>木島平観光株式会社</v>
      </c>
      <c r="CR34" s="374"/>
      <c r="CS34" s="374"/>
      <c r="CT34" s="374"/>
      <c r="CU34" s="374"/>
      <c r="CV34" s="374"/>
      <c r="CW34" s="374"/>
      <c r="CX34" s="374"/>
      <c r="CY34" s="374"/>
      <c r="CZ34" s="374"/>
      <c r="DA34" s="374"/>
      <c r="DB34" s="374"/>
      <c r="DC34" s="374"/>
      <c r="DD34" s="374"/>
      <c r="DE34" s="374"/>
      <c r="DF34" s="306"/>
      <c r="DG34" s="376" t="str">
        <f>IF('各会計、関係団体の財政状況及び健全化判断比率'!BR7="","",'各会計、関係団体の財政状況及び健全化判断比率'!BR7)</f>
        <v/>
      </c>
      <c r="DH34" s="376"/>
      <c r="DI34" s="313"/>
      <c r="DJ34" s="281"/>
      <c r="DK34" s="281"/>
      <c r="DL34" s="281"/>
      <c r="DM34" s="281"/>
      <c r="DN34" s="281"/>
      <c r="DO34" s="281"/>
    </row>
    <row r="35" spans="1:119" ht="32.25" customHeight="1" x14ac:dyDescent="0.15">
      <c r="A35" s="282"/>
      <c r="B35" s="308"/>
      <c r="C35" s="375">
        <f>IF(E35="","",C34+1)</f>
        <v>2</v>
      </c>
      <c r="D35" s="375"/>
      <c r="E35" s="374" t="str">
        <f>IF('各会計、関係団体の財政状況及び健全化判断比率'!B8="","",'各会計、関係団体の財政状況及び健全化判断比率'!B8)</f>
        <v>情報通信特別会計</v>
      </c>
      <c r="F35" s="374"/>
      <c r="G35" s="374"/>
      <c r="H35" s="374"/>
      <c r="I35" s="374"/>
      <c r="J35" s="374"/>
      <c r="K35" s="374"/>
      <c r="L35" s="374"/>
      <c r="M35" s="374"/>
      <c r="N35" s="374"/>
      <c r="O35" s="374"/>
      <c r="P35" s="374"/>
      <c r="Q35" s="374"/>
      <c r="R35" s="374"/>
      <c r="S35" s="374"/>
      <c r="T35" s="309"/>
      <c r="U35" s="375">
        <f>IF(W35="","",U34+1)</f>
        <v>6</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309"/>
      <c r="AM35" s="375" t="str">
        <f t="shared" ref="AM35:AM43" si="0">IF(AO35="","",AM34+1)</f>
        <v/>
      </c>
      <c r="AN35" s="375"/>
      <c r="AO35" s="374"/>
      <c r="AP35" s="374"/>
      <c r="AQ35" s="374"/>
      <c r="AR35" s="374"/>
      <c r="AS35" s="374"/>
      <c r="AT35" s="374"/>
      <c r="AU35" s="374"/>
      <c r="AV35" s="374"/>
      <c r="AW35" s="374"/>
      <c r="AX35" s="374"/>
      <c r="AY35" s="374"/>
      <c r="AZ35" s="374"/>
      <c r="BA35" s="374"/>
      <c r="BB35" s="374"/>
      <c r="BC35" s="374"/>
      <c r="BD35" s="309"/>
      <c r="BE35" s="375">
        <f t="shared" ref="BE35:BE43" si="1">IF(BG35="","",BE34+1)</f>
        <v>10</v>
      </c>
      <c r="BF35" s="375"/>
      <c r="BG35" s="374" t="str">
        <f>IF('各会計、関係団体の財政状況及び健全化判断比率'!B33="","",'各会計、関係団体の財政状況及び健全化判断比率'!B33)</f>
        <v>木島平村下水道特別会計</v>
      </c>
      <c r="BH35" s="374"/>
      <c r="BI35" s="374"/>
      <c r="BJ35" s="374"/>
      <c r="BK35" s="374"/>
      <c r="BL35" s="374"/>
      <c r="BM35" s="374"/>
      <c r="BN35" s="374"/>
      <c r="BO35" s="374"/>
      <c r="BP35" s="374"/>
      <c r="BQ35" s="374"/>
      <c r="BR35" s="374"/>
      <c r="BS35" s="374"/>
      <c r="BT35" s="374"/>
      <c r="BU35" s="374"/>
      <c r="BV35" s="309"/>
      <c r="BW35" s="375">
        <f t="shared" ref="BW35:BW43" si="2">IF(BY35="","",BW34+1)</f>
        <v>14</v>
      </c>
      <c r="BX35" s="375"/>
      <c r="BY35" s="374" t="str">
        <f>IF('各会計、関係団体の財政状況及び健全化判断比率'!B69="","",'各会計、関係団体の財政状況及び健全化判断比率'!B69)</f>
        <v>（養護老人ホーム高社寮事業特別会計）</v>
      </c>
      <c r="BZ35" s="374"/>
      <c r="CA35" s="374"/>
      <c r="CB35" s="374"/>
      <c r="CC35" s="374"/>
      <c r="CD35" s="374"/>
      <c r="CE35" s="374"/>
      <c r="CF35" s="374"/>
      <c r="CG35" s="374"/>
      <c r="CH35" s="374"/>
      <c r="CI35" s="374"/>
      <c r="CJ35" s="374"/>
      <c r="CK35" s="374"/>
      <c r="CL35" s="374"/>
      <c r="CM35" s="374"/>
      <c r="CN35" s="309"/>
      <c r="CO35" s="375">
        <f t="shared" ref="CO35:CO43" si="3">IF(CQ35="","",CO34+1)</f>
        <v>24</v>
      </c>
      <c r="CP35" s="375"/>
      <c r="CQ35" s="374" t="str">
        <f>IF('各会計、関係団体の財政状況及び健全化判断比率'!BS8="","",'各会計、関係団体の財政状況及び健全化判断比率'!BS8)</f>
        <v>木島平村農業振興公社</v>
      </c>
      <c r="CR35" s="374"/>
      <c r="CS35" s="374"/>
      <c r="CT35" s="374"/>
      <c r="CU35" s="374"/>
      <c r="CV35" s="374"/>
      <c r="CW35" s="374"/>
      <c r="CX35" s="374"/>
      <c r="CY35" s="374"/>
      <c r="CZ35" s="374"/>
      <c r="DA35" s="374"/>
      <c r="DB35" s="374"/>
      <c r="DC35" s="374"/>
      <c r="DD35" s="374"/>
      <c r="DE35" s="374"/>
      <c r="DF35" s="306"/>
      <c r="DG35" s="376" t="str">
        <f>IF('各会計、関係団体の財政状況及び健全化判断比率'!BR8="","",'各会計、関係団体の財政状況及び健全化判断比率'!BR8)</f>
        <v/>
      </c>
      <c r="DH35" s="376"/>
      <c r="DI35" s="313"/>
      <c r="DJ35" s="281"/>
      <c r="DK35" s="281"/>
      <c r="DL35" s="281"/>
      <c r="DM35" s="281"/>
      <c r="DN35" s="281"/>
      <c r="DO35" s="281"/>
    </row>
    <row r="36" spans="1:119" ht="32.25" customHeight="1" x14ac:dyDescent="0.15">
      <c r="A36" s="282"/>
      <c r="B36" s="308"/>
      <c r="C36" s="375">
        <f>IF(E36="","",C35+1)</f>
        <v>3</v>
      </c>
      <c r="D36" s="375"/>
      <c r="E36" s="374" t="str">
        <f>IF('各会計、関係団体の財政状況及び健全化判断比率'!B9="","",'各会計、関係団体の財政状況及び健全化判断比率'!B9)</f>
        <v>学校給食特別会計</v>
      </c>
      <c r="F36" s="374"/>
      <c r="G36" s="374"/>
      <c r="H36" s="374"/>
      <c r="I36" s="374"/>
      <c r="J36" s="374"/>
      <c r="K36" s="374"/>
      <c r="L36" s="374"/>
      <c r="M36" s="374"/>
      <c r="N36" s="374"/>
      <c r="O36" s="374"/>
      <c r="P36" s="374"/>
      <c r="Q36" s="374"/>
      <c r="R36" s="374"/>
      <c r="S36" s="374"/>
      <c r="T36" s="309"/>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309"/>
      <c r="AM36" s="375" t="str">
        <f t="shared" si="0"/>
        <v/>
      </c>
      <c r="AN36" s="375"/>
      <c r="AO36" s="374"/>
      <c r="AP36" s="374"/>
      <c r="AQ36" s="374"/>
      <c r="AR36" s="374"/>
      <c r="AS36" s="374"/>
      <c r="AT36" s="374"/>
      <c r="AU36" s="374"/>
      <c r="AV36" s="374"/>
      <c r="AW36" s="374"/>
      <c r="AX36" s="374"/>
      <c r="AY36" s="374"/>
      <c r="AZ36" s="374"/>
      <c r="BA36" s="374"/>
      <c r="BB36" s="374"/>
      <c r="BC36" s="374"/>
      <c r="BD36" s="309"/>
      <c r="BE36" s="375">
        <f t="shared" si="1"/>
        <v>11</v>
      </c>
      <c r="BF36" s="375"/>
      <c r="BG36" s="374" t="str">
        <f>IF('各会計、関係団体の財政状況及び健全化判断比率'!B34="","",'各会計、関係団体の財政状況及び健全化判断比率'!B34)</f>
        <v>木島平村農業集落排水事業特別会計</v>
      </c>
      <c r="BH36" s="374"/>
      <c r="BI36" s="374"/>
      <c r="BJ36" s="374"/>
      <c r="BK36" s="374"/>
      <c r="BL36" s="374"/>
      <c r="BM36" s="374"/>
      <c r="BN36" s="374"/>
      <c r="BO36" s="374"/>
      <c r="BP36" s="374"/>
      <c r="BQ36" s="374"/>
      <c r="BR36" s="374"/>
      <c r="BS36" s="374"/>
      <c r="BT36" s="374"/>
      <c r="BU36" s="374"/>
      <c r="BV36" s="309"/>
      <c r="BW36" s="375">
        <f t="shared" si="2"/>
        <v>15</v>
      </c>
      <c r="BX36" s="375"/>
      <c r="BY36" s="374" t="str">
        <f>IF('各会計、関係団体の財政状況及び健全化判断比率'!B70="","",'各会計、関係団体の財政状況及び健全化判断比率'!B70)</f>
        <v>（養護老人ホーム千曲荘事業特別会計）</v>
      </c>
      <c r="BZ36" s="374"/>
      <c r="CA36" s="374"/>
      <c r="CB36" s="374"/>
      <c r="CC36" s="374"/>
      <c r="CD36" s="374"/>
      <c r="CE36" s="374"/>
      <c r="CF36" s="374"/>
      <c r="CG36" s="374"/>
      <c r="CH36" s="374"/>
      <c r="CI36" s="374"/>
      <c r="CJ36" s="374"/>
      <c r="CK36" s="374"/>
      <c r="CL36" s="374"/>
      <c r="CM36" s="374"/>
      <c r="CN36" s="309"/>
      <c r="CO36" s="375">
        <f t="shared" si="3"/>
        <v>25</v>
      </c>
      <c r="CP36" s="375"/>
      <c r="CQ36" s="374" t="str">
        <f>IF('各会計、関係団体の財政状況及び健全化判断比率'!BS9="","",'各会計、関係団体の財政状況及び健全化判断比率'!BS9)</f>
        <v>木島平村土地開発公社</v>
      </c>
      <c r="CR36" s="374"/>
      <c r="CS36" s="374"/>
      <c r="CT36" s="374"/>
      <c r="CU36" s="374"/>
      <c r="CV36" s="374"/>
      <c r="CW36" s="374"/>
      <c r="CX36" s="374"/>
      <c r="CY36" s="374"/>
      <c r="CZ36" s="374"/>
      <c r="DA36" s="374"/>
      <c r="DB36" s="374"/>
      <c r="DC36" s="374"/>
      <c r="DD36" s="374"/>
      <c r="DE36" s="374"/>
      <c r="DF36" s="306"/>
      <c r="DG36" s="376" t="str">
        <f>IF('各会計、関係団体の財政状況及び健全化判断比率'!BR9="","",'各会計、関係団体の財政状況及び健全化判断比率'!BR9)</f>
        <v/>
      </c>
      <c r="DH36" s="376"/>
      <c r="DI36" s="313"/>
      <c r="DJ36" s="281"/>
      <c r="DK36" s="281"/>
      <c r="DL36" s="281"/>
      <c r="DM36" s="281"/>
      <c r="DN36" s="281"/>
      <c r="DO36" s="281"/>
    </row>
    <row r="37" spans="1:119" ht="32.25" customHeight="1" x14ac:dyDescent="0.15">
      <c r="A37" s="282"/>
      <c r="B37" s="308"/>
      <c r="C37" s="375">
        <f>IF(E37="","",C36+1)</f>
        <v>4</v>
      </c>
      <c r="D37" s="375"/>
      <c r="E37" s="374" t="str">
        <f>IF('各会計、関係団体の財政状況及び健全化判断比率'!B10="","",'各会計、関係団体の財政状況及び健全化判断比率'!B10)</f>
        <v>奨学資金貸付事業特別会計</v>
      </c>
      <c r="F37" s="374"/>
      <c r="G37" s="374"/>
      <c r="H37" s="374"/>
      <c r="I37" s="374"/>
      <c r="J37" s="374"/>
      <c r="K37" s="374"/>
      <c r="L37" s="374"/>
      <c r="M37" s="374"/>
      <c r="N37" s="374"/>
      <c r="O37" s="374"/>
      <c r="P37" s="374"/>
      <c r="Q37" s="374"/>
      <c r="R37" s="374"/>
      <c r="S37" s="374"/>
      <c r="T37" s="309"/>
      <c r="U37" s="375" t="str">
        <f t="shared" si="4"/>
        <v/>
      </c>
      <c r="V37" s="375"/>
      <c r="W37" s="374"/>
      <c r="X37" s="374"/>
      <c r="Y37" s="374"/>
      <c r="Z37" s="374"/>
      <c r="AA37" s="374"/>
      <c r="AB37" s="374"/>
      <c r="AC37" s="374"/>
      <c r="AD37" s="374"/>
      <c r="AE37" s="374"/>
      <c r="AF37" s="374"/>
      <c r="AG37" s="374"/>
      <c r="AH37" s="374"/>
      <c r="AI37" s="374"/>
      <c r="AJ37" s="374"/>
      <c r="AK37" s="374"/>
      <c r="AL37" s="309"/>
      <c r="AM37" s="375" t="str">
        <f t="shared" si="0"/>
        <v/>
      </c>
      <c r="AN37" s="375"/>
      <c r="AO37" s="374"/>
      <c r="AP37" s="374"/>
      <c r="AQ37" s="374"/>
      <c r="AR37" s="374"/>
      <c r="AS37" s="374"/>
      <c r="AT37" s="374"/>
      <c r="AU37" s="374"/>
      <c r="AV37" s="374"/>
      <c r="AW37" s="374"/>
      <c r="AX37" s="374"/>
      <c r="AY37" s="374"/>
      <c r="AZ37" s="374"/>
      <c r="BA37" s="374"/>
      <c r="BB37" s="374"/>
      <c r="BC37" s="374"/>
      <c r="BD37" s="309"/>
      <c r="BE37" s="375">
        <f t="shared" si="1"/>
        <v>12</v>
      </c>
      <c r="BF37" s="375"/>
      <c r="BG37" s="374" t="str">
        <f>IF('各会計、関係団体の財政状況及び健全化判断比率'!B35="","",'各会計、関係団体の財政状況及び健全化判断比率'!B35)</f>
        <v>木島平村観光施設特別会計</v>
      </c>
      <c r="BH37" s="374"/>
      <c r="BI37" s="374"/>
      <c r="BJ37" s="374"/>
      <c r="BK37" s="374"/>
      <c r="BL37" s="374"/>
      <c r="BM37" s="374"/>
      <c r="BN37" s="374"/>
      <c r="BO37" s="374"/>
      <c r="BP37" s="374"/>
      <c r="BQ37" s="374"/>
      <c r="BR37" s="374"/>
      <c r="BS37" s="374"/>
      <c r="BT37" s="374"/>
      <c r="BU37" s="374"/>
      <c r="BV37" s="309"/>
      <c r="BW37" s="375">
        <f t="shared" si="2"/>
        <v>16</v>
      </c>
      <c r="BX37" s="375"/>
      <c r="BY37" s="374" t="str">
        <f>IF('各会計、関係団体の財政状況及び健全化判断比率'!B71="","",'各会計、関係団体の財政状況及び健全化判断比率'!B71)</f>
        <v>（特別養護老人ホーム望岳荘事業特別会計）</v>
      </c>
      <c r="BZ37" s="374"/>
      <c r="CA37" s="374"/>
      <c r="CB37" s="374"/>
      <c r="CC37" s="374"/>
      <c r="CD37" s="374"/>
      <c r="CE37" s="374"/>
      <c r="CF37" s="374"/>
      <c r="CG37" s="374"/>
      <c r="CH37" s="374"/>
      <c r="CI37" s="374"/>
      <c r="CJ37" s="374"/>
      <c r="CK37" s="374"/>
      <c r="CL37" s="374"/>
      <c r="CM37" s="374"/>
      <c r="CN37" s="309"/>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306"/>
      <c r="DG37" s="376" t="str">
        <f>IF('各会計、関係団体の財政状況及び健全化判断比率'!BR10="","",'各会計、関係団体の財政状況及び健全化判断比率'!BR10)</f>
        <v/>
      </c>
      <c r="DH37" s="376"/>
      <c r="DI37" s="313"/>
      <c r="DJ37" s="281"/>
      <c r="DK37" s="281"/>
      <c r="DL37" s="281"/>
      <c r="DM37" s="281"/>
      <c r="DN37" s="281"/>
      <c r="DO37" s="281"/>
    </row>
    <row r="38" spans="1:119" ht="32.25" customHeight="1" x14ac:dyDescent="0.15">
      <c r="A38" s="282"/>
      <c r="B38" s="308"/>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309"/>
      <c r="U38" s="375" t="str">
        <f t="shared" si="4"/>
        <v/>
      </c>
      <c r="V38" s="375"/>
      <c r="W38" s="374"/>
      <c r="X38" s="374"/>
      <c r="Y38" s="374"/>
      <c r="Z38" s="374"/>
      <c r="AA38" s="374"/>
      <c r="AB38" s="374"/>
      <c r="AC38" s="374"/>
      <c r="AD38" s="374"/>
      <c r="AE38" s="374"/>
      <c r="AF38" s="374"/>
      <c r="AG38" s="374"/>
      <c r="AH38" s="374"/>
      <c r="AI38" s="374"/>
      <c r="AJ38" s="374"/>
      <c r="AK38" s="374"/>
      <c r="AL38" s="309"/>
      <c r="AM38" s="375" t="str">
        <f t="shared" si="0"/>
        <v/>
      </c>
      <c r="AN38" s="375"/>
      <c r="AO38" s="374"/>
      <c r="AP38" s="374"/>
      <c r="AQ38" s="374"/>
      <c r="AR38" s="374"/>
      <c r="AS38" s="374"/>
      <c r="AT38" s="374"/>
      <c r="AU38" s="374"/>
      <c r="AV38" s="374"/>
      <c r="AW38" s="374"/>
      <c r="AX38" s="374"/>
      <c r="AY38" s="374"/>
      <c r="AZ38" s="374"/>
      <c r="BA38" s="374"/>
      <c r="BB38" s="374"/>
      <c r="BC38" s="374"/>
      <c r="BD38" s="309"/>
      <c r="BE38" s="375" t="str">
        <f t="shared" si="1"/>
        <v/>
      </c>
      <c r="BF38" s="375"/>
      <c r="BG38" s="374"/>
      <c r="BH38" s="374"/>
      <c r="BI38" s="374"/>
      <c r="BJ38" s="374"/>
      <c r="BK38" s="374"/>
      <c r="BL38" s="374"/>
      <c r="BM38" s="374"/>
      <c r="BN38" s="374"/>
      <c r="BO38" s="374"/>
      <c r="BP38" s="374"/>
      <c r="BQ38" s="374"/>
      <c r="BR38" s="374"/>
      <c r="BS38" s="374"/>
      <c r="BT38" s="374"/>
      <c r="BU38" s="374"/>
      <c r="BV38" s="309"/>
      <c r="BW38" s="375">
        <f t="shared" si="2"/>
        <v>17</v>
      </c>
      <c r="BX38" s="375"/>
      <c r="BY38" s="374" t="str">
        <f>IF('各会計、関係団体の財政状況及び健全化判断比率'!B72="","",'各会計、関係団体の財政状況及び健全化判断比率'!B72)</f>
        <v>（特別養護老人ホーム高社寮事業特別会計）</v>
      </c>
      <c r="BZ38" s="374"/>
      <c r="CA38" s="374"/>
      <c r="CB38" s="374"/>
      <c r="CC38" s="374"/>
      <c r="CD38" s="374"/>
      <c r="CE38" s="374"/>
      <c r="CF38" s="374"/>
      <c r="CG38" s="374"/>
      <c r="CH38" s="374"/>
      <c r="CI38" s="374"/>
      <c r="CJ38" s="374"/>
      <c r="CK38" s="374"/>
      <c r="CL38" s="374"/>
      <c r="CM38" s="374"/>
      <c r="CN38" s="309"/>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306"/>
      <c r="DG38" s="376" t="str">
        <f>IF('各会計、関係団体の財政状況及び健全化判断比率'!BR11="","",'各会計、関係団体の財政状況及び健全化判断比率'!BR11)</f>
        <v/>
      </c>
      <c r="DH38" s="376"/>
      <c r="DI38" s="313"/>
      <c r="DJ38" s="281"/>
      <c r="DK38" s="281"/>
      <c r="DL38" s="281"/>
      <c r="DM38" s="281"/>
      <c r="DN38" s="281"/>
      <c r="DO38" s="281"/>
    </row>
    <row r="39" spans="1:119" ht="32.25" customHeight="1" x14ac:dyDescent="0.15">
      <c r="A39" s="282"/>
      <c r="B39" s="308"/>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309"/>
      <c r="U39" s="375" t="str">
        <f t="shared" si="4"/>
        <v/>
      </c>
      <c r="V39" s="375"/>
      <c r="W39" s="374"/>
      <c r="X39" s="374"/>
      <c r="Y39" s="374"/>
      <c r="Z39" s="374"/>
      <c r="AA39" s="374"/>
      <c r="AB39" s="374"/>
      <c r="AC39" s="374"/>
      <c r="AD39" s="374"/>
      <c r="AE39" s="374"/>
      <c r="AF39" s="374"/>
      <c r="AG39" s="374"/>
      <c r="AH39" s="374"/>
      <c r="AI39" s="374"/>
      <c r="AJ39" s="374"/>
      <c r="AK39" s="374"/>
      <c r="AL39" s="309"/>
      <c r="AM39" s="375" t="str">
        <f t="shared" si="0"/>
        <v/>
      </c>
      <c r="AN39" s="375"/>
      <c r="AO39" s="374"/>
      <c r="AP39" s="374"/>
      <c r="AQ39" s="374"/>
      <c r="AR39" s="374"/>
      <c r="AS39" s="374"/>
      <c r="AT39" s="374"/>
      <c r="AU39" s="374"/>
      <c r="AV39" s="374"/>
      <c r="AW39" s="374"/>
      <c r="AX39" s="374"/>
      <c r="AY39" s="374"/>
      <c r="AZ39" s="374"/>
      <c r="BA39" s="374"/>
      <c r="BB39" s="374"/>
      <c r="BC39" s="374"/>
      <c r="BD39" s="309"/>
      <c r="BE39" s="375" t="str">
        <f t="shared" si="1"/>
        <v/>
      </c>
      <c r="BF39" s="375"/>
      <c r="BG39" s="374"/>
      <c r="BH39" s="374"/>
      <c r="BI39" s="374"/>
      <c r="BJ39" s="374"/>
      <c r="BK39" s="374"/>
      <c r="BL39" s="374"/>
      <c r="BM39" s="374"/>
      <c r="BN39" s="374"/>
      <c r="BO39" s="374"/>
      <c r="BP39" s="374"/>
      <c r="BQ39" s="374"/>
      <c r="BR39" s="374"/>
      <c r="BS39" s="374"/>
      <c r="BT39" s="374"/>
      <c r="BU39" s="374"/>
      <c r="BV39" s="309"/>
      <c r="BW39" s="375">
        <f t="shared" si="2"/>
        <v>18</v>
      </c>
      <c r="BX39" s="375"/>
      <c r="BY39" s="374" t="str">
        <f>IF('各会計、関係団体の財政状況及び健全化判断比率'!B73="","",'各会計、関係団体の財政状況及び健全化判断比率'!B73)</f>
        <v>（特別養護老人ホーム千曲荘事業特別会計）</v>
      </c>
      <c r="BZ39" s="374"/>
      <c r="CA39" s="374"/>
      <c r="CB39" s="374"/>
      <c r="CC39" s="374"/>
      <c r="CD39" s="374"/>
      <c r="CE39" s="374"/>
      <c r="CF39" s="374"/>
      <c r="CG39" s="374"/>
      <c r="CH39" s="374"/>
      <c r="CI39" s="374"/>
      <c r="CJ39" s="374"/>
      <c r="CK39" s="374"/>
      <c r="CL39" s="374"/>
      <c r="CM39" s="374"/>
      <c r="CN39" s="309"/>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306"/>
      <c r="DG39" s="376" t="str">
        <f>IF('各会計、関係団体の財政状況及び健全化判断比率'!BR12="","",'各会計、関係団体の財政状況及び健全化判断比率'!BR12)</f>
        <v/>
      </c>
      <c r="DH39" s="376"/>
      <c r="DI39" s="313"/>
      <c r="DJ39" s="281"/>
      <c r="DK39" s="281"/>
      <c r="DL39" s="281"/>
      <c r="DM39" s="281"/>
      <c r="DN39" s="281"/>
      <c r="DO39" s="281"/>
    </row>
    <row r="40" spans="1:119" ht="32.25" customHeight="1" x14ac:dyDescent="0.15">
      <c r="A40" s="282"/>
      <c r="B40" s="308"/>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309"/>
      <c r="U40" s="375" t="str">
        <f t="shared" si="4"/>
        <v/>
      </c>
      <c r="V40" s="375"/>
      <c r="W40" s="374"/>
      <c r="X40" s="374"/>
      <c r="Y40" s="374"/>
      <c r="Z40" s="374"/>
      <c r="AA40" s="374"/>
      <c r="AB40" s="374"/>
      <c r="AC40" s="374"/>
      <c r="AD40" s="374"/>
      <c r="AE40" s="374"/>
      <c r="AF40" s="374"/>
      <c r="AG40" s="374"/>
      <c r="AH40" s="374"/>
      <c r="AI40" s="374"/>
      <c r="AJ40" s="374"/>
      <c r="AK40" s="374"/>
      <c r="AL40" s="309"/>
      <c r="AM40" s="375" t="str">
        <f t="shared" si="0"/>
        <v/>
      </c>
      <c r="AN40" s="375"/>
      <c r="AO40" s="374"/>
      <c r="AP40" s="374"/>
      <c r="AQ40" s="374"/>
      <c r="AR40" s="374"/>
      <c r="AS40" s="374"/>
      <c r="AT40" s="374"/>
      <c r="AU40" s="374"/>
      <c r="AV40" s="374"/>
      <c r="AW40" s="374"/>
      <c r="AX40" s="374"/>
      <c r="AY40" s="374"/>
      <c r="AZ40" s="374"/>
      <c r="BA40" s="374"/>
      <c r="BB40" s="374"/>
      <c r="BC40" s="374"/>
      <c r="BD40" s="309"/>
      <c r="BE40" s="375" t="str">
        <f t="shared" si="1"/>
        <v/>
      </c>
      <c r="BF40" s="375"/>
      <c r="BG40" s="374"/>
      <c r="BH40" s="374"/>
      <c r="BI40" s="374"/>
      <c r="BJ40" s="374"/>
      <c r="BK40" s="374"/>
      <c r="BL40" s="374"/>
      <c r="BM40" s="374"/>
      <c r="BN40" s="374"/>
      <c r="BO40" s="374"/>
      <c r="BP40" s="374"/>
      <c r="BQ40" s="374"/>
      <c r="BR40" s="374"/>
      <c r="BS40" s="374"/>
      <c r="BT40" s="374"/>
      <c r="BU40" s="374"/>
      <c r="BV40" s="309"/>
      <c r="BW40" s="375">
        <f t="shared" si="2"/>
        <v>19</v>
      </c>
      <c r="BX40" s="375"/>
      <c r="BY40" s="374" t="str">
        <f>IF('各会計、関係団体の財政状況及び健全化判断比率'!B74="","",'各会計、関係団体の財政状況及び健全化判断比率'!B74)</f>
        <v>（特別養護老人ホーいで湯の里事業特別会計）</v>
      </c>
      <c r="BZ40" s="374"/>
      <c r="CA40" s="374"/>
      <c r="CB40" s="374"/>
      <c r="CC40" s="374"/>
      <c r="CD40" s="374"/>
      <c r="CE40" s="374"/>
      <c r="CF40" s="374"/>
      <c r="CG40" s="374"/>
      <c r="CH40" s="374"/>
      <c r="CI40" s="374"/>
      <c r="CJ40" s="374"/>
      <c r="CK40" s="374"/>
      <c r="CL40" s="374"/>
      <c r="CM40" s="374"/>
      <c r="CN40" s="309"/>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306"/>
      <c r="DG40" s="376" t="str">
        <f>IF('各会計、関係団体の財政状況及び健全化判断比率'!BR13="","",'各会計、関係団体の財政状況及び健全化判断比率'!BR13)</f>
        <v/>
      </c>
      <c r="DH40" s="376"/>
      <c r="DI40" s="313"/>
      <c r="DJ40" s="281"/>
      <c r="DK40" s="281"/>
      <c r="DL40" s="281"/>
      <c r="DM40" s="281"/>
      <c r="DN40" s="281"/>
      <c r="DO40" s="281"/>
    </row>
    <row r="41" spans="1:119" ht="32.25" customHeight="1" x14ac:dyDescent="0.15">
      <c r="A41" s="282"/>
      <c r="B41" s="308"/>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309"/>
      <c r="U41" s="375" t="str">
        <f t="shared" si="4"/>
        <v/>
      </c>
      <c r="V41" s="375"/>
      <c r="W41" s="374"/>
      <c r="X41" s="374"/>
      <c r="Y41" s="374"/>
      <c r="Z41" s="374"/>
      <c r="AA41" s="374"/>
      <c r="AB41" s="374"/>
      <c r="AC41" s="374"/>
      <c r="AD41" s="374"/>
      <c r="AE41" s="374"/>
      <c r="AF41" s="374"/>
      <c r="AG41" s="374"/>
      <c r="AH41" s="374"/>
      <c r="AI41" s="374"/>
      <c r="AJ41" s="374"/>
      <c r="AK41" s="374"/>
      <c r="AL41" s="309"/>
      <c r="AM41" s="375" t="str">
        <f t="shared" si="0"/>
        <v/>
      </c>
      <c r="AN41" s="375"/>
      <c r="AO41" s="374"/>
      <c r="AP41" s="374"/>
      <c r="AQ41" s="374"/>
      <c r="AR41" s="374"/>
      <c r="AS41" s="374"/>
      <c r="AT41" s="374"/>
      <c r="AU41" s="374"/>
      <c r="AV41" s="374"/>
      <c r="AW41" s="374"/>
      <c r="AX41" s="374"/>
      <c r="AY41" s="374"/>
      <c r="AZ41" s="374"/>
      <c r="BA41" s="374"/>
      <c r="BB41" s="374"/>
      <c r="BC41" s="374"/>
      <c r="BD41" s="309"/>
      <c r="BE41" s="375" t="str">
        <f t="shared" si="1"/>
        <v/>
      </c>
      <c r="BF41" s="375"/>
      <c r="BG41" s="374"/>
      <c r="BH41" s="374"/>
      <c r="BI41" s="374"/>
      <c r="BJ41" s="374"/>
      <c r="BK41" s="374"/>
      <c r="BL41" s="374"/>
      <c r="BM41" s="374"/>
      <c r="BN41" s="374"/>
      <c r="BO41" s="374"/>
      <c r="BP41" s="374"/>
      <c r="BQ41" s="374"/>
      <c r="BR41" s="374"/>
      <c r="BS41" s="374"/>
      <c r="BT41" s="374"/>
      <c r="BU41" s="374"/>
      <c r="BV41" s="309"/>
      <c r="BW41" s="375">
        <f t="shared" si="2"/>
        <v>20</v>
      </c>
      <c r="BX41" s="375"/>
      <c r="BY41" s="374" t="str">
        <f>IF('各会計、関係団体の財政状況及び健全化判断比率'!B75="","",'各会計、関係団体の財政状況及び健全化判断比率'!B75)</f>
        <v>（特別養護老人ホーム菜の花苑事業特別会計）</v>
      </c>
      <c r="BZ41" s="374"/>
      <c r="CA41" s="374"/>
      <c r="CB41" s="374"/>
      <c r="CC41" s="374"/>
      <c r="CD41" s="374"/>
      <c r="CE41" s="374"/>
      <c r="CF41" s="374"/>
      <c r="CG41" s="374"/>
      <c r="CH41" s="374"/>
      <c r="CI41" s="374"/>
      <c r="CJ41" s="374"/>
      <c r="CK41" s="374"/>
      <c r="CL41" s="374"/>
      <c r="CM41" s="374"/>
      <c r="CN41" s="309"/>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306"/>
      <c r="DG41" s="376" t="str">
        <f>IF('各会計、関係団体の財政状況及び健全化判断比率'!BR14="","",'各会計、関係団体の財政状況及び健全化判断比率'!BR14)</f>
        <v/>
      </c>
      <c r="DH41" s="376"/>
      <c r="DI41" s="313"/>
      <c r="DJ41" s="281"/>
      <c r="DK41" s="281"/>
      <c r="DL41" s="281"/>
      <c r="DM41" s="281"/>
      <c r="DN41" s="281"/>
      <c r="DO41" s="281"/>
    </row>
    <row r="42" spans="1:119" ht="32.25" customHeight="1" x14ac:dyDescent="0.15">
      <c r="A42" s="281"/>
      <c r="B42" s="308"/>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309"/>
      <c r="U42" s="375" t="str">
        <f t="shared" si="4"/>
        <v/>
      </c>
      <c r="V42" s="375"/>
      <c r="W42" s="374"/>
      <c r="X42" s="374"/>
      <c r="Y42" s="374"/>
      <c r="Z42" s="374"/>
      <c r="AA42" s="374"/>
      <c r="AB42" s="374"/>
      <c r="AC42" s="374"/>
      <c r="AD42" s="374"/>
      <c r="AE42" s="374"/>
      <c r="AF42" s="374"/>
      <c r="AG42" s="374"/>
      <c r="AH42" s="374"/>
      <c r="AI42" s="374"/>
      <c r="AJ42" s="374"/>
      <c r="AK42" s="374"/>
      <c r="AL42" s="309"/>
      <c r="AM42" s="375" t="str">
        <f t="shared" si="0"/>
        <v/>
      </c>
      <c r="AN42" s="375"/>
      <c r="AO42" s="374"/>
      <c r="AP42" s="374"/>
      <c r="AQ42" s="374"/>
      <c r="AR42" s="374"/>
      <c r="AS42" s="374"/>
      <c r="AT42" s="374"/>
      <c r="AU42" s="374"/>
      <c r="AV42" s="374"/>
      <c r="AW42" s="374"/>
      <c r="AX42" s="374"/>
      <c r="AY42" s="374"/>
      <c r="AZ42" s="374"/>
      <c r="BA42" s="374"/>
      <c r="BB42" s="374"/>
      <c r="BC42" s="374"/>
      <c r="BD42" s="309"/>
      <c r="BE42" s="375" t="str">
        <f t="shared" si="1"/>
        <v/>
      </c>
      <c r="BF42" s="375"/>
      <c r="BG42" s="374"/>
      <c r="BH42" s="374"/>
      <c r="BI42" s="374"/>
      <c r="BJ42" s="374"/>
      <c r="BK42" s="374"/>
      <c r="BL42" s="374"/>
      <c r="BM42" s="374"/>
      <c r="BN42" s="374"/>
      <c r="BO42" s="374"/>
      <c r="BP42" s="374"/>
      <c r="BQ42" s="374"/>
      <c r="BR42" s="374"/>
      <c r="BS42" s="374"/>
      <c r="BT42" s="374"/>
      <c r="BU42" s="374"/>
      <c r="BV42" s="309"/>
      <c r="BW42" s="375">
        <f t="shared" si="2"/>
        <v>21</v>
      </c>
      <c r="BX42" s="375"/>
      <c r="BY42" s="374" t="str">
        <f>IF('各会計、関係団体の財政状況及び健全化判断比率'!B76="","",'各会計、関係団体の財政状況及び健全化判断比率'!B76)</f>
        <v>（特別養護老人ホームふるさと苑事業特別会計）</v>
      </c>
      <c r="BZ42" s="374"/>
      <c r="CA42" s="374"/>
      <c r="CB42" s="374"/>
      <c r="CC42" s="374"/>
      <c r="CD42" s="374"/>
      <c r="CE42" s="374"/>
      <c r="CF42" s="374"/>
      <c r="CG42" s="374"/>
      <c r="CH42" s="374"/>
      <c r="CI42" s="374"/>
      <c r="CJ42" s="374"/>
      <c r="CK42" s="374"/>
      <c r="CL42" s="374"/>
      <c r="CM42" s="374"/>
      <c r="CN42" s="309"/>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306"/>
      <c r="DG42" s="376" t="str">
        <f>IF('各会計、関係団体の財政状況及び健全化判断比率'!BR15="","",'各会計、関係団体の財政状況及び健全化判断比率'!BR15)</f>
        <v/>
      </c>
      <c r="DH42" s="376"/>
      <c r="DI42" s="313"/>
      <c r="DJ42" s="281"/>
      <c r="DK42" s="281"/>
      <c r="DL42" s="281"/>
      <c r="DM42" s="281"/>
      <c r="DN42" s="281"/>
      <c r="DO42" s="281"/>
    </row>
    <row r="43" spans="1:119" ht="32.25" customHeight="1" x14ac:dyDescent="0.15">
      <c r="A43" s="281"/>
      <c r="B43" s="308"/>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309"/>
      <c r="U43" s="375" t="str">
        <f t="shared" si="4"/>
        <v/>
      </c>
      <c r="V43" s="375"/>
      <c r="W43" s="374"/>
      <c r="X43" s="374"/>
      <c r="Y43" s="374"/>
      <c r="Z43" s="374"/>
      <c r="AA43" s="374"/>
      <c r="AB43" s="374"/>
      <c r="AC43" s="374"/>
      <c r="AD43" s="374"/>
      <c r="AE43" s="374"/>
      <c r="AF43" s="374"/>
      <c r="AG43" s="374"/>
      <c r="AH43" s="374"/>
      <c r="AI43" s="374"/>
      <c r="AJ43" s="374"/>
      <c r="AK43" s="374"/>
      <c r="AL43" s="309"/>
      <c r="AM43" s="375" t="str">
        <f t="shared" si="0"/>
        <v/>
      </c>
      <c r="AN43" s="375"/>
      <c r="AO43" s="374"/>
      <c r="AP43" s="374"/>
      <c r="AQ43" s="374"/>
      <c r="AR43" s="374"/>
      <c r="AS43" s="374"/>
      <c r="AT43" s="374"/>
      <c r="AU43" s="374"/>
      <c r="AV43" s="374"/>
      <c r="AW43" s="374"/>
      <c r="AX43" s="374"/>
      <c r="AY43" s="374"/>
      <c r="AZ43" s="374"/>
      <c r="BA43" s="374"/>
      <c r="BB43" s="374"/>
      <c r="BC43" s="374"/>
      <c r="BD43" s="309"/>
      <c r="BE43" s="375" t="str">
        <f t="shared" si="1"/>
        <v/>
      </c>
      <c r="BF43" s="375"/>
      <c r="BG43" s="374"/>
      <c r="BH43" s="374"/>
      <c r="BI43" s="374"/>
      <c r="BJ43" s="374"/>
      <c r="BK43" s="374"/>
      <c r="BL43" s="374"/>
      <c r="BM43" s="374"/>
      <c r="BN43" s="374"/>
      <c r="BO43" s="374"/>
      <c r="BP43" s="374"/>
      <c r="BQ43" s="374"/>
      <c r="BR43" s="374"/>
      <c r="BS43" s="374"/>
      <c r="BT43" s="374"/>
      <c r="BU43" s="374"/>
      <c r="BV43" s="309"/>
      <c r="BW43" s="375">
        <f t="shared" si="2"/>
        <v>22</v>
      </c>
      <c r="BX43" s="375"/>
      <c r="BY43" s="374" t="str">
        <f>IF('各会計、関係団体の財政状況及び健全化判断比率'!B77="","",'各会計、関係団体の財政状況及び健全化判断比率'!B77)</f>
        <v>岳北広域行政組合</v>
      </c>
      <c r="BZ43" s="374"/>
      <c r="CA43" s="374"/>
      <c r="CB43" s="374"/>
      <c r="CC43" s="374"/>
      <c r="CD43" s="374"/>
      <c r="CE43" s="374"/>
      <c r="CF43" s="374"/>
      <c r="CG43" s="374"/>
      <c r="CH43" s="374"/>
      <c r="CI43" s="374"/>
      <c r="CJ43" s="374"/>
      <c r="CK43" s="374"/>
      <c r="CL43" s="374"/>
      <c r="CM43" s="374"/>
      <c r="CN43" s="309"/>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306"/>
      <c r="DG43" s="376" t="str">
        <f>IF('各会計、関係団体の財政状況及び健全化判断比率'!BR16="","",'各会計、関係団体の財政状況及び健全化判断比率'!BR16)</f>
        <v/>
      </c>
      <c r="DH43" s="376"/>
      <c r="DI43" s="313"/>
      <c r="DJ43" s="281"/>
      <c r="DK43" s="281"/>
      <c r="DL43" s="281"/>
      <c r="DM43" s="281"/>
      <c r="DN43" s="281"/>
      <c r="DO43" s="281"/>
    </row>
    <row r="44" spans="1:119" ht="13.5" customHeight="1" thickBot="1" x14ac:dyDescent="0.2">
      <c r="A44" s="281"/>
      <c r="B44" s="314"/>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c r="CV44" s="315"/>
      <c r="CW44" s="315"/>
      <c r="CX44" s="315"/>
      <c r="CY44" s="315"/>
      <c r="CZ44" s="315"/>
      <c r="DA44" s="315"/>
      <c r="DB44" s="315"/>
      <c r="DC44" s="315"/>
      <c r="DD44" s="315"/>
      <c r="DE44" s="315"/>
      <c r="DF44" s="315"/>
      <c r="DG44" s="315"/>
      <c r="DH44" s="315"/>
      <c r="DI44" s="316"/>
      <c r="DJ44" s="281"/>
      <c r="DK44" s="281"/>
      <c r="DL44" s="281"/>
      <c r="DM44" s="281"/>
      <c r="DN44" s="281"/>
      <c r="DO44" s="281"/>
    </row>
    <row r="45" spans="1:119"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row>
    <row r="46" spans="1:119" x14ac:dyDescent="0.15">
      <c r="B46" s="281" t="s">
        <v>183</v>
      </c>
      <c r="C46" s="281"/>
      <c r="D46" s="281"/>
      <c r="E46" s="281" t="s">
        <v>184</v>
      </c>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row>
    <row r="47" spans="1:119" x14ac:dyDescent="0.15">
      <c r="B47" s="281"/>
      <c r="C47" s="281"/>
      <c r="D47" s="281"/>
      <c r="E47" s="281" t="s">
        <v>185</v>
      </c>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row>
    <row r="48" spans="1:119" x14ac:dyDescent="0.15">
      <c r="B48" s="281"/>
      <c r="C48" s="281"/>
      <c r="D48" s="281"/>
      <c r="E48" s="281" t="s">
        <v>186</v>
      </c>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row>
    <row r="49" spans="5:5" x14ac:dyDescent="0.15">
      <c r="E49" s="317" t="s">
        <v>187</v>
      </c>
    </row>
    <row r="50" spans="5:5" x14ac:dyDescent="0.15">
      <c r="E50" s="283" t="s">
        <v>188</v>
      </c>
    </row>
    <row r="51" spans="5:5" x14ac:dyDescent="0.15">
      <c r="E51" s="283" t="s">
        <v>189</v>
      </c>
    </row>
    <row r="52" spans="5:5" x14ac:dyDescent="0.15">
      <c r="E52" s="283"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319" customWidth="1"/>
    <col min="2" max="2" width="11" style="319" customWidth="1"/>
    <col min="3" max="3" width="17" style="319" customWidth="1"/>
    <col min="4" max="5" width="16.625" style="319" customWidth="1"/>
    <col min="6" max="15" width="15" style="319" customWidth="1"/>
    <col min="16" max="16" width="24" style="319" customWidth="1"/>
    <col min="17" max="16384" width="0" style="319" hidden="1"/>
  </cols>
  <sheetData>
    <row r="1" spans="1:16" ht="16.5" customHeight="1" x14ac:dyDescent="0.15">
      <c r="A1" s="318"/>
      <c r="B1" s="318"/>
      <c r="C1" s="318"/>
      <c r="D1" s="318"/>
      <c r="E1" s="318"/>
      <c r="F1" s="318"/>
      <c r="G1" s="318"/>
      <c r="H1" s="318"/>
      <c r="I1" s="318"/>
      <c r="J1" s="318"/>
      <c r="K1" s="318"/>
      <c r="L1" s="318"/>
      <c r="M1" s="318"/>
      <c r="N1" s="318"/>
      <c r="O1" s="318"/>
      <c r="P1" s="318"/>
    </row>
    <row r="2" spans="1:16" ht="16.5" customHeight="1" x14ac:dyDescent="0.15">
      <c r="A2" s="318"/>
      <c r="B2" s="318"/>
      <c r="C2" s="318"/>
      <c r="D2" s="318"/>
      <c r="E2" s="318"/>
      <c r="F2" s="318"/>
      <c r="G2" s="318"/>
      <c r="H2" s="318"/>
      <c r="I2" s="318"/>
      <c r="J2" s="318"/>
      <c r="K2" s="318"/>
      <c r="L2" s="318"/>
      <c r="M2" s="318"/>
      <c r="N2" s="318"/>
      <c r="O2" s="318"/>
      <c r="P2" s="318"/>
    </row>
    <row r="3" spans="1:16" ht="16.5" customHeight="1" x14ac:dyDescent="0.15">
      <c r="A3" s="318"/>
      <c r="B3" s="318"/>
      <c r="C3" s="318"/>
      <c r="D3" s="318"/>
      <c r="E3" s="318"/>
      <c r="F3" s="318"/>
      <c r="G3" s="318"/>
      <c r="H3" s="318"/>
      <c r="I3" s="318"/>
      <c r="J3" s="318"/>
      <c r="K3" s="318"/>
      <c r="L3" s="318"/>
      <c r="M3" s="318"/>
      <c r="N3" s="318"/>
      <c r="O3" s="318"/>
      <c r="P3" s="318"/>
    </row>
    <row r="4" spans="1:16" ht="16.5" customHeight="1" x14ac:dyDescent="0.15">
      <c r="A4" s="318"/>
      <c r="B4" s="318"/>
      <c r="C4" s="318"/>
      <c r="D4" s="318"/>
      <c r="E4" s="318"/>
      <c r="F4" s="318"/>
      <c r="G4" s="318"/>
      <c r="H4" s="318"/>
      <c r="I4" s="318"/>
      <c r="J4" s="318"/>
      <c r="K4" s="318"/>
      <c r="L4" s="318"/>
      <c r="M4" s="318"/>
      <c r="N4" s="318"/>
      <c r="O4" s="318"/>
      <c r="P4" s="318"/>
    </row>
    <row r="5" spans="1:16" ht="16.5" customHeight="1" x14ac:dyDescent="0.15">
      <c r="A5" s="318"/>
      <c r="B5" s="318"/>
      <c r="C5" s="318"/>
      <c r="D5" s="318"/>
      <c r="E5" s="318"/>
      <c r="F5" s="318"/>
      <c r="G5" s="318"/>
      <c r="H5" s="318"/>
      <c r="I5" s="318"/>
      <c r="J5" s="318"/>
      <c r="K5" s="318"/>
      <c r="L5" s="318"/>
      <c r="M5" s="318"/>
      <c r="N5" s="318"/>
      <c r="O5" s="318"/>
      <c r="P5" s="318"/>
    </row>
    <row r="6" spans="1:16" ht="16.5" customHeight="1" x14ac:dyDescent="0.15">
      <c r="A6" s="318"/>
      <c r="B6" s="318"/>
      <c r="C6" s="318"/>
      <c r="D6" s="318"/>
      <c r="E6" s="318"/>
      <c r="F6" s="318"/>
      <c r="G6" s="318"/>
      <c r="H6" s="318"/>
      <c r="I6" s="318"/>
      <c r="J6" s="318"/>
      <c r="K6" s="318"/>
      <c r="L6" s="318"/>
      <c r="M6" s="318"/>
      <c r="N6" s="318"/>
      <c r="O6" s="318"/>
      <c r="P6" s="318"/>
    </row>
    <row r="7" spans="1:16" ht="16.5" customHeight="1" x14ac:dyDescent="0.15">
      <c r="A7" s="318"/>
      <c r="B7" s="318"/>
      <c r="C7" s="318"/>
      <c r="D7" s="318"/>
      <c r="E7" s="318"/>
      <c r="F7" s="318"/>
      <c r="G7" s="318"/>
      <c r="H7" s="318"/>
      <c r="I7" s="318"/>
      <c r="J7" s="318"/>
      <c r="K7" s="318"/>
      <c r="L7" s="318"/>
      <c r="M7" s="318"/>
      <c r="N7" s="318"/>
      <c r="O7" s="318"/>
      <c r="P7" s="318"/>
    </row>
    <row r="8" spans="1:16" ht="16.5" customHeight="1" x14ac:dyDescent="0.15">
      <c r="A8" s="318"/>
      <c r="B8" s="318"/>
      <c r="C8" s="318"/>
      <c r="D8" s="318"/>
      <c r="E8" s="318"/>
      <c r="F8" s="318"/>
      <c r="G8" s="318"/>
      <c r="H8" s="318"/>
      <c r="I8" s="318"/>
      <c r="J8" s="318"/>
      <c r="K8" s="318"/>
      <c r="L8" s="318"/>
      <c r="M8" s="318"/>
      <c r="N8" s="318"/>
      <c r="O8" s="318"/>
      <c r="P8" s="318"/>
    </row>
    <row r="9" spans="1:16" ht="16.5" customHeight="1" x14ac:dyDescent="0.15">
      <c r="A9" s="318"/>
      <c r="B9" s="318"/>
      <c r="C9" s="318"/>
      <c r="D9" s="318"/>
      <c r="E9" s="318"/>
      <c r="F9" s="318"/>
      <c r="G9" s="318"/>
      <c r="H9" s="318"/>
      <c r="I9" s="318"/>
      <c r="J9" s="318"/>
      <c r="K9" s="318"/>
      <c r="L9" s="318"/>
      <c r="M9" s="318"/>
      <c r="N9" s="318"/>
      <c r="O9" s="318"/>
      <c r="P9" s="318"/>
    </row>
    <row r="10" spans="1:16" ht="16.5" customHeight="1" x14ac:dyDescent="0.15">
      <c r="A10" s="318"/>
      <c r="B10" s="318"/>
      <c r="C10" s="318"/>
      <c r="D10" s="318"/>
      <c r="E10" s="318"/>
      <c r="F10" s="318"/>
      <c r="G10" s="318"/>
      <c r="H10" s="318"/>
      <c r="I10" s="318"/>
      <c r="J10" s="318"/>
      <c r="K10" s="318"/>
      <c r="L10" s="318"/>
      <c r="M10" s="318"/>
      <c r="N10" s="318"/>
      <c r="O10" s="318"/>
      <c r="P10" s="318"/>
    </row>
    <row r="11" spans="1:16" ht="16.5" customHeight="1" x14ac:dyDescent="0.15">
      <c r="A11" s="318"/>
      <c r="B11" s="318"/>
      <c r="C11" s="318"/>
      <c r="D11" s="318"/>
      <c r="E11" s="318"/>
      <c r="F11" s="318"/>
      <c r="G11" s="318"/>
      <c r="H11" s="318"/>
      <c r="I11" s="318"/>
      <c r="J11" s="318"/>
      <c r="K11" s="318"/>
      <c r="L11" s="318"/>
      <c r="M11" s="318"/>
      <c r="N11" s="318"/>
      <c r="O11" s="318"/>
      <c r="P11" s="318"/>
    </row>
    <row r="12" spans="1:16" ht="16.5" customHeight="1" x14ac:dyDescent="0.15">
      <c r="A12" s="318"/>
      <c r="B12" s="318"/>
      <c r="C12" s="318"/>
      <c r="D12" s="318"/>
      <c r="E12" s="318"/>
      <c r="F12" s="318"/>
      <c r="G12" s="318"/>
      <c r="H12" s="318"/>
      <c r="I12" s="318"/>
      <c r="J12" s="318"/>
      <c r="K12" s="318"/>
      <c r="L12" s="318"/>
      <c r="M12" s="318"/>
      <c r="N12" s="318"/>
      <c r="O12" s="318"/>
      <c r="P12" s="318"/>
    </row>
    <row r="13" spans="1:16" ht="16.5" customHeight="1" x14ac:dyDescent="0.15">
      <c r="A13" s="318"/>
      <c r="B13" s="318"/>
      <c r="C13" s="318"/>
      <c r="D13" s="318"/>
      <c r="E13" s="318"/>
      <c r="F13" s="318"/>
      <c r="G13" s="318"/>
      <c r="H13" s="318"/>
      <c r="I13" s="318"/>
      <c r="J13" s="318"/>
      <c r="K13" s="318"/>
      <c r="L13" s="318"/>
      <c r="M13" s="318"/>
      <c r="N13" s="318"/>
      <c r="O13" s="318"/>
      <c r="P13" s="318"/>
    </row>
    <row r="14" spans="1:16" ht="16.5" customHeight="1" x14ac:dyDescent="0.15">
      <c r="A14" s="318"/>
      <c r="B14" s="318"/>
      <c r="C14" s="318"/>
      <c r="D14" s="318"/>
      <c r="E14" s="318"/>
      <c r="F14" s="318"/>
      <c r="G14" s="318"/>
      <c r="H14" s="318"/>
      <c r="I14" s="318"/>
      <c r="J14" s="318"/>
      <c r="K14" s="318"/>
      <c r="L14" s="318"/>
      <c r="M14" s="318"/>
      <c r="N14" s="318"/>
      <c r="O14" s="318"/>
      <c r="P14" s="318"/>
    </row>
    <row r="15" spans="1:16" ht="16.5" customHeight="1" x14ac:dyDescent="0.15">
      <c r="A15" s="318"/>
      <c r="B15" s="318"/>
      <c r="C15" s="318"/>
      <c r="D15" s="318"/>
      <c r="E15" s="318"/>
      <c r="F15" s="318"/>
      <c r="G15" s="318"/>
      <c r="H15" s="318"/>
      <c r="I15" s="318"/>
      <c r="J15" s="318"/>
      <c r="K15" s="318"/>
      <c r="L15" s="318"/>
      <c r="M15" s="318"/>
      <c r="N15" s="318"/>
      <c r="O15" s="318"/>
      <c r="P15" s="318"/>
    </row>
    <row r="16" spans="1:16" ht="16.5" customHeight="1" x14ac:dyDescent="0.15">
      <c r="A16" s="318"/>
      <c r="B16" s="318"/>
      <c r="C16" s="318"/>
      <c r="D16" s="318"/>
      <c r="E16" s="318"/>
      <c r="F16" s="318"/>
      <c r="G16" s="318"/>
      <c r="H16" s="318"/>
      <c r="I16" s="318"/>
      <c r="J16" s="318"/>
      <c r="K16" s="318"/>
      <c r="L16" s="318"/>
      <c r="M16" s="318"/>
      <c r="N16" s="318"/>
      <c r="O16" s="318"/>
      <c r="P16" s="318"/>
    </row>
    <row r="17" spans="1:16" ht="16.5" customHeight="1" x14ac:dyDescent="0.15">
      <c r="A17" s="318"/>
      <c r="B17" s="318"/>
      <c r="C17" s="318"/>
      <c r="D17" s="318"/>
      <c r="E17" s="318"/>
      <c r="F17" s="318"/>
      <c r="G17" s="318"/>
      <c r="H17" s="318"/>
      <c r="I17" s="318"/>
      <c r="J17" s="318"/>
      <c r="K17" s="318"/>
      <c r="L17" s="318"/>
      <c r="M17" s="318"/>
      <c r="N17" s="318"/>
      <c r="O17" s="318"/>
      <c r="P17" s="318"/>
    </row>
    <row r="18" spans="1:16" ht="16.5" customHeight="1" x14ac:dyDescent="0.15">
      <c r="A18" s="318"/>
      <c r="B18" s="318"/>
      <c r="C18" s="318"/>
      <c r="D18" s="318"/>
      <c r="E18" s="318"/>
      <c r="F18" s="318"/>
      <c r="G18" s="318"/>
      <c r="H18" s="318"/>
      <c r="I18" s="318"/>
      <c r="J18" s="318"/>
      <c r="K18" s="318"/>
      <c r="L18" s="318"/>
      <c r="M18" s="318"/>
      <c r="N18" s="318"/>
      <c r="O18" s="318"/>
      <c r="P18" s="318"/>
    </row>
    <row r="19" spans="1:16" ht="16.5" customHeight="1" x14ac:dyDescent="0.15">
      <c r="A19" s="318"/>
      <c r="B19" s="318"/>
      <c r="C19" s="318"/>
      <c r="D19" s="318"/>
      <c r="E19" s="318"/>
      <c r="F19" s="318"/>
      <c r="G19" s="318"/>
      <c r="H19" s="318"/>
      <c r="I19" s="318"/>
      <c r="J19" s="318"/>
      <c r="K19" s="318"/>
      <c r="L19" s="318"/>
      <c r="M19" s="318"/>
      <c r="N19" s="318"/>
      <c r="O19" s="318"/>
      <c r="P19" s="318"/>
    </row>
    <row r="20" spans="1:16" ht="16.5" customHeight="1" x14ac:dyDescent="0.15">
      <c r="A20" s="318"/>
      <c r="B20" s="318"/>
      <c r="C20" s="318"/>
      <c r="D20" s="318"/>
      <c r="E20" s="318"/>
      <c r="F20" s="318"/>
      <c r="G20" s="318"/>
      <c r="H20" s="318"/>
      <c r="I20" s="318"/>
      <c r="J20" s="318"/>
      <c r="K20" s="318"/>
      <c r="L20" s="318"/>
      <c r="M20" s="318"/>
      <c r="N20" s="318"/>
      <c r="O20" s="318"/>
      <c r="P20" s="318"/>
    </row>
    <row r="21" spans="1:16" ht="16.5" customHeight="1" x14ac:dyDescent="0.15">
      <c r="A21" s="318"/>
      <c r="B21" s="318"/>
      <c r="C21" s="318"/>
      <c r="D21" s="318"/>
      <c r="E21" s="318"/>
      <c r="F21" s="318"/>
      <c r="G21" s="318"/>
      <c r="H21" s="318"/>
      <c r="I21" s="318"/>
      <c r="J21" s="318"/>
      <c r="K21" s="318"/>
      <c r="L21" s="318"/>
      <c r="M21" s="318"/>
      <c r="N21" s="318"/>
      <c r="O21" s="318"/>
      <c r="P21" s="318"/>
    </row>
    <row r="22" spans="1:16" ht="16.5" customHeight="1" x14ac:dyDescent="0.15">
      <c r="A22" s="318"/>
      <c r="B22" s="318"/>
      <c r="C22" s="318"/>
      <c r="D22" s="318"/>
      <c r="E22" s="318"/>
      <c r="F22" s="318"/>
      <c r="G22" s="318"/>
      <c r="H22" s="318"/>
      <c r="I22" s="318"/>
      <c r="J22" s="318"/>
      <c r="K22" s="318"/>
      <c r="L22" s="318"/>
      <c r="M22" s="318"/>
      <c r="N22" s="318"/>
      <c r="O22" s="318"/>
      <c r="P22" s="318"/>
    </row>
    <row r="23" spans="1:16" ht="16.5" customHeight="1" x14ac:dyDescent="0.15">
      <c r="A23" s="318"/>
      <c r="B23" s="318"/>
      <c r="C23" s="318"/>
      <c r="D23" s="318"/>
      <c r="E23" s="318"/>
      <c r="F23" s="318"/>
      <c r="G23" s="318"/>
      <c r="H23" s="318"/>
      <c r="I23" s="318"/>
      <c r="J23" s="318"/>
      <c r="K23" s="318"/>
      <c r="L23" s="318"/>
      <c r="M23" s="318"/>
      <c r="N23" s="318"/>
      <c r="O23" s="318"/>
      <c r="P23" s="318"/>
    </row>
    <row r="24" spans="1:16" ht="16.5" customHeight="1" x14ac:dyDescent="0.15">
      <c r="A24" s="318"/>
      <c r="B24" s="318"/>
      <c r="C24" s="318"/>
      <c r="D24" s="318"/>
      <c r="E24" s="318"/>
      <c r="F24" s="318"/>
      <c r="G24" s="318"/>
      <c r="H24" s="318"/>
      <c r="I24" s="318"/>
      <c r="J24" s="318"/>
      <c r="K24" s="318"/>
      <c r="L24" s="318"/>
      <c r="M24" s="318"/>
      <c r="N24" s="318"/>
      <c r="O24" s="318"/>
      <c r="P24" s="318"/>
    </row>
    <row r="25" spans="1:16" ht="16.5" customHeight="1" x14ac:dyDescent="0.15">
      <c r="A25" s="318"/>
      <c r="B25" s="318"/>
      <c r="C25" s="318"/>
      <c r="D25" s="318"/>
      <c r="E25" s="318"/>
      <c r="F25" s="318"/>
      <c r="G25" s="318"/>
      <c r="H25" s="318"/>
      <c r="I25" s="318"/>
      <c r="J25" s="318"/>
      <c r="K25" s="318"/>
      <c r="L25" s="318"/>
      <c r="M25" s="318"/>
      <c r="N25" s="318"/>
      <c r="O25" s="318"/>
      <c r="P25" s="318"/>
    </row>
    <row r="26" spans="1:16" ht="16.5" customHeight="1" x14ac:dyDescent="0.15">
      <c r="A26" s="318"/>
      <c r="B26" s="318"/>
      <c r="C26" s="318"/>
      <c r="D26" s="318"/>
      <c r="E26" s="318"/>
      <c r="F26" s="318"/>
      <c r="G26" s="318"/>
      <c r="H26" s="318"/>
      <c r="I26" s="318"/>
      <c r="J26" s="318"/>
      <c r="K26" s="318"/>
      <c r="L26" s="318"/>
      <c r="M26" s="318"/>
      <c r="N26" s="318"/>
      <c r="O26" s="318"/>
      <c r="P26" s="318"/>
    </row>
    <row r="27" spans="1:16" ht="16.5" customHeight="1" x14ac:dyDescent="0.15">
      <c r="A27" s="318"/>
      <c r="B27" s="318"/>
      <c r="C27" s="318"/>
      <c r="D27" s="318"/>
      <c r="E27" s="318"/>
      <c r="F27" s="318"/>
      <c r="G27" s="318"/>
      <c r="H27" s="318"/>
      <c r="I27" s="318"/>
      <c r="J27" s="318"/>
      <c r="K27" s="318"/>
      <c r="L27" s="318"/>
      <c r="M27" s="318"/>
      <c r="N27" s="318"/>
      <c r="O27" s="318"/>
      <c r="P27" s="318"/>
    </row>
    <row r="28" spans="1:16" ht="16.5" customHeight="1" x14ac:dyDescent="0.15">
      <c r="A28" s="318"/>
      <c r="B28" s="318"/>
      <c r="C28" s="318"/>
      <c r="D28" s="318"/>
      <c r="E28" s="318"/>
      <c r="F28" s="318"/>
      <c r="G28" s="318"/>
      <c r="H28" s="318"/>
      <c r="I28" s="318"/>
      <c r="J28" s="318"/>
      <c r="K28" s="318"/>
      <c r="L28" s="318"/>
      <c r="M28" s="318"/>
      <c r="N28" s="318"/>
      <c r="O28" s="318"/>
      <c r="P28" s="318"/>
    </row>
    <row r="29" spans="1:16" ht="16.5" customHeight="1" x14ac:dyDescent="0.15">
      <c r="A29" s="318"/>
      <c r="B29" s="318"/>
      <c r="C29" s="318"/>
      <c r="D29" s="318"/>
      <c r="E29" s="318"/>
      <c r="F29" s="318"/>
      <c r="G29" s="318"/>
      <c r="H29" s="318"/>
      <c r="I29" s="318"/>
      <c r="J29" s="318"/>
      <c r="K29" s="318"/>
      <c r="L29" s="318"/>
      <c r="M29" s="318"/>
      <c r="N29" s="318"/>
      <c r="O29" s="318"/>
      <c r="P29" s="318"/>
    </row>
    <row r="30" spans="1:16" ht="16.5" customHeight="1" x14ac:dyDescent="0.15">
      <c r="A30" s="318"/>
      <c r="B30" s="318"/>
      <c r="C30" s="318"/>
      <c r="D30" s="318"/>
      <c r="E30" s="318"/>
      <c r="F30" s="318"/>
      <c r="G30" s="318"/>
      <c r="H30" s="318"/>
      <c r="I30" s="318"/>
      <c r="J30" s="318"/>
      <c r="K30" s="318"/>
      <c r="L30" s="318"/>
      <c r="M30" s="318"/>
      <c r="N30" s="318"/>
      <c r="O30" s="318"/>
      <c r="P30" s="318"/>
    </row>
    <row r="31" spans="1:16" ht="16.5" customHeight="1" x14ac:dyDescent="0.15">
      <c r="A31" s="318"/>
      <c r="B31" s="318"/>
      <c r="C31" s="318"/>
      <c r="D31" s="318"/>
      <c r="E31" s="318"/>
      <c r="F31" s="318"/>
      <c r="G31" s="318"/>
      <c r="H31" s="318"/>
      <c r="I31" s="318"/>
      <c r="J31" s="318"/>
      <c r="K31" s="318"/>
      <c r="L31" s="318"/>
      <c r="M31" s="318"/>
      <c r="N31" s="318"/>
      <c r="O31" s="318"/>
      <c r="P31" s="318"/>
    </row>
    <row r="32" spans="1:16" ht="31.5" customHeight="1" thickBot="1" x14ac:dyDescent="0.2">
      <c r="A32" s="318"/>
      <c r="B32" s="318"/>
      <c r="C32" s="318"/>
      <c r="D32" s="318"/>
      <c r="E32" s="318"/>
      <c r="F32" s="318"/>
      <c r="G32" s="318"/>
      <c r="H32" s="318"/>
      <c r="I32" s="318"/>
      <c r="J32" s="320" t="s">
        <v>6</v>
      </c>
      <c r="K32" s="318"/>
      <c r="L32" s="318"/>
      <c r="M32" s="318"/>
      <c r="N32" s="318"/>
      <c r="O32" s="318"/>
      <c r="P32" s="318"/>
    </row>
    <row r="33" spans="1:16" ht="39" customHeight="1" thickBot="1" x14ac:dyDescent="0.25">
      <c r="A33" s="318"/>
      <c r="B33" s="321" t="s">
        <v>7</v>
      </c>
      <c r="C33" s="322"/>
      <c r="D33" s="322"/>
      <c r="E33" s="323" t="s">
        <v>2</v>
      </c>
      <c r="F33" s="324" t="s">
        <v>518</v>
      </c>
      <c r="G33" s="325" t="s">
        <v>519</v>
      </c>
      <c r="H33" s="325" t="s">
        <v>520</v>
      </c>
      <c r="I33" s="325" t="s">
        <v>521</v>
      </c>
      <c r="J33" s="326" t="s">
        <v>522</v>
      </c>
      <c r="K33" s="318"/>
      <c r="L33" s="318"/>
      <c r="M33" s="318"/>
      <c r="N33" s="318"/>
      <c r="O33" s="318"/>
      <c r="P33" s="318"/>
    </row>
    <row r="34" spans="1:16" ht="39" customHeight="1" x14ac:dyDescent="0.15">
      <c r="A34" s="318"/>
      <c r="B34" s="327"/>
      <c r="C34" s="1184" t="s">
        <v>527</v>
      </c>
      <c r="D34" s="1184"/>
      <c r="E34" s="1185"/>
      <c r="F34" s="328">
        <v>5.35</v>
      </c>
      <c r="G34" s="329">
        <v>5.94</v>
      </c>
      <c r="H34" s="329">
        <v>6.81</v>
      </c>
      <c r="I34" s="329">
        <v>8.77</v>
      </c>
      <c r="J34" s="330">
        <v>9.9499999999999993</v>
      </c>
      <c r="K34" s="318"/>
      <c r="L34" s="318"/>
      <c r="M34" s="318"/>
      <c r="N34" s="318"/>
      <c r="O34" s="318"/>
      <c r="P34" s="318"/>
    </row>
    <row r="35" spans="1:16" ht="39" customHeight="1" x14ac:dyDescent="0.15">
      <c r="A35" s="318"/>
      <c r="B35" s="331"/>
      <c r="C35" s="1178" t="s">
        <v>528</v>
      </c>
      <c r="D35" s="1179"/>
      <c r="E35" s="1180"/>
      <c r="F35" s="332">
        <v>7.99</v>
      </c>
      <c r="G35" s="333">
        <v>5.33</v>
      </c>
      <c r="H35" s="333">
        <v>6.63</v>
      </c>
      <c r="I35" s="333">
        <v>8.73</v>
      </c>
      <c r="J35" s="334">
        <v>5.12</v>
      </c>
      <c r="K35" s="318"/>
      <c r="L35" s="318"/>
      <c r="M35" s="318"/>
      <c r="N35" s="318"/>
      <c r="O35" s="318"/>
      <c r="P35" s="318"/>
    </row>
    <row r="36" spans="1:16" ht="39" customHeight="1" x14ac:dyDescent="0.15">
      <c r="A36" s="318"/>
      <c r="B36" s="331"/>
      <c r="C36" s="1178" t="s">
        <v>529</v>
      </c>
      <c r="D36" s="1179"/>
      <c r="E36" s="1180"/>
      <c r="F36" s="332">
        <v>0.1</v>
      </c>
      <c r="G36" s="333">
        <v>0.1</v>
      </c>
      <c r="H36" s="333">
        <v>0.44</v>
      </c>
      <c r="I36" s="333">
        <v>0.4</v>
      </c>
      <c r="J36" s="334">
        <v>0.64</v>
      </c>
      <c r="K36" s="318"/>
      <c r="L36" s="318"/>
      <c r="M36" s="318"/>
      <c r="N36" s="318"/>
      <c r="O36" s="318"/>
      <c r="P36" s="318"/>
    </row>
    <row r="37" spans="1:16" ht="39" customHeight="1" x14ac:dyDescent="0.15">
      <c r="A37" s="318"/>
      <c r="B37" s="331"/>
      <c r="C37" s="1178" t="s">
        <v>530</v>
      </c>
      <c r="D37" s="1179"/>
      <c r="E37" s="1180"/>
      <c r="F37" s="332">
        <v>0.06</v>
      </c>
      <c r="G37" s="333">
        <v>7.0000000000000007E-2</v>
      </c>
      <c r="H37" s="333">
        <v>0.05</v>
      </c>
      <c r="I37" s="333">
        <v>0.28999999999999998</v>
      </c>
      <c r="J37" s="334">
        <v>0.12</v>
      </c>
      <c r="K37" s="318"/>
      <c r="L37" s="318"/>
      <c r="M37" s="318"/>
      <c r="N37" s="318"/>
      <c r="O37" s="318"/>
      <c r="P37" s="318"/>
    </row>
    <row r="38" spans="1:16" ht="39" customHeight="1" x14ac:dyDescent="0.15">
      <c r="A38" s="318"/>
      <c r="B38" s="331"/>
      <c r="C38" s="1178" t="s">
        <v>531</v>
      </c>
      <c r="D38" s="1179"/>
      <c r="E38" s="1180"/>
      <c r="F38" s="332">
        <v>0.17</v>
      </c>
      <c r="G38" s="333">
        <v>0.17</v>
      </c>
      <c r="H38" s="333">
        <v>0.01</v>
      </c>
      <c r="I38" s="333">
        <v>0.05</v>
      </c>
      <c r="J38" s="334">
        <v>7.0000000000000007E-2</v>
      </c>
      <c r="K38" s="318"/>
      <c r="L38" s="318"/>
      <c r="M38" s="318"/>
      <c r="N38" s="318"/>
      <c r="O38" s="318"/>
      <c r="P38" s="318"/>
    </row>
    <row r="39" spans="1:16" ht="39" customHeight="1" x14ac:dyDescent="0.15">
      <c r="A39" s="318"/>
      <c r="B39" s="331"/>
      <c r="C39" s="1178" t="s">
        <v>532</v>
      </c>
      <c r="D39" s="1179"/>
      <c r="E39" s="1180"/>
      <c r="F39" s="332">
        <v>0</v>
      </c>
      <c r="G39" s="333">
        <v>0</v>
      </c>
      <c r="H39" s="333">
        <v>0</v>
      </c>
      <c r="I39" s="333">
        <v>0</v>
      </c>
      <c r="J39" s="334">
        <v>0.04</v>
      </c>
      <c r="K39" s="318"/>
      <c r="L39" s="318"/>
      <c r="M39" s="318"/>
      <c r="N39" s="318"/>
      <c r="O39" s="318"/>
      <c r="P39" s="318"/>
    </row>
    <row r="40" spans="1:16" ht="39" customHeight="1" x14ac:dyDescent="0.15">
      <c r="A40" s="318"/>
      <c r="B40" s="331"/>
      <c r="C40" s="1178" t="s">
        <v>533</v>
      </c>
      <c r="D40" s="1179"/>
      <c r="E40" s="1180"/>
      <c r="F40" s="332">
        <v>0.06</v>
      </c>
      <c r="G40" s="333">
        <v>0.05</v>
      </c>
      <c r="H40" s="333">
        <v>0.03</v>
      </c>
      <c r="I40" s="333">
        <v>0.04</v>
      </c>
      <c r="J40" s="334">
        <v>0.03</v>
      </c>
      <c r="K40" s="318"/>
      <c r="L40" s="318"/>
      <c r="M40" s="318"/>
      <c r="N40" s="318"/>
      <c r="O40" s="318"/>
      <c r="P40" s="318"/>
    </row>
    <row r="41" spans="1:16" ht="39" customHeight="1" x14ac:dyDescent="0.15">
      <c r="A41" s="318"/>
      <c r="B41" s="331"/>
      <c r="C41" s="1178" t="s">
        <v>534</v>
      </c>
      <c r="D41" s="1179"/>
      <c r="E41" s="1180"/>
      <c r="F41" s="332">
        <v>0</v>
      </c>
      <c r="G41" s="333">
        <v>0</v>
      </c>
      <c r="H41" s="333">
        <v>0</v>
      </c>
      <c r="I41" s="333">
        <v>0.03</v>
      </c>
      <c r="J41" s="334">
        <v>0.02</v>
      </c>
      <c r="K41" s="318"/>
      <c r="L41" s="318"/>
      <c r="M41" s="318"/>
      <c r="N41" s="318"/>
      <c r="O41" s="318"/>
      <c r="P41" s="318"/>
    </row>
    <row r="42" spans="1:16" ht="39" customHeight="1" x14ac:dyDescent="0.15">
      <c r="A42" s="318"/>
      <c r="B42" s="335"/>
      <c r="C42" s="1178" t="s">
        <v>535</v>
      </c>
      <c r="D42" s="1179"/>
      <c r="E42" s="1180"/>
      <c r="F42" s="332" t="s">
        <v>478</v>
      </c>
      <c r="G42" s="333" t="s">
        <v>478</v>
      </c>
      <c r="H42" s="333" t="s">
        <v>478</v>
      </c>
      <c r="I42" s="333" t="s">
        <v>478</v>
      </c>
      <c r="J42" s="334" t="s">
        <v>478</v>
      </c>
      <c r="K42" s="318"/>
      <c r="L42" s="318"/>
      <c r="M42" s="318"/>
      <c r="N42" s="318"/>
      <c r="O42" s="318"/>
      <c r="P42" s="318"/>
    </row>
    <row r="43" spans="1:16" ht="39" customHeight="1" thickBot="1" x14ac:dyDescent="0.2">
      <c r="A43" s="318"/>
      <c r="B43" s="336"/>
      <c r="C43" s="1181" t="s">
        <v>536</v>
      </c>
      <c r="D43" s="1182"/>
      <c r="E43" s="1183"/>
      <c r="F43" s="337">
        <v>0.02</v>
      </c>
      <c r="G43" s="338">
        <v>7.0000000000000007E-2</v>
      </c>
      <c r="H43" s="338">
        <v>0.05</v>
      </c>
      <c r="I43" s="338">
        <v>0.06</v>
      </c>
      <c r="J43" s="339">
        <v>0.02</v>
      </c>
      <c r="K43" s="318"/>
      <c r="L43" s="318"/>
      <c r="M43" s="318"/>
      <c r="N43" s="318"/>
      <c r="O43" s="318"/>
      <c r="P43" s="318"/>
    </row>
    <row r="44" spans="1:16" ht="39" customHeight="1" x14ac:dyDescent="0.15">
      <c r="A44" s="318"/>
      <c r="B44" s="340" t="s">
        <v>8</v>
      </c>
      <c r="C44" s="341"/>
      <c r="D44" s="342"/>
      <c r="E44" s="342"/>
      <c r="F44" s="343"/>
      <c r="G44" s="343"/>
      <c r="H44" s="343"/>
      <c r="I44" s="343"/>
      <c r="J44" s="343"/>
      <c r="K44" s="318"/>
      <c r="L44" s="318"/>
      <c r="M44" s="318"/>
      <c r="N44" s="318"/>
      <c r="O44" s="318"/>
      <c r="P44" s="318"/>
    </row>
    <row r="45" spans="1:16" ht="18" customHeight="1" x14ac:dyDescent="0.15">
      <c r="A45" s="318"/>
      <c r="B45" s="318"/>
      <c r="C45" s="318"/>
      <c r="D45" s="318"/>
      <c r="E45" s="318"/>
      <c r="F45" s="318"/>
      <c r="G45" s="318"/>
      <c r="H45" s="318"/>
      <c r="I45" s="318"/>
      <c r="J45" s="318"/>
      <c r="K45" s="318"/>
      <c r="L45" s="318"/>
      <c r="M45" s="318"/>
      <c r="N45" s="318"/>
      <c r="O45" s="318"/>
      <c r="P45" s="31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23" customWidth="1"/>
    <col min="2" max="3" width="10.875" style="23" customWidth="1"/>
    <col min="4" max="4" width="10" style="23" customWidth="1"/>
    <col min="5" max="10" width="11" style="23" customWidth="1"/>
    <col min="11" max="15" width="13.125" style="23" customWidth="1"/>
    <col min="16" max="21" width="11.5" style="23" customWidth="1"/>
    <col min="22" max="16384" width="0" style="23" hidden="1"/>
  </cols>
  <sheetData>
    <row r="1" spans="1:21" ht="13.5" customHeight="1" x14ac:dyDescent="0.15">
      <c r="A1" s="22"/>
      <c r="B1" s="22"/>
      <c r="C1" s="22"/>
      <c r="D1" s="22"/>
      <c r="E1" s="22"/>
      <c r="F1" s="22"/>
      <c r="G1" s="22"/>
      <c r="H1" s="22"/>
      <c r="I1" s="22"/>
      <c r="J1" s="22"/>
      <c r="K1" s="22"/>
      <c r="L1" s="22"/>
      <c r="M1" s="22"/>
      <c r="N1" s="22"/>
      <c r="O1" s="22"/>
      <c r="P1" s="22"/>
      <c r="Q1" s="22"/>
      <c r="R1" s="22"/>
      <c r="S1" s="22"/>
      <c r="T1" s="22"/>
      <c r="U1" s="22"/>
    </row>
    <row r="2" spans="1:21" ht="13.5" customHeight="1" x14ac:dyDescent="0.15">
      <c r="A2" s="22"/>
      <c r="B2" s="22"/>
      <c r="C2" s="22"/>
      <c r="D2" s="22"/>
      <c r="E2" s="22"/>
      <c r="F2" s="22"/>
      <c r="G2" s="22"/>
      <c r="H2" s="22"/>
      <c r="I2" s="22"/>
      <c r="J2" s="22"/>
      <c r="K2" s="22"/>
      <c r="L2" s="22"/>
      <c r="M2" s="22"/>
      <c r="N2" s="22"/>
      <c r="O2" s="22"/>
      <c r="P2" s="22"/>
      <c r="Q2" s="22"/>
      <c r="R2" s="22"/>
      <c r="S2" s="22"/>
      <c r="T2" s="22"/>
      <c r="U2" s="22"/>
    </row>
    <row r="3" spans="1:21" ht="13.5" customHeight="1" x14ac:dyDescent="0.15">
      <c r="A3" s="22"/>
      <c r="B3" s="22"/>
      <c r="C3" s="22"/>
      <c r="D3" s="22"/>
      <c r="E3" s="22"/>
      <c r="F3" s="22"/>
      <c r="G3" s="22"/>
      <c r="H3" s="22"/>
      <c r="I3" s="22"/>
      <c r="J3" s="22"/>
      <c r="K3" s="22"/>
      <c r="L3" s="22"/>
      <c r="M3" s="22"/>
      <c r="N3" s="22"/>
      <c r="O3" s="22"/>
      <c r="P3" s="22"/>
      <c r="Q3" s="22"/>
      <c r="R3" s="22"/>
      <c r="S3" s="22"/>
      <c r="T3" s="22"/>
      <c r="U3" s="22"/>
    </row>
    <row r="4" spans="1:21" ht="13.5" customHeight="1" x14ac:dyDescent="0.15">
      <c r="A4" s="22"/>
      <c r="B4" s="22"/>
      <c r="C4" s="22"/>
      <c r="D4" s="22"/>
      <c r="E4" s="22"/>
      <c r="F4" s="22"/>
      <c r="G4" s="22"/>
      <c r="H4" s="22"/>
      <c r="I4" s="22"/>
      <c r="J4" s="22"/>
      <c r="K4" s="22"/>
      <c r="L4" s="22"/>
      <c r="M4" s="22"/>
      <c r="N4" s="22"/>
      <c r="O4" s="22"/>
      <c r="P4" s="22"/>
      <c r="Q4" s="22"/>
      <c r="R4" s="22"/>
      <c r="S4" s="22"/>
      <c r="T4" s="22"/>
      <c r="U4" s="22"/>
    </row>
    <row r="5" spans="1:21" ht="13.5" customHeight="1" x14ac:dyDescent="0.15">
      <c r="A5" s="22"/>
      <c r="B5" s="22"/>
      <c r="C5" s="22"/>
      <c r="D5" s="22"/>
      <c r="E5" s="22"/>
      <c r="F5" s="22"/>
      <c r="G5" s="22"/>
      <c r="H5" s="22"/>
      <c r="I5" s="22"/>
      <c r="J5" s="22"/>
      <c r="K5" s="22"/>
      <c r="L5" s="22"/>
      <c r="M5" s="22"/>
      <c r="N5" s="22"/>
      <c r="O5" s="22"/>
      <c r="P5" s="22"/>
      <c r="Q5" s="22"/>
      <c r="R5" s="22"/>
      <c r="S5" s="22"/>
      <c r="T5" s="22"/>
      <c r="U5" s="22"/>
    </row>
    <row r="6" spans="1:21" ht="13.5" customHeight="1" x14ac:dyDescent="0.15">
      <c r="A6" s="22"/>
      <c r="B6" s="22"/>
      <c r="C6" s="22"/>
      <c r="D6" s="22"/>
      <c r="E6" s="22"/>
      <c r="F6" s="22"/>
      <c r="G6" s="22"/>
      <c r="H6" s="22"/>
      <c r="I6" s="22"/>
      <c r="J6" s="22"/>
      <c r="K6" s="22"/>
      <c r="L6" s="22"/>
      <c r="M6" s="22"/>
      <c r="N6" s="22"/>
      <c r="O6" s="22"/>
      <c r="P6" s="22"/>
      <c r="Q6" s="22"/>
      <c r="R6" s="22"/>
      <c r="S6" s="22"/>
      <c r="T6" s="22"/>
      <c r="U6" s="22"/>
    </row>
    <row r="7" spans="1:21" ht="13.5" customHeight="1" x14ac:dyDescent="0.15">
      <c r="A7" s="22"/>
      <c r="B7" s="22"/>
      <c r="C7" s="22"/>
      <c r="D7" s="22"/>
      <c r="E7" s="22"/>
      <c r="F7" s="22"/>
      <c r="G7" s="22"/>
      <c r="H7" s="22"/>
      <c r="I7" s="22"/>
      <c r="J7" s="22"/>
      <c r="K7" s="22"/>
      <c r="L7" s="22"/>
      <c r="M7" s="22"/>
      <c r="N7" s="22"/>
      <c r="O7" s="22"/>
      <c r="P7" s="22"/>
      <c r="Q7" s="22"/>
      <c r="R7" s="22"/>
      <c r="S7" s="22"/>
      <c r="T7" s="22"/>
      <c r="U7" s="22"/>
    </row>
    <row r="8" spans="1:21" ht="13.5" customHeight="1" x14ac:dyDescent="0.15">
      <c r="A8" s="22"/>
      <c r="B8" s="22"/>
      <c r="C8" s="22"/>
      <c r="D8" s="22"/>
      <c r="E8" s="22"/>
      <c r="F8" s="22"/>
      <c r="G8" s="22"/>
      <c r="H8" s="22"/>
      <c r="I8" s="22"/>
      <c r="J8" s="22"/>
      <c r="K8" s="22"/>
      <c r="L8" s="22"/>
      <c r="M8" s="22"/>
      <c r="N8" s="22"/>
      <c r="O8" s="22"/>
      <c r="P8" s="22"/>
      <c r="Q8" s="22"/>
      <c r="R8" s="22"/>
      <c r="S8" s="22"/>
      <c r="T8" s="22"/>
      <c r="U8" s="22"/>
    </row>
    <row r="9" spans="1:21" ht="13.5" customHeight="1" x14ac:dyDescent="0.15">
      <c r="A9" s="22"/>
      <c r="B9" s="22"/>
      <c r="C9" s="22"/>
      <c r="D9" s="22"/>
      <c r="E9" s="22"/>
      <c r="F9" s="22"/>
      <c r="G9" s="22"/>
      <c r="H9" s="22"/>
      <c r="I9" s="22"/>
      <c r="J9" s="22"/>
      <c r="K9" s="22"/>
      <c r="L9" s="22"/>
      <c r="M9" s="22"/>
      <c r="N9" s="22"/>
      <c r="O9" s="22"/>
      <c r="P9" s="22"/>
      <c r="Q9" s="22"/>
      <c r="R9" s="22"/>
      <c r="S9" s="22"/>
      <c r="T9" s="22"/>
      <c r="U9" s="22"/>
    </row>
    <row r="10" spans="1:21" ht="13.5" customHeight="1" x14ac:dyDescent="0.15">
      <c r="A10" s="22"/>
      <c r="B10" s="22"/>
      <c r="C10" s="22"/>
      <c r="D10" s="22"/>
      <c r="E10" s="22"/>
      <c r="F10" s="22"/>
      <c r="G10" s="22"/>
      <c r="H10" s="22"/>
      <c r="I10" s="22"/>
      <c r="J10" s="22"/>
      <c r="K10" s="22"/>
      <c r="L10" s="22"/>
      <c r="M10" s="22"/>
      <c r="N10" s="22"/>
      <c r="O10" s="22"/>
      <c r="P10" s="22"/>
      <c r="Q10" s="22"/>
      <c r="R10" s="22"/>
      <c r="S10" s="22"/>
      <c r="T10" s="22"/>
      <c r="U10" s="22"/>
    </row>
    <row r="11" spans="1:21" ht="13.5" customHeight="1" x14ac:dyDescent="0.15">
      <c r="A11" s="22"/>
      <c r="B11" s="22"/>
      <c r="C11" s="22"/>
      <c r="D11" s="22"/>
      <c r="E11" s="22"/>
      <c r="F11" s="22"/>
      <c r="G11" s="22"/>
      <c r="H11" s="22"/>
      <c r="I11" s="22"/>
      <c r="J11" s="22"/>
      <c r="K11" s="22"/>
      <c r="L11" s="22"/>
      <c r="M11" s="22"/>
      <c r="N11" s="22"/>
      <c r="O11" s="22"/>
      <c r="P11" s="22"/>
      <c r="Q11" s="22"/>
      <c r="R11" s="22"/>
      <c r="S11" s="22"/>
      <c r="T11" s="22"/>
      <c r="U11" s="22"/>
    </row>
    <row r="12" spans="1:21" ht="13.5" customHeight="1" x14ac:dyDescent="0.15">
      <c r="A12" s="22"/>
      <c r="B12" s="22"/>
      <c r="C12" s="22"/>
      <c r="D12" s="22"/>
      <c r="E12" s="22"/>
      <c r="F12" s="22"/>
      <c r="G12" s="22"/>
      <c r="H12" s="22"/>
      <c r="I12" s="22"/>
      <c r="J12" s="22"/>
      <c r="K12" s="22"/>
      <c r="L12" s="22"/>
      <c r="M12" s="22"/>
      <c r="N12" s="22"/>
      <c r="O12" s="22"/>
      <c r="P12" s="22"/>
      <c r="Q12" s="22"/>
      <c r="R12" s="22"/>
      <c r="S12" s="22"/>
      <c r="T12" s="22"/>
      <c r="U12" s="22"/>
    </row>
    <row r="13" spans="1:21" ht="13.5" customHeight="1" x14ac:dyDescent="0.15">
      <c r="A13" s="22"/>
      <c r="B13" s="22"/>
      <c r="C13" s="22"/>
      <c r="D13" s="22"/>
      <c r="E13" s="22"/>
      <c r="F13" s="22"/>
      <c r="G13" s="22"/>
      <c r="H13" s="22"/>
      <c r="I13" s="22"/>
      <c r="J13" s="22"/>
      <c r="K13" s="22"/>
      <c r="L13" s="22"/>
      <c r="M13" s="22"/>
      <c r="N13" s="22"/>
      <c r="O13" s="22"/>
      <c r="P13" s="22"/>
      <c r="Q13" s="22"/>
      <c r="R13" s="22"/>
      <c r="S13" s="22"/>
      <c r="T13" s="22"/>
      <c r="U13" s="22"/>
    </row>
    <row r="14" spans="1:21" ht="13.5" customHeight="1" x14ac:dyDescent="0.15">
      <c r="A14" s="22"/>
      <c r="B14" s="22"/>
      <c r="C14" s="22"/>
      <c r="D14" s="22"/>
      <c r="E14" s="22"/>
      <c r="F14" s="22"/>
      <c r="G14" s="22"/>
      <c r="H14" s="22"/>
      <c r="I14" s="22"/>
      <c r="J14" s="22"/>
      <c r="K14" s="22"/>
      <c r="L14" s="22"/>
      <c r="M14" s="22"/>
      <c r="N14" s="22"/>
      <c r="O14" s="22"/>
      <c r="P14" s="22"/>
      <c r="Q14" s="22"/>
      <c r="R14" s="22"/>
      <c r="S14" s="22"/>
      <c r="T14" s="22"/>
      <c r="U14" s="22"/>
    </row>
    <row r="15" spans="1:21" ht="13.5" customHeight="1" x14ac:dyDescent="0.15">
      <c r="A15" s="22"/>
      <c r="B15" s="22"/>
      <c r="C15" s="22"/>
      <c r="D15" s="22"/>
      <c r="E15" s="22"/>
      <c r="F15" s="22"/>
      <c r="G15" s="22"/>
      <c r="H15" s="22"/>
      <c r="I15" s="22"/>
      <c r="J15" s="22"/>
      <c r="K15" s="22"/>
      <c r="L15" s="22"/>
      <c r="M15" s="22"/>
      <c r="N15" s="22"/>
      <c r="O15" s="22"/>
      <c r="P15" s="22"/>
      <c r="Q15" s="22"/>
      <c r="R15" s="22"/>
      <c r="S15" s="22"/>
      <c r="T15" s="22"/>
      <c r="U15" s="22"/>
    </row>
    <row r="16" spans="1:21" ht="13.5" customHeight="1" x14ac:dyDescent="0.15">
      <c r="A16" s="22"/>
      <c r="B16" s="22"/>
      <c r="C16" s="22"/>
      <c r="D16" s="22"/>
      <c r="E16" s="22"/>
      <c r="F16" s="22"/>
      <c r="G16" s="22"/>
      <c r="H16" s="22"/>
      <c r="I16" s="22"/>
      <c r="J16" s="22"/>
      <c r="K16" s="22"/>
      <c r="L16" s="22"/>
      <c r="M16" s="22"/>
      <c r="N16" s="22"/>
      <c r="O16" s="22"/>
      <c r="P16" s="22"/>
      <c r="Q16" s="22"/>
      <c r="R16" s="22"/>
      <c r="S16" s="22"/>
      <c r="T16" s="22"/>
      <c r="U16" s="22"/>
    </row>
    <row r="17" spans="1:21" ht="13.5" customHeight="1" x14ac:dyDescent="0.15">
      <c r="A17" s="22"/>
      <c r="B17" s="22"/>
      <c r="C17" s="22"/>
      <c r="D17" s="22"/>
      <c r="E17" s="22"/>
      <c r="F17" s="22"/>
      <c r="G17" s="22"/>
      <c r="H17" s="22"/>
      <c r="I17" s="22"/>
      <c r="J17" s="22"/>
      <c r="K17" s="22"/>
      <c r="L17" s="22"/>
      <c r="M17" s="22"/>
      <c r="N17" s="22"/>
      <c r="O17" s="22"/>
      <c r="P17" s="22"/>
      <c r="Q17" s="22"/>
      <c r="R17" s="22"/>
      <c r="S17" s="22"/>
      <c r="T17" s="22"/>
      <c r="U17" s="22"/>
    </row>
    <row r="18" spans="1:21" ht="13.5" customHeight="1" x14ac:dyDescent="0.15">
      <c r="A18" s="22"/>
      <c r="B18" s="22"/>
      <c r="C18" s="22"/>
      <c r="D18" s="22"/>
      <c r="E18" s="22"/>
      <c r="F18" s="22"/>
      <c r="G18" s="22"/>
      <c r="H18" s="22"/>
      <c r="I18" s="22"/>
      <c r="J18" s="22"/>
      <c r="K18" s="22"/>
      <c r="L18" s="22"/>
      <c r="M18" s="22"/>
      <c r="N18" s="22"/>
      <c r="O18" s="22"/>
      <c r="P18" s="22"/>
      <c r="Q18" s="22"/>
      <c r="R18" s="22"/>
      <c r="S18" s="22"/>
      <c r="T18" s="22"/>
      <c r="U18" s="22"/>
    </row>
    <row r="19" spans="1:21" ht="13.5" customHeight="1" x14ac:dyDescent="0.15">
      <c r="A19" s="22"/>
      <c r="B19" s="22"/>
      <c r="C19" s="22"/>
      <c r="D19" s="22"/>
      <c r="E19" s="22"/>
      <c r="F19" s="22"/>
      <c r="G19" s="22"/>
      <c r="H19" s="22"/>
      <c r="I19" s="22"/>
      <c r="J19" s="22"/>
      <c r="K19" s="22"/>
      <c r="L19" s="22"/>
      <c r="M19" s="22"/>
      <c r="N19" s="22"/>
      <c r="O19" s="22"/>
      <c r="P19" s="22"/>
      <c r="Q19" s="22"/>
      <c r="R19" s="22"/>
      <c r="S19" s="22"/>
      <c r="T19" s="22"/>
      <c r="U19" s="22"/>
    </row>
    <row r="20" spans="1:21" ht="13.5" customHeight="1" x14ac:dyDescent="0.15">
      <c r="A20" s="22"/>
      <c r="B20" s="22"/>
      <c r="C20" s="22"/>
      <c r="D20" s="22"/>
      <c r="E20" s="22"/>
      <c r="F20" s="22"/>
      <c r="G20" s="22"/>
      <c r="H20" s="22"/>
      <c r="I20" s="22"/>
      <c r="J20" s="22"/>
      <c r="K20" s="22"/>
      <c r="L20" s="22"/>
      <c r="M20" s="22"/>
      <c r="N20" s="22"/>
      <c r="O20" s="22"/>
      <c r="P20" s="22"/>
      <c r="Q20" s="22"/>
      <c r="R20" s="22"/>
      <c r="S20" s="22"/>
      <c r="T20" s="22"/>
      <c r="U20" s="22"/>
    </row>
    <row r="21" spans="1:21" ht="13.5" customHeight="1" x14ac:dyDescent="0.15">
      <c r="A21" s="22"/>
      <c r="B21" s="22"/>
      <c r="C21" s="22"/>
      <c r="D21" s="22"/>
      <c r="E21" s="22"/>
      <c r="F21" s="22"/>
      <c r="G21" s="22"/>
      <c r="H21" s="22"/>
      <c r="I21" s="22"/>
      <c r="J21" s="22"/>
      <c r="K21" s="22"/>
      <c r="L21" s="22"/>
      <c r="M21" s="22"/>
      <c r="N21" s="22"/>
      <c r="O21" s="22"/>
      <c r="P21" s="22"/>
      <c r="Q21" s="22"/>
      <c r="R21" s="22"/>
      <c r="S21" s="22"/>
      <c r="T21" s="22"/>
      <c r="U21" s="22"/>
    </row>
    <row r="22" spans="1:21" ht="13.5" customHeight="1" x14ac:dyDescent="0.15">
      <c r="A22" s="22"/>
      <c r="B22" s="22"/>
      <c r="C22" s="22"/>
      <c r="D22" s="22"/>
      <c r="E22" s="22"/>
      <c r="F22" s="22"/>
      <c r="G22" s="22"/>
      <c r="H22" s="22"/>
      <c r="I22" s="22"/>
      <c r="J22" s="22"/>
      <c r="K22" s="22"/>
      <c r="L22" s="22"/>
      <c r="M22" s="22"/>
      <c r="N22" s="22"/>
      <c r="O22" s="22"/>
      <c r="P22" s="22"/>
      <c r="Q22" s="22"/>
      <c r="R22" s="22"/>
      <c r="S22" s="22"/>
      <c r="T22" s="22"/>
      <c r="U22" s="22"/>
    </row>
    <row r="23" spans="1:21" ht="13.5" customHeight="1" x14ac:dyDescent="0.15">
      <c r="A23" s="22"/>
      <c r="B23" s="22"/>
      <c r="C23" s="22"/>
      <c r="D23" s="22"/>
      <c r="E23" s="22"/>
      <c r="F23" s="22"/>
      <c r="G23" s="22"/>
      <c r="H23" s="22"/>
      <c r="I23" s="22"/>
      <c r="J23" s="22"/>
      <c r="K23" s="22"/>
      <c r="L23" s="22"/>
      <c r="M23" s="22"/>
      <c r="N23" s="22"/>
      <c r="O23" s="22"/>
      <c r="P23" s="22"/>
      <c r="Q23" s="22"/>
      <c r="R23" s="22"/>
      <c r="S23" s="22"/>
      <c r="T23" s="22"/>
      <c r="U23" s="22"/>
    </row>
    <row r="24" spans="1:21" ht="13.5" customHeight="1" x14ac:dyDescent="0.15">
      <c r="A24" s="22"/>
      <c r="B24" s="22"/>
      <c r="C24" s="22"/>
      <c r="D24" s="22"/>
      <c r="E24" s="22"/>
      <c r="F24" s="22"/>
      <c r="G24" s="22"/>
      <c r="H24" s="22"/>
      <c r="I24" s="22"/>
      <c r="J24" s="22"/>
      <c r="K24" s="22"/>
      <c r="L24" s="22"/>
      <c r="M24" s="22"/>
      <c r="N24" s="22"/>
      <c r="O24" s="22"/>
      <c r="P24" s="22"/>
      <c r="Q24" s="22"/>
      <c r="R24" s="22"/>
      <c r="S24" s="22"/>
      <c r="T24" s="22"/>
      <c r="U24" s="22"/>
    </row>
    <row r="25" spans="1:21" ht="13.5" customHeight="1" x14ac:dyDescent="0.15">
      <c r="A25" s="22"/>
      <c r="B25" s="22"/>
      <c r="C25" s="22"/>
      <c r="D25" s="22"/>
      <c r="E25" s="22"/>
      <c r="F25" s="22"/>
      <c r="G25" s="22"/>
      <c r="H25" s="22"/>
      <c r="I25" s="22"/>
      <c r="J25" s="22"/>
      <c r="K25" s="22"/>
      <c r="L25" s="22"/>
      <c r="M25" s="22"/>
      <c r="N25" s="22"/>
      <c r="O25" s="22"/>
      <c r="P25" s="22"/>
      <c r="Q25" s="22"/>
      <c r="R25" s="22"/>
      <c r="S25" s="22"/>
      <c r="T25" s="22"/>
      <c r="U25" s="22"/>
    </row>
    <row r="26" spans="1:21" ht="13.5" customHeight="1" x14ac:dyDescent="0.15">
      <c r="A26" s="22"/>
      <c r="B26" s="22"/>
      <c r="C26" s="22"/>
      <c r="D26" s="22"/>
      <c r="E26" s="22"/>
      <c r="F26" s="22"/>
      <c r="G26" s="22"/>
      <c r="H26" s="22"/>
      <c r="I26" s="22"/>
      <c r="J26" s="22"/>
      <c r="K26" s="22"/>
      <c r="L26" s="22"/>
      <c r="M26" s="22"/>
      <c r="N26" s="22"/>
      <c r="O26" s="22"/>
      <c r="P26" s="22"/>
      <c r="Q26" s="22"/>
      <c r="R26" s="22"/>
      <c r="S26" s="22"/>
      <c r="T26" s="22"/>
      <c r="U26" s="22"/>
    </row>
    <row r="27" spans="1:21" ht="13.5" customHeight="1" x14ac:dyDescent="0.15">
      <c r="A27" s="22"/>
      <c r="B27" s="22"/>
      <c r="C27" s="22"/>
      <c r="D27" s="22"/>
      <c r="E27" s="22"/>
      <c r="F27" s="22"/>
      <c r="G27" s="22"/>
      <c r="H27" s="22"/>
      <c r="I27" s="22"/>
      <c r="J27" s="22"/>
      <c r="K27" s="22"/>
      <c r="L27" s="22"/>
      <c r="M27" s="22"/>
      <c r="N27" s="22"/>
      <c r="O27" s="22"/>
      <c r="P27" s="22"/>
      <c r="Q27" s="22"/>
      <c r="R27" s="22"/>
      <c r="S27" s="22"/>
      <c r="T27" s="22"/>
      <c r="U27" s="22"/>
    </row>
    <row r="28" spans="1:21" ht="13.5" customHeight="1" x14ac:dyDescent="0.15">
      <c r="A28" s="22"/>
      <c r="B28" s="22"/>
      <c r="C28" s="22"/>
      <c r="D28" s="22"/>
      <c r="E28" s="22"/>
      <c r="F28" s="22"/>
      <c r="G28" s="22"/>
      <c r="H28" s="22"/>
      <c r="I28" s="22"/>
      <c r="J28" s="22"/>
      <c r="K28" s="22"/>
      <c r="L28" s="22"/>
      <c r="M28" s="22"/>
      <c r="N28" s="22"/>
      <c r="O28" s="22"/>
      <c r="P28" s="22"/>
      <c r="Q28" s="22"/>
      <c r="R28" s="22"/>
      <c r="S28" s="22"/>
      <c r="T28" s="22"/>
      <c r="U28" s="22"/>
    </row>
    <row r="29" spans="1:21" ht="13.5" customHeight="1" x14ac:dyDescent="0.15">
      <c r="A29" s="22"/>
      <c r="B29" s="22"/>
      <c r="C29" s="22"/>
      <c r="D29" s="22"/>
      <c r="E29" s="22"/>
      <c r="F29" s="22"/>
      <c r="G29" s="22"/>
      <c r="H29" s="22"/>
      <c r="I29" s="22"/>
      <c r="J29" s="22"/>
      <c r="K29" s="22"/>
      <c r="L29" s="22"/>
      <c r="M29" s="22"/>
      <c r="N29" s="22"/>
      <c r="O29" s="22"/>
      <c r="P29" s="22"/>
      <c r="Q29" s="22"/>
      <c r="R29" s="22"/>
      <c r="S29" s="22"/>
      <c r="T29" s="22"/>
      <c r="U29" s="22"/>
    </row>
    <row r="30" spans="1:21" ht="13.5" customHeight="1" x14ac:dyDescent="0.15">
      <c r="A30" s="22"/>
      <c r="B30" s="22"/>
      <c r="C30" s="22"/>
      <c r="D30" s="22"/>
      <c r="E30" s="22"/>
      <c r="F30" s="22"/>
      <c r="G30" s="22"/>
      <c r="H30" s="22"/>
      <c r="I30" s="22"/>
      <c r="J30" s="22"/>
      <c r="K30" s="22"/>
      <c r="L30" s="22"/>
      <c r="M30" s="22"/>
      <c r="N30" s="22"/>
      <c r="O30" s="22"/>
      <c r="P30" s="22"/>
      <c r="Q30" s="22"/>
      <c r="R30" s="22"/>
      <c r="S30" s="22"/>
      <c r="T30" s="22"/>
      <c r="U30" s="22"/>
    </row>
    <row r="31" spans="1:21" ht="13.5" customHeight="1" x14ac:dyDescent="0.15">
      <c r="A31" s="22"/>
      <c r="B31" s="22"/>
      <c r="C31" s="22"/>
      <c r="D31" s="22"/>
      <c r="E31" s="22"/>
      <c r="F31" s="22"/>
      <c r="G31" s="22"/>
      <c r="H31" s="22"/>
      <c r="I31" s="22"/>
      <c r="J31" s="22"/>
      <c r="K31" s="22"/>
      <c r="L31" s="22"/>
      <c r="M31" s="22"/>
      <c r="N31" s="22"/>
      <c r="O31" s="22"/>
      <c r="P31" s="22"/>
      <c r="Q31" s="22"/>
      <c r="R31" s="22"/>
      <c r="S31" s="22"/>
      <c r="T31" s="22"/>
      <c r="U31" s="22"/>
    </row>
    <row r="32" spans="1:21" ht="13.5" customHeight="1" x14ac:dyDescent="0.15">
      <c r="A32" s="22"/>
      <c r="B32" s="22"/>
      <c r="C32" s="22"/>
      <c r="D32" s="22"/>
      <c r="E32" s="22"/>
      <c r="F32" s="22"/>
      <c r="G32" s="22"/>
      <c r="H32" s="22"/>
      <c r="I32" s="22"/>
      <c r="J32" s="22"/>
      <c r="K32" s="22"/>
      <c r="L32" s="22"/>
      <c r="M32" s="22"/>
      <c r="N32" s="22"/>
      <c r="O32" s="22"/>
      <c r="P32" s="22"/>
      <c r="Q32" s="22"/>
      <c r="R32" s="22"/>
      <c r="S32" s="22"/>
      <c r="T32" s="22"/>
      <c r="U32" s="22"/>
    </row>
    <row r="33" spans="1:21" ht="13.5" customHeight="1" x14ac:dyDescent="0.15">
      <c r="A33" s="22"/>
      <c r="B33" s="22"/>
      <c r="C33" s="22"/>
      <c r="D33" s="22"/>
      <c r="E33" s="22"/>
      <c r="F33" s="22"/>
      <c r="G33" s="22"/>
      <c r="H33" s="22"/>
      <c r="I33" s="22"/>
      <c r="J33" s="22"/>
      <c r="K33" s="22"/>
      <c r="L33" s="22"/>
      <c r="M33" s="22"/>
      <c r="N33" s="22"/>
      <c r="O33" s="22"/>
      <c r="P33" s="22"/>
      <c r="Q33" s="22"/>
      <c r="R33" s="22"/>
      <c r="S33" s="22"/>
      <c r="T33" s="22"/>
      <c r="U33" s="22"/>
    </row>
    <row r="34" spans="1:21" ht="13.5" customHeight="1" x14ac:dyDescent="0.15">
      <c r="A34" s="22"/>
      <c r="B34" s="22"/>
      <c r="C34" s="22"/>
      <c r="D34" s="22"/>
      <c r="E34" s="22"/>
      <c r="F34" s="22"/>
      <c r="G34" s="22"/>
      <c r="H34" s="22"/>
      <c r="I34" s="22"/>
      <c r="J34" s="22"/>
      <c r="K34" s="22"/>
      <c r="L34" s="22"/>
      <c r="M34" s="22"/>
      <c r="N34" s="22"/>
      <c r="O34" s="22"/>
      <c r="P34" s="22"/>
      <c r="Q34" s="22"/>
      <c r="R34" s="22"/>
      <c r="S34" s="22"/>
      <c r="T34" s="22"/>
      <c r="U34" s="22"/>
    </row>
    <row r="35" spans="1:21" ht="13.5" customHeight="1" x14ac:dyDescent="0.15">
      <c r="A35" s="22"/>
      <c r="B35" s="22"/>
      <c r="C35" s="22"/>
      <c r="D35" s="22"/>
      <c r="E35" s="22"/>
      <c r="F35" s="22"/>
      <c r="G35" s="22"/>
      <c r="H35" s="22"/>
      <c r="I35" s="22"/>
      <c r="J35" s="22"/>
      <c r="K35" s="22"/>
      <c r="L35" s="22"/>
      <c r="M35" s="22"/>
      <c r="N35" s="22"/>
      <c r="O35" s="22"/>
      <c r="P35" s="22"/>
      <c r="Q35" s="22"/>
      <c r="R35" s="22"/>
      <c r="S35" s="22"/>
      <c r="T35" s="22"/>
      <c r="U35" s="22"/>
    </row>
    <row r="36" spans="1:21" ht="13.5" customHeight="1" x14ac:dyDescent="0.15">
      <c r="A36" s="22"/>
      <c r="B36" s="22"/>
      <c r="C36" s="22"/>
      <c r="D36" s="22"/>
      <c r="E36" s="22"/>
      <c r="F36" s="22"/>
      <c r="G36" s="22"/>
      <c r="H36" s="22"/>
      <c r="I36" s="22"/>
      <c r="J36" s="22"/>
      <c r="K36" s="22"/>
      <c r="L36" s="22"/>
      <c r="M36" s="22"/>
      <c r="N36" s="22"/>
      <c r="O36" s="22"/>
      <c r="P36" s="22"/>
      <c r="Q36" s="22"/>
      <c r="R36" s="22"/>
      <c r="S36" s="22"/>
      <c r="T36" s="22"/>
      <c r="U36" s="22"/>
    </row>
    <row r="37" spans="1:21" ht="13.5" customHeight="1" x14ac:dyDescent="0.15">
      <c r="A37" s="22"/>
      <c r="B37" s="22"/>
      <c r="C37" s="22"/>
      <c r="D37" s="22"/>
      <c r="E37" s="22"/>
      <c r="F37" s="22"/>
      <c r="G37" s="22"/>
      <c r="H37" s="22"/>
      <c r="I37" s="22"/>
      <c r="J37" s="22"/>
      <c r="K37" s="22"/>
      <c r="L37" s="22"/>
      <c r="M37" s="22"/>
      <c r="N37" s="22"/>
      <c r="O37" s="22"/>
      <c r="P37" s="22"/>
      <c r="Q37" s="22"/>
      <c r="R37" s="22"/>
      <c r="S37" s="22"/>
      <c r="T37" s="22"/>
      <c r="U37" s="22"/>
    </row>
    <row r="38" spans="1:21" ht="13.5" customHeight="1" x14ac:dyDescent="0.15">
      <c r="A38" s="22"/>
      <c r="B38" s="22"/>
      <c r="C38" s="22"/>
      <c r="D38" s="22"/>
      <c r="E38" s="22"/>
      <c r="F38" s="22"/>
      <c r="G38" s="22"/>
      <c r="H38" s="22"/>
      <c r="I38" s="22"/>
      <c r="J38" s="22"/>
      <c r="K38" s="22"/>
      <c r="L38" s="22"/>
      <c r="M38" s="22"/>
      <c r="N38" s="22"/>
      <c r="O38" s="22"/>
      <c r="P38" s="22"/>
      <c r="Q38" s="22"/>
      <c r="R38" s="22"/>
      <c r="S38" s="22"/>
      <c r="T38" s="22"/>
      <c r="U38" s="22"/>
    </row>
    <row r="39" spans="1:21" ht="13.5" customHeight="1" x14ac:dyDescent="0.15">
      <c r="A39" s="22"/>
      <c r="B39" s="22"/>
      <c r="C39" s="22"/>
      <c r="D39" s="22"/>
      <c r="E39" s="22"/>
      <c r="F39" s="22"/>
      <c r="G39" s="22"/>
      <c r="H39" s="22"/>
      <c r="I39" s="22"/>
      <c r="J39" s="22"/>
      <c r="K39" s="22"/>
      <c r="L39" s="22"/>
      <c r="M39" s="22"/>
      <c r="N39" s="22"/>
      <c r="O39" s="22"/>
      <c r="P39" s="22"/>
      <c r="Q39" s="22"/>
      <c r="R39" s="22"/>
      <c r="S39" s="22"/>
      <c r="T39" s="22"/>
      <c r="U39" s="22"/>
    </row>
    <row r="40" spans="1:21" ht="13.5" customHeight="1" x14ac:dyDescent="0.15">
      <c r="A40" s="22"/>
      <c r="B40" s="22"/>
      <c r="C40" s="22"/>
      <c r="D40" s="22"/>
      <c r="E40" s="22"/>
      <c r="F40" s="22"/>
      <c r="G40" s="22"/>
      <c r="H40" s="22"/>
      <c r="I40" s="22"/>
      <c r="J40" s="22"/>
      <c r="K40" s="22"/>
      <c r="L40" s="22"/>
      <c r="M40" s="22"/>
      <c r="N40" s="22"/>
      <c r="O40" s="22"/>
      <c r="P40" s="22"/>
      <c r="Q40" s="22"/>
      <c r="R40" s="22"/>
      <c r="S40" s="22"/>
      <c r="T40" s="22"/>
      <c r="U40" s="22"/>
    </row>
    <row r="41" spans="1:21" ht="13.5" customHeight="1" x14ac:dyDescent="0.15">
      <c r="A41" s="22"/>
      <c r="B41" s="22"/>
      <c r="C41" s="22"/>
      <c r="D41" s="22"/>
      <c r="E41" s="22"/>
      <c r="F41" s="22"/>
      <c r="G41" s="22"/>
      <c r="H41" s="22"/>
      <c r="I41" s="22"/>
      <c r="J41" s="22"/>
      <c r="K41" s="22"/>
      <c r="L41" s="22"/>
      <c r="M41" s="22"/>
      <c r="N41" s="22"/>
      <c r="O41" s="22"/>
      <c r="P41" s="22"/>
      <c r="Q41" s="22"/>
      <c r="R41" s="22"/>
      <c r="S41" s="22"/>
      <c r="T41" s="22"/>
      <c r="U41" s="22"/>
    </row>
    <row r="42" spans="1:21" ht="13.5" customHeight="1" x14ac:dyDescent="0.15">
      <c r="A42" s="22"/>
      <c r="B42" s="22"/>
      <c r="C42" s="22"/>
      <c r="D42" s="22"/>
      <c r="E42" s="22"/>
      <c r="F42" s="22"/>
      <c r="G42" s="22"/>
      <c r="H42" s="22"/>
      <c r="I42" s="22"/>
      <c r="J42" s="22"/>
      <c r="K42" s="22"/>
      <c r="L42" s="22"/>
      <c r="M42" s="22"/>
      <c r="N42" s="22"/>
      <c r="O42" s="22"/>
      <c r="P42" s="22"/>
      <c r="Q42" s="22"/>
      <c r="R42" s="22"/>
      <c r="S42" s="22"/>
      <c r="T42" s="22"/>
      <c r="U42" s="22"/>
    </row>
    <row r="43" spans="1:21" ht="30.75" customHeight="1" thickBot="1" x14ac:dyDescent="0.2">
      <c r="A43" s="22"/>
      <c r="B43" s="22"/>
      <c r="C43" s="22"/>
      <c r="D43" s="22"/>
      <c r="E43" s="22"/>
      <c r="F43" s="22"/>
      <c r="G43" s="22"/>
      <c r="H43" s="22"/>
      <c r="I43" s="22"/>
      <c r="J43" s="22"/>
      <c r="K43" s="22"/>
      <c r="L43" s="22"/>
      <c r="M43" s="22"/>
      <c r="N43" s="22"/>
      <c r="O43" s="24" t="s">
        <v>9</v>
      </c>
      <c r="P43" s="22"/>
      <c r="Q43" s="22"/>
      <c r="R43" s="22"/>
      <c r="S43" s="22"/>
      <c r="T43" s="22"/>
      <c r="U43" s="22"/>
    </row>
    <row r="44" spans="1:21" ht="30.75" customHeight="1" thickBot="1" x14ac:dyDescent="0.2">
      <c r="A44" s="22"/>
      <c r="B44" s="25" t="s">
        <v>10</v>
      </c>
      <c r="C44" s="26"/>
      <c r="D44" s="26"/>
      <c r="E44" s="27"/>
      <c r="F44" s="27"/>
      <c r="G44" s="27"/>
      <c r="H44" s="27"/>
      <c r="I44" s="27"/>
      <c r="J44" s="28" t="s">
        <v>2</v>
      </c>
      <c r="K44" s="29" t="s">
        <v>518</v>
      </c>
      <c r="L44" s="30" t="s">
        <v>519</v>
      </c>
      <c r="M44" s="30" t="s">
        <v>520</v>
      </c>
      <c r="N44" s="30" t="s">
        <v>521</v>
      </c>
      <c r="O44" s="31" t="s">
        <v>522</v>
      </c>
      <c r="P44" s="22"/>
      <c r="Q44" s="22"/>
      <c r="R44" s="22"/>
      <c r="S44" s="22"/>
      <c r="T44" s="22"/>
      <c r="U44" s="22"/>
    </row>
    <row r="45" spans="1:21" ht="30.75" customHeight="1" x14ac:dyDescent="0.15">
      <c r="A45" s="22"/>
      <c r="B45" s="1194" t="s">
        <v>11</v>
      </c>
      <c r="C45" s="1195"/>
      <c r="D45" s="32"/>
      <c r="E45" s="1200" t="s">
        <v>12</v>
      </c>
      <c r="F45" s="1200"/>
      <c r="G45" s="1200"/>
      <c r="H45" s="1200"/>
      <c r="I45" s="1200"/>
      <c r="J45" s="1201"/>
      <c r="K45" s="33">
        <v>358</v>
      </c>
      <c r="L45" s="34">
        <v>362</v>
      </c>
      <c r="M45" s="34">
        <v>363</v>
      </c>
      <c r="N45" s="34">
        <v>355</v>
      </c>
      <c r="O45" s="35">
        <v>369</v>
      </c>
      <c r="P45" s="22"/>
      <c r="Q45" s="22"/>
      <c r="R45" s="22"/>
      <c r="S45" s="22"/>
      <c r="T45" s="22"/>
      <c r="U45" s="22"/>
    </row>
    <row r="46" spans="1:21" ht="30.75" customHeight="1" x14ac:dyDescent="0.15">
      <c r="A46" s="22"/>
      <c r="B46" s="1196"/>
      <c r="C46" s="1197"/>
      <c r="D46" s="36"/>
      <c r="E46" s="1188" t="s">
        <v>13</v>
      </c>
      <c r="F46" s="1188"/>
      <c r="G46" s="1188"/>
      <c r="H46" s="1188"/>
      <c r="I46" s="1188"/>
      <c r="J46" s="1189"/>
      <c r="K46" s="37" t="s">
        <v>478</v>
      </c>
      <c r="L46" s="38" t="s">
        <v>478</v>
      </c>
      <c r="M46" s="38" t="s">
        <v>478</v>
      </c>
      <c r="N46" s="38" t="s">
        <v>478</v>
      </c>
      <c r="O46" s="39" t="s">
        <v>478</v>
      </c>
      <c r="P46" s="22"/>
      <c r="Q46" s="22"/>
      <c r="R46" s="22"/>
      <c r="S46" s="22"/>
      <c r="T46" s="22"/>
      <c r="U46" s="22"/>
    </row>
    <row r="47" spans="1:21" ht="30.75" customHeight="1" x14ac:dyDescent="0.15">
      <c r="A47" s="22"/>
      <c r="B47" s="1196"/>
      <c r="C47" s="1197"/>
      <c r="D47" s="36"/>
      <c r="E47" s="1188" t="s">
        <v>14</v>
      </c>
      <c r="F47" s="1188"/>
      <c r="G47" s="1188"/>
      <c r="H47" s="1188"/>
      <c r="I47" s="1188"/>
      <c r="J47" s="1189"/>
      <c r="K47" s="37" t="s">
        <v>478</v>
      </c>
      <c r="L47" s="38" t="s">
        <v>478</v>
      </c>
      <c r="M47" s="38" t="s">
        <v>478</v>
      </c>
      <c r="N47" s="38" t="s">
        <v>478</v>
      </c>
      <c r="O47" s="39" t="s">
        <v>478</v>
      </c>
      <c r="P47" s="22"/>
      <c r="Q47" s="22"/>
      <c r="R47" s="22"/>
      <c r="S47" s="22"/>
      <c r="T47" s="22"/>
      <c r="U47" s="22"/>
    </row>
    <row r="48" spans="1:21" ht="30.75" customHeight="1" x14ac:dyDescent="0.15">
      <c r="A48" s="22"/>
      <c r="B48" s="1196"/>
      <c r="C48" s="1197"/>
      <c r="D48" s="36"/>
      <c r="E48" s="1188" t="s">
        <v>15</v>
      </c>
      <c r="F48" s="1188"/>
      <c r="G48" s="1188"/>
      <c r="H48" s="1188"/>
      <c r="I48" s="1188"/>
      <c r="J48" s="1189"/>
      <c r="K48" s="37">
        <v>237</v>
      </c>
      <c r="L48" s="38">
        <v>271</v>
      </c>
      <c r="M48" s="38">
        <v>276</v>
      </c>
      <c r="N48" s="38">
        <v>281</v>
      </c>
      <c r="O48" s="39">
        <v>280</v>
      </c>
      <c r="P48" s="22"/>
      <c r="Q48" s="22"/>
      <c r="R48" s="22"/>
      <c r="S48" s="22"/>
      <c r="T48" s="22"/>
      <c r="U48" s="22"/>
    </row>
    <row r="49" spans="1:21" ht="30.75" customHeight="1" x14ac:dyDescent="0.15">
      <c r="A49" s="22"/>
      <c r="B49" s="1196"/>
      <c r="C49" s="1197"/>
      <c r="D49" s="36"/>
      <c r="E49" s="1188" t="s">
        <v>16</v>
      </c>
      <c r="F49" s="1188"/>
      <c r="G49" s="1188"/>
      <c r="H49" s="1188"/>
      <c r="I49" s="1188"/>
      <c r="J49" s="1189"/>
      <c r="K49" s="37">
        <v>51</v>
      </c>
      <c r="L49" s="38">
        <v>53</v>
      </c>
      <c r="M49" s="38">
        <v>48</v>
      </c>
      <c r="N49" s="38">
        <v>27</v>
      </c>
      <c r="O49" s="39">
        <v>29</v>
      </c>
      <c r="P49" s="22"/>
      <c r="Q49" s="22"/>
      <c r="R49" s="22"/>
      <c r="S49" s="22"/>
      <c r="T49" s="22"/>
      <c r="U49" s="22"/>
    </row>
    <row r="50" spans="1:21" ht="30.75" customHeight="1" x14ac:dyDescent="0.15">
      <c r="A50" s="22"/>
      <c r="B50" s="1196"/>
      <c r="C50" s="1197"/>
      <c r="D50" s="36"/>
      <c r="E50" s="1188" t="s">
        <v>17</v>
      </c>
      <c r="F50" s="1188"/>
      <c r="G50" s="1188"/>
      <c r="H50" s="1188"/>
      <c r="I50" s="1188"/>
      <c r="J50" s="1189"/>
      <c r="K50" s="37">
        <v>1</v>
      </c>
      <c r="L50" s="38" t="s">
        <v>478</v>
      </c>
      <c r="M50" s="38" t="s">
        <v>478</v>
      </c>
      <c r="N50" s="38" t="s">
        <v>478</v>
      </c>
      <c r="O50" s="39" t="s">
        <v>478</v>
      </c>
      <c r="P50" s="22"/>
      <c r="Q50" s="22"/>
      <c r="R50" s="22"/>
      <c r="S50" s="22"/>
      <c r="T50" s="22"/>
      <c r="U50" s="22"/>
    </row>
    <row r="51" spans="1:21" ht="30.75" customHeight="1" x14ac:dyDescent="0.15">
      <c r="A51" s="22"/>
      <c r="B51" s="1198"/>
      <c r="C51" s="1199"/>
      <c r="D51" s="40"/>
      <c r="E51" s="1188" t="s">
        <v>18</v>
      </c>
      <c r="F51" s="1188"/>
      <c r="G51" s="1188"/>
      <c r="H51" s="1188"/>
      <c r="I51" s="1188"/>
      <c r="J51" s="1189"/>
      <c r="K51" s="37" t="s">
        <v>478</v>
      </c>
      <c r="L51" s="38" t="s">
        <v>478</v>
      </c>
      <c r="M51" s="38" t="s">
        <v>478</v>
      </c>
      <c r="N51" s="38" t="s">
        <v>478</v>
      </c>
      <c r="O51" s="39" t="s">
        <v>478</v>
      </c>
      <c r="P51" s="22"/>
      <c r="Q51" s="22"/>
      <c r="R51" s="22"/>
      <c r="S51" s="22"/>
      <c r="T51" s="22"/>
      <c r="U51" s="22"/>
    </row>
    <row r="52" spans="1:21" ht="30.75" customHeight="1" x14ac:dyDescent="0.15">
      <c r="A52" s="22"/>
      <c r="B52" s="1186" t="s">
        <v>19</v>
      </c>
      <c r="C52" s="1187"/>
      <c r="D52" s="40"/>
      <c r="E52" s="1188" t="s">
        <v>20</v>
      </c>
      <c r="F52" s="1188"/>
      <c r="G52" s="1188"/>
      <c r="H52" s="1188"/>
      <c r="I52" s="1188"/>
      <c r="J52" s="1189"/>
      <c r="K52" s="37">
        <v>399</v>
      </c>
      <c r="L52" s="38">
        <v>437</v>
      </c>
      <c r="M52" s="38">
        <v>436</v>
      </c>
      <c r="N52" s="38">
        <v>433</v>
      </c>
      <c r="O52" s="39">
        <v>436</v>
      </c>
      <c r="P52" s="22"/>
      <c r="Q52" s="22"/>
      <c r="R52" s="22"/>
      <c r="S52" s="22"/>
      <c r="T52" s="22"/>
      <c r="U52" s="22"/>
    </row>
    <row r="53" spans="1:21" ht="30.75" customHeight="1" thickBot="1" x14ac:dyDescent="0.2">
      <c r="A53" s="22"/>
      <c r="B53" s="1190" t="s">
        <v>21</v>
      </c>
      <c r="C53" s="1191"/>
      <c r="D53" s="41"/>
      <c r="E53" s="1192" t="s">
        <v>22</v>
      </c>
      <c r="F53" s="1192"/>
      <c r="G53" s="1192"/>
      <c r="H53" s="1192"/>
      <c r="I53" s="1192"/>
      <c r="J53" s="1193"/>
      <c r="K53" s="42">
        <v>248</v>
      </c>
      <c r="L53" s="43">
        <v>249</v>
      </c>
      <c r="M53" s="43">
        <v>251</v>
      </c>
      <c r="N53" s="43">
        <v>230</v>
      </c>
      <c r="O53" s="44">
        <v>242</v>
      </c>
      <c r="P53" s="22"/>
      <c r="Q53" s="22"/>
      <c r="R53" s="22"/>
      <c r="S53" s="22"/>
      <c r="T53" s="22"/>
      <c r="U53" s="22"/>
    </row>
    <row r="54" spans="1:21" ht="24" customHeight="1" x14ac:dyDescent="0.15">
      <c r="A54" s="22"/>
      <c r="B54" s="45" t="s">
        <v>23</v>
      </c>
      <c r="C54" s="22"/>
      <c r="D54" s="22"/>
      <c r="E54" s="22"/>
      <c r="F54" s="22"/>
      <c r="G54" s="22"/>
      <c r="H54" s="22"/>
      <c r="I54" s="22"/>
      <c r="J54" s="22"/>
      <c r="K54" s="22"/>
      <c r="L54" s="22"/>
      <c r="M54" s="22"/>
      <c r="N54" s="22"/>
      <c r="O54" s="22"/>
      <c r="P54" s="22"/>
      <c r="Q54" s="22"/>
      <c r="R54" s="22"/>
      <c r="S54" s="22"/>
      <c r="T54" s="22"/>
      <c r="U54" s="22"/>
    </row>
    <row r="55" spans="1:21" ht="24" customHeight="1" x14ac:dyDescent="0.15">
      <c r="A55" s="22"/>
      <c r="B55" s="45"/>
      <c r="C55" s="22"/>
      <c r="D55" s="22"/>
      <c r="E55" s="22"/>
      <c r="F55" s="22"/>
      <c r="G55" s="22"/>
      <c r="H55" s="22"/>
      <c r="I55" s="22"/>
      <c r="J55" s="22"/>
      <c r="K55" s="22"/>
      <c r="L55" s="22"/>
      <c r="M55" s="22"/>
      <c r="N55" s="22"/>
      <c r="O55" s="22"/>
      <c r="P55" s="22"/>
      <c r="Q55" s="22"/>
      <c r="R55" s="22"/>
      <c r="S55" s="22"/>
      <c r="T55" s="22"/>
      <c r="U55" s="22"/>
    </row>
    <row r="56" spans="1:21" ht="24" customHeight="1" x14ac:dyDescent="0.15">
      <c r="A56" s="22"/>
      <c r="B56" s="45"/>
      <c r="C56" s="22"/>
      <c r="D56" s="22"/>
      <c r="E56" s="22"/>
      <c r="F56" s="22"/>
      <c r="G56" s="22"/>
      <c r="H56" s="22"/>
      <c r="I56" s="22"/>
      <c r="J56" s="22"/>
      <c r="K56" s="22"/>
      <c r="L56" s="22"/>
      <c r="M56" s="22"/>
      <c r="N56" s="22"/>
      <c r="O56" s="22"/>
      <c r="P56" s="22"/>
      <c r="Q56" s="22"/>
      <c r="R56" s="22"/>
      <c r="S56" s="22"/>
      <c r="T56" s="22"/>
      <c r="U56" s="22"/>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47" t="s">
        <v>9</v>
      </c>
    </row>
    <row r="40" spans="2:13" ht="27.75" customHeight="1" thickBot="1" x14ac:dyDescent="0.2">
      <c r="B40" s="48" t="s">
        <v>10</v>
      </c>
      <c r="C40" s="49"/>
      <c r="D40" s="49"/>
      <c r="E40" s="50"/>
      <c r="F40" s="50"/>
      <c r="G40" s="50"/>
      <c r="H40" s="51" t="s">
        <v>2</v>
      </c>
      <c r="I40" s="52" t="s">
        <v>518</v>
      </c>
      <c r="J40" s="53" t="s">
        <v>519</v>
      </c>
      <c r="K40" s="53" t="s">
        <v>520</v>
      </c>
      <c r="L40" s="53" t="s">
        <v>521</v>
      </c>
      <c r="M40" s="54" t="s">
        <v>522</v>
      </c>
    </row>
    <row r="41" spans="2:13" ht="27.75" customHeight="1" x14ac:dyDescent="0.15">
      <c r="B41" s="1214" t="s">
        <v>24</v>
      </c>
      <c r="C41" s="1215"/>
      <c r="D41" s="55"/>
      <c r="E41" s="1216" t="s">
        <v>25</v>
      </c>
      <c r="F41" s="1216"/>
      <c r="G41" s="1216"/>
      <c r="H41" s="1217"/>
      <c r="I41" s="56">
        <v>2972</v>
      </c>
      <c r="J41" s="57">
        <v>3047</v>
      </c>
      <c r="K41" s="57">
        <v>3035</v>
      </c>
      <c r="L41" s="57">
        <v>2957</v>
      </c>
      <c r="M41" s="58">
        <v>2904</v>
      </c>
    </row>
    <row r="42" spans="2:13" ht="27.75" customHeight="1" x14ac:dyDescent="0.15">
      <c r="B42" s="1204"/>
      <c r="C42" s="1205"/>
      <c r="D42" s="59"/>
      <c r="E42" s="1208" t="s">
        <v>26</v>
      </c>
      <c r="F42" s="1208"/>
      <c r="G42" s="1208"/>
      <c r="H42" s="1209"/>
      <c r="I42" s="60" t="s">
        <v>478</v>
      </c>
      <c r="J42" s="61" t="s">
        <v>478</v>
      </c>
      <c r="K42" s="61" t="s">
        <v>478</v>
      </c>
      <c r="L42" s="61" t="s">
        <v>478</v>
      </c>
      <c r="M42" s="62" t="s">
        <v>478</v>
      </c>
    </row>
    <row r="43" spans="2:13" ht="27.75" customHeight="1" x14ac:dyDescent="0.15">
      <c r="B43" s="1204"/>
      <c r="C43" s="1205"/>
      <c r="D43" s="59"/>
      <c r="E43" s="1208" t="s">
        <v>27</v>
      </c>
      <c r="F43" s="1208"/>
      <c r="G43" s="1208"/>
      <c r="H43" s="1209"/>
      <c r="I43" s="60">
        <v>2832</v>
      </c>
      <c r="J43" s="61">
        <v>2657</v>
      </c>
      <c r="K43" s="61">
        <v>2471</v>
      </c>
      <c r="L43" s="61">
        <v>2412</v>
      </c>
      <c r="M43" s="62">
        <v>2215</v>
      </c>
    </row>
    <row r="44" spans="2:13" ht="27.75" customHeight="1" x14ac:dyDescent="0.15">
      <c r="B44" s="1204"/>
      <c r="C44" s="1205"/>
      <c r="D44" s="59"/>
      <c r="E44" s="1208" t="s">
        <v>28</v>
      </c>
      <c r="F44" s="1208"/>
      <c r="G44" s="1208"/>
      <c r="H44" s="1209"/>
      <c r="I44" s="60">
        <v>324</v>
      </c>
      <c r="J44" s="61">
        <v>289</v>
      </c>
      <c r="K44" s="61">
        <v>380</v>
      </c>
      <c r="L44" s="61">
        <v>356</v>
      </c>
      <c r="M44" s="62">
        <v>348</v>
      </c>
    </row>
    <row r="45" spans="2:13" ht="27.75" customHeight="1" x14ac:dyDescent="0.15">
      <c r="B45" s="1204"/>
      <c r="C45" s="1205"/>
      <c r="D45" s="59"/>
      <c r="E45" s="1208" t="s">
        <v>29</v>
      </c>
      <c r="F45" s="1208"/>
      <c r="G45" s="1208"/>
      <c r="H45" s="1209"/>
      <c r="I45" s="60">
        <v>1339</v>
      </c>
      <c r="J45" s="61">
        <v>1370</v>
      </c>
      <c r="K45" s="61">
        <v>1418</v>
      </c>
      <c r="L45" s="61">
        <v>1343</v>
      </c>
      <c r="M45" s="62">
        <v>1348</v>
      </c>
    </row>
    <row r="46" spans="2:13" ht="27.75" customHeight="1" x14ac:dyDescent="0.15">
      <c r="B46" s="1204"/>
      <c r="C46" s="1205"/>
      <c r="D46" s="63"/>
      <c r="E46" s="1208" t="s">
        <v>30</v>
      </c>
      <c r="F46" s="1208"/>
      <c r="G46" s="1208"/>
      <c r="H46" s="1209"/>
      <c r="I46" s="60" t="s">
        <v>478</v>
      </c>
      <c r="J46" s="61">
        <v>4</v>
      </c>
      <c r="K46" s="61">
        <v>4</v>
      </c>
      <c r="L46" s="61">
        <v>4</v>
      </c>
      <c r="M46" s="62">
        <v>1</v>
      </c>
    </row>
    <row r="47" spans="2:13" ht="27.75" customHeight="1" x14ac:dyDescent="0.15">
      <c r="B47" s="1204"/>
      <c r="C47" s="1205"/>
      <c r="D47" s="64"/>
      <c r="E47" s="1218" t="s">
        <v>31</v>
      </c>
      <c r="F47" s="1219"/>
      <c r="G47" s="1219"/>
      <c r="H47" s="1220"/>
      <c r="I47" s="60" t="s">
        <v>478</v>
      </c>
      <c r="J47" s="61" t="s">
        <v>478</v>
      </c>
      <c r="K47" s="61" t="s">
        <v>478</v>
      </c>
      <c r="L47" s="61" t="s">
        <v>478</v>
      </c>
      <c r="M47" s="62" t="s">
        <v>478</v>
      </c>
    </row>
    <row r="48" spans="2:13" ht="27.75" customHeight="1" x14ac:dyDescent="0.15">
      <c r="B48" s="1204"/>
      <c r="C48" s="1205"/>
      <c r="D48" s="59"/>
      <c r="E48" s="1208" t="s">
        <v>32</v>
      </c>
      <c r="F48" s="1208"/>
      <c r="G48" s="1208"/>
      <c r="H48" s="1209"/>
      <c r="I48" s="60" t="s">
        <v>478</v>
      </c>
      <c r="J48" s="61" t="s">
        <v>478</v>
      </c>
      <c r="K48" s="61" t="s">
        <v>478</v>
      </c>
      <c r="L48" s="61" t="s">
        <v>478</v>
      </c>
      <c r="M48" s="62" t="s">
        <v>478</v>
      </c>
    </row>
    <row r="49" spans="2:13" ht="27.75" customHeight="1" x14ac:dyDescent="0.15">
      <c r="B49" s="1206"/>
      <c r="C49" s="1207"/>
      <c r="D49" s="59"/>
      <c r="E49" s="1208" t="s">
        <v>33</v>
      </c>
      <c r="F49" s="1208"/>
      <c r="G49" s="1208"/>
      <c r="H49" s="1209"/>
      <c r="I49" s="60" t="s">
        <v>478</v>
      </c>
      <c r="J49" s="61" t="s">
        <v>478</v>
      </c>
      <c r="K49" s="61" t="s">
        <v>478</v>
      </c>
      <c r="L49" s="61" t="s">
        <v>478</v>
      </c>
      <c r="M49" s="62" t="s">
        <v>478</v>
      </c>
    </row>
    <row r="50" spans="2:13" ht="27.75" customHeight="1" x14ac:dyDescent="0.15">
      <c r="B50" s="1202" t="s">
        <v>34</v>
      </c>
      <c r="C50" s="1203"/>
      <c r="D50" s="65"/>
      <c r="E50" s="1208" t="s">
        <v>35</v>
      </c>
      <c r="F50" s="1208"/>
      <c r="G50" s="1208"/>
      <c r="H50" s="1209"/>
      <c r="I50" s="60">
        <v>2622</v>
      </c>
      <c r="J50" s="61">
        <v>2738</v>
      </c>
      <c r="K50" s="61">
        <v>2684</v>
      </c>
      <c r="L50" s="61">
        <v>2786</v>
      </c>
      <c r="M50" s="62">
        <v>2969</v>
      </c>
    </row>
    <row r="51" spans="2:13" ht="27.75" customHeight="1" x14ac:dyDescent="0.15">
      <c r="B51" s="1204"/>
      <c r="C51" s="1205"/>
      <c r="D51" s="59"/>
      <c r="E51" s="1208" t="s">
        <v>36</v>
      </c>
      <c r="F51" s="1208"/>
      <c r="G51" s="1208"/>
      <c r="H51" s="1209"/>
      <c r="I51" s="60" t="s">
        <v>478</v>
      </c>
      <c r="J51" s="61" t="s">
        <v>478</v>
      </c>
      <c r="K51" s="61" t="s">
        <v>478</v>
      </c>
      <c r="L51" s="61" t="s">
        <v>478</v>
      </c>
      <c r="M51" s="62" t="s">
        <v>478</v>
      </c>
    </row>
    <row r="52" spans="2:13" ht="27.75" customHeight="1" x14ac:dyDescent="0.15">
      <c r="B52" s="1206"/>
      <c r="C52" s="1207"/>
      <c r="D52" s="59"/>
      <c r="E52" s="1208" t="s">
        <v>37</v>
      </c>
      <c r="F52" s="1208"/>
      <c r="G52" s="1208"/>
      <c r="H52" s="1209"/>
      <c r="I52" s="60">
        <v>4175</v>
      </c>
      <c r="J52" s="61">
        <v>4269</v>
      </c>
      <c r="K52" s="61">
        <v>4147</v>
      </c>
      <c r="L52" s="61">
        <v>3960</v>
      </c>
      <c r="M52" s="62">
        <v>3823</v>
      </c>
    </row>
    <row r="53" spans="2:13" ht="27.75" customHeight="1" thickBot="1" x14ac:dyDescent="0.2">
      <c r="B53" s="1210" t="s">
        <v>38</v>
      </c>
      <c r="C53" s="1211"/>
      <c r="D53" s="66"/>
      <c r="E53" s="1212" t="s">
        <v>39</v>
      </c>
      <c r="F53" s="1212"/>
      <c r="G53" s="1212"/>
      <c r="H53" s="1213"/>
      <c r="I53" s="67">
        <v>670</v>
      </c>
      <c r="J53" s="68">
        <v>361</v>
      </c>
      <c r="K53" s="68">
        <v>476</v>
      </c>
      <c r="L53" s="68">
        <v>325</v>
      </c>
      <c r="M53" s="69">
        <v>23</v>
      </c>
    </row>
    <row r="54" spans="2:13" ht="27.75" customHeight="1" x14ac:dyDescent="0.15">
      <c r="B54" s="70" t="s">
        <v>40</v>
      </c>
      <c r="C54" s="71"/>
      <c r="D54" s="71"/>
      <c r="E54" s="72"/>
      <c r="F54" s="72"/>
      <c r="G54" s="72"/>
      <c r="H54" s="72"/>
      <c r="I54" s="73"/>
      <c r="J54" s="73"/>
      <c r="K54" s="73"/>
      <c r="L54" s="73"/>
      <c r="M54" s="7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182" customWidth="1"/>
    <col min="2" max="2" width="18.125" style="182" customWidth="1"/>
    <col min="3" max="3" width="22.625" style="182" customWidth="1"/>
    <col min="4" max="9" width="18.125" style="182" customWidth="1"/>
    <col min="10" max="10" width="22.75" style="182" customWidth="1"/>
    <col min="11" max="15" width="18.125" style="182" customWidth="1"/>
    <col min="16" max="16" width="6.125" style="189" customWidth="1"/>
    <col min="17" max="17" width="5.875" style="187" customWidth="1"/>
    <col min="18" max="18" width="19.125" style="182" hidden="1"/>
    <col min="19" max="23" width="12.625" style="182" hidden="1"/>
    <col min="24" max="257" width="8.625" style="182" hidden="1"/>
    <col min="258" max="263" width="14.875" style="182" hidden="1"/>
    <col min="264" max="265" width="15.875" style="182" hidden="1"/>
    <col min="266" max="271" width="16.125" style="182" hidden="1"/>
    <col min="272" max="272" width="6.125" style="182" hidden="1"/>
    <col min="273" max="273" width="3" style="182" hidden="1"/>
    <col min="274" max="513" width="8.625" style="182" hidden="1"/>
    <col min="514" max="519" width="14.875" style="182" hidden="1"/>
    <col min="520" max="521" width="15.875" style="182" hidden="1"/>
    <col min="522" max="527" width="16.125" style="182" hidden="1"/>
    <col min="528" max="528" width="6.125" style="182" hidden="1"/>
    <col min="529" max="529" width="3" style="182" hidden="1"/>
    <col min="530" max="769" width="8.625" style="182" hidden="1"/>
    <col min="770" max="775" width="14.875" style="182" hidden="1"/>
    <col min="776" max="777" width="15.875" style="182" hidden="1"/>
    <col min="778" max="783" width="16.125" style="182" hidden="1"/>
    <col min="784" max="784" width="6.125" style="182" hidden="1"/>
    <col min="785" max="785" width="3" style="182" hidden="1"/>
    <col min="786" max="1025" width="8.625" style="182" hidden="1"/>
    <col min="1026" max="1031" width="14.875" style="182" hidden="1"/>
    <col min="1032" max="1033" width="15.875" style="182" hidden="1"/>
    <col min="1034" max="1039" width="16.125" style="182" hidden="1"/>
    <col min="1040" max="1040" width="6.125" style="182" hidden="1"/>
    <col min="1041" max="1041" width="3" style="182" hidden="1"/>
    <col min="1042" max="1281" width="8.625" style="182" hidden="1"/>
    <col min="1282" max="1287" width="14.875" style="182" hidden="1"/>
    <col min="1288" max="1289" width="15.875" style="182" hidden="1"/>
    <col min="1290" max="1295" width="16.125" style="182" hidden="1"/>
    <col min="1296" max="1296" width="6.125" style="182" hidden="1"/>
    <col min="1297" max="1297" width="3" style="182" hidden="1"/>
    <col min="1298" max="1537" width="8.625" style="182" hidden="1"/>
    <col min="1538" max="1543" width="14.875" style="182" hidden="1"/>
    <col min="1544" max="1545" width="15.875" style="182" hidden="1"/>
    <col min="1546" max="1551" width="16.125" style="182" hidden="1"/>
    <col min="1552" max="1552" width="6.125" style="182" hidden="1"/>
    <col min="1553" max="1553" width="3" style="182" hidden="1"/>
    <col min="1554" max="1793" width="8.625" style="182" hidden="1"/>
    <col min="1794" max="1799" width="14.875" style="182" hidden="1"/>
    <col min="1800" max="1801" width="15.875" style="182" hidden="1"/>
    <col min="1802" max="1807" width="16.125" style="182" hidden="1"/>
    <col min="1808" max="1808" width="6.125" style="182" hidden="1"/>
    <col min="1809" max="1809" width="3" style="182" hidden="1"/>
    <col min="1810" max="2049" width="8.625" style="182" hidden="1"/>
    <col min="2050" max="2055" width="14.875" style="182" hidden="1"/>
    <col min="2056" max="2057" width="15.875" style="182" hidden="1"/>
    <col min="2058" max="2063" width="16.125" style="182" hidden="1"/>
    <col min="2064" max="2064" width="6.125" style="182" hidden="1"/>
    <col min="2065" max="2065" width="3" style="182" hidden="1"/>
    <col min="2066" max="2305" width="8.625" style="182" hidden="1"/>
    <col min="2306" max="2311" width="14.875" style="182" hidden="1"/>
    <col min="2312" max="2313" width="15.875" style="182" hidden="1"/>
    <col min="2314" max="2319" width="16.125" style="182" hidden="1"/>
    <col min="2320" max="2320" width="6.125" style="182" hidden="1"/>
    <col min="2321" max="2321" width="3" style="182" hidden="1"/>
    <col min="2322" max="2561" width="8.625" style="182" hidden="1"/>
    <col min="2562" max="2567" width="14.875" style="182" hidden="1"/>
    <col min="2568" max="2569" width="15.875" style="182" hidden="1"/>
    <col min="2570" max="2575" width="16.125" style="182" hidden="1"/>
    <col min="2576" max="2576" width="6.125" style="182" hidden="1"/>
    <col min="2577" max="2577" width="3" style="182" hidden="1"/>
    <col min="2578" max="2817" width="8.625" style="182" hidden="1"/>
    <col min="2818" max="2823" width="14.875" style="182" hidden="1"/>
    <col min="2824" max="2825" width="15.875" style="182" hidden="1"/>
    <col min="2826" max="2831" width="16.125" style="182" hidden="1"/>
    <col min="2832" max="2832" width="6.125" style="182" hidden="1"/>
    <col min="2833" max="2833" width="3" style="182" hidden="1"/>
    <col min="2834" max="3073" width="8.625" style="182" hidden="1"/>
    <col min="3074" max="3079" width="14.875" style="182" hidden="1"/>
    <col min="3080" max="3081" width="15.875" style="182" hidden="1"/>
    <col min="3082" max="3087" width="16.125" style="182" hidden="1"/>
    <col min="3088" max="3088" width="6.125" style="182" hidden="1"/>
    <col min="3089" max="3089" width="3" style="182" hidden="1"/>
    <col min="3090" max="3329" width="8.625" style="182" hidden="1"/>
    <col min="3330" max="3335" width="14.875" style="182" hidden="1"/>
    <col min="3336" max="3337" width="15.875" style="182" hidden="1"/>
    <col min="3338" max="3343" width="16.125" style="182" hidden="1"/>
    <col min="3344" max="3344" width="6.125" style="182" hidden="1"/>
    <col min="3345" max="3345" width="3" style="182" hidden="1"/>
    <col min="3346" max="3585" width="8.625" style="182" hidden="1"/>
    <col min="3586" max="3591" width="14.875" style="182" hidden="1"/>
    <col min="3592" max="3593" width="15.875" style="182" hidden="1"/>
    <col min="3594" max="3599" width="16.125" style="182" hidden="1"/>
    <col min="3600" max="3600" width="6.125" style="182" hidden="1"/>
    <col min="3601" max="3601" width="3" style="182" hidden="1"/>
    <col min="3602" max="3841" width="8.625" style="182" hidden="1"/>
    <col min="3842" max="3847" width="14.875" style="182" hidden="1"/>
    <col min="3848" max="3849" width="15.875" style="182" hidden="1"/>
    <col min="3850" max="3855" width="16.125" style="182" hidden="1"/>
    <col min="3856" max="3856" width="6.125" style="182" hidden="1"/>
    <col min="3857" max="3857" width="3" style="182" hidden="1"/>
    <col min="3858" max="4097" width="8.625" style="182" hidden="1"/>
    <col min="4098" max="4103" width="14.875" style="182" hidden="1"/>
    <col min="4104" max="4105" width="15.875" style="182" hidden="1"/>
    <col min="4106" max="4111" width="16.125" style="182" hidden="1"/>
    <col min="4112" max="4112" width="6.125" style="182" hidden="1"/>
    <col min="4113" max="4113" width="3" style="182" hidden="1"/>
    <col min="4114" max="4353" width="8.625" style="182" hidden="1"/>
    <col min="4354" max="4359" width="14.875" style="182" hidden="1"/>
    <col min="4360" max="4361" width="15.875" style="182" hidden="1"/>
    <col min="4362" max="4367" width="16.125" style="182" hidden="1"/>
    <col min="4368" max="4368" width="6.125" style="182" hidden="1"/>
    <col min="4369" max="4369" width="3" style="182" hidden="1"/>
    <col min="4370" max="4609" width="8.625" style="182" hidden="1"/>
    <col min="4610" max="4615" width="14.875" style="182" hidden="1"/>
    <col min="4616" max="4617" width="15.875" style="182" hidden="1"/>
    <col min="4618" max="4623" width="16.125" style="182" hidden="1"/>
    <col min="4624" max="4624" width="6.125" style="182" hidden="1"/>
    <col min="4625" max="4625" width="3" style="182" hidden="1"/>
    <col min="4626" max="4865" width="8.625" style="182" hidden="1"/>
    <col min="4866" max="4871" width="14.875" style="182" hidden="1"/>
    <col min="4872" max="4873" width="15.875" style="182" hidden="1"/>
    <col min="4874" max="4879" width="16.125" style="182" hidden="1"/>
    <col min="4880" max="4880" width="6.125" style="182" hidden="1"/>
    <col min="4881" max="4881" width="3" style="182" hidden="1"/>
    <col min="4882" max="5121" width="8.625" style="182" hidden="1"/>
    <col min="5122" max="5127" width="14.875" style="182" hidden="1"/>
    <col min="5128" max="5129" width="15.875" style="182" hidden="1"/>
    <col min="5130" max="5135" width="16.125" style="182" hidden="1"/>
    <col min="5136" max="5136" width="6.125" style="182" hidden="1"/>
    <col min="5137" max="5137" width="3" style="182" hidden="1"/>
    <col min="5138" max="5377" width="8.625" style="182" hidden="1"/>
    <col min="5378" max="5383" width="14.875" style="182" hidden="1"/>
    <col min="5384" max="5385" width="15.875" style="182" hidden="1"/>
    <col min="5386" max="5391" width="16.125" style="182" hidden="1"/>
    <col min="5392" max="5392" width="6.125" style="182" hidden="1"/>
    <col min="5393" max="5393" width="3" style="182" hidden="1"/>
    <col min="5394" max="5633" width="8.625" style="182" hidden="1"/>
    <col min="5634" max="5639" width="14.875" style="182" hidden="1"/>
    <col min="5640" max="5641" width="15.875" style="182" hidden="1"/>
    <col min="5642" max="5647" width="16.125" style="182" hidden="1"/>
    <col min="5648" max="5648" width="6.125" style="182" hidden="1"/>
    <col min="5649" max="5649" width="3" style="182" hidden="1"/>
    <col min="5650" max="5889" width="8.625" style="182" hidden="1"/>
    <col min="5890" max="5895" width="14.875" style="182" hidden="1"/>
    <col min="5896" max="5897" width="15.875" style="182" hidden="1"/>
    <col min="5898" max="5903" width="16.125" style="182" hidden="1"/>
    <col min="5904" max="5904" width="6.125" style="182" hidden="1"/>
    <col min="5905" max="5905" width="3" style="182" hidden="1"/>
    <col min="5906" max="6145" width="8.625" style="182" hidden="1"/>
    <col min="6146" max="6151" width="14.875" style="182" hidden="1"/>
    <col min="6152" max="6153" width="15.875" style="182" hidden="1"/>
    <col min="6154" max="6159" width="16.125" style="182" hidden="1"/>
    <col min="6160" max="6160" width="6.125" style="182" hidden="1"/>
    <col min="6161" max="6161" width="3" style="182" hidden="1"/>
    <col min="6162" max="6401" width="8.625" style="182" hidden="1"/>
    <col min="6402" max="6407" width="14.875" style="182" hidden="1"/>
    <col min="6408" max="6409" width="15.875" style="182" hidden="1"/>
    <col min="6410" max="6415" width="16.125" style="182" hidden="1"/>
    <col min="6416" max="6416" width="6.125" style="182" hidden="1"/>
    <col min="6417" max="6417" width="3" style="182" hidden="1"/>
    <col min="6418" max="6657" width="8.625" style="182" hidden="1"/>
    <col min="6658" max="6663" width="14.875" style="182" hidden="1"/>
    <col min="6664" max="6665" width="15.875" style="182" hidden="1"/>
    <col min="6666" max="6671" width="16.125" style="182" hidden="1"/>
    <col min="6672" max="6672" width="6.125" style="182" hidden="1"/>
    <col min="6673" max="6673" width="3" style="182" hidden="1"/>
    <col min="6674" max="6913" width="8.625" style="182" hidden="1"/>
    <col min="6914" max="6919" width="14.875" style="182" hidden="1"/>
    <col min="6920" max="6921" width="15.875" style="182" hidden="1"/>
    <col min="6922" max="6927" width="16.125" style="182" hidden="1"/>
    <col min="6928" max="6928" width="6.125" style="182" hidden="1"/>
    <col min="6929" max="6929" width="3" style="182" hidden="1"/>
    <col min="6930" max="7169" width="8.625" style="182" hidden="1"/>
    <col min="7170" max="7175" width="14.875" style="182" hidden="1"/>
    <col min="7176" max="7177" width="15.875" style="182" hidden="1"/>
    <col min="7178" max="7183" width="16.125" style="182" hidden="1"/>
    <col min="7184" max="7184" width="6.125" style="182" hidden="1"/>
    <col min="7185" max="7185" width="3" style="182" hidden="1"/>
    <col min="7186" max="7425" width="8.625" style="182" hidden="1"/>
    <col min="7426" max="7431" width="14.875" style="182" hidden="1"/>
    <col min="7432" max="7433" width="15.875" style="182" hidden="1"/>
    <col min="7434" max="7439" width="16.125" style="182" hidden="1"/>
    <col min="7440" max="7440" width="6.125" style="182" hidden="1"/>
    <col min="7441" max="7441" width="3" style="182" hidden="1"/>
    <col min="7442" max="7681" width="8.625" style="182" hidden="1"/>
    <col min="7682" max="7687" width="14.875" style="182" hidden="1"/>
    <col min="7688" max="7689" width="15.875" style="182" hidden="1"/>
    <col min="7690" max="7695" width="16.125" style="182" hidden="1"/>
    <col min="7696" max="7696" width="6.125" style="182" hidden="1"/>
    <col min="7697" max="7697" width="3" style="182" hidden="1"/>
    <col min="7698" max="7937" width="8.625" style="182" hidden="1"/>
    <col min="7938" max="7943" width="14.875" style="182" hidden="1"/>
    <col min="7944" max="7945" width="15.875" style="182" hidden="1"/>
    <col min="7946" max="7951" width="16.125" style="182" hidden="1"/>
    <col min="7952" max="7952" width="6.125" style="182" hidden="1"/>
    <col min="7953" max="7953" width="3" style="182" hidden="1"/>
    <col min="7954" max="8193" width="8.625" style="182" hidden="1"/>
    <col min="8194" max="8199" width="14.875" style="182" hidden="1"/>
    <col min="8200" max="8201" width="15.875" style="182" hidden="1"/>
    <col min="8202" max="8207" width="16.125" style="182" hidden="1"/>
    <col min="8208" max="8208" width="6.125" style="182" hidden="1"/>
    <col min="8209" max="8209" width="3" style="182" hidden="1"/>
    <col min="8210" max="8449" width="8.625" style="182" hidden="1"/>
    <col min="8450" max="8455" width="14.875" style="182" hidden="1"/>
    <col min="8456" max="8457" width="15.875" style="182" hidden="1"/>
    <col min="8458" max="8463" width="16.125" style="182" hidden="1"/>
    <col min="8464" max="8464" width="6.125" style="182" hidden="1"/>
    <col min="8465" max="8465" width="3" style="182" hidden="1"/>
    <col min="8466" max="8705" width="8.625" style="182" hidden="1"/>
    <col min="8706" max="8711" width="14.875" style="182" hidden="1"/>
    <col min="8712" max="8713" width="15.875" style="182" hidden="1"/>
    <col min="8714" max="8719" width="16.125" style="182" hidden="1"/>
    <col min="8720" max="8720" width="6.125" style="182" hidden="1"/>
    <col min="8721" max="8721" width="3" style="182" hidden="1"/>
    <col min="8722" max="8961" width="8.625" style="182" hidden="1"/>
    <col min="8962" max="8967" width="14.875" style="182" hidden="1"/>
    <col min="8968" max="8969" width="15.875" style="182" hidden="1"/>
    <col min="8970" max="8975" width="16.125" style="182" hidden="1"/>
    <col min="8976" max="8976" width="6.125" style="182" hidden="1"/>
    <col min="8977" max="8977" width="3" style="182" hidden="1"/>
    <col min="8978" max="9217" width="8.625" style="182" hidden="1"/>
    <col min="9218" max="9223" width="14.875" style="182" hidden="1"/>
    <col min="9224" max="9225" width="15.875" style="182" hidden="1"/>
    <col min="9226" max="9231" width="16.125" style="182" hidden="1"/>
    <col min="9232" max="9232" width="6.125" style="182" hidden="1"/>
    <col min="9233" max="9233" width="3" style="182" hidden="1"/>
    <col min="9234" max="9473" width="8.625" style="182" hidden="1"/>
    <col min="9474" max="9479" width="14.875" style="182" hidden="1"/>
    <col min="9480" max="9481" width="15.875" style="182" hidden="1"/>
    <col min="9482" max="9487" width="16.125" style="182" hidden="1"/>
    <col min="9488" max="9488" width="6.125" style="182" hidden="1"/>
    <col min="9489" max="9489" width="3" style="182" hidden="1"/>
    <col min="9490" max="9729" width="8.625" style="182" hidden="1"/>
    <col min="9730" max="9735" width="14.875" style="182" hidden="1"/>
    <col min="9736" max="9737" width="15.875" style="182" hidden="1"/>
    <col min="9738" max="9743" width="16.125" style="182" hidden="1"/>
    <col min="9744" max="9744" width="6.125" style="182" hidden="1"/>
    <col min="9745" max="9745" width="3" style="182" hidden="1"/>
    <col min="9746" max="9985" width="8.625" style="182" hidden="1"/>
    <col min="9986" max="9991" width="14.875" style="182" hidden="1"/>
    <col min="9992" max="9993" width="15.875" style="182" hidden="1"/>
    <col min="9994" max="9999" width="16.125" style="182" hidden="1"/>
    <col min="10000" max="10000" width="6.125" style="182" hidden="1"/>
    <col min="10001" max="10001" width="3" style="182" hidden="1"/>
    <col min="10002" max="10241" width="8.625" style="182" hidden="1"/>
    <col min="10242" max="10247" width="14.875" style="182" hidden="1"/>
    <col min="10248" max="10249" width="15.875" style="182" hidden="1"/>
    <col min="10250" max="10255" width="16.125" style="182" hidden="1"/>
    <col min="10256" max="10256" width="6.125" style="182" hidden="1"/>
    <col min="10257" max="10257" width="3" style="182" hidden="1"/>
    <col min="10258" max="10497" width="8.625" style="182" hidden="1"/>
    <col min="10498" max="10503" width="14.875" style="182" hidden="1"/>
    <col min="10504" max="10505" width="15.875" style="182" hidden="1"/>
    <col min="10506" max="10511" width="16.125" style="182" hidden="1"/>
    <col min="10512" max="10512" width="6.125" style="182" hidden="1"/>
    <col min="10513" max="10513" width="3" style="182" hidden="1"/>
    <col min="10514" max="10753" width="8.625" style="182" hidden="1"/>
    <col min="10754" max="10759" width="14.875" style="182" hidden="1"/>
    <col min="10760" max="10761" width="15.875" style="182" hidden="1"/>
    <col min="10762" max="10767" width="16.125" style="182" hidden="1"/>
    <col min="10768" max="10768" width="6.125" style="182" hidden="1"/>
    <col min="10769" max="10769" width="3" style="182" hidden="1"/>
    <col min="10770" max="11009" width="8.625" style="182" hidden="1"/>
    <col min="11010" max="11015" width="14.875" style="182" hidden="1"/>
    <col min="11016" max="11017" width="15.875" style="182" hidden="1"/>
    <col min="11018" max="11023" width="16.125" style="182" hidden="1"/>
    <col min="11024" max="11024" width="6.125" style="182" hidden="1"/>
    <col min="11025" max="11025" width="3" style="182" hidden="1"/>
    <col min="11026" max="11265" width="8.625" style="182" hidden="1"/>
    <col min="11266" max="11271" width="14.875" style="182" hidden="1"/>
    <col min="11272" max="11273" width="15.875" style="182" hidden="1"/>
    <col min="11274" max="11279" width="16.125" style="182" hidden="1"/>
    <col min="11280" max="11280" width="6.125" style="182" hidden="1"/>
    <col min="11281" max="11281" width="3" style="182" hidden="1"/>
    <col min="11282" max="11521" width="8.625" style="182" hidden="1"/>
    <col min="11522" max="11527" width="14.875" style="182" hidden="1"/>
    <col min="11528" max="11529" width="15.875" style="182" hidden="1"/>
    <col min="11530" max="11535" width="16.125" style="182" hidden="1"/>
    <col min="11536" max="11536" width="6.125" style="182" hidden="1"/>
    <col min="11537" max="11537" width="3" style="182" hidden="1"/>
    <col min="11538" max="11777" width="8.625" style="182" hidden="1"/>
    <col min="11778" max="11783" width="14.875" style="182" hidden="1"/>
    <col min="11784" max="11785" width="15.875" style="182" hidden="1"/>
    <col min="11786" max="11791" width="16.125" style="182" hidden="1"/>
    <col min="11792" max="11792" width="6.125" style="182" hidden="1"/>
    <col min="11793" max="11793" width="3" style="182" hidden="1"/>
    <col min="11794" max="12033" width="8.625" style="182" hidden="1"/>
    <col min="12034" max="12039" width="14.875" style="182" hidden="1"/>
    <col min="12040" max="12041" width="15.875" style="182" hidden="1"/>
    <col min="12042" max="12047" width="16.125" style="182" hidden="1"/>
    <col min="12048" max="12048" width="6.125" style="182" hidden="1"/>
    <col min="12049" max="12049" width="3" style="182" hidden="1"/>
    <col min="12050" max="12289" width="8.625" style="182" hidden="1"/>
    <col min="12290" max="12295" width="14.875" style="182" hidden="1"/>
    <col min="12296" max="12297" width="15.875" style="182" hidden="1"/>
    <col min="12298" max="12303" width="16.125" style="182" hidden="1"/>
    <col min="12304" max="12304" width="6.125" style="182" hidden="1"/>
    <col min="12305" max="12305" width="3" style="182" hidden="1"/>
    <col min="12306" max="12545" width="8.625" style="182" hidden="1"/>
    <col min="12546" max="12551" width="14.875" style="182" hidden="1"/>
    <col min="12552" max="12553" width="15.875" style="182" hidden="1"/>
    <col min="12554" max="12559" width="16.125" style="182" hidden="1"/>
    <col min="12560" max="12560" width="6.125" style="182" hidden="1"/>
    <col min="12561" max="12561" width="3" style="182" hidden="1"/>
    <col min="12562" max="12801" width="8.625" style="182" hidden="1"/>
    <col min="12802" max="12807" width="14.875" style="182" hidden="1"/>
    <col min="12808" max="12809" width="15.875" style="182" hidden="1"/>
    <col min="12810" max="12815" width="16.125" style="182" hidden="1"/>
    <col min="12816" max="12816" width="6.125" style="182" hidden="1"/>
    <col min="12817" max="12817" width="3" style="182" hidden="1"/>
    <col min="12818" max="13057" width="8.625" style="182" hidden="1"/>
    <col min="13058" max="13063" width="14.875" style="182" hidden="1"/>
    <col min="13064" max="13065" width="15.875" style="182" hidden="1"/>
    <col min="13066" max="13071" width="16.125" style="182" hidden="1"/>
    <col min="13072" max="13072" width="6.125" style="182" hidden="1"/>
    <col min="13073" max="13073" width="3" style="182" hidden="1"/>
    <col min="13074" max="13313" width="8.625" style="182" hidden="1"/>
    <col min="13314" max="13319" width="14.875" style="182" hidden="1"/>
    <col min="13320" max="13321" width="15.875" style="182" hidden="1"/>
    <col min="13322" max="13327" width="16.125" style="182" hidden="1"/>
    <col min="13328" max="13328" width="6.125" style="182" hidden="1"/>
    <col min="13329" max="13329" width="3" style="182" hidden="1"/>
    <col min="13330" max="13569" width="8.625" style="182" hidden="1"/>
    <col min="13570" max="13575" width="14.875" style="182" hidden="1"/>
    <col min="13576" max="13577" width="15.875" style="182" hidden="1"/>
    <col min="13578" max="13583" width="16.125" style="182" hidden="1"/>
    <col min="13584" max="13584" width="6.125" style="182" hidden="1"/>
    <col min="13585" max="13585" width="3" style="182" hidden="1"/>
    <col min="13586" max="13825" width="8.625" style="182" hidden="1"/>
    <col min="13826" max="13831" width="14.875" style="182" hidden="1"/>
    <col min="13832" max="13833" width="15.875" style="182" hidden="1"/>
    <col min="13834" max="13839" width="16.125" style="182" hidden="1"/>
    <col min="13840" max="13840" width="6.125" style="182" hidden="1"/>
    <col min="13841" max="13841" width="3" style="182" hidden="1"/>
    <col min="13842" max="14081" width="8.625" style="182" hidden="1"/>
    <col min="14082" max="14087" width="14.875" style="182" hidden="1"/>
    <col min="14088" max="14089" width="15.875" style="182" hidden="1"/>
    <col min="14090" max="14095" width="16.125" style="182" hidden="1"/>
    <col min="14096" max="14096" width="6.125" style="182" hidden="1"/>
    <col min="14097" max="14097" width="3" style="182" hidden="1"/>
    <col min="14098" max="14337" width="8.625" style="182" hidden="1"/>
    <col min="14338" max="14343" width="14.875" style="182" hidden="1"/>
    <col min="14344" max="14345" width="15.875" style="182" hidden="1"/>
    <col min="14346" max="14351" width="16.125" style="182" hidden="1"/>
    <col min="14352" max="14352" width="6.125" style="182" hidden="1"/>
    <col min="14353" max="14353" width="3" style="182" hidden="1"/>
    <col min="14354" max="14593" width="8.625" style="182" hidden="1"/>
    <col min="14594" max="14599" width="14.875" style="182" hidden="1"/>
    <col min="14600" max="14601" width="15.875" style="182" hidden="1"/>
    <col min="14602" max="14607" width="16.125" style="182" hidden="1"/>
    <col min="14608" max="14608" width="6.125" style="182" hidden="1"/>
    <col min="14609" max="14609" width="3" style="182" hidden="1"/>
    <col min="14610" max="14849" width="8.625" style="182" hidden="1"/>
    <col min="14850" max="14855" width="14.875" style="182" hidden="1"/>
    <col min="14856" max="14857" width="15.875" style="182" hidden="1"/>
    <col min="14858" max="14863" width="16.125" style="182" hidden="1"/>
    <col min="14864" max="14864" width="6.125" style="182" hidden="1"/>
    <col min="14865" max="14865" width="3" style="182" hidden="1"/>
    <col min="14866" max="15105" width="8.625" style="182" hidden="1"/>
    <col min="15106" max="15111" width="14.875" style="182" hidden="1"/>
    <col min="15112" max="15113" width="15.875" style="182" hidden="1"/>
    <col min="15114" max="15119" width="16.125" style="182" hidden="1"/>
    <col min="15120" max="15120" width="6.125" style="182" hidden="1"/>
    <col min="15121" max="15121" width="3" style="182" hidden="1"/>
    <col min="15122" max="15361" width="8.625" style="182" hidden="1"/>
    <col min="15362" max="15367" width="14.875" style="182" hidden="1"/>
    <col min="15368" max="15369" width="15.875" style="182" hidden="1"/>
    <col min="15370" max="15375" width="16.125" style="182" hidden="1"/>
    <col min="15376" max="15376" width="6.125" style="182" hidden="1"/>
    <col min="15377" max="15377" width="3" style="182" hidden="1"/>
    <col min="15378" max="15617" width="8.625" style="182" hidden="1"/>
    <col min="15618" max="15623" width="14.875" style="182" hidden="1"/>
    <col min="15624" max="15625" width="15.875" style="182" hidden="1"/>
    <col min="15626" max="15631" width="16.125" style="182" hidden="1"/>
    <col min="15632" max="15632" width="6.125" style="182" hidden="1"/>
    <col min="15633" max="15633" width="3" style="182" hidden="1"/>
    <col min="15634" max="15873" width="8.625" style="182" hidden="1"/>
    <col min="15874" max="15879" width="14.875" style="182" hidden="1"/>
    <col min="15880" max="15881" width="15.875" style="182" hidden="1"/>
    <col min="15882" max="15887" width="16.125" style="182" hidden="1"/>
    <col min="15888" max="15888" width="6.125" style="182" hidden="1"/>
    <col min="15889" max="15889" width="3" style="182" hidden="1"/>
    <col min="15890" max="16129" width="8.625" style="182" hidden="1"/>
    <col min="16130" max="16135" width="14.875" style="182" hidden="1"/>
    <col min="16136" max="16137" width="15.875" style="182" hidden="1"/>
    <col min="16138" max="16143" width="16.125" style="182" hidden="1"/>
    <col min="16144" max="16144" width="6.125" style="182" hidden="1"/>
    <col min="16145" max="16145" width="3" style="182" hidden="1"/>
    <col min="16146" max="16384" width="8.625" style="182" hidden="1"/>
  </cols>
  <sheetData>
    <row r="1" spans="1:51" ht="42.75" customHeight="1" x14ac:dyDescent="0.15">
      <c r="A1" s="344"/>
      <c r="B1" s="345"/>
      <c r="P1" s="183"/>
      <c r="Q1" s="183"/>
    </row>
    <row r="2" spans="1:51" ht="25.5" x14ac:dyDescent="0.25">
      <c r="A2" s="344"/>
      <c r="C2" s="346"/>
      <c r="P2" s="183"/>
      <c r="Q2" s="183"/>
    </row>
    <row r="3" spans="1:51" ht="25.5" x14ac:dyDescent="0.25">
      <c r="A3" s="344"/>
      <c r="C3" s="346"/>
      <c r="P3" s="183"/>
      <c r="Q3" s="183"/>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182"/>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182"/>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182"/>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182"/>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183"/>
      <c r="Q19" s="183"/>
    </row>
    <row r="20" spans="1:259" x14ac:dyDescent="0.15">
      <c r="P20" s="183"/>
      <c r="Q20" s="183"/>
    </row>
    <row r="21" spans="1:259" ht="17.25" x14ac:dyDescent="0.15">
      <c r="B21" s="348"/>
      <c r="C21" s="185"/>
      <c r="D21" s="185"/>
      <c r="E21" s="185"/>
      <c r="F21" s="185"/>
      <c r="G21" s="185"/>
      <c r="H21" s="185"/>
      <c r="I21" s="185"/>
      <c r="J21" s="185"/>
      <c r="K21" s="185"/>
      <c r="L21" s="185"/>
      <c r="M21" s="185"/>
      <c r="N21" s="349"/>
      <c r="O21" s="185"/>
      <c r="P21" s="186"/>
      <c r="Q21" s="183"/>
      <c r="IY21" s="350"/>
    </row>
    <row r="22" spans="1:259" ht="17.25" x14ac:dyDescent="0.15">
      <c r="B22" s="187"/>
      <c r="IY22" s="351"/>
    </row>
    <row r="23" spans="1:259" x14ac:dyDescent="0.15">
      <c r="B23" s="187"/>
    </row>
    <row r="24" spans="1:259" x14ac:dyDescent="0.15">
      <c r="B24" s="187"/>
    </row>
    <row r="25" spans="1:259" x14ac:dyDescent="0.15">
      <c r="B25" s="187"/>
    </row>
    <row r="26" spans="1:259" x14ac:dyDescent="0.15">
      <c r="B26" s="187"/>
    </row>
    <row r="27" spans="1:259" x14ac:dyDescent="0.15">
      <c r="B27" s="187"/>
    </row>
    <row r="28" spans="1:259" x14ac:dyDescent="0.15">
      <c r="B28" s="187"/>
    </row>
    <row r="29" spans="1:259" x14ac:dyDescent="0.15">
      <c r="B29" s="187"/>
    </row>
    <row r="30" spans="1:259" x14ac:dyDescent="0.15">
      <c r="B30" s="187"/>
    </row>
    <row r="31" spans="1:259" x14ac:dyDescent="0.15">
      <c r="B31" s="187"/>
    </row>
    <row r="32" spans="1:259" x14ac:dyDescent="0.15">
      <c r="B32" s="187"/>
    </row>
    <row r="33" spans="2:17" x14ac:dyDescent="0.15">
      <c r="B33" s="187"/>
    </row>
    <row r="34" spans="2:17" x14ac:dyDescent="0.15">
      <c r="B34" s="187"/>
    </row>
    <row r="35" spans="2:17" x14ac:dyDescent="0.15">
      <c r="B35" s="187"/>
    </row>
    <row r="36" spans="2:17" x14ac:dyDescent="0.15">
      <c r="B36" s="187"/>
    </row>
    <row r="37" spans="2:17" x14ac:dyDescent="0.15">
      <c r="B37" s="187"/>
    </row>
    <row r="38" spans="2:17" x14ac:dyDescent="0.15">
      <c r="B38" s="187"/>
    </row>
    <row r="39" spans="2:17" x14ac:dyDescent="0.15">
      <c r="B39" s="279"/>
      <c r="C39" s="245"/>
      <c r="D39" s="245"/>
      <c r="E39" s="245"/>
      <c r="F39" s="245"/>
      <c r="G39" s="245"/>
      <c r="H39" s="245"/>
      <c r="I39" s="245"/>
      <c r="J39" s="245"/>
      <c r="K39" s="245"/>
      <c r="L39" s="245"/>
      <c r="M39" s="245"/>
      <c r="N39" s="245"/>
      <c r="O39" s="245"/>
      <c r="P39" s="280"/>
    </row>
    <row r="40" spans="2:17" x14ac:dyDescent="0.15">
      <c r="B40" s="352"/>
      <c r="C40" s="183"/>
      <c r="D40" s="183"/>
      <c r="E40" s="183"/>
      <c r="F40" s="183"/>
      <c r="G40" s="183"/>
      <c r="H40" s="183"/>
      <c r="I40" s="183"/>
      <c r="J40" s="183"/>
      <c r="K40" s="183"/>
      <c r="L40" s="183"/>
      <c r="M40" s="183"/>
      <c r="N40" s="183"/>
      <c r="O40" s="183"/>
      <c r="P40" s="352"/>
      <c r="Q40" s="183"/>
    </row>
    <row r="41" spans="2:17" ht="17.25" x14ac:dyDescent="0.15">
      <c r="B41" s="184" t="s">
        <v>548</v>
      </c>
      <c r="C41" s="185"/>
      <c r="D41" s="185"/>
      <c r="E41" s="185"/>
      <c r="F41" s="185"/>
      <c r="G41" s="185"/>
      <c r="H41" s="185"/>
      <c r="I41" s="185"/>
      <c r="J41" s="185"/>
      <c r="K41" s="185"/>
      <c r="L41" s="185"/>
      <c r="M41" s="185"/>
      <c r="N41" s="185"/>
      <c r="O41" s="185"/>
      <c r="P41" s="186"/>
    </row>
    <row r="42" spans="2:17" x14ac:dyDescent="0.15">
      <c r="B42" s="187"/>
      <c r="C42" s="183"/>
      <c r="D42" s="183"/>
      <c r="E42" s="183"/>
      <c r="F42" s="183"/>
      <c r="G42" s="353" t="s">
        <v>549</v>
      </c>
      <c r="I42" s="354"/>
      <c r="J42" s="354"/>
      <c r="K42" s="354"/>
      <c r="L42" s="183"/>
      <c r="M42" s="183"/>
      <c r="N42" s="183"/>
      <c r="O42" s="183"/>
    </row>
    <row r="43" spans="2:17" x14ac:dyDescent="0.15">
      <c r="B43" s="187"/>
      <c r="C43" s="183"/>
      <c r="D43" s="183"/>
      <c r="E43" s="183"/>
      <c r="F43" s="183"/>
      <c r="G43" s="1221" t="s">
        <v>558</v>
      </c>
      <c r="H43" s="1222"/>
      <c r="I43" s="1222"/>
      <c r="J43" s="1222"/>
      <c r="K43" s="1222"/>
      <c r="L43" s="1222"/>
      <c r="M43" s="1222"/>
      <c r="N43" s="1222"/>
      <c r="O43" s="1223"/>
    </row>
    <row r="44" spans="2:17" x14ac:dyDescent="0.15">
      <c r="B44" s="187"/>
      <c r="C44" s="183"/>
      <c r="D44" s="183"/>
      <c r="E44" s="183"/>
      <c r="F44" s="183"/>
      <c r="G44" s="1224"/>
      <c r="H44" s="1225"/>
      <c r="I44" s="1225"/>
      <c r="J44" s="1225"/>
      <c r="K44" s="1225"/>
      <c r="L44" s="1225"/>
      <c r="M44" s="1225"/>
      <c r="N44" s="1225"/>
      <c r="O44" s="1226"/>
    </row>
    <row r="45" spans="2:17" x14ac:dyDescent="0.15">
      <c r="B45" s="187"/>
      <c r="C45" s="183"/>
      <c r="D45" s="183"/>
      <c r="E45" s="183"/>
      <c r="F45" s="183"/>
      <c r="G45" s="1224"/>
      <c r="H45" s="1225"/>
      <c r="I45" s="1225"/>
      <c r="J45" s="1225"/>
      <c r="K45" s="1225"/>
      <c r="L45" s="1225"/>
      <c r="M45" s="1225"/>
      <c r="N45" s="1225"/>
      <c r="O45" s="1226"/>
    </row>
    <row r="46" spans="2:17" x14ac:dyDescent="0.15">
      <c r="B46" s="187"/>
      <c r="C46" s="183"/>
      <c r="D46" s="183"/>
      <c r="E46" s="183"/>
      <c r="F46" s="183"/>
      <c r="G46" s="1224"/>
      <c r="H46" s="1225"/>
      <c r="I46" s="1225"/>
      <c r="J46" s="1225"/>
      <c r="K46" s="1225"/>
      <c r="L46" s="1225"/>
      <c r="M46" s="1225"/>
      <c r="N46" s="1225"/>
      <c r="O46" s="1226"/>
    </row>
    <row r="47" spans="2:17" x14ac:dyDescent="0.15">
      <c r="B47" s="187"/>
      <c r="C47" s="183"/>
      <c r="D47" s="183"/>
      <c r="E47" s="183"/>
      <c r="F47" s="183"/>
      <c r="G47" s="1227"/>
      <c r="H47" s="1228"/>
      <c r="I47" s="1228"/>
      <c r="J47" s="1228"/>
      <c r="K47" s="1228"/>
      <c r="L47" s="1228"/>
      <c r="M47" s="1228"/>
      <c r="N47" s="1228"/>
      <c r="O47" s="1229"/>
    </row>
    <row r="48" spans="2:17" x14ac:dyDescent="0.15">
      <c r="B48" s="187"/>
      <c r="C48" s="183"/>
      <c r="D48" s="183"/>
      <c r="E48" s="183"/>
      <c r="F48" s="183"/>
      <c r="G48" s="183"/>
      <c r="H48" s="355"/>
      <c r="I48" s="355"/>
      <c r="J48" s="355"/>
    </row>
    <row r="49" spans="1:17" x14ac:dyDescent="0.15">
      <c r="B49" s="187"/>
      <c r="C49" s="183"/>
      <c r="D49" s="183"/>
      <c r="E49" s="183"/>
      <c r="F49" s="183"/>
      <c r="G49" s="182" t="s">
        <v>550</v>
      </c>
    </row>
    <row r="50" spans="1:17" x14ac:dyDescent="0.15">
      <c r="B50" s="187"/>
      <c r="C50" s="183"/>
      <c r="D50" s="183"/>
      <c r="E50" s="183"/>
      <c r="F50" s="183"/>
      <c r="G50" s="1230"/>
      <c r="H50" s="1231"/>
      <c r="I50" s="1231"/>
      <c r="J50" s="1232"/>
      <c r="K50" s="356" t="s">
        <v>518</v>
      </c>
      <c r="L50" s="356" t="s">
        <v>519</v>
      </c>
      <c r="M50" s="356" t="s">
        <v>520</v>
      </c>
      <c r="N50" s="356" t="s">
        <v>521</v>
      </c>
      <c r="O50" s="356" t="s">
        <v>522</v>
      </c>
    </row>
    <row r="51" spans="1:17" x14ac:dyDescent="0.15">
      <c r="B51" s="187"/>
      <c r="C51" s="183"/>
      <c r="D51" s="183"/>
      <c r="E51" s="183"/>
      <c r="F51" s="183"/>
      <c r="G51" s="1233" t="s">
        <v>551</v>
      </c>
      <c r="H51" s="1234"/>
      <c r="I51" s="1239" t="s">
        <v>552</v>
      </c>
      <c r="J51" s="1239"/>
      <c r="K51" s="1241"/>
      <c r="L51" s="1241"/>
      <c r="M51" s="1241"/>
      <c r="N51" s="1242">
        <v>16.5</v>
      </c>
      <c r="O51" s="1241"/>
    </row>
    <row r="52" spans="1:17" x14ac:dyDescent="0.15">
      <c r="B52" s="187"/>
      <c r="C52" s="183"/>
      <c r="D52" s="183"/>
      <c r="E52" s="183"/>
      <c r="F52" s="183"/>
      <c r="G52" s="1235"/>
      <c r="H52" s="1236"/>
      <c r="I52" s="1240"/>
      <c r="J52" s="1240"/>
      <c r="K52" s="1242"/>
      <c r="L52" s="1242"/>
      <c r="M52" s="1242"/>
      <c r="N52" s="1242"/>
      <c r="O52" s="1242"/>
    </row>
    <row r="53" spans="1:17" x14ac:dyDescent="0.15">
      <c r="A53" s="357"/>
      <c r="B53" s="187"/>
      <c r="C53" s="183"/>
      <c r="D53" s="183"/>
      <c r="E53" s="183"/>
      <c r="F53" s="183"/>
      <c r="G53" s="1235"/>
      <c r="H53" s="1236"/>
      <c r="I53" s="1243" t="s">
        <v>553</v>
      </c>
      <c r="J53" s="1243"/>
      <c r="K53" s="1250"/>
      <c r="L53" s="1250"/>
      <c r="M53" s="1250"/>
      <c r="N53" s="1252">
        <v>55.7</v>
      </c>
      <c r="O53" s="1250"/>
    </row>
    <row r="54" spans="1:17" x14ac:dyDescent="0.15">
      <c r="A54" s="357"/>
      <c r="B54" s="187"/>
      <c r="C54" s="183"/>
      <c r="D54" s="183"/>
      <c r="E54" s="183"/>
      <c r="F54" s="183"/>
      <c r="G54" s="1237"/>
      <c r="H54" s="1238"/>
      <c r="I54" s="1243"/>
      <c r="J54" s="1243"/>
      <c r="K54" s="1251"/>
      <c r="L54" s="1251"/>
      <c r="M54" s="1251"/>
      <c r="N54" s="1251"/>
      <c r="O54" s="1251"/>
    </row>
    <row r="55" spans="1:17" x14ac:dyDescent="0.15">
      <c r="A55" s="357"/>
      <c r="B55" s="187"/>
      <c r="C55" s="183"/>
      <c r="D55" s="183"/>
      <c r="E55" s="183"/>
      <c r="F55" s="183"/>
      <c r="G55" s="1244" t="s">
        <v>554</v>
      </c>
      <c r="H55" s="1245"/>
      <c r="I55" s="1243" t="s">
        <v>552</v>
      </c>
      <c r="J55" s="1243"/>
      <c r="K55" s="1241"/>
      <c r="L55" s="1241"/>
      <c r="M55" s="1241"/>
      <c r="N55" s="1242">
        <v>0</v>
      </c>
      <c r="O55" s="1241"/>
    </row>
    <row r="56" spans="1:17" x14ac:dyDescent="0.15">
      <c r="A56" s="357"/>
      <c r="B56" s="187"/>
      <c r="C56" s="183"/>
      <c r="D56" s="183"/>
      <c r="E56" s="183"/>
      <c r="F56" s="183"/>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553</v>
      </c>
      <c r="J57" s="1253"/>
      <c r="K57" s="1250"/>
      <c r="L57" s="1250"/>
      <c r="M57" s="1250"/>
      <c r="N57" s="1252">
        <v>54.2</v>
      </c>
      <c r="O57" s="1250"/>
      <c r="P57" s="359"/>
      <c r="Q57" s="358"/>
    </row>
    <row r="58" spans="1:17" s="357" customFormat="1" x14ac:dyDescent="0.15">
      <c r="A58" s="182"/>
      <c r="B58" s="358"/>
      <c r="C58" s="354"/>
      <c r="D58" s="354"/>
      <c r="E58" s="354"/>
      <c r="F58" s="354"/>
      <c r="G58" s="1248"/>
      <c r="H58" s="1249"/>
      <c r="I58" s="1253"/>
      <c r="J58" s="1253"/>
      <c r="K58" s="1251"/>
      <c r="L58" s="1251"/>
      <c r="M58" s="1251"/>
      <c r="N58" s="1251"/>
      <c r="O58" s="1251"/>
      <c r="P58" s="359"/>
      <c r="Q58" s="358"/>
    </row>
    <row r="59" spans="1:17" s="357" customFormat="1" x14ac:dyDescent="0.15">
      <c r="A59" s="182"/>
      <c r="B59" s="358"/>
      <c r="C59" s="354"/>
      <c r="D59" s="354"/>
      <c r="E59" s="354"/>
      <c r="F59" s="354"/>
      <c r="G59" s="354"/>
      <c r="H59" s="354"/>
      <c r="I59" s="354"/>
      <c r="J59" s="354"/>
      <c r="K59" s="360"/>
      <c r="L59" s="360"/>
      <c r="M59" s="360"/>
      <c r="N59" s="360"/>
      <c r="O59" s="360"/>
      <c r="P59" s="359"/>
      <c r="Q59" s="358"/>
    </row>
    <row r="60" spans="1:17" s="357" customFormat="1" x14ac:dyDescent="0.15">
      <c r="A60" s="182"/>
      <c r="B60" s="358"/>
      <c r="C60" s="354"/>
      <c r="D60" s="354"/>
      <c r="E60" s="354"/>
      <c r="F60" s="354"/>
      <c r="G60" s="354"/>
      <c r="H60" s="354"/>
      <c r="I60" s="354"/>
      <c r="J60" s="354"/>
      <c r="K60" s="360"/>
      <c r="L60" s="360"/>
      <c r="M60" s="360"/>
      <c r="N60" s="360"/>
      <c r="O60" s="360"/>
      <c r="P60" s="359"/>
      <c r="Q60" s="358"/>
    </row>
    <row r="61" spans="1:17" s="357" customFormat="1" x14ac:dyDescent="0.15">
      <c r="A61" s="182"/>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183"/>
    </row>
    <row r="63" spans="1:17" ht="17.25" x14ac:dyDescent="0.15">
      <c r="B63" s="246" t="s">
        <v>555</v>
      </c>
      <c r="C63" s="183"/>
      <c r="D63" s="183"/>
      <c r="E63" s="183"/>
      <c r="F63" s="183"/>
      <c r="G63" s="183"/>
      <c r="H63" s="183"/>
      <c r="I63" s="183"/>
      <c r="J63" s="183"/>
      <c r="K63" s="183"/>
      <c r="L63" s="183"/>
      <c r="M63" s="183"/>
      <c r="N63" s="183"/>
      <c r="O63" s="183"/>
    </row>
    <row r="64" spans="1:17" x14ac:dyDescent="0.15">
      <c r="B64" s="187"/>
      <c r="C64" s="183"/>
      <c r="D64" s="183"/>
      <c r="E64" s="183"/>
      <c r="F64" s="183"/>
      <c r="G64" s="353" t="s">
        <v>549</v>
      </c>
      <c r="I64" s="354"/>
      <c r="J64" s="354"/>
      <c r="K64" s="354"/>
      <c r="L64" s="183"/>
      <c r="M64" s="183"/>
      <c r="N64" s="183"/>
      <c r="O64" s="183"/>
    </row>
    <row r="65" spans="2:30" x14ac:dyDescent="0.15">
      <c r="B65" s="187"/>
      <c r="C65" s="183"/>
      <c r="D65" s="183"/>
      <c r="E65" s="183"/>
      <c r="F65" s="183"/>
      <c r="G65" s="1221" t="s">
        <v>559</v>
      </c>
      <c r="H65" s="1222"/>
      <c r="I65" s="1222"/>
      <c r="J65" s="1222"/>
      <c r="K65" s="1222"/>
      <c r="L65" s="1222"/>
      <c r="M65" s="1222"/>
      <c r="N65" s="1222"/>
      <c r="O65" s="1223"/>
    </row>
    <row r="66" spans="2:30" x14ac:dyDescent="0.15">
      <c r="B66" s="187"/>
      <c r="C66" s="183"/>
      <c r="D66" s="183"/>
      <c r="E66" s="183"/>
      <c r="F66" s="183"/>
      <c r="G66" s="1224"/>
      <c r="H66" s="1225"/>
      <c r="I66" s="1225"/>
      <c r="J66" s="1225"/>
      <c r="K66" s="1225"/>
      <c r="L66" s="1225"/>
      <c r="M66" s="1225"/>
      <c r="N66" s="1225"/>
      <c r="O66" s="1226"/>
    </row>
    <row r="67" spans="2:30" x14ac:dyDescent="0.15">
      <c r="B67" s="187"/>
      <c r="C67" s="183"/>
      <c r="D67" s="183"/>
      <c r="E67" s="183"/>
      <c r="F67" s="183"/>
      <c r="G67" s="1224"/>
      <c r="H67" s="1225"/>
      <c r="I67" s="1225"/>
      <c r="J67" s="1225"/>
      <c r="K67" s="1225"/>
      <c r="L67" s="1225"/>
      <c r="M67" s="1225"/>
      <c r="N67" s="1225"/>
      <c r="O67" s="1226"/>
    </row>
    <row r="68" spans="2:30" x14ac:dyDescent="0.15">
      <c r="B68" s="187"/>
      <c r="C68" s="183"/>
      <c r="D68" s="183"/>
      <c r="E68" s="183"/>
      <c r="F68" s="183"/>
      <c r="G68" s="1224"/>
      <c r="H68" s="1225"/>
      <c r="I68" s="1225"/>
      <c r="J68" s="1225"/>
      <c r="K68" s="1225"/>
      <c r="L68" s="1225"/>
      <c r="M68" s="1225"/>
      <c r="N68" s="1225"/>
      <c r="O68" s="1226"/>
    </row>
    <row r="69" spans="2:30" x14ac:dyDescent="0.15">
      <c r="B69" s="187"/>
      <c r="C69" s="183"/>
      <c r="D69" s="183"/>
      <c r="E69" s="183"/>
      <c r="F69" s="183"/>
      <c r="G69" s="1227"/>
      <c r="H69" s="1228"/>
      <c r="I69" s="1228"/>
      <c r="J69" s="1228"/>
      <c r="K69" s="1228"/>
      <c r="L69" s="1228"/>
      <c r="M69" s="1228"/>
      <c r="N69" s="1228"/>
      <c r="O69" s="1229"/>
    </row>
    <row r="70" spans="2:30" x14ac:dyDescent="0.15">
      <c r="B70" s="187"/>
      <c r="C70" s="183"/>
      <c r="D70" s="183"/>
      <c r="E70" s="183"/>
      <c r="F70" s="183"/>
      <c r="G70" s="183"/>
      <c r="H70" s="365"/>
      <c r="I70" s="365"/>
      <c r="J70" s="366"/>
      <c r="K70" s="366"/>
      <c r="L70" s="367"/>
      <c r="M70" s="366"/>
      <c r="N70" s="367"/>
      <c r="O70" s="368"/>
    </row>
    <row r="71" spans="2:30" x14ac:dyDescent="0.15">
      <c r="B71" s="187"/>
      <c r="C71" s="183"/>
      <c r="D71" s="183"/>
      <c r="E71" s="183"/>
      <c r="F71" s="183"/>
      <c r="G71" s="369" t="s">
        <v>556</v>
      </c>
      <c r="I71" s="370"/>
      <c r="J71" s="366"/>
      <c r="K71" s="366"/>
      <c r="L71" s="367"/>
      <c r="M71" s="366"/>
      <c r="N71" s="367"/>
      <c r="O71" s="368"/>
    </row>
    <row r="72" spans="2:30" x14ac:dyDescent="0.15">
      <c r="B72" s="187"/>
      <c r="C72" s="183"/>
      <c r="D72" s="183"/>
      <c r="E72" s="183"/>
      <c r="F72" s="183"/>
      <c r="G72" s="1230"/>
      <c r="H72" s="1231"/>
      <c r="I72" s="1231"/>
      <c r="J72" s="1232"/>
      <c r="K72" s="356" t="s">
        <v>518</v>
      </c>
      <c r="L72" s="356" t="s">
        <v>519</v>
      </c>
      <c r="M72" s="356" t="s">
        <v>520</v>
      </c>
      <c r="N72" s="356" t="s">
        <v>521</v>
      </c>
      <c r="O72" s="356" t="s">
        <v>522</v>
      </c>
    </row>
    <row r="73" spans="2:30" x14ac:dyDescent="0.15">
      <c r="B73" s="187"/>
      <c r="C73" s="183"/>
      <c r="D73" s="183"/>
      <c r="E73" s="183"/>
      <c r="F73" s="183"/>
      <c r="G73" s="1233" t="s">
        <v>551</v>
      </c>
      <c r="H73" s="1234"/>
      <c r="I73" s="1239" t="s">
        <v>552</v>
      </c>
      <c r="J73" s="1239"/>
      <c r="K73" s="1254">
        <v>34.200000000000003</v>
      </c>
      <c r="L73" s="1254">
        <v>18.5</v>
      </c>
      <c r="M73" s="1242">
        <v>24.3</v>
      </c>
      <c r="N73" s="1242">
        <v>16.5</v>
      </c>
      <c r="O73" s="1242">
        <v>1.1000000000000001</v>
      </c>
      <c r="S73" s="182">
        <v>9.9</v>
      </c>
    </row>
    <row r="74" spans="2:30" x14ac:dyDescent="0.15">
      <c r="B74" s="187"/>
      <c r="C74" s="183"/>
      <c r="D74" s="183"/>
      <c r="E74" s="183"/>
      <c r="F74" s="183"/>
      <c r="G74" s="1235"/>
      <c r="H74" s="1236"/>
      <c r="I74" s="1240"/>
      <c r="J74" s="1240"/>
      <c r="K74" s="1254"/>
      <c r="L74" s="1254"/>
      <c r="M74" s="1242"/>
      <c r="N74" s="1242"/>
      <c r="O74" s="1242"/>
    </row>
    <row r="75" spans="2:30" x14ac:dyDescent="0.15">
      <c r="B75" s="187"/>
      <c r="C75" s="183"/>
      <c r="D75" s="183"/>
      <c r="E75" s="183"/>
      <c r="F75" s="183"/>
      <c r="G75" s="1235"/>
      <c r="H75" s="1236"/>
      <c r="I75" s="1243" t="s">
        <v>557</v>
      </c>
      <c r="J75" s="1243"/>
      <c r="K75" s="1252">
        <v>12.5</v>
      </c>
      <c r="L75" s="1252">
        <v>12.4</v>
      </c>
      <c r="M75" s="1252">
        <v>12.7</v>
      </c>
      <c r="N75" s="1252">
        <v>12.5</v>
      </c>
      <c r="O75" s="1252">
        <v>12.3</v>
      </c>
      <c r="U75" s="182">
        <v>81.2</v>
      </c>
      <c r="W75" s="182">
        <v>87.2</v>
      </c>
      <c r="Y75" s="182">
        <v>99.8</v>
      </c>
      <c r="AA75" s="182">
        <v>109.5</v>
      </c>
      <c r="AC75" s="182">
        <v>115.2</v>
      </c>
    </row>
    <row r="76" spans="2:30" x14ac:dyDescent="0.15">
      <c r="B76" s="187"/>
      <c r="C76" s="183"/>
      <c r="D76" s="183"/>
      <c r="E76" s="183"/>
      <c r="F76" s="183"/>
      <c r="G76" s="1237"/>
      <c r="H76" s="1238"/>
      <c r="I76" s="1243"/>
      <c r="J76" s="1243"/>
      <c r="K76" s="1251"/>
      <c r="L76" s="1251"/>
      <c r="M76" s="1251"/>
      <c r="N76" s="1251"/>
      <c r="O76" s="1251"/>
    </row>
    <row r="77" spans="2:30" x14ac:dyDescent="0.15">
      <c r="B77" s="187"/>
      <c r="C77" s="183"/>
      <c r="D77" s="183"/>
      <c r="E77" s="183"/>
      <c r="F77" s="183"/>
      <c r="G77" s="1244" t="s">
        <v>554</v>
      </c>
      <c r="H77" s="1245"/>
      <c r="I77" s="1243" t="s">
        <v>552</v>
      </c>
      <c r="J77" s="1243"/>
      <c r="K77" s="1254">
        <v>0</v>
      </c>
      <c r="L77" s="1254">
        <v>0</v>
      </c>
      <c r="M77" s="1242">
        <v>0</v>
      </c>
      <c r="N77" s="1242">
        <v>0</v>
      </c>
      <c r="O77" s="1242">
        <v>0</v>
      </c>
      <c r="R77" s="182">
        <v>12.3</v>
      </c>
      <c r="T77" s="182">
        <v>11.1</v>
      </c>
    </row>
    <row r="78" spans="2:30" x14ac:dyDescent="0.15">
      <c r="B78" s="187"/>
      <c r="C78" s="183"/>
      <c r="D78" s="183"/>
      <c r="E78" s="183"/>
      <c r="F78" s="183"/>
      <c r="G78" s="1246"/>
      <c r="H78" s="1247"/>
      <c r="I78" s="1243"/>
      <c r="J78" s="1243"/>
      <c r="K78" s="1254"/>
      <c r="L78" s="1254"/>
      <c r="M78" s="1242"/>
      <c r="N78" s="1242"/>
      <c r="O78" s="1242"/>
    </row>
    <row r="79" spans="2:30" x14ac:dyDescent="0.15">
      <c r="B79" s="187"/>
      <c r="C79" s="183"/>
      <c r="D79" s="183"/>
      <c r="E79" s="183"/>
      <c r="F79" s="183"/>
      <c r="G79" s="1246"/>
      <c r="H79" s="1247"/>
      <c r="I79" s="1255" t="s">
        <v>557</v>
      </c>
      <c r="J79" s="1253"/>
      <c r="K79" s="1256">
        <v>10.1</v>
      </c>
      <c r="L79" s="1256">
        <v>9.1999999999999993</v>
      </c>
      <c r="M79" s="1256">
        <v>8.1999999999999993</v>
      </c>
      <c r="N79" s="1256">
        <v>7.8</v>
      </c>
      <c r="O79" s="1256">
        <v>7.4</v>
      </c>
      <c r="V79" s="182">
        <v>53.5</v>
      </c>
      <c r="X79" s="182">
        <v>48.2</v>
      </c>
      <c r="Z79" s="182">
        <v>34.200000000000003</v>
      </c>
      <c r="AB79" s="182">
        <v>30.3</v>
      </c>
      <c r="AD79" s="182">
        <v>28.9</v>
      </c>
    </row>
    <row r="80" spans="2:30" x14ac:dyDescent="0.15">
      <c r="B80" s="187"/>
      <c r="C80" s="183"/>
      <c r="D80" s="183"/>
      <c r="E80" s="183"/>
      <c r="F80" s="183"/>
      <c r="G80" s="1248"/>
      <c r="H80" s="1249"/>
      <c r="I80" s="1253"/>
      <c r="J80" s="1253"/>
      <c r="K80" s="1256"/>
      <c r="L80" s="1256"/>
      <c r="M80" s="1256"/>
      <c r="N80" s="1256"/>
      <c r="O80" s="1256"/>
    </row>
    <row r="81" spans="2:17" x14ac:dyDescent="0.15">
      <c r="B81" s="187"/>
      <c r="C81" s="183"/>
      <c r="D81" s="183"/>
      <c r="E81" s="183"/>
      <c r="F81" s="183"/>
      <c r="G81" s="183"/>
      <c r="H81" s="183"/>
      <c r="I81" s="183"/>
      <c r="J81" s="183"/>
      <c r="K81" s="371"/>
      <c r="L81" s="183"/>
      <c r="M81" s="183"/>
      <c r="N81" s="183"/>
      <c r="O81" s="183"/>
    </row>
    <row r="82" spans="2:17" ht="17.25" x14ac:dyDescent="0.15">
      <c r="B82" s="187"/>
      <c r="C82" s="183"/>
      <c r="D82" s="183"/>
      <c r="E82" s="183"/>
      <c r="F82" s="183"/>
      <c r="G82" s="183"/>
      <c r="H82" s="183"/>
      <c r="I82" s="183"/>
      <c r="J82" s="183"/>
      <c r="K82" s="372"/>
      <c r="L82" s="372"/>
      <c r="M82" s="372"/>
      <c r="N82" s="372"/>
      <c r="O82" s="372"/>
    </row>
    <row r="83" spans="2:17" x14ac:dyDescent="0.15">
      <c r="B83" s="279"/>
      <c r="C83" s="245"/>
      <c r="D83" s="245"/>
      <c r="E83" s="245"/>
      <c r="F83" s="245"/>
      <c r="G83" s="245"/>
      <c r="H83" s="245"/>
      <c r="I83" s="245"/>
      <c r="J83" s="245"/>
      <c r="K83" s="245"/>
      <c r="L83" s="245"/>
      <c r="M83" s="245"/>
      <c r="N83" s="245"/>
      <c r="O83" s="245"/>
      <c r="P83" s="280"/>
    </row>
    <row r="84" spans="2:17" x14ac:dyDescent="0.15">
      <c r="H84" s="183"/>
      <c r="I84" s="183"/>
      <c r="J84" s="183"/>
      <c r="K84" s="183"/>
      <c r="L84" s="183"/>
      <c r="M84" s="183"/>
      <c r="N84" s="183"/>
      <c r="O84" s="183"/>
      <c r="P84" s="183"/>
      <c r="Q84" s="183"/>
    </row>
    <row r="85" spans="2:17" x14ac:dyDescent="0.15">
      <c r="B85" s="183"/>
      <c r="C85" s="183"/>
      <c r="D85" s="183"/>
      <c r="E85" s="183"/>
      <c r="F85" s="183"/>
      <c r="G85" s="183"/>
      <c r="H85" s="183"/>
      <c r="I85" s="183"/>
      <c r="J85" s="183"/>
      <c r="K85" s="183"/>
      <c r="L85" s="183"/>
      <c r="M85" s="183"/>
      <c r="N85" s="183"/>
      <c r="O85" s="183"/>
      <c r="P85" s="183"/>
      <c r="Q85" s="183"/>
    </row>
    <row r="86" spans="2:17" hidden="1" x14ac:dyDescent="0.15">
      <c r="B86" s="183"/>
      <c r="C86" s="183"/>
      <c r="D86" s="183"/>
      <c r="E86" s="183"/>
      <c r="F86" s="183"/>
      <c r="G86" s="183"/>
      <c r="H86" s="183"/>
      <c r="I86" s="183"/>
      <c r="J86" s="183"/>
      <c r="K86" s="183"/>
      <c r="L86" s="183"/>
      <c r="M86" s="183"/>
      <c r="N86" s="183"/>
      <c r="O86" s="183"/>
      <c r="P86" s="183"/>
      <c r="Q86" s="183"/>
    </row>
    <row r="87" spans="2:17" hidden="1" x14ac:dyDescent="0.15">
      <c r="B87" s="183"/>
      <c r="C87" s="183"/>
      <c r="D87" s="183"/>
      <c r="E87" s="183"/>
      <c r="F87" s="183"/>
      <c r="G87" s="183"/>
      <c r="H87" s="183"/>
      <c r="I87" s="183"/>
      <c r="J87" s="183"/>
      <c r="K87" s="373"/>
      <c r="L87" s="183"/>
      <c r="M87" s="183"/>
      <c r="N87" s="183"/>
      <c r="O87" s="183"/>
      <c r="P87" s="183"/>
      <c r="Q87" s="183"/>
    </row>
    <row r="88" spans="2:17" hidden="1" x14ac:dyDescent="0.15">
      <c r="B88" s="183"/>
      <c r="C88" s="183"/>
      <c r="D88" s="183"/>
      <c r="E88" s="183"/>
      <c r="F88" s="183"/>
      <c r="G88" s="183"/>
      <c r="H88" s="183"/>
      <c r="I88" s="183"/>
      <c r="J88" s="183"/>
      <c r="K88" s="183"/>
      <c r="L88" s="183"/>
      <c r="M88" s="183"/>
      <c r="N88" s="183"/>
      <c r="O88" s="183"/>
      <c r="P88" s="183"/>
      <c r="Q88" s="183"/>
    </row>
    <row r="89" spans="2:17" hidden="1" x14ac:dyDescent="0.15">
      <c r="B89" s="183"/>
      <c r="C89" s="183"/>
      <c r="D89" s="183"/>
      <c r="E89" s="183"/>
      <c r="F89" s="183"/>
      <c r="G89" s="183"/>
      <c r="H89" s="183"/>
      <c r="I89" s="183"/>
      <c r="J89" s="183"/>
      <c r="K89" s="183"/>
      <c r="L89" s="183"/>
      <c r="M89" s="183"/>
      <c r="N89" s="183"/>
      <c r="O89" s="183"/>
      <c r="P89" s="183"/>
      <c r="Q89" s="183"/>
    </row>
    <row r="90" spans="2:17" hidden="1" x14ac:dyDescent="0.15">
      <c r="B90" s="183"/>
      <c r="C90" s="183"/>
      <c r="D90" s="183"/>
      <c r="E90" s="183"/>
      <c r="F90" s="183"/>
      <c r="G90" s="183"/>
      <c r="H90" s="183"/>
      <c r="I90" s="183"/>
      <c r="J90" s="183"/>
      <c r="K90" s="183"/>
      <c r="L90" s="183"/>
      <c r="M90" s="183"/>
      <c r="N90" s="183"/>
      <c r="O90" s="183"/>
      <c r="P90" s="183"/>
      <c r="Q90" s="183"/>
    </row>
    <row r="91" spans="2:17" hidden="1" x14ac:dyDescent="0.15">
      <c r="B91" s="183"/>
      <c r="C91" s="183"/>
      <c r="D91" s="183"/>
      <c r="E91" s="183"/>
      <c r="F91" s="183"/>
      <c r="G91" s="183"/>
      <c r="H91" s="183"/>
      <c r="I91" s="183"/>
      <c r="J91" s="183"/>
      <c r="K91" s="183"/>
      <c r="L91" s="183"/>
      <c r="M91" s="183"/>
      <c r="N91" s="183"/>
      <c r="O91" s="183"/>
      <c r="P91" s="183"/>
      <c r="Q91" s="183"/>
    </row>
    <row r="92" spans="2:17" ht="13.5" hidden="1" customHeight="1" x14ac:dyDescent="0.15">
      <c r="B92" s="183"/>
      <c r="C92" s="183"/>
      <c r="D92" s="183"/>
      <c r="E92" s="183"/>
      <c r="F92" s="183"/>
      <c r="G92" s="183"/>
      <c r="H92" s="183"/>
      <c r="I92" s="183"/>
      <c r="J92" s="183"/>
      <c r="K92" s="183"/>
      <c r="L92" s="183"/>
      <c r="M92" s="183"/>
      <c r="N92" s="183"/>
      <c r="O92" s="183"/>
      <c r="P92" s="183"/>
      <c r="Q92" s="183"/>
    </row>
    <row r="93" spans="2:17" ht="13.5" hidden="1" customHeight="1" x14ac:dyDescent="0.15">
      <c r="B93" s="183"/>
      <c r="C93" s="183"/>
      <c r="D93" s="183"/>
      <c r="E93" s="183"/>
      <c r="F93" s="183"/>
      <c r="G93" s="183"/>
      <c r="H93" s="183"/>
      <c r="I93" s="183"/>
      <c r="J93" s="183"/>
      <c r="K93" s="183"/>
      <c r="L93" s="183"/>
      <c r="M93" s="183"/>
      <c r="N93" s="183"/>
      <c r="O93" s="183"/>
      <c r="P93" s="183"/>
      <c r="Q93" s="183"/>
    </row>
    <row r="94" spans="2:17" ht="13.5" hidden="1" customHeight="1" x14ac:dyDescent="0.15">
      <c r="B94" s="183"/>
      <c r="C94" s="183"/>
      <c r="D94" s="183"/>
      <c r="E94" s="183"/>
      <c r="F94" s="183"/>
      <c r="G94" s="183"/>
      <c r="H94" s="183"/>
      <c r="I94" s="183"/>
      <c r="J94" s="183"/>
      <c r="K94" s="183"/>
      <c r="L94" s="183"/>
      <c r="M94" s="183"/>
      <c r="N94" s="183"/>
      <c r="O94" s="183"/>
      <c r="P94" s="183"/>
      <c r="Q94" s="183"/>
    </row>
    <row r="95" spans="2:17" ht="13.5" hidden="1" customHeight="1" x14ac:dyDescent="0.15">
      <c r="B95" s="183"/>
      <c r="C95" s="183"/>
      <c r="D95" s="183"/>
      <c r="E95" s="183"/>
      <c r="F95" s="183"/>
      <c r="G95" s="183"/>
      <c r="H95" s="183"/>
      <c r="I95" s="183"/>
      <c r="J95" s="183"/>
      <c r="K95" s="183"/>
      <c r="L95" s="183"/>
      <c r="M95" s="183"/>
      <c r="N95" s="183"/>
      <c r="O95" s="183"/>
      <c r="P95" s="183"/>
      <c r="Q95" s="183"/>
    </row>
    <row r="96" spans="2:17" ht="13.5" hidden="1" customHeight="1" x14ac:dyDescent="0.15">
      <c r="B96" s="183"/>
      <c r="C96" s="183"/>
      <c r="D96" s="183"/>
      <c r="E96" s="183"/>
      <c r="F96" s="183"/>
      <c r="G96" s="183"/>
      <c r="H96" s="183"/>
      <c r="I96" s="183"/>
      <c r="J96" s="183"/>
      <c r="K96" s="183"/>
      <c r="L96" s="183"/>
      <c r="M96" s="183"/>
      <c r="N96" s="183"/>
      <c r="O96" s="183"/>
      <c r="P96" s="183"/>
      <c r="Q96" s="183"/>
    </row>
    <row r="97" spans="2:17" ht="13.5" hidden="1" customHeight="1" x14ac:dyDescent="0.15">
      <c r="B97" s="183"/>
      <c r="C97" s="183"/>
      <c r="D97" s="183"/>
      <c r="E97" s="183"/>
      <c r="F97" s="183"/>
      <c r="G97" s="183"/>
      <c r="H97" s="183"/>
      <c r="I97" s="183"/>
      <c r="J97" s="183"/>
      <c r="K97" s="183"/>
      <c r="L97" s="183"/>
      <c r="M97" s="183"/>
      <c r="N97" s="183"/>
      <c r="O97" s="183"/>
      <c r="P97" s="183"/>
      <c r="Q97" s="183"/>
    </row>
    <row r="98" spans="2:17" ht="13.5" hidden="1" customHeight="1" x14ac:dyDescent="0.15">
      <c r="B98" s="183"/>
      <c r="C98" s="183"/>
      <c r="D98" s="183"/>
      <c r="E98" s="183"/>
      <c r="F98" s="183"/>
      <c r="G98" s="183"/>
      <c r="H98" s="183"/>
      <c r="I98" s="183"/>
      <c r="J98" s="183"/>
      <c r="K98" s="183"/>
      <c r="L98" s="183"/>
      <c r="M98" s="183"/>
      <c r="N98" s="183"/>
      <c r="O98" s="183"/>
      <c r="P98" s="183"/>
      <c r="Q98" s="183"/>
    </row>
    <row r="99" spans="2:17" ht="13.5" hidden="1" customHeight="1" x14ac:dyDescent="0.15">
      <c r="B99" s="183"/>
      <c r="C99" s="183"/>
      <c r="D99" s="183"/>
      <c r="E99" s="183"/>
      <c r="F99" s="183"/>
      <c r="G99" s="183"/>
      <c r="H99" s="183"/>
      <c r="I99" s="183"/>
      <c r="J99" s="183"/>
      <c r="K99" s="183"/>
      <c r="L99" s="183"/>
      <c r="M99" s="183"/>
      <c r="N99" s="183"/>
      <c r="O99" s="183"/>
      <c r="P99" s="183"/>
      <c r="Q99" s="183"/>
    </row>
    <row r="100" spans="2:17" ht="13.5" hidden="1" customHeight="1" x14ac:dyDescent="0.15">
      <c r="B100" s="183"/>
      <c r="C100" s="183"/>
      <c r="D100" s="183"/>
      <c r="E100" s="183"/>
      <c r="F100" s="183"/>
      <c r="G100" s="183"/>
      <c r="H100" s="183"/>
      <c r="I100" s="183"/>
      <c r="J100" s="183"/>
      <c r="K100" s="183"/>
      <c r="L100" s="183"/>
      <c r="M100" s="183"/>
      <c r="N100" s="183"/>
      <c r="O100" s="183"/>
      <c r="P100" s="183"/>
      <c r="Q100" s="183"/>
    </row>
    <row r="101" spans="2:17" ht="13.5" hidden="1" customHeight="1" x14ac:dyDescent="0.15">
      <c r="B101" s="183"/>
      <c r="C101" s="183"/>
      <c r="D101" s="183"/>
      <c r="E101" s="183"/>
      <c r="F101" s="183"/>
      <c r="G101" s="183"/>
      <c r="H101" s="183"/>
      <c r="I101" s="183"/>
      <c r="J101" s="183"/>
      <c r="K101" s="183"/>
      <c r="L101" s="183"/>
      <c r="M101" s="183"/>
      <c r="N101" s="183"/>
      <c r="O101" s="183"/>
      <c r="P101" s="183"/>
      <c r="Q101" s="183"/>
    </row>
    <row r="102" spans="2:17" ht="13.5" hidden="1" customHeight="1" x14ac:dyDescent="0.15">
      <c r="B102" s="183"/>
      <c r="C102" s="183"/>
      <c r="D102" s="183"/>
      <c r="E102" s="183"/>
      <c r="F102" s="183"/>
      <c r="G102" s="183"/>
      <c r="H102" s="183"/>
      <c r="I102" s="183"/>
      <c r="J102" s="183"/>
      <c r="K102" s="183"/>
      <c r="L102" s="183"/>
      <c r="M102" s="183"/>
      <c r="N102" s="183"/>
      <c r="O102" s="183"/>
      <c r="P102" s="183"/>
      <c r="Q102" s="183"/>
    </row>
    <row r="103" spans="2:17" ht="13.5" hidden="1" customHeight="1" x14ac:dyDescent="0.15">
      <c r="B103" s="183"/>
      <c r="C103" s="183"/>
      <c r="D103" s="183"/>
      <c r="E103" s="183"/>
      <c r="F103" s="183"/>
      <c r="G103" s="183"/>
      <c r="H103" s="183"/>
      <c r="I103" s="183"/>
      <c r="J103" s="183"/>
      <c r="K103" s="183"/>
      <c r="L103" s="183"/>
      <c r="M103" s="183"/>
      <c r="N103" s="183"/>
      <c r="O103" s="183"/>
      <c r="P103" s="183"/>
      <c r="Q103" s="183"/>
    </row>
    <row r="104" spans="2:17" ht="13.5" hidden="1" customHeight="1" x14ac:dyDescent="0.15">
      <c r="B104" s="183"/>
      <c r="C104" s="183"/>
      <c r="D104" s="183"/>
      <c r="E104" s="183"/>
      <c r="F104" s="183"/>
      <c r="G104" s="183"/>
      <c r="H104" s="183"/>
      <c r="I104" s="183"/>
      <c r="J104" s="183"/>
      <c r="K104" s="183"/>
      <c r="L104" s="183"/>
      <c r="M104" s="183"/>
      <c r="N104" s="183"/>
      <c r="O104" s="183"/>
      <c r="P104" s="183"/>
      <c r="Q104" s="183"/>
    </row>
    <row r="105" spans="2:17" ht="13.5" hidden="1" customHeight="1" x14ac:dyDescent="0.15">
      <c r="B105" s="183"/>
      <c r="C105" s="183"/>
      <c r="D105" s="183"/>
      <c r="E105" s="183"/>
      <c r="F105" s="183"/>
      <c r="G105" s="183"/>
      <c r="H105" s="183"/>
      <c r="I105" s="183"/>
      <c r="J105" s="183"/>
      <c r="K105" s="183"/>
      <c r="L105" s="183"/>
      <c r="M105" s="183"/>
      <c r="N105" s="183"/>
      <c r="O105" s="183"/>
      <c r="P105" s="183"/>
      <c r="Q105" s="183"/>
    </row>
    <row r="106" spans="2:17" ht="13.5" hidden="1" customHeight="1" x14ac:dyDescent="0.15">
      <c r="B106" s="183"/>
      <c r="C106" s="183"/>
      <c r="D106" s="183"/>
      <c r="E106" s="183"/>
      <c r="F106" s="183"/>
      <c r="G106" s="183"/>
      <c r="H106" s="183"/>
      <c r="I106" s="183"/>
      <c r="J106" s="183"/>
      <c r="K106" s="183"/>
      <c r="L106" s="183"/>
      <c r="M106" s="183"/>
      <c r="N106" s="183"/>
      <c r="O106" s="183"/>
      <c r="P106" s="183"/>
      <c r="Q106" s="183"/>
    </row>
    <row r="107" spans="2:17" ht="13.5" hidden="1" customHeight="1" x14ac:dyDescent="0.15">
      <c r="B107" s="183"/>
      <c r="C107" s="183"/>
      <c r="D107" s="183"/>
      <c r="E107" s="183"/>
      <c r="F107" s="183"/>
      <c r="G107" s="183"/>
      <c r="H107" s="183"/>
      <c r="I107" s="183"/>
      <c r="J107" s="183"/>
      <c r="K107" s="183"/>
      <c r="L107" s="183"/>
      <c r="M107" s="183"/>
      <c r="N107" s="183"/>
      <c r="O107" s="183"/>
      <c r="P107" s="183"/>
      <c r="Q107" s="183"/>
    </row>
    <row r="108" spans="2:17" ht="13.5" hidden="1" customHeight="1" x14ac:dyDescent="0.15">
      <c r="B108" s="183"/>
      <c r="C108" s="183"/>
      <c r="D108" s="183"/>
      <c r="E108" s="183"/>
      <c r="F108" s="183"/>
      <c r="G108" s="183"/>
      <c r="H108" s="183"/>
      <c r="I108" s="183"/>
      <c r="J108" s="183"/>
      <c r="K108" s="183"/>
      <c r="L108" s="183"/>
      <c r="M108" s="183"/>
      <c r="N108" s="183"/>
      <c r="O108" s="183"/>
      <c r="P108" s="183"/>
      <c r="Q108" s="183"/>
    </row>
    <row r="109" spans="2:17" ht="13.5" hidden="1" customHeight="1" x14ac:dyDescent="0.15">
      <c r="B109" s="183"/>
      <c r="C109" s="183"/>
      <c r="D109" s="183"/>
      <c r="E109" s="183"/>
      <c r="F109" s="183"/>
      <c r="G109" s="183"/>
      <c r="H109" s="183"/>
      <c r="I109" s="183"/>
      <c r="J109" s="183"/>
      <c r="K109" s="183"/>
      <c r="L109" s="183"/>
      <c r="M109" s="183"/>
      <c r="N109" s="183"/>
      <c r="O109" s="183"/>
      <c r="P109" s="183"/>
      <c r="Q109" s="183"/>
    </row>
    <row r="110" spans="2:17" ht="13.5" hidden="1" customHeight="1" x14ac:dyDescent="0.15">
      <c r="B110" s="183"/>
      <c r="C110" s="183"/>
      <c r="D110" s="183"/>
      <c r="E110" s="183"/>
      <c r="F110" s="183"/>
      <c r="G110" s="183"/>
      <c r="H110" s="183"/>
      <c r="I110" s="183"/>
      <c r="J110" s="183"/>
      <c r="K110" s="183"/>
      <c r="L110" s="183"/>
      <c r="M110" s="183"/>
      <c r="N110" s="183"/>
      <c r="O110" s="183"/>
      <c r="P110" s="183"/>
      <c r="Q110" s="183"/>
    </row>
    <row r="111" spans="2:17" ht="13.5" hidden="1" customHeight="1" x14ac:dyDescent="0.15">
      <c r="B111" s="183"/>
      <c r="C111" s="183"/>
      <c r="D111" s="183"/>
      <c r="E111" s="183"/>
      <c r="F111" s="183"/>
      <c r="G111" s="183"/>
      <c r="H111" s="183"/>
      <c r="I111" s="183"/>
      <c r="J111" s="183"/>
      <c r="K111" s="183"/>
      <c r="L111" s="183"/>
      <c r="M111" s="183"/>
      <c r="N111" s="183"/>
      <c r="O111" s="183"/>
      <c r="P111" s="183"/>
      <c r="Q111" s="183"/>
    </row>
    <row r="112" spans="2:17" ht="13.5" hidden="1" customHeight="1" x14ac:dyDescent="0.15">
      <c r="B112" s="183"/>
      <c r="C112" s="183"/>
      <c r="D112" s="183"/>
      <c r="E112" s="183"/>
      <c r="F112" s="183"/>
      <c r="G112" s="183"/>
      <c r="H112" s="183"/>
      <c r="I112" s="183"/>
      <c r="J112" s="183"/>
      <c r="K112" s="183"/>
      <c r="L112" s="183"/>
      <c r="M112" s="183"/>
      <c r="N112" s="183"/>
      <c r="O112" s="183"/>
      <c r="P112" s="183"/>
      <c r="Q112" s="183"/>
    </row>
    <row r="113" spans="2:17" ht="13.5" hidden="1" customHeight="1" x14ac:dyDescent="0.15">
      <c r="B113" s="183"/>
      <c r="C113" s="183"/>
      <c r="D113" s="183"/>
      <c r="E113" s="183"/>
      <c r="F113" s="183"/>
      <c r="G113" s="183"/>
      <c r="H113" s="183"/>
      <c r="I113" s="183"/>
      <c r="J113" s="183"/>
      <c r="K113" s="183"/>
      <c r="L113" s="183"/>
      <c r="M113" s="183"/>
      <c r="N113" s="183"/>
      <c r="O113" s="183"/>
      <c r="P113" s="183"/>
      <c r="Q113" s="183"/>
    </row>
    <row r="114" spans="2:17" ht="13.5" hidden="1" customHeight="1" x14ac:dyDescent="0.15">
      <c r="B114" s="183"/>
      <c r="C114" s="183"/>
      <c r="D114" s="183"/>
      <c r="E114" s="183"/>
      <c r="F114" s="183"/>
      <c r="G114" s="183"/>
      <c r="H114" s="183"/>
      <c r="I114" s="183"/>
      <c r="J114" s="183"/>
      <c r="K114" s="183"/>
      <c r="L114" s="183"/>
      <c r="M114" s="183"/>
      <c r="N114" s="183"/>
      <c r="O114" s="183"/>
      <c r="P114" s="183"/>
      <c r="Q114" s="183"/>
    </row>
    <row r="115" spans="2:17" ht="13.5" hidden="1" customHeight="1" x14ac:dyDescent="0.15">
      <c r="B115" s="183"/>
      <c r="C115" s="183"/>
      <c r="D115" s="183"/>
      <c r="E115" s="183"/>
      <c r="F115" s="183"/>
      <c r="G115" s="183"/>
      <c r="H115" s="183"/>
      <c r="I115" s="183"/>
      <c r="J115" s="183"/>
      <c r="K115" s="183"/>
      <c r="L115" s="183"/>
      <c r="M115" s="183"/>
      <c r="N115" s="183"/>
      <c r="O115" s="183"/>
      <c r="P115" s="183"/>
      <c r="Q115" s="183"/>
    </row>
    <row r="116" spans="2:17" ht="13.5" hidden="1" customHeight="1" x14ac:dyDescent="0.15">
      <c r="B116" s="183"/>
      <c r="C116" s="183"/>
      <c r="D116" s="183"/>
      <c r="E116" s="183"/>
      <c r="F116" s="183"/>
      <c r="G116" s="183"/>
      <c r="H116" s="183"/>
      <c r="I116" s="183"/>
      <c r="J116" s="183"/>
      <c r="K116" s="183"/>
      <c r="L116" s="183"/>
      <c r="M116" s="183"/>
      <c r="N116" s="183"/>
      <c r="O116" s="183"/>
      <c r="P116" s="183"/>
      <c r="Q116" s="183"/>
    </row>
    <row r="117" spans="2:17" ht="13.5" hidden="1" customHeight="1" x14ac:dyDescent="0.15">
      <c r="B117" s="183"/>
      <c r="C117" s="183"/>
      <c r="D117" s="183"/>
      <c r="E117" s="183"/>
      <c r="F117" s="183"/>
      <c r="G117" s="183"/>
      <c r="H117" s="183"/>
      <c r="I117" s="183"/>
      <c r="J117" s="183"/>
      <c r="K117" s="183"/>
      <c r="L117" s="183"/>
      <c r="M117" s="183"/>
      <c r="N117" s="183"/>
      <c r="O117" s="183"/>
      <c r="P117" s="183"/>
      <c r="Q117" s="183"/>
    </row>
    <row r="118" spans="2:17" ht="13.5" hidden="1" customHeight="1" x14ac:dyDescent="0.15">
      <c r="B118" s="183"/>
      <c r="C118" s="183"/>
      <c r="D118" s="183"/>
      <c r="E118" s="183"/>
      <c r="F118" s="183"/>
      <c r="G118" s="183"/>
      <c r="H118" s="183"/>
      <c r="I118" s="183"/>
      <c r="J118" s="183"/>
      <c r="K118" s="183"/>
      <c r="L118" s="183"/>
      <c r="M118" s="183"/>
      <c r="N118" s="183"/>
      <c r="O118" s="183"/>
      <c r="P118" s="183"/>
      <c r="Q118" s="183"/>
    </row>
    <row r="119" spans="2:17" ht="13.5" hidden="1" customHeight="1" x14ac:dyDescent="0.15">
      <c r="B119" s="183"/>
      <c r="C119" s="183"/>
      <c r="D119" s="183"/>
      <c r="E119" s="183"/>
      <c r="F119" s="183"/>
      <c r="G119" s="183"/>
      <c r="H119" s="183"/>
      <c r="I119" s="183"/>
      <c r="J119" s="183"/>
      <c r="K119" s="183"/>
      <c r="L119" s="183"/>
      <c r="M119" s="183"/>
      <c r="N119" s="183"/>
      <c r="O119" s="183"/>
      <c r="P119" s="183"/>
      <c r="Q119" s="183"/>
    </row>
    <row r="120" spans="2:17" ht="13.5" hidden="1" customHeight="1" x14ac:dyDescent="0.15">
      <c r="B120" s="183"/>
      <c r="C120" s="183"/>
      <c r="D120" s="183"/>
      <c r="E120" s="183"/>
      <c r="F120" s="183"/>
      <c r="G120" s="183"/>
      <c r="H120" s="183"/>
      <c r="I120" s="183"/>
      <c r="J120" s="183"/>
      <c r="K120" s="183"/>
      <c r="L120" s="183"/>
      <c r="M120" s="183"/>
      <c r="N120" s="183"/>
      <c r="O120" s="183"/>
      <c r="P120" s="183"/>
      <c r="Q120" s="183"/>
    </row>
    <row r="121" spans="2:17" ht="13.5" hidden="1" customHeight="1" x14ac:dyDescent="0.15">
      <c r="B121" s="183"/>
      <c r="C121" s="183"/>
      <c r="D121" s="183"/>
      <c r="E121" s="183"/>
      <c r="F121" s="183"/>
      <c r="G121" s="183"/>
      <c r="H121" s="183"/>
      <c r="I121" s="183"/>
      <c r="J121" s="183"/>
      <c r="K121" s="183"/>
      <c r="L121" s="183"/>
      <c r="M121" s="183"/>
      <c r="N121" s="183"/>
      <c r="O121" s="183"/>
      <c r="P121" s="183"/>
      <c r="Q121" s="183"/>
    </row>
    <row r="122" spans="2:17" ht="13.5" hidden="1" customHeight="1" x14ac:dyDescent="0.15">
      <c r="B122" s="183"/>
      <c r="C122" s="183"/>
      <c r="D122" s="183"/>
      <c r="E122" s="183"/>
      <c r="F122" s="183"/>
      <c r="G122" s="183"/>
      <c r="H122" s="183"/>
      <c r="I122" s="183"/>
      <c r="J122" s="183"/>
      <c r="K122" s="183"/>
      <c r="L122" s="183"/>
      <c r="M122" s="183"/>
      <c r="N122" s="183"/>
      <c r="O122" s="183"/>
      <c r="P122" s="183"/>
      <c r="Q122" s="183"/>
    </row>
    <row r="123" spans="2:17" ht="13.5" hidden="1" customHeight="1" x14ac:dyDescent="0.15">
      <c r="B123" s="183"/>
      <c r="C123" s="183"/>
      <c r="D123" s="183"/>
      <c r="E123" s="183"/>
      <c r="F123" s="183"/>
      <c r="G123" s="183"/>
      <c r="H123" s="183"/>
      <c r="I123" s="183"/>
      <c r="J123" s="183"/>
      <c r="K123" s="183"/>
      <c r="L123" s="183"/>
      <c r="M123" s="183"/>
      <c r="N123" s="183"/>
      <c r="O123" s="183"/>
      <c r="P123" s="183"/>
      <c r="Q123" s="183"/>
    </row>
    <row r="124" spans="2:17" ht="13.5" hidden="1" customHeight="1" x14ac:dyDescent="0.15">
      <c r="B124" s="183"/>
      <c r="C124" s="183"/>
      <c r="D124" s="183"/>
      <c r="E124" s="183"/>
      <c r="F124" s="183"/>
      <c r="G124" s="183"/>
      <c r="H124" s="183"/>
      <c r="I124" s="183"/>
      <c r="J124" s="183"/>
      <c r="K124" s="183"/>
      <c r="L124" s="183"/>
      <c r="M124" s="183"/>
      <c r="N124" s="183"/>
      <c r="O124" s="183"/>
      <c r="P124" s="183"/>
      <c r="Q124" s="183"/>
    </row>
    <row r="125" spans="2:17" ht="13.5" hidden="1" customHeight="1" x14ac:dyDescent="0.15">
      <c r="B125" s="183"/>
      <c r="C125" s="183"/>
      <c r="D125" s="183"/>
      <c r="E125" s="183"/>
      <c r="F125" s="183"/>
      <c r="G125" s="183"/>
      <c r="H125" s="183"/>
      <c r="I125" s="183"/>
      <c r="J125" s="183"/>
      <c r="K125" s="183"/>
      <c r="L125" s="183"/>
      <c r="M125" s="183"/>
      <c r="N125" s="183"/>
      <c r="O125" s="183"/>
      <c r="P125" s="183"/>
      <c r="Q125" s="183"/>
    </row>
    <row r="126" spans="2:17" ht="13.5" hidden="1" customHeight="1" x14ac:dyDescent="0.15">
      <c r="B126" s="183"/>
      <c r="C126" s="183"/>
      <c r="D126" s="183"/>
      <c r="E126" s="183"/>
      <c r="F126" s="183"/>
      <c r="G126" s="183"/>
      <c r="H126" s="183"/>
      <c r="I126" s="183"/>
      <c r="J126" s="183"/>
      <c r="K126" s="183"/>
      <c r="L126" s="183"/>
      <c r="M126" s="183"/>
      <c r="N126" s="183"/>
      <c r="O126" s="183"/>
      <c r="P126" s="183"/>
      <c r="Q126" s="183"/>
    </row>
    <row r="127" spans="2:17" ht="13.5" hidden="1" customHeight="1" x14ac:dyDescent="0.15">
      <c r="B127" s="183"/>
      <c r="C127" s="183"/>
      <c r="D127" s="183"/>
      <c r="E127" s="183"/>
      <c r="F127" s="183"/>
      <c r="G127" s="183"/>
      <c r="H127" s="183"/>
      <c r="I127" s="183"/>
      <c r="J127" s="183"/>
      <c r="K127" s="183"/>
      <c r="L127" s="183"/>
      <c r="M127" s="183"/>
      <c r="N127" s="183"/>
      <c r="O127" s="183"/>
      <c r="P127" s="183"/>
      <c r="Q127" s="183"/>
    </row>
    <row r="128" spans="2:17" ht="13.5" hidden="1" customHeight="1" x14ac:dyDescent="0.15">
      <c r="B128" s="183"/>
      <c r="C128" s="183"/>
      <c r="D128" s="183"/>
      <c r="E128" s="183"/>
      <c r="F128" s="183"/>
      <c r="G128" s="183"/>
      <c r="H128" s="183"/>
      <c r="I128" s="183"/>
      <c r="J128" s="183"/>
      <c r="K128" s="183"/>
      <c r="L128" s="183"/>
      <c r="M128" s="183"/>
      <c r="N128" s="183"/>
      <c r="O128" s="183"/>
      <c r="P128" s="183"/>
      <c r="Q128" s="183"/>
    </row>
    <row r="129" spans="2:17" ht="13.5" hidden="1" customHeight="1" x14ac:dyDescent="0.15">
      <c r="B129" s="183"/>
      <c r="C129" s="183"/>
      <c r="D129" s="183"/>
      <c r="E129" s="183"/>
      <c r="F129" s="183"/>
      <c r="G129" s="183"/>
      <c r="H129" s="183"/>
      <c r="I129" s="183"/>
      <c r="J129" s="183"/>
      <c r="K129" s="183"/>
      <c r="L129" s="183"/>
      <c r="M129" s="183"/>
      <c r="N129" s="183"/>
      <c r="O129" s="183"/>
      <c r="P129" s="183"/>
      <c r="Q129" s="183"/>
    </row>
    <row r="130" spans="2:17" ht="13.5" hidden="1" customHeight="1" x14ac:dyDescent="0.15">
      <c r="B130" s="183"/>
      <c r="C130" s="183"/>
      <c r="D130" s="183"/>
      <c r="E130" s="183"/>
      <c r="F130" s="183"/>
      <c r="G130" s="183"/>
      <c r="H130" s="183"/>
      <c r="I130" s="183"/>
      <c r="J130" s="183"/>
      <c r="K130" s="183"/>
      <c r="L130" s="183"/>
      <c r="M130" s="183"/>
      <c r="N130" s="183"/>
      <c r="O130" s="183"/>
      <c r="P130" s="183"/>
      <c r="Q130" s="183"/>
    </row>
    <row r="131" spans="2:17" ht="13.5" hidden="1" customHeight="1" x14ac:dyDescent="0.15">
      <c r="B131" s="183"/>
      <c r="C131" s="183"/>
      <c r="D131" s="183"/>
      <c r="E131" s="183"/>
      <c r="F131" s="183"/>
      <c r="G131" s="183"/>
      <c r="H131" s="183"/>
      <c r="I131" s="183"/>
      <c r="J131" s="183"/>
      <c r="K131" s="183"/>
      <c r="L131" s="183"/>
      <c r="M131" s="183"/>
      <c r="N131" s="183"/>
      <c r="O131" s="183"/>
      <c r="P131" s="183"/>
      <c r="Q131" s="183"/>
    </row>
    <row r="132" spans="2:17" ht="13.5" hidden="1" customHeight="1" x14ac:dyDescent="0.15">
      <c r="B132" s="183"/>
      <c r="C132" s="183"/>
      <c r="D132" s="183"/>
      <c r="E132" s="183"/>
      <c r="F132" s="183"/>
      <c r="G132" s="183"/>
      <c r="H132" s="183"/>
      <c r="I132" s="183"/>
      <c r="J132" s="183"/>
      <c r="K132" s="183"/>
      <c r="L132" s="183"/>
      <c r="M132" s="183"/>
      <c r="N132" s="183"/>
      <c r="O132" s="183"/>
      <c r="P132" s="183"/>
      <c r="Q132" s="183"/>
    </row>
    <row r="133" spans="2:17" ht="13.5" hidden="1" customHeight="1" x14ac:dyDescent="0.15">
      <c r="B133" s="183"/>
      <c r="C133" s="183"/>
      <c r="D133" s="183"/>
      <c r="E133" s="183"/>
      <c r="F133" s="183"/>
      <c r="G133" s="183"/>
      <c r="H133" s="183"/>
      <c r="I133" s="183"/>
      <c r="J133" s="183"/>
      <c r="K133" s="183"/>
      <c r="L133" s="183"/>
      <c r="M133" s="183"/>
      <c r="N133" s="183"/>
      <c r="O133" s="183"/>
      <c r="P133" s="183"/>
      <c r="Q133" s="183"/>
    </row>
    <row r="134" spans="2:17" ht="13.5" hidden="1" customHeight="1" x14ac:dyDescent="0.15">
      <c r="B134" s="183"/>
      <c r="C134" s="183"/>
      <c r="D134" s="183"/>
      <c r="E134" s="183"/>
      <c r="F134" s="183"/>
      <c r="G134" s="183"/>
      <c r="H134" s="183"/>
      <c r="I134" s="183"/>
      <c r="J134" s="183"/>
      <c r="K134" s="183"/>
      <c r="L134" s="183"/>
      <c r="M134" s="183"/>
      <c r="N134" s="183"/>
      <c r="O134" s="183"/>
      <c r="P134" s="183"/>
      <c r="Q134" s="183"/>
    </row>
    <row r="135" spans="2:17" ht="13.5" hidden="1" customHeight="1" x14ac:dyDescent="0.15">
      <c r="B135" s="183"/>
      <c r="C135" s="183"/>
      <c r="D135" s="183"/>
      <c r="E135" s="183"/>
      <c r="F135" s="183"/>
      <c r="G135" s="183"/>
      <c r="H135" s="183"/>
      <c r="I135" s="183"/>
      <c r="J135" s="183"/>
      <c r="K135" s="183"/>
      <c r="L135" s="183"/>
      <c r="M135" s="183"/>
      <c r="N135" s="183"/>
      <c r="O135" s="183"/>
      <c r="P135" s="183"/>
      <c r="Q135" s="183"/>
    </row>
    <row r="136" spans="2:17" ht="13.5" hidden="1" customHeight="1" x14ac:dyDescent="0.15">
      <c r="B136" s="183"/>
      <c r="C136" s="183"/>
      <c r="D136" s="183"/>
      <c r="E136" s="183"/>
      <c r="F136" s="183"/>
      <c r="G136" s="183"/>
      <c r="H136" s="183"/>
      <c r="I136" s="183"/>
      <c r="J136" s="183"/>
      <c r="K136" s="183"/>
      <c r="L136" s="183"/>
      <c r="M136" s="183"/>
      <c r="N136" s="183"/>
      <c r="O136" s="183"/>
      <c r="P136" s="183"/>
      <c r="Q136" s="183"/>
    </row>
    <row r="137" spans="2:17" ht="13.5" hidden="1" customHeight="1" x14ac:dyDescent="0.15">
      <c r="B137" s="183"/>
      <c r="C137" s="183"/>
      <c r="D137" s="183"/>
      <c r="E137" s="183"/>
      <c r="F137" s="183"/>
      <c r="G137" s="183"/>
      <c r="H137" s="183"/>
      <c r="I137" s="183"/>
      <c r="J137" s="183"/>
      <c r="K137" s="183"/>
      <c r="L137" s="183"/>
      <c r="M137" s="183"/>
      <c r="N137" s="183"/>
      <c r="O137" s="183"/>
      <c r="P137" s="183"/>
      <c r="Q137" s="183"/>
    </row>
    <row r="138" spans="2:17" ht="13.5" hidden="1" customHeight="1" x14ac:dyDescent="0.15">
      <c r="B138" s="183"/>
      <c r="C138" s="183"/>
      <c r="D138" s="183"/>
      <c r="E138" s="183"/>
      <c r="F138" s="183"/>
      <c r="G138" s="183"/>
      <c r="H138" s="183"/>
      <c r="I138" s="183"/>
      <c r="J138" s="183"/>
      <c r="K138" s="183"/>
      <c r="L138" s="183"/>
      <c r="M138" s="183"/>
      <c r="N138" s="183"/>
      <c r="O138" s="183"/>
      <c r="P138" s="183"/>
      <c r="Q138" s="183"/>
    </row>
    <row r="139" spans="2:17" ht="13.5" hidden="1" customHeight="1" x14ac:dyDescent="0.15">
      <c r="B139" s="183"/>
      <c r="C139" s="183"/>
      <c r="D139" s="183"/>
      <c r="E139" s="183"/>
      <c r="F139" s="183"/>
      <c r="G139" s="183"/>
      <c r="H139" s="183"/>
      <c r="I139" s="183"/>
      <c r="J139" s="183"/>
      <c r="K139" s="183"/>
      <c r="L139" s="183"/>
      <c r="M139" s="183"/>
      <c r="N139" s="183"/>
      <c r="O139" s="183"/>
      <c r="P139" s="183"/>
      <c r="Q139" s="183"/>
    </row>
    <row r="140" spans="2:17" ht="13.5" hidden="1" customHeight="1" x14ac:dyDescent="0.15">
      <c r="B140" s="183"/>
      <c r="C140" s="183"/>
      <c r="D140" s="183"/>
      <c r="E140" s="183"/>
      <c r="F140" s="183"/>
      <c r="G140" s="183"/>
      <c r="H140" s="183"/>
      <c r="I140" s="183"/>
      <c r="J140" s="183"/>
      <c r="K140" s="183"/>
      <c r="L140" s="183"/>
      <c r="M140" s="183"/>
      <c r="N140" s="183"/>
      <c r="O140" s="183"/>
      <c r="P140" s="183"/>
      <c r="Q140" s="183"/>
    </row>
    <row r="141" spans="2:17" ht="13.5" hidden="1" customHeight="1" x14ac:dyDescent="0.15">
      <c r="B141" s="183"/>
      <c r="C141" s="183"/>
      <c r="D141" s="183"/>
      <c r="E141" s="183"/>
      <c r="F141" s="183"/>
      <c r="G141" s="183"/>
      <c r="H141" s="183"/>
      <c r="I141" s="183"/>
      <c r="J141" s="183"/>
      <c r="K141" s="183"/>
      <c r="L141" s="183"/>
      <c r="M141" s="183"/>
      <c r="N141" s="183"/>
      <c r="O141" s="183"/>
      <c r="P141" s="183"/>
      <c r="Q141" s="183"/>
    </row>
    <row r="142" spans="2:17" ht="13.5" hidden="1" customHeight="1" x14ac:dyDescent="0.15">
      <c r="B142" s="183"/>
      <c r="C142" s="183"/>
      <c r="D142" s="183"/>
      <c r="E142" s="183"/>
      <c r="F142" s="183"/>
      <c r="G142" s="183"/>
      <c r="H142" s="183"/>
      <c r="I142" s="183"/>
      <c r="J142" s="183"/>
      <c r="K142" s="183"/>
      <c r="L142" s="183"/>
      <c r="M142" s="183"/>
      <c r="N142" s="183"/>
      <c r="O142" s="183"/>
      <c r="P142" s="183"/>
      <c r="Q142" s="183"/>
    </row>
    <row r="143" spans="2:17" ht="13.5" hidden="1" customHeight="1" x14ac:dyDescent="0.15">
      <c r="B143" s="183"/>
      <c r="C143" s="183"/>
      <c r="D143" s="183"/>
      <c r="E143" s="183"/>
      <c r="F143" s="183"/>
      <c r="G143" s="183"/>
      <c r="H143" s="183"/>
      <c r="I143" s="183"/>
      <c r="J143" s="183"/>
      <c r="K143" s="183"/>
      <c r="L143" s="183"/>
      <c r="M143" s="183"/>
      <c r="N143" s="183"/>
      <c r="O143" s="183"/>
      <c r="P143" s="183"/>
      <c r="Q143" s="183"/>
    </row>
    <row r="144" spans="2:17" ht="13.5" hidden="1" customHeight="1" x14ac:dyDescent="0.15">
      <c r="B144" s="183"/>
      <c r="C144" s="183"/>
      <c r="D144" s="183"/>
      <c r="E144" s="183"/>
      <c r="F144" s="183"/>
      <c r="G144" s="183"/>
      <c r="H144" s="183"/>
      <c r="I144" s="183"/>
      <c r="J144" s="183"/>
      <c r="K144" s="183"/>
      <c r="L144" s="183"/>
      <c r="M144" s="183"/>
      <c r="N144" s="183"/>
      <c r="O144" s="183"/>
      <c r="P144" s="183"/>
      <c r="Q144" s="183"/>
    </row>
    <row r="145" spans="2:17" ht="13.5" hidden="1" customHeight="1" x14ac:dyDescent="0.15">
      <c r="B145" s="183"/>
      <c r="C145" s="183"/>
      <c r="D145" s="183"/>
      <c r="E145" s="183"/>
      <c r="F145" s="183"/>
      <c r="G145" s="183"/>
      <c r="H145" s="183"/>
      <c r="I145" s="183"/>
      <c r="J145" s="183"/>
      <c r="K145" s="183"/>
      <c r="L145" s="183"/>
      <c r="M145" s="183"/>
      <c r="N145" s="183"/>
      <c r="O145" s="183"/>
      <c r="P145" s="183"/>
      <c r="Q145" s="183"/>
    </row>
    <row r="146" spans="2:17" ht="13.5" hidden="1" customHeight="1" x14ac:dyDescent="0.15">
      <c r="B146" s="183"/>
      <c r="C146" s="183"/>
      <c r="D146" s="183"/>
      <c r="E146" s="183"/>
      <c r="F146" s="183"/>
      <c r="G146" s="183"/>
      <c r="H146" s="183"/>
      <c r="I146" s="183"/>
      <c r="J146" s="183"/>
      <c r="K146" s="183"/>
      <c r="L146" s="183"/>
      <c r="M146" s="183"/>
      <c r="N146" s="183"/>
      <c r="O146" s="183"/>
      <c r="P146" s="183"/>
      <c r="Q146" s="183"/>
    </row>
    <row r="147" spans="2:17" ht="13.5" hidden="1" customHeight="1" x14ac:dyDescent="0.15">
      <c r="B147" s="183"/>
      <c r="C147" s="183"/>
      <c r="D147" s="183"/>
      <c r="E147" s="183"/>
      <c r="F147" s="183"/>
      <c r="G147" s="183"/>
      <c r="H147" s="183"/>
      <c r="I147" s="183"/>
      <c r="J147" s="183"/>
      <c r="K147" s="183"/>
      <c r="L147" s="183"/>
      <c r="M147" s="183"/>
      <c r="N147" s="183"/>
      <c r="O147" s="183"/>
      <c r="P147" s="183"/>
      <c r="Q147" s="183"/>
    </row>
    <row r="148" spans="2:17" ht="13.5" hidden="1" customHeight="1" x14ac:dyDescent="0.15">
      <c r="B148" s="183"/>
      <c r="C148" s="183"/>
      <c r="D148" s="183"/>
      <c r="E148" s="183"/>
      <c r="F148" s="183"/>
      <c r="G148" s="183"/>
      <c r="H148" s="183"/>
      <c r="I148" s="183"/>
      <c r="J148" s="183"/>
      <c r="K148" s="183"/>
      <c r="L148" s="183"/>
      <c r="M148" s="183"/>
      <c r="N148" s="183"/>
      <c r="O148" s="183"/>
      <c r="P148" s="183"/>
      <c r="Q148" s="183"/>
    </row>
    <row r="149" spans="2:17" ht="13.5" hidden="1" customHeight="1" x14ac:dyDescent="0.15">
      <c r="B149" s="183"/>
      <c r="C149" s="183"/>
      <c r="D149" s="183"/>
      <c r="E149" s="183"/>
      <c r="F149" s="183"/>
      <c r="G149" s="183"/>
      <c r="H149" s="183"/>
      <c r="I149" s="183"/>
      <c r="J149" s="183"/>
      <c r="K149" s="183"/>
      <c r="L149" s="183"/>
      <c r="M149" s="183"/>
      <c r="N149" s="183"/>
      <c r="O149" s="183"/>
      <c r="P149" s="183"/>
      <c r="Q149" s="183"/>
    </row>
    <row r="150" spans="2:17" ht="13.5" hidden="1" customHeight="1" x14ac:dyDescent="0.15">
      <c r="B150" s="183"/>
      <c r="C150" s="183"/>
      <c r="D150" s="183"/>
      <c r="E150" s="183"/>
      <c r="F150" s="183"/>
      <c r="G150" s="183"/>
      <c r="H150" s="183"/>
      <c r="I150" s="183"/>
      <c r="J150" s="183"/>
      <c r="K150" s="183"/>
      <c r="L150" s="183"/>
      <c r="M150" s="183"/>
      <c r="N150" s="183"/>
      <c r="O150" s="183"/>
      <c r="P150" s="183"/>
      <c r="Q150" s="183"/>
    </row>
    <row r="151" spans="2:17" ht="13.5" hidden="1" customHeight="1" x14ac:dyDescent="0.15">
      <c r="B151" s="183"/>
      <c r="C151" s="183"/>
      <c r="D151" s="183"/>
      <c r="E151" s="183"/>
      <c r="F151" s="183"/>
      <c r="G151" s="183"/>
      <c r="H151" s="183"/>
      <c r="I151" s="183"/>
      <c r="J151" s="183"/>
      <c r="K151" s="183"/>
      <c r="L151" s="183"/>
      <c r="M151" s="183"/>
      <c r="N151" s="183"/>
      <c r="O151" s="183"/>
      <c r="P151" s="183"/>
      <c r="Q151" s="183"/>
    </row>
    <row r="152" spans="2:17" ht="13.5" hidden="1" customHeight="1" x14ac:dyDescent="0.15">
      <c r="B152" s="183"/>
      <c r="C152" s="183"/>
      <c r="D152" s="183"/>
      <c r="E152" s="183"/>
      <c r="F152" s="183"/>
      <c r="G152" s="183"/>
      <c r="H152" s="183"/>
      <c r="I152" s="183"/>
      <c r="J152" s="183"/>
      <c r="K152" s="183"/>
      <c r="L152" s="183"/>
      <c r="M152" s="183"/>
      <c r="N152" s="183"/>
      <c r="O152" s="183"/>
      <c r="P152" s="183"/>
      <c r="Q152" s="183"/>
    </row>
    <row r="153" spans="2:17" ht="13.5" hidden="1" customHeight="1" x14ac:dyDescent="0.15">
      <c r="B153" s="183"/>
      <c r="C153" s="183"/>
      <c r="D153" s="183"/>
      <c r="E153" s="183"/>
      <c r="F153" s="183"/>
      <c r="G153" s="183"/>
      <c r="H153" s="183"/>
      <c r="I153" s="183"/>
      <c r="J153" s="183"/>
      <c r="K153" s="183"/>
      <c r="L153" s="183"/>
      <c r="M153" s="183"/>
      <c r="N153" s="183"/>
      <c r="O153" s="183"/>
      <c r="P153" s="183"/>
      <c r="Q153" s="183"/>
    </row>
    <row r="154" spans="2:17" ht="13.5" hidden="1" customHeight="1" x14ac:dyDescent="0.15">
      <c r="B154" s="183"/>
      <c r="C154" s="183"/>
      <c r="D154" s="183"/>
      <c r="E154" s="183"/>
      <c r="F154" s="183"/>
      <c r="G154" s="183"/>
      <c r="H154" s="183"/>
      <c r="I154" s="183"/>
      <c r="J154" s="183"/>
      <c r="K154" s="183"/>
      <c r="L154" s="183"/>
      <c r="M154" s="183"/>
      <c r="N154" s="183"/>
      <c r="O154" s="183"/>
      <c r="P154" s="183"/>
      <c r="Q154" s="183"/>
    </row>
    <row r="155" spans="2:17" ht="13.5" hidden="1" customHeight="1" x14ac:dyDescent="0.15">
      <c r="B155" s="183"/>
      <c r="C155" s="183"/>
      <c r="D155" s="183"/>
      <c r="E155" s="183"/>
      <c r="F155" s="183"/>
      <c r="G155" s="183"/>
      <c r="H155" s="183"/>
      <c r="I155" s="183"/>
      <c r="J155" s="183"/>
      <c r="K155" s="183"/>
      <c r="L155" s="183"/>
      <c r="M155" s="183"/>
      <c r="N155" s="183"/>
      <c r="O155" s="183"/>
      <c r="P155" s="183"/>
      <c r="Q155" s="183"/>
    </row>
    <row r="156" spans="2:17" ht="13.5" hidden="1" customHeight="1" x14ac:dyDescent="0.15">
      <c r="B156" s="183"/>
      <c r="C156" s="183"/>
      <c r="D156" s="183"/>
      <c r="E156" s="183"/>
      <c r="F156" s="183"/>
      <c r="G156" s="183"/>
      <c r="H156" s="183"/>
      <c r="I156" s="183"/>
      <c r="J156" s="183"/>
      <c r="K156" s="183"/>
      <c r="L156" s="183"/>
      <c r="M156" s="183"/>
      <c r="N156" s="183"/>
      <c r="O156" s="183"/>
      <c r="P156" s="183"/>
      <c r="Q156" s="183"/>
    </row>
    <row r="157" spans="2:17" ht="13.5" hidden="1" customHeight="1" x14ac:dyDescent="0.15">
      <c r="B157" s="183"/>
      <c r="C157" s="183"/>
      <c r="D157" s="183"/>
      <c r="E157" s="183"/>
      <c r="F157" s="183"/>
      <c r="G157" s="183"/>
      <c r="H157" s="183"/>
      <c r="I157" s="183"/>
      <c r="J157" s="183"/>
      <c r="K157" s="183"/>
      <c r="L157" s="183"/>
      <c r="M157" s="183"/>
      <c r="N157" s="183"/>
      <c r="O157" s="183"/>
      <c r="P157" s="183"/>
      <c r="Q157" s="183"/>
    </row>
    <row r="158" spans="2:17" ht="13.5" hidden="1" customHeight="1" x14ac:dyDescent="0.15">
      <c r="B158" s="183"/>
      <c r="C158" s="183"/>
      <c r="D158" s="183"/>
      <c r="E158" s="183"/>
      <c r="F158" s="183"/>
      <c r="G158" s="183"/>
      <c r="H158" s="183"/>
      <c r="I158" s="183"/>
      <c r="J158" s="183"/>
      <c r="K158" s="183"/>
      <c r="L158" s="183"/>
      <c r="M158" s="183"/>
      <c r="N158" s="183"/>
      <c r="O158" s="183"/>
      <c r="P158" s="183"/>
      <c r="Q158" s="183"/>
    </row>
    <row r="159" spans="2:17" ht="13.5" hidden="1" customHeight="1" x14ac:dyDescent="0.15">
      <c r="B159" s="183"/>
      <c r="C159" s="183"/>
      <c r="D159" s="183"/>
      <c r="E159" s="183"/>
      <c r="F159" s="183"/>
      <c r="G159" s="183"/>
      <c r="H159" s="183"/>
      <c r="I159" s="183"/>
      <c r="J159" s="183"/>
      <c r="K159" s="183"/>
      <c r="L159" s="183"/>
      <c r="M159" s="183"/>
      <c r="N159" s="183"/>
      <c r="O159" s="183"/>
      <c r="P159" s="183"/>
      <c r="Q159" s="183"/>
    </row>
    <row r="160" spans="2:17" ht="13.5" hidden="1" customHeight="1" x14ac:dyDescent="0.15">
      <c r="B160" s="183"/>
      <c r="C160" s="183"/>
      <c r="D160" s="183"/>
      <c r="E160" s="183"/>
      <c r="F160" s="183"/>
      <c r="G160" s="183"/>
      <c r="H160" s="183"/>
      <c r="I160" s="183"/>
      <c r="J160" s="183"/>
      <c r="K160" s="183"/>
      <c r="L160" s="183"/>
      <c r="M160" s="183"/>
      <c r="N160" s="183"/>
      <c r="O160" s="183"/>
      <c r="P160" s="183"/>
      <c r="Q160" s="18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181" customWidth="1"/>
    <col min="2" max="16" width="9" style="181" customWidth="1"/>
    <col min="17" max="17" width="9.125" style="181" customWidth="1"/>
    <col min="18" max="18" width="9.125" style="181" bestFit="1" customWidth="1"/>
    <col min="19" max="34" width="9" style="181" customWidth="1"/>
    <col min="35" max="16384" width="9" style="180" hidden="1"/>
  </cols>
  <sheetData>
    <row r="1" spans="2:34" ht="13.5" customHeight="1"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2:34" x14ac:dyDescent="0.15">
      <c r="S2" s="180"/>
      <c r="AH2" s="180"/>
    </row>
    <row r="3" spans="2:34" x14ac:dyDescent="0.15">
      <c r="C3" s="180"/>
      <c r="D3" s="180"/>
      <c r="E3" s="180"/>
      <c r="F3" s="180"/>
      <c r="G3" s="180"/>
      <c r="H3" s="180"/>
      <c r="I3" s="180"/>
      <c r="J3" s="180"/>
      <c r="K3" s="180"/>
      <c r="L3" s="180"/>
      <c r="M3" s="180"/>
      <c r="N3" s="180"/>
      <c r="O3" s="180"/>
      <c r="P3" s="180"/>
      <c r="Q3" s="180"/>
      <c r="R3" s="180"/>
      <c r="S3" s="180"/>
      <c r="U3" s="180"/>
      <c r="V3" s="180"/>
      <c r="W3" s="180"/>
      <c r="X3" s="180"/>
      <c r="Y3" s="180"/>
      <c r="Z3" s="180"/>
      <c r="AA3" s="180"/>
      <c r="AB3" s="180"/>
      <c r="AC3" s="180"/>
      <c r="AD3" s="180"/>
      <c r="AE3" s="180"/>
      <c r="AF3" s="180"/>
      <c r="AG3" s="180"/>
      <c r="AH3" s="180"/>
    </row>
    <row r="4" spans="2:34" x14ac:dyDescent="0.15"/>
    <row r="5" spans="2:34" x14ac:dyDescent="0.15"/>
    <row r="6" spans="2:34" x14ac:dyDescent="0.15"/>
    <row r="7" spans="2:34" x14ac:dyDescent="0.15"/>
    <row r="8" spans="2:34" x14ac:dyDescent="0.15"/>
    <row r="9" spans="2:34" x14ac:dyDescent="0.15">
      <c r="AH9" s="18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80"/>
    </row>
    <row r="18" spans="12:34" x14ac:dyDescent="0.15"/>
    <row r="19" spans="12:34" x14ac:dyDescent="0.15"/>
    <row r="20" spans="12:34" x14ac:dyDescent="0.15">
      <c r="AH20" s="180"/>
    </row>
    <row r="21" spans="12:34" x14ac:dyDescent="0.15">
      <c r="AH21" s="180"/>
    </row>
    <row r="22" spans="12:34" x14ac:dyDescent="0.15"/>
    <row r="23" spans="12:34" x14ac:dyDescent="0.15"/>
    <row r="24" spans="12:34" x14ac:dyDescent="0.15">
      <c r="Q24" s="180"/>
    </row>
    <row r="25" spans="12:34" x14ac:dyDescent="0.15"/>
    <row r="26" spans="12:34" x14ac:dyDescent="0.15"/>
    <row r="27" spans="12:34" x14ac:dyDescent="0.15"/>
    <row r="28" spans="12:34" x14ac:dyDescent="0.15">
      <c r="O28" s="180"/>
      <c r="T28" s="180"/>
      <c r="AH28" s="180"/>
    </row>
    <row r="29" spans="12:34" x14ac:dyDescent="0.15"/>
    <row r="30" spans="12:34" x14ac:dyDescent="0.15"/>
    <row r="31" spans="12:34" x14ac:dyDescent="0.15">
      <c r="Q31" s="180"/>
    </row>
    <row r="32" spans="12:34" x14ac:dyDescent="0.15">
      <c r="L32" s="180"/>
    </row>
    <row r="33" spans="2:34" x14ac:dyDescent="0.15">
      <c r="C33" s="180"/>
      <c r="E33" s="180"/>
      <c r="G33" s="180"/>
      <c r="I33" s="180"/>
      <c r="X33" s="180"/>
    </row>
    <row r="34" spans="2:34" x14ac:dyDescent="0.15">
      <c r="B34" s="180"/>
      <c r="P34" s="180"/>
      <c r="R34" s="180"/>
      <c r="T34" s="180"/>
    </row>
    <row r="35" spans="2:34" x14ac:dyDescent="0.15">
      <c r="D35" s="180"/>
      <c r="W35" s="180"/>
      <c r="AC35" s="180"/>
      <c r="AD35" s="180"/>
      <c r="AE35" s="180"/>
      <c r="AF35" s="180"/>
      <c r="AG35" s="180"/>
      <c r="AH35" s="180"/>
    </row>
    <row r="36" spans="2:34" x14ac:dyDescent="0.15">
      <c r="H36" s="180"/>
      <c r="J36" s="180"/>
      <c r="K36" s="180"/>
      <c r="M36" s="180"/>
      <c r="Y36" s="180"/>
      <c r="Z36" s="180"/>
      <c r="AA36" s="180"/>
      <c r="AB36" s="180"/>
      <c r="AC36" s="180"/>
      <c r="AD36" s="180"/>
      <c r="AE36" s="180"/>
      <c r="AF36" s="180"/>
      <c r="AG36" s="180"/>
      <c r="AH36" s="180"/>
    </row>
    <row r="37" spans="2:34" x14ac:dyDescent="0.15">
      <c r="AH37" s="180"/>
    </row>
    <row r="38" spans="2:34" x14ac:dyDescent="0.15">
      <c r="AG38" s="180"/>
      <c r="AH38" s="180"/>
    </row>
    <row r="39" spans="2:34" x14ac:dyDescent="0.15"/>
    <row r="40" spans="2:34" x14ac:dyDescent="0.15">
      <c r="X40" s="180"/>
    </row>
    <row r="41" spans="2:34" x14ac:dyDescent="0.15">
      <c r="R41" s="180"/>
    </row>
    <row r="42" spans="2:34" x14ac:dyDescent="0.15">
      <c r="W42" s="180"/>
    </row>
    <row r="43" spans="2:34" x14ac:dyDescent="0.15">
      <c r="Y43" s="180"/>
      <c r="Z43" s="180"/>
      <c r="AA43" s="180"/>
      <c r="AB43" s="180"/>
      <c r="AC43" s="180"/>
      <c r="AD43" s="180"/>
      <c r="AE43" s="180"/>
      <c r="AF43" s="180"/>
      <c r="AG43" s="180"/>
      <c r="AH43" s="180"/>
    </row>
    <row r="44" spans="2:34" x14ac:dyDescent="0.15">
      <c r="AH44" s="180"/>
    </row>
    <row r="45" spans="2:34" x14ac:dyDescent="0.15">
      <c r="X45" s="180"/>
    </row>
    <row r="46" spans="2:34" x14ac:dyDescent="0.15"/>
    <row r="47" spans="2:34" x14ac:dyDescent="0.15"/>
    <row r="48" spans="2:34" x14ac:dyDescent="0.15">
      <c r="W48" s="180"/>
      <c r="Y48" s="180"/>
      <c r="Z48" s="180"/>
      <c r="AA48" s="180"/>
      <c r="AB48" s="180"/>
      <c r="AC48" s="180"/>
      <c r="AD48" s="180"/>
      <c r="AE48" s="180"/>
      <c r="AF48" s="180"/>
      <c r="AG48" s="180"/>
      <c r="AH48" s="180"/>
    </row>
    <row r="49" spans="28:34" x14ac:dyDescent="0.15"/>
    <row r="50" spans="28:34" x14ac:dyDescent="0.15">
      <c r="AE50" s="180"/>
      <c r="AF50" s="180"/>
      <c r="AG50" s="180"/>
      <c r="AH50" s="180"/>
    </row>
    <row r="51" spans="28:34" x14ac:dyDescent="0.15">
      <c r="AC51" s="180"/>
      <c r="AD51" s="180"/>
      <c r="AE51" s="180"/>
      <c r="AF51" s="180"/>
      <c r="AG51" s="180"/>
      <c r="AH51" s="180"/>
    </row>
    <row r="52" spans="28:34" x14ac:dyDescent="0.15"/>
    <row r="53" spans="28:34" x14ac:dyDescent="0.15">
      <c r="AF53" s="180"/>
      <c r="AG53" s="180"/>
      <c r="AH53" s="180"/>
    </row>
    <row r="54" spans="28:34" x14ac:dyDescent="0.15">
      <c r="AH54" s="180"/>
    </row>
    <row r="55" spans="28:34" x14ac:dyDescent="0.15"/>
    <row r="56" spans="28:34" x14ac:dyDescent="0.15">
      <c r="AB56" s="180"/>
      <c r="AC56" s="180"/>
      <c r="AD56" s="180"/>
      <c r="AE56" s="180"/>
      <c r="AF56" s="180"/>
      <c r="AG56" s="180"/>
      <c r="AH56" s="180"/>
    </row>
    <row r="57" spans="28:34" x14ac:dyDescent="0.15">
      <c r="AH57" s="180"/>
    </row>
    <row r="58" spans="28:34" x14ac:dyDescent="0.15">
      <c r="AH58" s="180"/>
    </row>
    <row r="59" spans="28:34" x14ac:dyDescent="0.15"/>
    <row r="60" spans="28:34" x14ac:dyDescent="0.15"/>
    <row r="61" spans="28:34" x14ac:dyDescent="0.15"/>
    <row r="62" spans="28:34" x14ac:dyDescent="0.15"/>
    <row r="63" spans="28:34" x14ac:dyDescent="0.15">
      <c r="AH63" s="180"/>
    </row>
    <row r="64" spans="28:34" x14ac:dyDescent="0.15">
      <c r="AG64" s="180"/>
      <c r="AH64" s="180"/>
    </row>
    <row r="65" spans="28:34" x14ac:dyDescent="0.15"/>
    <row r="66" spans="28:34" x14ac:dyDescent="0.15"/>
    <row r="67" spans="28:34" x14ac:dyDescent="0.15"/>
    <row r="68" spans="28:34" x14ac:dyDescent="0.15">
      <c r="AB68" s="180"/>
      <c r="AC68" s="180"/>
      <c r="AD68" s="180"/>
      <c r="AE68" s="180"/>
      <c r="AF68" s="180"/>
      <c r="AG68" s="180"/>
      <c r="AH68" s="180"/>
    </row>
    <row r="69" spans="28:34" x14ac:dyDescent="0.15">
      <c r="AF69" s="180"/>
      <c r="AG69" s="180"/>
      <c r="AH69" s="180"/>
    </row>
    <row r="70" spans="28:34" x14ac:dyDescent="0.15"/>
    <row r="71" spans="28:34" x14ac:dyDescent="0.15"/>
    <row r="72" spans="28:34" x14ac:dyDescent="0.15"/>
    <row r="73" spans="28:34" x14ac:dyDescent="0.15"/>
    <row r="74" spans="28:34" x14ac:dyDescent="0.15"/>
    <row r="75" spans="28:34" x14ac:dyDescent="0.15">
      <c r="AH75" s="180"/>
    </row>
    <row r="76" spans="28:34" x14ac:dyDescent="0.15">
      <c r="AF76" s="180"/>
      <c r="AG76" s="180"/>
      <c r="AH76" s="180"/>
    </row>
    <row r="77" spans="28:34" x14ac:dyDescent="0.15">
      <c r="AG77" s="180"/>
      <c r="AH77" s="180"/>
    </row>
    <row r="78" spans="28:34" x14ac:dyDescent="0.15"/>
    <row r="79" spans="28:34" x14ac:dyDescent="0.15"/>
    <row r="80" spans="28:34" x14ac:dyDescent="0.15"/>
    <row r="81" spans="25:34" x14ac:dyDescent="0.15"/>
    <row r="82" spans="25:34" x14ac:dyDescent="0.15">
      <c r="Y82" s="180"/>
    </row>
    <row r="83" spans="25:34" x14ac:dyDescent="0.15">
      <c r="Y83" s="180"/>
      <c r="Z83" s="180"/>
      <c r="AA83" s="180"/>
      <c r="AB83" s="180"/>
      <c r="AC83" s="180"/>
      <c r="AD83" s="180"/>
      <c r="AE83" s="180"/>
      <c r="AF83" s="180"/>
      <c r="AG83" s="180"/>
      <c r="AH83" s="180"/>
    </row>
    <row r="84" spans="25:34" x14ac:dyDescent="0.15"/>
    <row r="85" spans="25:34" x14ac:dyDescent="0.15"/>
    <row r="86" spans="25:34" x14ac:dyDescent="0.15"/>
    <row r="87" spans="25:34" x14ac:dyDescent="0.15"/>
    <row r="88" spans="25:34" x14ac:dyDescent="0.15">
      <c r="AH88" s="18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0"/>
      <c r="AG94" s="180"/>
      <c r="AH94" s="180"/>
    </row>
    <row r="95" spans="25:34" ht="13.5" customHeight="1" x14ac:dyDescent="0.15">
      <c r="AH95" s="18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0"/>
    </row>
    <row r="102" spans="33:34" ht="13.5" customHeight="1" x14ac:dyDescent="0.15"/>
    <row r="103" spans="33:34" ht="13.5" customHeight="1" x14ac:dyDescent="0.15"/>
    <row r="104" spans="33:34" ht="13.5" customHeight="1" x14ac:dyDescent="0.15">
      <c r="AG104" s="180"/>
      <c r="AH104" s="18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80"/>
    </row>
    <row r="117" spans="34:34" ht="13.5" customHeight="1" x14ac:dyDescent="0.15"/>
    <row r="118" spans="34:34" ht="13.5" customHeight="1" x14ac:dyDescent="0.15"/>
    <row r="119" spans="34:34" ht="13.5" customHeight="1" x14ac:dyDescent="0.15"/>
    <row r="120" spans="34:34" ht="13.5" customHeight="1" x14ac:dyDescent="0.15">
      <c r="AH120" s="180"/>
    </row>
    <row r="121" spans="34:34" ht="13.5" customHeight="1" x14ac:dyDescent="0.15">
      <c r="AH121" s="18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181" customWidth="1"/>
    <col min="2" max="16" width="9" style="181" customWidth="1"/>
    <col min="17" max="17" width="9.125" style="181" customWidth="1"/>
    <col min="18" max="18" width="9.125" style="181" bestFit="1" customWidth="1"/>
    <col min="19" max="34" width="9" style="181" customWidth="1"/>
    <col min="35" max="16384" width="9" style="180" hidden="1"/>
  </cols>
  <sheetData>
    <row r="1" spans="2:34" ht="13.5" customHeight="1"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2:34" x14ac:dyDescent="0.15">
      <c r="S2" s="180"/>
      <c r="AH2" s="180"/>
    </row>
    <row r="3" spans="2:34" x14ac:dyDescent="0.15">
      <c r="C3" s="180"/>
      <c r="D3" s="180"/>
      <c r="E3" s="180"/>
      <c r="F3" s="180"/>
      <c r="G3" s="180"/>
      <c r="H3" s="180"/>
      <c r="I3" s="180"/>
      <c r="J3" s="180"/>
      <c r="K3" s="180"/>
      <c r="L3" s="180"/>
      <c r="M3" s="180"/>
      <c r="N3" s="180"/>
      <c r="O3" s="180"/>
      <c r="P3" s="180"/>
      <c r="Q3" s="180"/>
      <c r="R3" s="180"/>
      <c r="S3" s="180"/>
      <c r="U3" s="180"/>
      <c r="V3" s="180"/>
      <c r="W3" s="180"/>
      <c r="X3" s="180"/>
      <c r="Y3" s="180"/>
      <c r="Z3" s="180"/>
      <c r="AA3" s="180"/>
      <c r="AB3" s="180"/>
      <c r="AC3" s="180"/>
      <c r="AD3" s="180"/>
      <c r="AE3" s="180"/>
      <c r="AF3" s="180"/>
      <c r="AG3" s="180"/>
      <c r="AH3" s="180"/>
    </row>
    <row r="4" spans="2:34" x14ac:dyDescent="0.15"/>
    <row r="5" spans="2:34" x14ac:dyDescent="0.15"/>
    <row r="6" spans="2:34" x14ac:dyDescent="0.15"/>
    <row r="7" spans="2:34" x14ac:dyDescent="0.15"/>
    <row r="8" spans="2:34" x14ac:dyDescent="0.15"/>
    <row r="9" spans="2:34" x14ac:dyDescent="0.15">
      <c r="AH9" s="18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80"/>
    </row>
    <row r="18" spans="12:34" x14ac:dyDescent="0.15"/>
    <row r="19" spans="12:34" x14ac:dyDescent="0.15"/>
    <row r="20" spans="12:34" x14ac:dyDescent="0.15">
      <c r="AH20" s="180"/>
    </row>
    <row r="21" spans="12:34" x14ac:dyDescent="0.15">
      <c r="AH21" s="180"/>
    </row>
    <row r="22" spans="12:34" x14ac:dyDescent="0.15"/>
    <row r="23" spans="12:34" x14ac:dyDescent="0.15"/>
    <row r="24" spans="12:34" x14ac:dyDescent="0.15">
      <c r="Q24" s="180"/>
    </row>
    <row r="25" spans="12:34" x14ac:dyDescent="0.15"/>
    <row r="26" spans="12:34" x14ac:dyDescent="0.15"/>
    <row r="27" spans="12:34" x14ac:dyDescent="0.15"/>
    <row r="28" spans="12:34" x14ac:dyDescent="0.15">
      <c r="O28" s="180"/>
      <c r="T28" s="180"/>
      <c r="AH28" s="180"/>
    </row>
    <row r="29" spans="12:34" x14ac:dyDescent="0.15"/>
    <row r="30" spans="12:34" x14ac:dyDescent="0.15"/>
    <row r="31" spans="12:34" x14ac:dyDescent="0.15">
      <c r="Q31" s="180"/>
    </row>
    <row r="32" spans="12:34" x14ac:dyDescent="0.15">
      <c r="L32" s="180"/>
    </row>
    <row r="33" spans="2:34" x14ac:dyDescent="0.15">
      <c r="C33" s="180"/>
      <c r="E33" s="180"/>
      <c r="G33" s="180"/>
      <c r="I33" s="180"/>
      <c r="X33" s="180"/>
    </row>
    <row r="34" spans="2:34" x14ac:dyDescent="0.15">
      <c r="B34" s="180"/>
      <c r="P34" s="180"/>
      <c r="R34" s="180"/>
      <c r="T34" s="180"/>
    </row>
    <row r="35" spans="2:34" x14ac:dyDescent="0.15">
      <c r="D35" s="180"/>
      <c r="W35" s="180"/>
      <c r="AC35" s="180"/>
      <c r="AD35" s="180"/>
      <c r="AE35" s="180"/>
      <c r="AF35" s="180"/>
      <c r="AG35" s="180"/>
      <c r="AH35" s="180"/>
    </row>
    <row r="36" spans="2:34" x14ac:dyDescent="0.15">
      <c r="H36" s="180"/>
      <c r="J36" s="180"/>
      <c r="K36" s="180"/>
      <c r="M36" s="180"/>
      <c r="Y36" s="180"/>
      <c r="Z36" s="180"/>
      <c r="AA36" s="180"/>
      <c r="AB36" s="180"/>
      <c r="AC36" s="180"/>
      <c r="AD36" s="180"/>
      <c r="AE36" s="180"/>
      <c r="AF36" s="180"/>
      <c r="AG36" s="180"/>
      <c r="AH36" s="180"/>
    </row>
    <row r="37" spans="2:34" x14ac:dyDescent="0.15">
      <c r="AH37" s="180"/>
    </row>
    <row r="38" spans="2:34" x14ac:dyDescent="0.15">
      <c r="AG38" s="180"/>
      <c r="AH38" s="180"/>
    </row>
    <row r="39" spans="2:34" x14ac:dyDescent="0.15"/>
    <row r="40" spans="2:34" x14ac:dyDescent="0.15">
      <c r="X40" s="180"/>
    </row>
    <row r="41" spans="2:34" x14ac:dyDescent="0.15">
      <c r="R41" s="180"/>
    </row>
    <row r="42" spans="2:34" x14ac:dyDescent="0.15">
      <c r="W42" s="180"/>
    </row>
    <row r="43" spans="2:34" x14ac:dyDescent="0.15">
      <c r="Y43" s="180"/>
      <c r="Z43" s="180"/>
      <c r="AA43" s="180"/>
      <c r="AB43" s="180"/>
      <c r="AC43" s="180"/>
      <c r="AD43" s="180"/>
      <c r="AE43" s="180"/>
      <c r="AF43" s="180"/>
      <c r="AG43" s="180"/>
      <c r="AH43" s="180"/>
    </row>
    <row r="44" spans="2:34" x14ac:dyDescent="0.15">
      <c r="AH44" s="180"/>
    </row>
    <row r="45" spans="2:34" x14ac:dyDescent="0.15">
      <c r="X45" s="180"/>
    </row>
    <row r="46" spans="2:34" x14ac:dyDescent="0.15"/>
    <row r="47" spans="2:34" x14ac:dyDescent="0.15"/>
    <row r="48" spans="2:34" x14ac:dyDescent="0.15">
      <c r="W48" s="180"/>
      <c r="Y48" s="180"/>
      <c r="Z48" s="180"/>
      <c r="AA48" s="180"/>
      <c r="AB48" s="180"/>
      <c r="AC48" s="180"/>
      <c r="AD48" s="180"/>
      <c r="AE48" s="180"/>
      <c r="AF48" s="180"/>
      <c r="AG48" s="180"/>
      <c r="AH48" s="180"/>
    </row>
    <row r="49" spans="28:34" x14ac:dyDescent="0.15"/>
    <row r="50" spans="28:34" x14ac:dyDescent="0.15">
      <c r="AE50" s="180"/>
      <c r="AF50" s="180"/>
      <c r="AG50" s="180"/>
      <c r="AH50" s="180"/>
    </row>
    <row r="51" spans="28:34" x14ac:dyDescent="0.15">
      <c r="AC51" s="180"/>
      <c r="AD51" s="180"/>
      <c r="AE51" s="180"/>
      <c r="AF51" s="180"/>
      <c r="AG51" s="180"/>
      <c r="AH51" s="180"/>
    </row>
    <row r="52" spans="28:34" x14ac:dyDescent="0.15"/>
    <row r="53" spans="28:34" x14ac:dyDescent="0.15">
      <c r="AF53" s="180"/>
      <c r="AG53" s="180"/>
      <c r="AH53" s="180"/>
    </row>
    <row r="54" spans="28:34" x14ac:dyDescent="0.15">
      <c r="AH54" s="180"/>
    </row>
    <row r="55" spans="28:34" x14ac:dyDescent="0.15"/>
    <row r="56" spans="28:34" x14ac:dyDescent="0.15">
      <c r="AB56" s="180"/>
      <c r="AC56" s="180"/>
      <c r="AD56" s="180"/>
      <c r="AE56" s="180"/>
      <c r="AF56" s="180"/>
      <c r="AG56" s="180"/>
      <c r="AH56" s="180"/>
    </row>
    <row r="57" spans="28:34" x14ac:dyDescent="0.15">
      <c r="AH57" s="180"/>
    </row>
    <row r="58" spans="28:34" x14ac:dyDescent="0.15">
      <c r="AH58" s="180"/>
    </row>
    <row r="59" spans="28:34" x14ac:dyDescent="0.15">
      <c r="AG59" s="180"/>
      <c r="AH59" s="180"/>
    </row>
    <row r="60" spans="28:34" x14ac:dyDescent="0.15"/>
    <row r="61" spans="28:34" x14ac:dyDescent="0.15"/>
    <row r="62" spans="28:34" x14ac:dyDescent="0.15"/>
    <row r="63" spans="28:34" x14ac:dyDescent="0.15">
      <c r="AH63" s="180"/>
    </row>
    <row r="64" spans="28:34" x14ac:dyDescent="0.15">
      <c r="AG64" s="180"/>
      <c r="AH64" s="180"/>
    </row>
    <row r="65" spans="28:34" x14ac:dyDescent="0.15"/>
    <row r="66" spans="28:34" x14ac:dyDescent="0.15"/>
    <row r="67" spans="28:34" x14ac:dyDescent="0.15"/>
    <row r="68" spans="28:34" x14ac:dyDescent="0.15">
      <c r="AB68" s="180"/>
      <c r="AC68" s="180"/>
      <c r="AD68" s="180"/>
      <c r="AE68" s="180"/>
      <c r="AF68" s="180"/>
      <c r="AG68" s="180"/>
      <c r="AH68" s="180"/>
    </row>
    <row r="69" spans="28:34" x14ac:dyDescent="0.15">
      <c r="AF69" s="180"/>
      <c r="AG69" s="180"/>
      <c r="AH69" s="180"/>
    </row>
    <row r="70" spans="28:34" x14ac:dyDescent="0.15"/>
    <row r="71" spans="28:34" x14ac:dyDescent="0.15"/>
    <row r="72" spans="28:34" x14ac:dyDescent="0.15"/>
    <row r="73" spans="28:34" x14ac:dyDescent="0.15"/>
    <row r="74" spans="28:34" x14ac:dyDescent="0.15"/>
    <row r="75" spans="28:34" x14ac:dyDescent="0.15">
      <c r="AH75" s="180"/>
    </row>
    <row r="76" spans="28:34" x14ac:dyDescent="0.15">
      <c r="AF76" s="180"/>
      <c r="AG76" s="180"/>
      <c r="AH76" s="180"/>
    </row>
    <row r="77" spans="28:34" x14ac:dyDescent="0.15">
      <c r="AG77" s="180"/>
      <c r="AH77" s="180"/>
    </row>
    <row r="78" spans="28:34" x14ac:dyDescent="0.15"/>
    <row r="79" spans="28:34" x14ac:dyDescent="0.15"/>
    <row r="80" spans="28:34" x14ac:dyDescent="0.15"/>
    <row r="81" spans="25:34" x14ac:dyDescent="0.15"/>
    <row r="82" spans="25:34" x14ac:dyDescent="0.15">
      <c r="Y82" s="180"/>
    </row>
    <row r="83" spans="25:34" x14ac:dyDescent="0.15">
      <c r="Y83" s="180"/>
      <c r="Z83" s="180"/>
      <c r="AA83" s="180"/>
      <c r="AB83" s="180"/>
      <c r="AC83" s="180"/>
      <c r="AD83" s="180"/>
      <c r="AE83" s="180"/>
      <c r="AF83" s="180"/>
      <c r="AG83" s="180"/>
      <c r="AH83" s="180"/>
    </row>
    <row r="84" spans="25:34" x14ac:dyDescent="0.15"/>
    <row r="85" spans="25:34" x14ac:dyDescent="0.15"/>
    <row r="86" spans="25:34" x14ac:dyDescent="0.15"/>
    <row r="87" spans="25:34" x14ac:dyDescent="0.15"/>
    <row r="88" spans="25:34" x14ac:dyDescent="0.15">
      <c r="AH88" s="18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0"/>
      <c r="AG94" s="180"/>
      <c r="AH94" s="180"/>
    </row>
    <row r="95" spans="25:34" ht="13.5" customHeight="1" x14ac:dyDescent="0.15">
      <c r="AH95" s="18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0"/>
    </row>
    <row r="102" spans="33:34" ht="13.5" customHeight="1" x14ac:dyDescent="0.15"/>
    <row r="103" spans="33:34" ht="13.5" customHeight="1" x14ac:dyDescent="0.15"/>
    <row r="104" spans="33:34" ht="13.5" customHeight="1" x14ac:dyDescent="0.15">
      <c r="AG104" s="180"/>
      <c r="AH104" s="18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80"/>
    </row>
    <row r="117" spans="34:34" ht="13.5" customHeight="1" x14ac:dyDescent="0.15"/>
    <row r="118" spans="34:34" ht="13.5" customHeight="1" x14ac:dyDescent="0.15"/>
    <row r="119" spans="34:34" ht="13.5" customHeight="1" x14ac:dyDescent="0.15"/>
    <row r="120" spans="34:34" ht="13.5" customHeight="1" x14ac:dyDescent="0.15">
      <c r="AH120" s="180"/>
    </row>
    <row r="121" spans="34:34" ht="13.5" customHeight="1" x14ac:dyDescent="0.15">
      <c r="AH121" s="18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80" customWidth="1"/>
    <col min="2" max="8" width="13.375" style="80" customWidth="1"/>
    <col min="9" max="16384" width="11.125" style="80"/>
  </cols>
  <sheetData>
    <row r="1" spans="1:8" x14ac:dyDescent="0.15">
      <c r="A1" s="74"/>
      <c r="B1" s="75"/>
      <c r="C1" s="76"/>
      <c r="D1" s="77"/>
      <c r="E1" s="78"/>
      <c r="F1" s="78"/>
      <c r="G1" s="78"/>
      <c r="H1" s="79"/>
    </row>
    <row r="2" spans="1:8" x14ac:dyDescent="0.15">
      <c r="A2" s="81"/>
      <c r="B2" s="82"/>
      <c r="C2" s="83"/>
      <c r="D2" s="84" t="s">
        <v>41</v>
      </c>
      <c r="E2" s="85"/>
      <c r="F2" s="86" t="s">
        <v>517</v>
      </c>
      <c r="G2" s="87"/>
      <c r="H2" s="88"/>
    </row>
    <row r="3" spans="1:8" x14ac:dyDescent="0.15">
      <c r="A3" s="84" t="s">
        <v>510</v>
      </c>
      <c r="B3" s="89"/>
      <c r="C3" s="90"/>
      <c r="D3" s="91">
        <v>111147</v>
      </c>
      <c r="E3" s="92"/>
      <c r="F3" s="93">
        <v>228305</v>
      </c>
      <c r="G3" s="94"/>
      <c r="H3" s="95"/>
    </row>
    <row r="4" spans="1:8" x14ac:dyDescent="0.15">
      <c r="A4" s="96"/>
      <c r="B4" s="97"/>
      <c r="C4" s="98"/>
      <c r="D4" s="99">
        <v>41974</v>
      </c>
      <c r="E4" s="100"/>
      <c r="F4" s="101">
        <v>86611</v>
      </c>
      <c r="G4" s="102"/>
      <c r="H4" s="103"/>
    </row>
    <row r="5" spans="1:8" x14ac:dyDescent="0.15">
      <c r="A5" s="84" t="s">
        <v>512</v>
      </c>
      <c r="B5" s="89"/>
      <c r="C5" s="90"/>
      <c r="D5" s="91">
        <v>103076</v>
      </c>
      <c r="E5" s="92"/>
      <c r="F5" s="93">
        <v>316331</v>
      </c>
      <c r="G5" s="94"/>
      <c r="H5" s="95"/>
    </row>
    <row r="6" spans="1:8" x14ac:dyDescent="0.15">
      <c r="A6" s="96"/>
      <c r="B6" s="97"/>
      <c r="C6" s="98"/>
      <c r="D6" s="99">
        <v>27799</v>
      </c>
      <c r="E6" s="100"/>
      <c r="F6" s="101">
        <v>106387</v>
      </c>
      <c r="G6" s="102"/>
      <c r="H6" s="103"/>
    </row>
    <row r="7" spans="1:8" x14ac:dyDescent="0.15">
      <c r="A7" s="84" t="s">
        <v>513</v>
      </c>
      <c r="B7" s="89"/>
      <c r="C7" s="90"/>
      <c r="D7" s="91">
        <v>163366</v>
      </c>
      <c r="E7" s="92"/>
      <c r="F7" s="93">
        <v>333013</v>
      </c>
      <c r="G7" s="94"/>
      <c r="H7" s="95"/>
    </row>
    <row r="8" spans="1:8" x14ac:dyDescent="0.15">
      <c r="A8" s="96"/>
      <c r="B8" s="97"/>
      <c r="C8" s="98"/>
      <c r="D8" s="99">
        <v>24403</v>
      </c>
      <c r="E8" s="100"/>
      <c r="F8" s="101">
        <v>126732</v>
      </c>
      <c r="G8" s="102"/>
      <c r="H8" s="103"/>
    </row>
    <row r="9" spans="1:8" x14ac:dyDescent="0.15">
      <c r="A9" s="84" t="s">
        <v>514</v>
      </c>
      <c r="B9" s="89"/>
      <c r="C9" s="90"/>
      <c r="D9" s="91">
        <v>60979</v>
      </c>
      <c r="E9" s="92"/>
      <c r="F9" s="93">
        <v>280458</v>
      </c>
      <c r="G9" s="94"/>
      <c r="H9" s="95"/>
    </row>
    <row r="10" spans="1:8" x14ac:dyDescent="0.15">
      <c r="A10" s="96"/>
      <c r="B10" s="97"/>
      <c r="C10" s="98"/>
      <c r="D10" s="99">
        <v>31041</v>
      </c>
      <c r="E10" s="100"/>
      <c r="F10" s="101">
        <v>127286</v>
      </c>
      <c r="G10" s="102"/>
      <c r="H10" s="103"/>
    </row>
    <row r="11" spans="1:8" x14ac:dyDescent="0.15">
      <c r="A11" s="84" t="s">
        <v>515</v>
      </c>
      <c r="B11" s="89"/>
      <c r="C11" s="90"/>
      <c r="D11" s="91">
        <v>62847</v>
      </c>
      <c r="E11" s="92"/>
      <c r="F11" s="93">
        <v>291945</v>
      </c>
      <c r="G11" s="94"/>
      <c r="H11" s="95"/>
    </row>
    <row r="12" spans="1:8" x14ac:dyDescent="0.15">
      <c r="A12" s="96"/>
      <c r="B12" s="97"/>
      <c r="C12" s="104"/>
      <c r="D12" s="99">
        <v>37334</v>
      </c>
      <c r="E12" s="100"/>
      <c r="F12" s="101">
        <v>127651</v>
      </c>
      <c r="G12" s="102"/>
      <c r="H12" s="103"/>
    </row>
    <row r="13" spans="1:8" x14ac:dyDescent="0.15">
      <c r="A13" s="84"/>
      <c r="B13" s="89"/>
      <c r="C13" s="105"/>
      <c r="D13" s="106">
        <v>100283</v>
      </c>
      <c r="E13" s="107"/>
      <c r="F13" s="108">
        <v>290010</v>
      </c>
      <c r="G13" s="109"/>
      <c r="H13" s="95"/>
    </row>
    <row r="14" spans="1:8" x14ac:dyDescent="0.15">
      <c r="A14" s="96"/>
      <c r="B14" s="97"/>
      <c r="C14" s="98"/>
      <c r="D14" s="99">
        <v>32510</v>
      </c>
      <c r="E14" s="100"/>
      <c r="F14" s="101">
        <v>114933</v>
      </c>
      <c r="G14" s="102"/>
      <c r="H14" s="103"/>
    </row>
    <row r="17" spans="1:11" x14ac:dyDescent="0.15">
      <c r="A17" s="80" t="s">
        <v>42</v>
      </c>
    </row>
    <row r="18" spans="1:11" x14ac:dyDescent="0.15">
      <c r="A18" s="110"/>
      <c r="B18" s="110" t="str">
        <f>実質収支比率等に係る経年分析!F$46</f>
        <v>H24</v>
      </c>
      <c r="C18" s="110" t="str">
        <f>実質収支比率等に係る経年分析!G$46</f>
        <v>H25</v>
      </c>
      <c r="D18" s="110" t="str">
        <f>実質収支比率等に係る経年分析!H$46</f>
        <v>H26</v>
      </c>
      <c r="E18" s="110" t="str">
        <f>実質収支比率等に係る経年分析!I$46</f>
        <v>H27</v>
      </c>
      <c r="F18" s="110" t="str">
        <f>実質収支比率等に係る経年分析!J$46</f>
        <v>H28</v>
      </c>
    </row>
    <row r="19" spans="1:11" x14ac:dyDescent="0.15">
      <c r="A19" s="110" t="s">
        <v>43</v>
      </c>
      <c r="B19" s="110">
        <f>ROUND(VALUE(SUBSTITUTE(実質収支比率等に係る経年分析!F$48,"▲","-")),2)</f>
        <v>8.06</v>
      </c>
      <c r="C19" s="110">
        <f>ROUND(VALUE(SUBSTITUTE(実質収支比率等に係る経年分析!G$48,"▲","-")),2)</f>
        <v>5.39</v>
      </c>
      <c r="D19" s="110">
        <f>ROUND(VALUE(SUBSTITUTE(実質収支比率等に係る経年分析!H$48,"▲","-")),2)</f>
        <v>6.68</v>
      </c>
      <c r="E19" s="110">
        <f>ROUND(VALUE(SUBSTITUTE(実質収支比率等に係る経年分析!I$48,"▲","-")),2)</f>
        <v>8.82</v>
      </c>
      <c r="F19" s="110">
        <f>ROUND(VALUE(SUBSTITUTE(実質収支比率等に係る経年分析!J$48,"▲","-")),2)</f>
        <v>5.2</v>
      </c>
    </row>
    <row r="20" spans="1:11" x14ac:dyDescent="0.15">
      <c r="A20" s="110" t="s">
        <v>44</v>
      </c>
      <c r="B20" s="110">
        <f>ROUND(VALUE(SUBSTITUTE(実質収支比率等に係る経年分析!F$47,"▲","-")),2)</f>
        <v>29.93</v>
      </c>
      <c r="C20" s="110">
        <f>ROUND(VALUE(SUBSTITUTE(実質収支比率等に係る経年分析!G$47,"▲","-")),2)</f>
        <v>33.85</v>
      </c>
      <c r="D20" s="110">
        <f>ROUND(VALUE(SUBSTITUTE(実質収支比率等に係る経年分析!H$47,"▲","-")),2)</f>
        <v>32.869999999999997</v>
      </c>
      <c r="E20" s="110">
        <f>ROUND(VALUE(SUBSTITUTE(実質収支比率等に係る経年分析!I$47,"▲","-")),2)</f>
        <v>34.1</v>
      </c>
      <c r="F20" s="110">
        <f>ROUND(VALUE(SUBSTITUTE(実質収支比率等に係る経年分析!J$47,"▲","-")),2)</f>
        <v>40.17</v>
      </c>
    </row>
    <row r="21" spans="1:11" x14ac:dyDescent="0.15">
      <c r="A21" s="110" t="s">
        <v>45</v>
      </c>
      <c r="B21" s="110">
        <f>IF(ISNUMBER(VALUE(SUBSTITUTE(実質収支比率等に係る経年分析!F$49,"▲","-"))),ROUND(VALUE(SUBSTITUTE(実質収支比率等に係る経年分析!F$49,"▲","-")),2),NA())</f>
        <v>-1</v>
      </c>
      <c r="C21" s="110">
        <f>IF(ISNUMBER(VALUE(SUBSTITUTE(実質収支比率等に係る経年分析!G$49,"▲","-"))),ROUND(VALUE(SUBSTITUTE(実質収支比率等に係る経年分析!G$49,"▲","-")),2),NA())</f>
        <v>-2.46</v>
      </c>
      <c r="D21" s="110">
        <f>IF(ISNUMBER(VALUE(SUBSTITUTE(実質収支比率等に係る経年分析!H$49,"▲","-"))),ROUND(VALUE(SUBSTITUTE(実質収支比率等に係る経年分析!H$49,"▲","-")),2),NA())</f>
        <v>-3.86</v>
      </c>
      <c r="E21" s="110">
        <f>IF(ISNUMBER(VALUE(SUBSTITUTE(実質収支比率等に係る経年分析!I$49,"▲","-"))),ROUND(VALUE(SUBSTITUTE(実質収支比率等に係る経年分析!I$49,"▲","-")),2),NA())</f>
        <v>1.69</v>
      </c>
      <c r="F21" s="110">
        <f>IF(ISNUMBER(VALUE(SUBSTITUTE(実質収支比率等に係る経年分析!J$49,"▲","-"))),ROUND(VALUE(SUBSTITUTE(実質収支比率等に係る経年分析!J$49,"▲","-")),2),NA())</f>
        <v>-0.96</v>
      </c>
    </row>
    <row r="24" spans="1:11" x14ac:dyDescent="0.15">
      <c r="A24" s="80" t="s">
        <v>46</v>
      </c>
    </row>
    <row r="25" spans="1:11" x14ac:dyDescent="0.15">
      <c r="A25" s="111"/>
      <c r="B25" s="111" t="str">
        <f>連結実質赤字比率に係る赤字・黒字の構成分析!F$33</f>
        <v>H24</v>
      </c>
      <c r="C25" s="111"/>
      <c r="D25" s="111" t="str">
        <f>連結実質赤字比率に係る赤字・黒字の構成分析!G$33</f>
        <v>H25</v>
      </c>
      <c r="E25" s="111"/>
      <c r="F25" s="111" t="str">
        <f>連結実質赤字比率に係る赤字・黒字の構成分析!H$33</f>
        <v>H26</v>
      </c>
      <c r="G25" s="111"/>
      <c r="H25" s="111" t="str">
        <f>連結実質赤字比率に係る赤字・黒字の構成分析!I$33</f>
        <v>H27</v>
      </c>
      <c r="I25" s="111"/>
      <c r="J25" s="111" t="str">
        <f>連結実質赤字比率に係る赤字・黒字の構成分析!J$33</f>
        <v>H28</v>
      </c>
      <c r="K25" s="111"/>
    </row>
    <row r="26" spans="1:11" x14ac:dyDescent="0.15">
      <c r="A26" s="111"/>
      <c r="B26" s="111" t="s">
        <v>47</v>
      </c>
      <c r="C26" s="111" t="s">
        <v>48</v>
      </c>
      <c r="D26" s="111" t="s">
        <v>47</v>
      </c>
      <c r="E26" s="111" t="s">
        <v>48</v>
      </c>
      <c r="F26" s="111" t="s">
        <v>47</v>
      </c>
      <c r="G26" s="111" t="s">
        <v>48</v>
      </c>
      <c r="H26" s="111" t="s">
        <v>47</v>
      </c>
      <c r="I26" s="111" t="s">
        <v>48</v>
      </c>
      <c r="J26" s="111" t="s">
        <v>47</v>
      </c>
      <c r="K26" s="111" t="s">
        <v>48</v>
      </c>
    </row>
    <row r="27" spans="1:11" x14ac:dyDescent="0.15">
      <c r="A27" s="111" t="str">
        <f>IF(連結実質赤字比率に係る赤字・黒字の構成分析!C$43="",NA(),連結実質赤字比率に係る赤字・黒字の構成分析!C$43)</f>
        <v>その他会計（黒字）</v>
      </c>
      <c r="B27" s="111" t="e">
        <f>IF(ROUND(VALUE(SUBSTITUTE(連結実質赤字比率に係る赤字・黒字の構成分析!F$43,"▲", "-")), 2) &lt; 0, ABS(ROUND(VALUE(SUBSTITUTE(連結実質赤字比率に係る赤字・黒字の構成分析!F$43,"▲", "-")), 2)), NA())</f>
        <v>#N/A</v>
      </c>
      <c r="C27" s="111">
        <f>IF(ROUND(VALUE(SUBSTITUTE(連結実質赤字比率に係る赤字・黒字の構成分析!F$43,"▲", "-")), 2) &gt;= 0, ABS(ROUND(VALUE(SUBSTITUTE(連結実質赤字比率に係る赤字・黒字の構成分析!F$43,"▲", "-")), 2)), NA())</f>
        <v>0.02</v>
      </c>
      <c r="D27" s="111" t="e">
        <f>IF(ROUND(VALUE(SUBSTITUTE(連結実質赤字比率に係る赤字・黒字の構成分析!G$43,"▲", "-")), 2) &lt; 0, ABS(ROUND(VALUE(SUBSTITUTE(連結実質赤字比率に係る赤字・黒字の構成分析!G$43,"▲", "-")), 2)), NA())</f>
        <v>#N/A</v>
      </c>
      <c r="E27" s="111">
        <f>IF(ROUND(VALUE(SUBSTITUTE(連結実質赤字比率に係る赤字・黒字の構成分析!G$43,"▲", "-")), 2) &gt;= 0, ABS(ROUND(VALUE(SUBSTITUTE(連結実質赤字比率に係る赤字・黒字の構成分析!G$43,"▲", "-")), 2)), NA())</f>
        <v>7.0000000000000007E-2</v>
      </c>
      <c r="F27" s="111" t="e">
        <f>IF(ROUND(VALUE(SUBSTITUTE(連結実質赤字比率に係る赤字・黒字の構成分析!H$43,"▲", "-")), 2) &lt; 0, ABS(ROUND(VALUE(SUBSTITUTE(連結実質赤字比率に係る赤字・黒字の構成分析!H$43,"▲", "-")), 2)), NA())</f>
        <v>#N/A</v>
      </c>
      <c r="G27" s="111">
        <f>IF(ROUND(VALUE(SUBSTITUTE(連結実質赤字比率に係る赤字・黒字の構成分析!H$43,"▲", "-")), 2) &gt;= 0, ABS(ROUND(VALUE(SUBSTITUTE(連結実質赤字比率に係る赤字・黒字の構成分析!H$43,"▲", "-")), 2)), NA())</f>
        <v>0.05</v>
      </c>
      <c r="H27" s="111" t="e">
        <f>IF(ROUND(VALUE(SUBSTITUTE(連結実質赤字比率に係る赤字・黒字の構成分析!I$43,"▲", "-")), 2) &lt; 0, ABS(ROUND(VALUE(SUBSTITUTE(連結実質赤字比率に係る赤字・黒字の構成分析!I$43,"▲", "-")), 2)), NA())</f>
        <v>#N/A</v>
      </c>
      <c r="I27" s="111">
        <f>IF(ROUND(VALUE(SUBSTITUTE(連結実質赤字比率に係る赤字・黒字の構成分析!I$43,"▲", "-")), 2) &gt;= 0, ABS(ROUND(VALUE(SUBSTITUTE(連結実質赤字比率に係る赤字・黒字の構成分析!I$43,"▲", "-")), 2)), NA())</f>
        <v>0.06</v>
      </c>
      <c r="J27" s="111" t="e">
        <f>IF(ROUND(VALUE(SUBSTITUTE(連結実質赤字比率に係る赤字・黒字の構成分析!J$43,"▲", "-")), 2) &lt; 0, ABS(ROUND(VALUE(SUBSTITUTE(連結実質赤字比率に係る赤字・黒字の構成分析!J$43,"▲", "-")), 2)), NA())</f>
        <v>#N/A</v>
      </c>
      <c r="K27" s="111">
        <f>IF(ROUND(VALUE(SUBSTITUTE(連結実質赤字比率に係る赤字・黒字の構成分析!J$43,"▲", "-")), 2) &gt;= 0, ABS(ROUND(VALUE(SUBSTITUTE(連結実質赤字比率に係る赤字・黒字の構成分析!J$43,"▲", "-")), 2)), NA())</f>
        <v>0.02</v>
      </c>
    </row>
    <row r="28" spans="1:11" x14ac:dyDescent="0.15">
      <c r="A28" s="111" t="str">
        <f>IF(連結実質赤字比率に係る赤字・黒字の構成分析!C$42="",NA(),連結実質赤字比率に係る赤字・黒字の構成分析!C$42)</f>
        <v>その他会計（赤字）</v>
      </c>
      <c r="B28" s="111" t="e">
        <f>IF(ROUND(VALUE(SUBSTITUTE(連結実質赤字比率に係る赤字・黒字の構成分析!F$42,"▲", "-")), 2) &lt; 0, ABS(ROUND(VALUE(SUBSTITUTE(連結実質赤字比率に係る赤字・黒字の構成分析!F$42,"▲", "-")), 2)), NA())</f>
        <v>#VALUE!</v>
      </c>
      <c r="C28" s="111" t="e">
        <f>IF(ROUND(VALUE(SUBSTITUTE(連結実質赤字比率に係る赤字・黒字の構成分析!F$42,"▲", "-")), 2) &gt;= 0, ABS(ROUND(VALUE(SUBSTITUTE(連結実質赤字比率に係る赤字・黒字の構成分析!F$42,"▲", "-")), 2)), NA())</f>
        <v>#VALUE!</v>
      </c>
      <c r="D28" s="111" t="e">
        <f>IF(ROUND(VALUE(SUBSTITUTE(連結実質赤字比率に係る赤字・黒字の構成分析!G$42,"▲", "-")), 2) &lt; 0, ABS(ROUND(VALUE(SUBSTITUTE(連結実質赤字比率に係る赤字・黒字の構成分析!G$42,"▲", "-")), 2)), NA())</f>
        <v>#VALUE!</v>
      </c>
      <c r="E28" s="111" t="e">
        <f>IF(ROUND(VALUE(SUBSTITUTE(連結実質赤字比率に係る赤字・黒字の構成分析!G$42,"▲", "-")), 2) &gt;= 0, ABS(ROUND(VALUE(SUBSTITUTE(連結実質赤字比率に係る赤字・黒字の構成分析!G$42,"▲", "-")), 2)), NA())</f>
        <v>#VALUE!</v>
      </c>
      <c r="F28" s="111" t="e">
        <f>IF(ROUND(VALUE(SUBSTITUTE(連結実質赤字比率に係る赤字・黒字の構成分析!H$42,"▲", "-")), 2) &lt; 0, ABS(ROUND(VALUE(SUBSTITUTE(連結実質赤字比率に係る赤字・黒字の構成分析!H$42,"▲", "-")), 2)), NA())</f>
        <v>#VALUE!</v>
      </c>
      <c r="G28" s="111" t="e">
        <f>IF(ROUND(VALUE(SUBSTITUTE(連結実質赤字比率に係る赤字・黒字の構成分析!H$42,"▲", "-")), 2) &gt;= 0, ABS(ROUND(VALUE(SUBSTITUTE(連結実質赤字比率に係る赤字・黒字の構成分析!H$42,"▲", "-")), 2)), NA())</f>
        <v>#VALUE!</v>
      </c>
      <c r="H28" s="111" t="e">
        <f>IF(ROUND(VALUE(SUBSTITUTE(連結実質赤字比率に係る赤字・黒字の構成分析!I$42,"▲", "-")), 2) &lt; 0, ABS(ROUND(VALUE(SUBSTITUTE(連結実質赤字比率に係る赤字・黒字の構成分析!I$42,"▲", "-")), 2)), NA())</f>
        <v>#VALUE!</v>
      </c>
      <c r="I28" s="111" t="e">
        <f>IF(ROUND(VALUE(SUBSTITUTE(連結実質赤字比率に係る赤字・黒字の構成分析!I$42,"▲", "-")), 2) &gt;= 0, ABS(ROUND(VALUE(SUBSTITUTE(連結実質赤字比率に係る赤字・黒字の構成分析!I$42,"▲", "-")), 2)), NA())</f>
        <v>#VALUE!</v>
      </c>
      <c r="J28" s="111" t="e">
        <f>IF(ROUND(VALUE(SUBSTITUTE(連結実質赤字比率に係る赤字・黒字の構成分析!J$42,"▲", "-")), 2) &lt; 0, ABS(ROUND(VALUE(SUBSTITUTE(連結実質赤字比率に係る赤字・黒字の構成分析!J$42,"▲", "-")), 2)), NA())</f>
        <v>#VALUE!</v>
      </c>
      <c r="K28" s="111" t="e">
        <f>IF(ROUND(VALUE(SUBSTITUTE(連結実質赤字比率に係る赤字・黒字の構成分析!J$42,"▲", "-")), 2) &gt;= 0, ABS(ROUND(VALUE(SUBSTITUTE(連結実質赤字比率に係る赤字・黒字の構成分析!J$42,"▲", "-")), 2)), NA())</f>
        <v>#VALUE!</v>
      </c>
    </row>
    <row r="29" spans="1:11" x14ac:dyDescent="0.15">
      <c r="A29" s="111" t="str">
        <f>IF(連結実質赤字比率に係る赤字・黒字の構成分析!C$41="",NA(),連結実質赤字比率に係る赤字・黒字の構成分析!C$41)</f>
        <v>奨学資金貸付事業特別会計</v>
      </c>
      <c r="B29" s="111" t="e">
        <f>IF(ROUND(VALUE(SUBSTITUTE(連結実質赤字比率に係る赤字・黒字の構成分析!F$41,"▲", "-")), 2) &lt; 0, ABS(ROUND(VALUE(SUBSTITUTE(連結実質赤字比率に係る赤字・黒字の構成分析!F$41,"▲", "-")), 2)), NA())</f>
        <v>#N/A</v>
      </c>
      <c r="C29" s="111">
        <f>IF(ROUND(VALUE(SUBSTITUTE(連結実質赤字比率に係る赤字・黒字の構成分析!F$41,"▲", "-")), 2) &gt;= 0, ABS(ROUND(VALUE(SUBSTITUTE(連結実質赤字比率に係る赤字・黒字の構成分析!F$41,"▲", "-")), 2)), NA())</f>
        <v>0</v>
      </c>
      <c r="D29" s="111" t="e">
        <f>IF(ROUND(VALUE(SUBSTITUTE(連結実質赤字比率に係る赤字・黒字の構成分析!G$41,"▲", "-")), 2) &lt; 0, ABS(ROUND(VALUE(SUBSTITUTE(連結実質赤字比率に係る赤字・黒字の構成分析!G$41,"▲", "-")), 2)), NA())</f>
        <v>#N/A</v>
      </c>
      <c r="E29" s="111">
        <f>IF(ROUND(VALUE(SUBSTITUTE(連結実質赤字比率に係る赤字・黒字の構成分析!G$41,"▲", "-")), 2) &gt;= 0, ABS(ROUND(VALUE(SUBSTITUTE(連結実質赤字比率に係る赤字・黒字の構成分析!G$41,"▲", "-")), 2)), NA())</f>
        <v>0</v>
      </c>
      <c r="F29" s="111" t="e">
        <f>IF(ROUND(VALUE(SUBSTITUTE(連結実質赤字比率に係る赤字・黒字の構成分析!H$41,"▲", "-")), 2) &lt; 0, ABS(ROUND(VALUE(SUBSTITUTE(連結実質赤字比率に係る赤字・黒字の構成分析!H$41,"▲", "-")), 2)), NA())</f>
        <v>#N/A</v>
      </c>
      <c r="G29" s="111">
        <f>IF(ROUND(VALUE(SUBSTITUTE(連結実質赤字比率に係る赤字・黒字の構成分析!H$41,"▲", "-")), 2) &gt;= 0, ABS(ROUND(VALUE(SUBSTITUTE(連結実質赤字比率に係る赤字・黒字の構成分析!H$41,"▲", "-")), 2)), NA())</f>
        <v>0</v>
      </c>
      <c r="H29" s="111" t="e">
        <f>IF(ROUND(VALUE(SUBSTITUTE(連結実質赤字比率に係る赤字・黒字の構成分析!I$41,"▲", "-")), 2) &lt; 0, ABS(ROUND(VALUE(SUBSTITUTE(連結実質赤字比率に係る赤字・黒字の構成分析!I$41,"▲", "-")), 2)), NA())</f>
        <v>#N/A</v>
      </c>
      <c r="I29" s="111">
        <f>IF(ROUND(VALUE(SUBSTITUTE(連結実質赤字比率に係る赤字・黒字の構成分析!I$41,"▲", "-")), 2) &gt;= 0, ABS(ROUND(VALUE(SUBSTITUTE(連結実質赤字比率に係る赤字・黒字の構成分析!I$41,"▲", "-")), 2)), NA())</f>
        <v>0.03</v>
      </c>
      <c r="J29" s="111" t="e">
        <f>IF(ROUND(VALUE(SUBSTITUTE(連結実質赤字比率に係る赤字・黒字の構成分析!J$41,"▲", "-")), 2) &lt; 0, ABS(ROUND(VALUE(SUBSTITUTE(連結実質赤字比率に係る赤字・黒字の構成分析!J$41,"▲", "-")), 2)), NA())</f>
        <v>#N/A</v>
      </c>
      <c r="K29" s="111">
        <f>IF(ROUND(VALUE(SUBSTITUTE(連結実質赤字比率に係る赤字・黒字の構成分析!J$41,"▲", "-")), 2) &gt;= 0, ABS(ROUND(VALUE(SUBSTITUTE(連結実質赤字比率に係る赤字・黒字の構成分析!J$41,"▲", "-")), 2)), NA())</f>
        <v>0.02</v>
      </c>
    </row>
    <row r="30" spans="1:11" x14ac:dyDescent="0.15">
      <c r="A30" s="111" t="str">
        <f>IF(連結実質赤字比率に係る赤字・黒字の構成分析!C$40="",NA(),連結実質赤字比率に係る赤字・黒字の構成分析!C$40)</f>
        <v>学校給食特別会計</v>
      </c>
      <c r="B30" s="111" t="e">
        <f>IF(ROUND(VALUE(SUBSTITUTE(連結実質赤字比率に係る赤字・黒字の構成分析!F$40,"▲", "-")), 2) &lt; 0, ABS(ROUND(VALUE(SUBSTITUTE(連結実質赤字比率に係る赤字・黒字の構成分析!F$40,"▲", "-")), 2)), NA())</f>
        <v>#N/A</v>
      </c>
      <c r="C30" s="111">
        <f>IF(ROUND(VALUE(SUBSTITUTE(連結実質赤字比率に係る赤字・黒字の構成分析!F$40,"▲", "-")), 2) &gt;= 0, ABS(ROUND(VALUE(SUBSTITUTE(連結実質赤字比率に係る赤字・黒字の構成分析!F$40,"▲", "-")), 2)), NA())</f>
        <v>0.06</v>
      </c>
      <c r="D30" s="111" t="e">
        <f>IF(ROUND(VALUE(SUBSTITUTE(連結実質赤字比率に係る赤字・黒字の構成分析!G$40,"▲", "-")), 2) &lt; 0, ABS(ROUND(VALUE(SUBSTITUTE(連結実質赤字比率に係る赤字・黒字の構成分析!G$40,"▲", "-")), 2)), NA())</f>
        <v>#N/A</v>
      </c>
      <c r="E30" s="111">
        <f>IF(ROUND(VALUE(SUBSTITUTE(連結実質赤字比率に係る赤字・黒字の構成分析!G$40,"▲", "-")), 2) &gt;= 0, ABS(ROUND(VALUE(SUBSTITUTE(連結実質赤字比率に係る赤字・黒字の構成分析!G$40,"▲", "-")), 2)), NA())</f>
        <v>0.05</v>
      </c>
      <c r="F30" s="111" t="e">
        <f>IF(ROUND(VALUE(SUBSTITUTE(連結実質赤字比率に係る赤字・黒字の構成分析!H$40,"▲", "-")), 2) &lt; 0, ABS(ROUND(VALUE(SUBSTITUTE(連結実質赤字比率に係る赤字・黒字の構成分析!H$40,"▲", "-")), 2)), NA())</f>
        <v>#N/A</v>
      </c>
      <c r="G30" s="111">
        <f>IF(ROUND(VALUE(SUBSTITUTE(連結実質赤字比率に係る赤字・黒字の構成分析!H$40,"▲", "-")), 2) &gt;= 0, ABS(ROUND(VALUE(SUBSTITUTE(連結実質赤字比率に係る赤字・黒字の構成分析!H$40,"▲", "-")), 2)), NA())</f>
        <v>0.03</v>
      </c>
      <c r="H30" s="111" t="e">
        <f>IF(ROUND(VALUE(SUBSTITUTE(連結実質赤字比率に係る赤字・黒字の構成分析!I$40,"▲", "-")), 2) &lt; 0, ABS(ROUND(VALUE(SUBSTITUTE(連結実質赤字比率に係る赤字・黒字の構成分析!I$40,"▲", "-")), 2)), NA())</f>
        <v>#N/A</v>
      </c>
      <c r="I30" s="111">
        <f>IF(ROUND(VALUE(SUBSTITUTE(連結実質赤字比率に係る赤字・黒字の構成分析!I$40,"▲", "-")), 2) &gt;= 0, ABS(ROUND(VALUE(SUBSTITUTE(連結実質赤字比率に係る赤字・黒字の構成分析!I$40,"▲", "-")), 2)), NA())</f>
        <v>0.04</v>
      </c>
      <c r="J30" s="111" t="e">
        <f>IF(ROUND(VALUE(SUBSTITUTE(連結実質赤字比率に係る赤字・黒字の構成分析!J$40,"▲", "-")), 2) &lt; 0, ABS(ROUND(VALUE(SUBSTITUTE(連結実質赤字比率に係る赤字・黒字の構成分析!J$40,"▲", "-")), 2)), NA())</f>
        <v>#N/A</v>
      </c>
      <c r="K30" s="111">
        <f>IF(ROUND(VALUE(SUBSTITUTE(連結実質赤字比率に係る赤字・黒字の構成分析!J$40,"▲", "-")), 2) &gt;= 0, ABS(ROUND(VALUE(SUBSTITUTE(連結実質赤字比率に係る赤字・黒字の構成分析!J$40,"▲", "-")), 2)), NA())</f>
        <v>0.03</v>
      </c>
    </row>
    <row r="31" spans="1:11" x14ac:dyDescent="0.15">
      <c r="A31" s="111" t="str">
        <f>IF(連結実質赤字比率に係る赤字・黒字の構成分析!C$39="",NA(),連結実質赤字比率に係る赤字・黒字の構成分析!C$39)</f>
        <v>後期高齢者医療特別会計</v>
      </c>
      <c r="B31" s="111" t="e">
        <f>IF(ROUND(VALUE(SUBSTITUTE(連結実質赤字比率に係る赤字・黒字の構成分析!F$39,"▲", "-")), 2) &lt; 0, ABS(ROUND(VALUE(SUBSTITUTE(連結実質赤字比率に係る赤字・黒字の構成分析!F$39,"▲", "-")), 2)), NA())</f>
        <v>#N/A</v>
      </c>
      <c r="C31" s="111">
        <f>IF(ROUND(VALUE(SUBSTITUTE(連結実質赤字比率に係る赤字・黒字の構成分析!F$39,"▲", "-")), 2) &gt;= 0, ABS(ROUND(VALUE(SUBSTITUTE(連結実質赤字比率に係る赤字・黒字の構成分析!F$39,"▲", "-")), 2)), NA())</f>
        <v>0</v>
      </c>
      <c r="D31" s="111" t="e">
        <f>IF(ROUND(VALUE(SUBSTITUTE(連結実質赤字比率に係る赤字・黒字の構成分析!G$39,"▲", "-")), 2) &lt; 0, ABS(ROUND(VALUE(SUBSTITUTE(連結実質赤字比率に係る赤字・黒字の構成分析!G$39,"▲", "-")), 2)), NA())</f>
        <v>#N/A</v>
      </c>
      <c r="E31" s="111">
        <f>IF(ROUND(VALUE(SUBSTITUTE(連結実質赤字比率に係る赤字・黒字の構成分析!G$39,"▲", "-")), 2) &gt;= 0, ABS(ROUND(VALUE(SUBSTITUTE(連結実質赤字比率に係る赤字・黒字の構成分析!G$39,"▲", "-")), 2)), NA())</f>
        <v>0</v>
      </c>
      <c r="F31" s="111" t="e">
        <f>IF(ROUND(VALUE(SUBSTITUTE(連結実質赤字比率に係る赤字・黒字の構成分析!H$39,"▲", "-")), 2) &lt; 0, ABS(ROUND(VALUE(SUBSTITUTE(連結実質赤字比率に係る赤字・黒字の構成分析!H$39,"▲", "-")), 2)), NA())</f>
        <v>#N/A</v>
      </c>
      <c r="G31" s="111">
        <f>IF(ROUND(VALUE(SUBSTITUTE(連結実質赤字比率に係る赤字・黒字の構成分析!H$39,"▲", "-")), 2) &gt;= 0, ABS(ROUND(VALUE(SUBSTITUTE(連結実質赤字比率に係る赤字・黒字の構成分析!H$39,"▲", "-")), 2)), NA())</f>
        <v>0</v>
      </c>
      <c r="H31" s="111" t="e">
        <f>IF(ROUND(VALUE(SUBSTITUTE(連結実質赤字比率に係る赤字・黒字の構成分析!I$39,"▲", "-")), 2) &lt; 0, ABS(ROUND(VALUE(SUBSTITUTE(連結実質赤字比率に係る赤字・黒字の構成分析!I$39,"▲", "-")), 2)), NA())</f>
        <v>#N/A</v>
      </c>
      <c r="I31" s="111">
        <f>IF(ROUND(VALUE(SUBSTITUTE(連結実質赤字比率に係る赤字・黒字の構成分析!I$39,"▲", "-")), 2) &gt;= 0, ABS(ROUND(VALUE(SUBSTITUTE(連結実質赤字比率に係る赤字・黒字の構成分析!I$39,"▲", "-")), 2)), NA())</f>
        <v>0</v>
      </c>
      <c r="J31" s="111" t="e">
        <f>IF(ROUND(VALUE(SUBSTITUTE(連結実質赤字比率に係る赤字・黒字の構成分析!J$39,"▲", "-")), 2) &lt; 0, ABS(ROUND(VALUE(SUBSTITUTE(連結実質赤字比率に係る赤字・黒字の構成分析!J$39,"▲", "-")), 2)), NA())</f>
        <v>#N/A</v>
      </c>
      <c r="K31" s="111">
        <f>IF(ROUND(VALUE(SUBSTITUTE(連結実質赤字比率に係る赤字・黒字の構成分析!J$39,"▲", "-")), 2) &gt;= 0, ABS(ROUND(VALUE(SUBSTITUTE(連結実質赤字比率に係る赤字・黒字の構成分析!J$39,"▲", "-")), 2)), NA())</f>
        <v>0.04</v>
      </c>
    </row>
    <row r="32" spans="1:11" x14ac:dyDescent="0.15">
      <c r="A32" s="111" t="str">
        <f>IF(連結実質赤字比率に係る赤字・黒字の構成分析!C$38="",NA(),連結実質赤字比率に係る赤字・黒字の構成分析!C$38)</f>
        <v>木島平村高社簡易水道特別会計</v>
      </c>
      <c r="B32" s="111" t="e">
        <f>IF(ROUND(VALUE(SUBSTITUTE(連結実質赤字比率に係る赤字・黒字の構成分析!F$38,"▲", "-")), 2) &lt; 0, ABS(ROUND(VALUE(SUBSTITUTE(連結実質赤字比率に係る赤字・黒字の構成分析!F$38,"▲", "-")), 2)), NA())</f>
        <v>#N/A</v>
      </c>
      <c r="C32" s="111">
        <f>IF(ROUND(VALUE(SUBSTITUTE(連結実質赤字比率に係る赤字・黒字の構成分析!F$38,"▲", "-")), 2) &gt;= 0, ABS(ROUND(VALUE(SUBSTITUTE(連結実質赤字比率に係る赤字・黒字の構成分析!F$38,"▲", "-")), 2)), NA())</f>
        <v>0.17</v>
      </c>
      <c r="D32" s="111" t="e">
        <f>IF(ROUND(VALUE(SUBSTITUTE(連結実質赤字比率に係る赤字・黒字の構成分析!G$38,"▲", "-")), 2) &lt; 0, ABS(ROUND(VALUE(SUBSTITUTE(連結実質赤字比率に係る赤字・黒字の構成分析!G$38,"▲", "-")), 2)), NA())</f>
        <v>#N/A</v>
      </c>
      <c r="E32" s="111">
        <f>IF(ROUND(VALUE(SUBSTITUTE(連結実質赤字比率に係る赤字・黒字の構成分析!G$38,"▲", "-")), 2) &gt;= 0, ABS(ROUND(VALUE(SUBSTITUTE(連結実質赤字比率に係る赤字・黒字の構成分析!G$38,"▲", "-")), 2)), NA())</f>
        <v>0.17</v>
      </c>
      <c r="F32" s="111" t="e">
        <f>IF(ROUND(VALUE(SUBSTITUTE(連結実質赤字比率に係る赤字・黒字の構成分析!H$38,"▲", "-")), 2) &lt; 0, ABS(ROUND(VALUE(SUBSTITUTE(連結実質赤字比率に係る赤字・黒字の構成分析!H$38,"▲", "-")), 2)), NA())</f>
        <v>#N/A</v>
      </c>
      <c r="G32" s="111">
        <f>IF(ROUND(VALUE(SUBSTITUTE(連結実質赤字比率に係る赤字・黒字の構成分析!H$38,"▲", "-")), 2) &gt;= 0, ABS(ROUND(VALUE(SUBSTITUTE(連結実質赤字比率に係る赤字・黒字の構成分析!H$38,"▲", "-")), 2)), NA())</f>
        <v>0.01</v>
      </c>
      <c r="H32" s="111" t="e">
        <f>IF(ROUND(VALUE(SUBSTITUTE(連結実質赤字比率に係る赤字・黒字の構成分析!I$38,"▲", "-")), 2) &lt; 0, ABS(ROUND(VALUE(SUBSTITUTE(連結実質赤字比率に係る赤字・黒字の構成分析!I$38,"▲", "-")), 2)), NA())</f>
        <v>#N/A</v>
      </c>
      <c r="I32" s="111">
        <f>IF(ROUND(VALUE(SUBSTITUTE(連結実質赤字比率に係る赤字・黒字の構成分析!I$38,"▲", "-")), 2) &gt;= 0, ABS(ROUND(VALUE(SUBSTITUTE(連結実質赤字比率に係る赤字・黒字の構成分析!I$38,"▲", "-")), 2)), NA())</f>
        <v>0.05</v>
      </c>
      <c r="J32" s="111" t="e">
        <f>IF(ROUND(VALUE(SUBSTITUTE(連結実質赤字比率に係る赤字・黒字の構成分析!J$38,"▲", "-")), 2) &lt; 0, ABS(ROUND(VALUE(SUBSTITUTE(連結実質赤字比率に係る赤字・黒字の構成分析!J$38,"▲", "-")), 2)), NA())</f>
        <v>#N/A</v>
      </c>
      <c r="K32" s="111">
        <f>IF(ROUND(VALUE(SUBSTITUTE(連結実質赤字比率に係る赤字・黒字の構成分析!J$38,"▲", "-")), 2) &gt;= 0, ABS(ROUND(VALUE(SUBSTITUTE(連結実質赤字比率に係る赤字・黒字の構成分析!J$38,"▲", "-")), 2)), NA())</f>
        <v>7.0000000000000007E-2</v>
      </c>
    </row>
    <row r="33" spans="1:16" x14ac:dyDescent="0.15">
      <c r="A33" s="111" t="str">
        <f>IF(連結実質赤字比率に係る赤字・黒字の構成分析!C$37="",NA(),連結実質赤字比率に係る赤字・黒字の構成分析!C$37)</f>
        <v>国民健康保険特別会計</v>
      </c>
      <c r="B33" s="111" t="e">
        <f>IF(ROUND(VALUE(SUBSTITUTE(連結実質赤字比率に係る赤字・黒字の構成分析!F$37,"▲", "-")), 2) &lt; 0, ABS(ROUND(VALUE(SUBSTITUTE(連結実質赤字比率に係る赤字・黒字の構成分析!F$37,"▲", "-")), 2)), NA())</f>
        <v>#N/A</v>
      </c>
      <c r="C33" s="111">
        <f>IF(ROUND(VALUE(SUBSTITUTE(連結実質赤字比率に係る赤字・黒字の構成分析!F$37,"▲", "-")), 2) &gt;= 0, ABS(ROUND(VALUE(SUBSTITUTE(連結実質赤字比率に係る赤字・黒字の構成分析!F$37,"▲", "-")), 2)), NA())</f>
        <v>0.06</v>
      </c>
      <c r="D33" s="111" t="e">
        <f>IF(ROUND(VALUE(SUBSTITUTE(連結実質赤字比率に係る赤字・黒字の構成分析!G$37,"▲", "-")), 2) &lt; 0, ABS(ROUND(VALUE(SUBSTITUTE(連結実質赤字比率に係る赤字・黒字の構成分析!G$37,"▲", "-")), 2)), NA())</f>
        <v>#N/A</v>
      </c>
      <c r="E33" s="111">
        <f>IF(ROUND(VALUE(SUBSTITUTE(連結実質赤字比率に係る赤字・黒字の構成分析!G$37,"▲", "-")), 2) &gt;= 0, ABS(ROUND(VALUE(SUBSTITUTE(連結実質赤字比率に係る赤字・黒字の構成分析!G$37,"▲", "-")), 2)), NA())</f>
        <v>7.0000000000000007E-2</v>
      </c>
      <c r="F33" s="111" t="e">
        <f>IF(ROUND(VALUE(SUBSTITUTE(連結実質赤字比率に係る赤字・黒字の構成分析!H$37,"▲", "-")), 2) &lt; 0, ABS(ROUND(VALUE(SUBSTITUTE(連結実質赤字比率に係る赤字・黒字の構成分析!H$37,"▲", "-")), 2)), NA())</f>
        <v>#N/A</v>
      </c>
      <c r="G33" s="111">
        <f>IF(ROUND(VALUE(SUBSTITUTE(連結実質赤字比率に係る赤字・黒字の構成分析!H$37,"▲", "-")), 2) &gt;= 0, ABS(ROUND(VALUE(SUBSTITUTE(連結実質赤字比率に係る赤字・黒字の構成分析!H$37,"▲", "-")), 2)), NA())</f>
        <v>0.05</v>
      </c>
      <c r="H33" s="111" t="e">
        <f>IF(ROUND(VALUE(SUBSTITUTE(連結実質赤字比率に係る赤字・黒字の構成分析!I$37,"▲", "-")), 2) &lt; 0, ABS(ROUND(VALUE(SUBSTITUTE(連結実質赤字比率に係る赤字・黒字の構成分析!I$37,"▲", "-")), 2)), NA())</f>
        <v>#N/A</v>
      </c>
      <c r="I33" s="111">
        <f>IF(ROUND(VALUE(SUBSTITUTE(連結実質赤字比率に係る赤字・黒字の構成分析!I$37,"▲", "-")), 2) &gt;= 0, ABS(ROUND(VALUE(SUBSTITUTE(連結実質赤字比率に係る赤字・黒字の構成分析!I$37,"▲", "-")), 2)), NA())</f>
        <v>0.28999999999999998</v>
      </c>
      <c r="J33" s="111" t="e">
        <f>IF(ROUND(VALUE(SUBSTITUTE(連結実質赤字比率に係る赤字・黒字の構成分析!J$37,"▲", "-")), 2) &lt; 0, ABS(ROUND(VALUE(SUBSTITUTE(連結実質赤字比率に係る赤字・黒字の構成分析!J$37,"▲", "-")), 2)), NA())</f>
        <v>#N/A</v>
      </c>
      <c r="K33" s="111">
        <f>IF(ROUND(VALUE(SUBSTITUTE(連結実質赤字比率に係る赤字・黒字の構成分析!J$37,"▲", "-")), 2) &gt;= 0, ABS(ROUND(VALUE(SUBSTITUTE(連結実質赤字比率に係る赤字・黒字の構成分析!J$37,"▲", "-")), 2)), NA())</f>
        <v>0.12</v>
      </c>
    </row>
    <row r="34" spans="1:16" x14ac:dyDescent="0.15">
      <c r="A34" s="111" t="str">
        <f>IF(連結実質赤字比率に係る赤字・黒字の構成分析!C$36="",NA(),連結実質赤字比率に係る赤字・黒字の構成分析!C$36)</f>
        <v>介護保険特別会計</v>
      </c>
      <c r="B34" s="111" t="e">
        <f>IF(ROUND(VALUE(SUBSTITUTE(連結実質赤字比率に係る赤字・黒字の構成分析!F$36,"▲", "-")), 2) &lt; 0, ABS(ROUND(VALUE(SUBSTITUTE(連結実質赤字比率に係る赤字・黒字の構成分析!F$36,"▲", "-")), 2)), NA())</f>
        <v>#N/A</v>
      </c>
      <c r="C34" s="111">
        <f>IF(ROUND(VALUE(SUBSTITUTE(連結実質赤字比率に係る赤字・黒字の構成分析!F$36,"▲", "-")), 2) &gt;= 0, ABS(ROUND(VALUE(SUBSTITUTE(連結実質赤字比率に係る赤字・黒字の構成分析!F$36,"▲", "-")), 2)), NA())</f>
        <v>0.1</v>
      </c>
      <c r="D34" s="111" t="e">
        <f>IF(ROUND(VALUE(SUBSTITUTE(連結実質赤字比率に係る赤字・黒字の構成分析!G$36,"▲", "-")), 2) &lt; 0, ABS(ROUND(VALUE(SUBSTITUTE(連結実質赤字比率に係る赤字・黒字の構成分析!G$36,"▲", "-")), 2)), NA())</f>
        <v>#N/A</v>
      </c>
      <c r="E34" s="111">
        <f>IF(ROUND(VALUE(SUBSTITUTE(連結実質赤字比率に係る赤字・黒字の構成分析!G$36,"▲", "-")), 2) &gt;= 0, ABS(ROUND(VALUE(SUBSTITUTE(連結実質赤字比率に係る赤字・黒字の構成分析!G$36,"▲", "-")), 2)), NA())</f>
        <v>0.1</v>
      </c>
      <c r="F34" s="111" t="e">
        <f>IF(ROUND(VALUE(SUBSTITUTE(連結実質赤字比率に係る赤字・黒字の構成分析!H$36,"▲", "-")), 2) &lt; 0, ABS(ROUND(VALUE(SUBSTITUTE(連結実質赤字比率に係る赤字・黒字の構成分析!H$36,"▲", "-")), 2)), NA())</f>
        <v>#N/A</v>
      </c>
      <c r="G34" s="111">
        <f>IF(ROUND(VALUE(SUBSTITUTE(連結実質赤字比率に係る赤字・黒字の構成分析!H$36,"▲", "-")), 2) &gt;= 0, ABS(ROUND(VALUE(SUBSTITUTE(連結実質赤字比率に係る赤字・黒字の構成分析!H$36,"▲", "-")), 2)), NA())</f>
        <v>0.44</v>
      </c>
      <c r="H34" s="111" t="e">
        <f>IF(ROUND(VALUE(SUBSTITUTE(連結実質赤字比率に係る赤字・黒字の構成分析!I$36,"▲", "-")), 2) &lt; 0, ABS(ROUND(VALUE(SUBSTITUTE(連結実質赤字比率に係る赤字・黒字の構成分析!I$36,"▲", "-")), 2)), NA())</f>
        <v>#N/A</v>
      </c>
      <c r="I34" s="111">
        <f>IF(ROUND(VALUE(SUBSTITUTE(連結実質赤字比率に係る赤字・黒字の構成分析!I$36,"▲", "-")), 2) &gt;= 0, ABS(ROUND(VALUE(SUBSTITUTE(連結実質赤字比率に係る赤字・黒字の構成分析!I$36,"▲", "-")), 2)), NA())</f>
        <v>0.4</v>
      </c>
      <c r="J34" s="111" t="e">
        <f>IF(ROUND(VALUE(SUBSTITUTE(連結実質赤字比率に係る赤字・黒字の構成分析!J$36,"▲", "-")), 2) &lt; 0, ABS(ROUND(VALUE(SUBSTITUTE(連結実質赤字比率に係る赤字・黒字の構成分析!J$36,"▲", "-")), 2)), NA())</f>
        <v>#N/A</v>
      </c>
      <c r="K34" s="111">
        <f>IF(ROUND(VALUE(SUBSTITUTE(連結実質赤字比率に係る赤字・黒字の構成分析!J$36,"▲", "-")), 2) &gt;= 0, ABS(ROUND(VALUE(SUBSTITUTE(連結実質赤字比率に係る赤字・黒字の構成分析!J$36,"▲", "-")), 2)), NA())</f>
        <v>0.64</v>
      </c>
    </row>
    <row r="35" spans="1:16" x14ac:dyDescent="0.15">
      <c r="A35" s="111" t="str">
        <f>IF(連結実質赤字比率に係る赤字・黒字の構成分析!C$35="",NA(),連結実質赤字比率に係る赤字・黒字の構成分析!C$35)</f>
        <v>一般会計</v>
      </c>
      <c r="B35" s="111" t="e">
        <f>IF(ROUND(VALUE(SUBSTITUTE(連結実質赤字比率に係る赤字・黒字の構成分析!F$35,"▲", "-")), 2) &lt; 0, ABS(ROUND(VALUE(SUBSTITUTE(連結実質赤字比率に係る赤字・黒字の構成分析!F$35,"▲", "-")), 2)), NA())</f>
        <v>#N/A</v>
      </c>
      <c r="C35" s="111">
        <f>IF(ROUND(VALUE(SUBSTITUTE(連結実質赤字比率に係る赤字・黒字の構成分析!F$35,"▲", "-")), 2) &gt;= 0, ABS(ROUND(VALUE(SUBSTITUTE(連結実質赤字比率に係る赤字・黒字の構成分析!F$35,"▲", "-")), 2)), NA())</f>
        <v>7.99</v>
      </c>
      <c r="D35" s="111" t="e">
        <f>IF(ROUND(VALUE(SUBSTITUTE(連結実質赤字比率に係る赤字・黒字の構成分析!G$35,"▲", "-")), 2) &lt; 0, ABS(ROUND(VALUE(SUBSTITUTE(連結実質赤字比率に係る赤字・黒字の構成分析!G$35,"▲", "-")), 2)), NA())</f>
        <v>#N/A</v>
      </c>
      <c r="E35" s="111">
        <f>IF(ROUND(VALUE(SUBSTITUTE(連結実質赤字比率に係る赤字・黒字の構成分析!G$35,"▲", "-")), 2) &gt;= 0, ABS(ROUND(VALUE(SUBSTITUTE(連結実質赤字比率に係る赤字・黒字の構成分析!G$35,"▲", "-")), 2)), NA())</f>
        <v>5.33</v>
      </c>
      <c r="F35" s="111" t="e">
        <f>IF(ROUND(VALUE(SUBSTITUTE(連結実質赤字比率に係る赤字・黒字の構成分析!H$35,"▲", "-")), 2) &lt; 0, ABS(ROUND(VALUE(SUBSTITUTE(連結実質赤字比率に係る赤字・黒字の構成分析!H$35,"▲", "-")), 2)), NA())</f>
        <v>#N/A</v>
      </c>
      <c r="G35" s="111">
        <f>IF(ROUND(VALUE(SUBSTITUTE(連結実質赤字比率に係る赤字・黒字の構成分析!H$35,"▲", "-")), 2) &gt;= 0, ABS(ROUND(VALUE(SUBSTITUTE(連結実質赤字比率に係る赤字・黒字の構成分析!H$35,"▲", "-")), 2)), NA())</f>
        <v>6.63</v>
      </c>
      <c r="H35" s="111" t="e">
        <f>IF(ROUND(VALUE(SUBSTITUTE(連結実質赤字比率に係る赤字・黒字の構成分析!I$35,"▲", "-")), 2) &lt; 0, ABS(ROUND(VALUE(SUBSTITUTE(連結実質赤字比率に係る赤字・黒字の構成分析!I$35,"▲", "-")), 2)), NA())</f>
        <v>#N/A</v>
      </c>
      <c r="I35" s="111">
        <f>IF(ROUND(VALUE(SUBSTITUTE(連結実質赤字比率に係る赤字・黒字の構成分析!I$35,"▲", "-")), 2) &gt;= 0, ABS(ROUND(VALUE(SUBSTITUTE(連結実質赤字比率に係る赤字・黒字の構成分析!I$35,"▲", "-")), 2)), NA())</f>
        <v>8.73</v>
      </c>
      <c r="J35" s="111" t="e">
        <f>IF(ROUND(VALUE(SUBSTITUTE(連結実質赤字比率に係る赤字・黒字の構成分析!J$35,"▲", "-")), 2) &lt; 0, ABS(ROUND(VALUE(SUBSTITUTE(連結実質赤字比率に係る赤字・黒字の構成分析!J$35,"▲", "-")), 2)), NA())</f>
        <v>#N/A</v>
      </c>
      <c r="K35" s="111">
        <f>IF(ROUND(VALUE(SUBSTITUTE(連結実質赤字比率に係る赤字・黒字の構成分析!J$35,"▲", "-")), 2) &gt;= 0, ABS(ROUND(VALUE(SUBSTITUTE(連結実質赤字比率に係る赤字・黒字の構成分析!J$35,"▲", "-")), 2)), NA())</f>
        <v>5.12</v>
      </c>
    </row>
    <row r="36" spans="1:16" x14ac:dyDescent="0.15">
      <c r="A36" s="111" t="str">
        <f>IF(連結実質赤字比率に係る赤字・黒字の構成分析!C$34="",NA(),連結実質赤字比率に係る赤字・黒字の構成分析!C$34)</f>
        <v>木島平村水道事業会計</v>
      </c>
      <c r="B36" s="111" t="e">
        <f>IF(ROUND(VALUE(SUBSTITUTE(連結実質赤字比率に係る赤字・黒字の構成分析!F$34,"▲", "-")), 2) &lt; 0, ABS(ROUND(VALUE(SUBSTITUTE(連結実質赤字比率に係る赤字・黒字の構成分析!F$34,"▲", "-")), 2)), NA())</f>
        <v>#N/A</v>
      </c>
      <c r="C36" s="111">
        <f>IF(ROUND(VALUE(SUBSTITUTE(連結実質赤字比率に係る赤字・黒字の構成分析!F$34,"▲", "-")), 2) &gt;= 0, ABS(ROUND(VALUE(SUBSTITUTE(連結実質赤字比率に係る赤字・黒字の構成分析!F$34,"▲", "-")), 2)), NA())</f>
        <v>5.35</v>
      </c>
      <c r="D36" s="111" t="e">
        <f>IF(ROUND(VALUE(SUBSTITUTE(連結実質赤字比率に係る赤字・黒字の構成分析!G$34,"▲", "-")), 2) &lt; 0, ABS(ROUND(VALUE(SUBSTITUTE(連結実質赤字比率に係る赤字・黒字の構成分析!G$34,"▲", "-")), 2)), NA())</f>
        <v>#N/A</v>
      </c>
      <c r="E36" s="111">
        <f>IF(ROUND(VALUE(SUBSTITUTE(連結実質赤字比率に係る赤字・黒字の構成分析!G$34,"▲", "-")), 2) &gt;= 0, ABS(ROUND(VALUE(SUBSTITUTE(連結実質赤字比率に係る赤字・黒字の構成分析!G$34,"▲", "-")), 2)), NA())</f>
        <v>5.94</v>
      </c>
      <c r="F36" s="111" t="e">
        <f>IF(ROUND(VALUE(SUBSTITUTE(連結実質赤字比率に係る赤字・黒字の構成分析!H$34,"▲", "-")), 2) &lt; 0, ABS(ROUND(VALUE(SUBSTITUTE(連結実質赤字比率に係る赤字・黒字の構成分析!H$34,"▲", "-")), 2)), NA())</f>
        <v>#N/A</v>
      </c>
      <c r="G36" s="111">
        <f>IF(ROUND(VALUE(SUBSTITUTE(連結実質赤字比率に係る赤字・黒字の構成分析!H$34,"▲", "-")), 2) &gt;= 0, ABS(ROUND(VALUE(SUBSTITUTE(連結実質赤字比率に係る赤字・黒字の構成分析!H$34,"▲", "-")), 2)), NA())</f>
        <v>6.81</v>
      </c>
      <c r="H36" s="111" t="e">
        <f>IF(ROUND(VALUE(SUBSTITUTE(連結実質赤字比率に係る赤字・黒字の構成分析!I$34,"▲", "-")), 2) &lt; 0, ABS(ROUND(VALUE(SUBSTITUTE(連結実質赤字比率に係る赤字・黒字の構成分析!I$34,"▲", "-")), 2)), NA())</f>
        <v>#N/A</v>
      </c>
      <c r="I36" s="111">
        <f>IF(ROUND(VALUE(SUBSTITUTE(連結実質赤字比率に係る赤字・黒字の構成分析!I$34,"▲", "-")), 2) &gt;= 0, ABS(ROUND(VALUE(SUBSTITUTE(連結実質赤字比率に係る赤字・黒字の構成分析!I$34,"▲", "-")), 2)), NA())</f>
        <v>8.77</v>
      </c>
      <c r="J36" s="111" t="e">
        <f>IF(ROUND(VALUE(SUBSTITUTE(連結実質赤字比率に係る赤字・黒字の構成分析!J$34,"▲", "-")), 2) &lt; 0, ABS(ROUND(VALUE(SUBSTITUTE(連結実質赤字比率に係る赤字・黒字の構成分析!J$34,"▲", "-")), 2)), NA())</f>
        <v>#N/A</v>
      </c>
      <c r="K36" s="111">
        <f>IF(ROUND(VALUE(SUBSTITUTE(連結実質赤字比率に係る赤字・黒字の構成分析!J$34,"▲", "-")), 2) &gt;= 0, ABS(ROUND(VALUE(SUBSTITUTE(連結実質赤字比率に係る赤字・黒字の構成分析!J$34,"▲", "-")), 2)), NA())</f>
        <v>9.9499999999999993</v>
      </c>
    </row>
    <row r="39" spans="1:16" x14ac:dyDescent="0.15">
      <c r="A39" s="80" t="s">
        <v>49</v>
      </c>
    </row>
    <row r="40" spans="1:16" x14ac:dyDescent="0.15">
      <c r="A40" s="112"/>
      <c r="B40" s="112" t="str">
        <f>'実質公債費比率（分子）の構造'!K$44</f>
        <v>H24</v>
      </c>
      <c r="C40" s="112"/>
      <c r="D40" s="112"/>
      <c r="E40" s="112" t="str">
        <f>'実質公債費比率（分子）の構造'!L$44</f>
        <v>H25</v>
      </c>
      <c r="F40" s="112"/>
      <c r="G40" s="112"/>
      <c r="H40" s="112" t="str">
        <f>'実質公債費比率（分子）の構造'!M$44</f>
        <v>H26</v>
      </c>
      <c r="I40" s="112"/>
      <c r="J40" s="112"/>
      <c r="K40" s="112" t="str">
        <f>'実質公債費比率（分子）の構造'!N$44</f>
        <v>H27</v>
      </c>
      <c r="L40" s="112"/>
      <c r="M40" s="112"/>
      <c r="N40" s="112" t="str">
        <f>'実質公債費比率（分子）の構造'!O$44</f>
        <v>H28</v>
      </c>
      <c r="O40" s="112"/>
      <c r="P40" s="112"/>
    </row>
    <row r="41" spans="1:16" x14ac:dyDescent="0.15">
      <c r="A41" s="112"/>
      <c r="B41" s="112" t="s">
        <v>50</v>
      </c>
      <c r="C41" s="112"/>
      <c r="D41" s="112" t="s">
        <v>51</v>
      </c>
      <c r="E41" s="112" t="s">
        <v>50</v>
      </c>
      <c r="F41" s="112"/>
      <c r="G41" s="112" t="s">
        <v>51</v>
      </c>
      <c r="H41" s="112" t="s">
        <v>50</v>
      </c>
      <c r="I41" s="112"/>
      <c r="J41" s="112" t="s">
        <v>51</v>
      </c>
      <c r="K41" s="112" t="s">
        <v>50</v>
      </c>
      <c r="L41" s="112"/>
      <c r="M41" s="112" t="s">
        <v>51</v>
      </c>
      <c r="N41" s="112" t="s">
        <v>50</v>
      </c>
      <c r="O41" s="112"/>
      <c r="P41" s="112" t="s">
        <v>51</v>
      </c>
    </row>
    <row r="42" spans="1:16" x14ac:dyDescent="0.15">
      <c r="A42" s="112" t="s">
        <v>52</v>
      </c>
      <c r="B42" s="112"/>
      <c r="C42" s="112"/>
      <c r="D42" s="112">
        <f>'実質公債費比率（分子）の構造'!K$52</f>
        <v>399</v>
      </c>
      <c r="E42" s="112"/>
      <c r="F42" s="112"/>
      <c r="G42" s="112">
        <f>'実質公債費比率（分子）の構造'!L$52</f>
        <v>437</v>
      </c>
      <c r="H42" s="112"/>
      <c r="I42" s="112"/>
      <c r="J42" s="112">
        <f>'実質公債費比率（分子）の構造'!M$52</f>
        <v>436</v>
      </c>
      <c r="K42" s="112"/>
      <c r="L42" s="112"/>
      <c r="M42" s="112">
        <f>'実質公債費比率（分子）の構造'!N$52</f>
        <v>433</v>
      </c>
      <c r="N42" s="112"/>
      <c r="O42" s="112"/>
      <c r="P42" s="112">
        <f>'実質公債費比率（分子）の構造'!O$52</f>
        <v>436</v>
      </c>
    </row>
    <row r="43" spans="1:16" x14ac:dyDescent="0.15">
      <c r="A43" s="112" t="s">
        <v>53</v>
      </c>
      <c r="B43" s="112" t="str">
        <f>'実質公債費比率（分子）の構造'!K$51</f>
        <v>-</v>
      </c>
      <c r="C43" s="112"/>
      <c r="D43" s="112"/>
      <c r="E43" s="112" t="str">
        <f>'実質公債費比率（分子）の構造'!L$51</f>
        <v>-</v>
      </c>
      <c r="F43" s="112"/>
      <c r="G43" s="112"/>
      <c r="H43" s="112" t="str">
        <f>'実質公債費比率（分子）の構造'!M$51</f>
        <v>-</v>
      </c>
      <c r="I43" s="112"/>
      <c r="J43" s="112"/>
      <c r="K43" s="112" t="str">
        <f>'実質公債費比率（分子）の構造'!N$51</f>
        <v>-</v>
      </c>
      <c r="L43" s="112"/>
      <c r="M43" s="112"/>
      <c r="N43" s="112" t="str">
        <f>'実質公債費比率（分子）の構造'!O$51</f>
        <v>-</v>
      </c>
      <c r="O43" s="112"/>
      <c r="P43" s="112"/>
    </row>
    <row r="44" spans="1:16" x14ac:dyDescent="0.15">
      <c r="A44" s="112" t="s">
        <v>54</v>
      </c>
      <c r="B44" s="112">
        <f>'実質公債費比率（分子）の構造'!K$50</f>
        <v>1</v>
      </c>
      <c r="C44" s="112"/>
      <c r="D44" s="112"/>
      <c r="E44" s="112" t="str">
        <f>'実質公債費比率（分子）の構造'!L$50</f>
        <v>-</v>
      </c>
      <c r="F44" s="112"/>
      <c r="G44" s="112"/>
      <c r="H44" s="112" t="str">
        <f>'実質公債費比率（分子）の構造'!M$50</f>
        <v>-</v>
      </c>
      <c r="I44" s="112"/>
      <c r="J44" s="112"/>
      <c r="K44" s="112" t="str">
        <f>'実質公債費比率（分子）の構造'!N$50</f>
        <v>-</v>
      </c>
      <c r="L44" s="112"/>
      <c r="M44" s="112"/>
      <c r="N44" s="112" t="str">
        <f>'実質公債費比率（分子）の構造'!O$50</f>
        <v>-</v>
      </c>
      <c r="O44" s="112"/>
      <c r="P44" s="112"/>
    </row>
    <row r="45" spans="1:16" x14ac:dyDescent="0.15">
      <c r="A45" s="112" t="s">
        <v>55</v>
      </c>
      <c r="B45" s="112">
        <f>'実質公債費比率（分子）の構造'!K$49</f>
        <v>51</v>
      </c>
      <c r="C45" s="112"/>
      <c r="D45" s="112"/>
      <c r="E45" s="112">
        <f>'実質公債費比率（分子）の構造'!L$49</f>
        <v>53</v>
      </c>
      <c r="F45" s="112"/>
      <c r="G45" s="112"/>
      <c r="H45" s="112">
        <f>'実質公債費比率（分子）の構造'!M$49</f>
        <v>48</v>
      </c>
      <c r="I45" s="112"/>
      <c r="J45" s="112"/>
      <c r="K45" s="112">
        <f>'実質公債費比率（分子）の構造'!N$49</f>
        <v>27</v>
      </c>
      <c r="L45" s="112"/>
      <c r="M45" s="112"/>
      <c r="N45" s="112">
        <f>'実質公債費比率（分子）の構造'!O$49</f>
        <v>29</v>
      </c>
      <c r="O45" s="112"/>
      <c r="P45" s="112"/>
    </row>
    <row r="46" spans="1:16" x14ac:dyDescent="0.15">
      <c r="A46" s="112" t="s">
        <v>56</v>
      </c>
      <c r="B46" s="112">
        <f>'実質公債費比率（分子）の構造'!K$48</f>
        <v>237</v>
      </c>
      <c r="C46" s="112"/>
      <c r="D46" s="112"/>
      <c r="E46" s="112">
        <f>'実質公債費比率（分子）の構造'!L$48</f>
        <v>271</v>
      </c>
      <c r="F46" s="112"/>
      <c r="G46" s="112"/>
      <c r="H46" s="112">
        <f>'実質公債費比率（分子）の構造'!M$48</f>
        <v>276</v>
      </c>
      <c r="I46" s="112"/>
      <c r="J46" s="112"/>
      <c r="K46" s="112">
        <f>'実質公債費比率（分子）の構造'!N$48</f>
        <v>281</v>
      </c>
      <c r="L46" s="112"/>
      <c r="M46" s="112"/>
      <c r="N46" s="112">
        <f>'実質公債費比率（分子）の構造'!O$48</f>
        <v>280</v>
      </c>
      <c r="O46" s="112"/>
      <c r="P46" s="112"/>
    </row>
    <row r="47" spans="1:16" x14ac:dyDescent="0.15">
      <c r="A47" s="112" t="s">
        <v>57</v>
      </c>
      <c r="B47" s="112" t="str">
        <f>'実質公債費比率（分子）の構造'!K$47</f>
        <v>-</v>
      </c>
      <c r="C47" s="112"/>
      <c r="D47" s="112"/>
      <c r="E47" s="112" t="str">
        <f>'実質公債費比率（分子）の構造'!L$47</f>
        <v>-</v>
      </c>
      <c r="F47" s="112"/>
      <c r="G47" s="112"/>
      <c r="H47" s="112" t="str">
        <f>'実質公債費比率（分子）の構造'!M$47</f>
        <v>-</v>
      </c>
      <c r="I47" s="112"/>
      <c r="J47" s="112"/>
      <c r="K47" s="112" t="str">
        <f>'実質公債費比率（分子）の構造'!N$47</f>
        <v>-</v>
      </c>
      <c r="L47" s="112"/>
      <c r="M47" s="112"/>
      <c r="N47" s="112" t="str">
        <f>'実質公債費比率（分子）の構造'!O$47</f>
        <v>-</v>
      </c>
      <c r="O47" s="112"/>
      <c r="P47" s="112"/>
    </row>
    <row r="48" spans="1:16" x14ac:dyDescent="0.15">
      <c r="A48" s="112" t="s">
        <v>58</v>
      </c>
      <c r="B48" s="112" t="str">
        <f>'実質公債費比率（分子）の構造'!K$46</f>
        <v>-</v>
      </c>
      <c r="C48" s="112"/>
      <c r="D48" s="112"/>
      <c r="E48" s="112" t="str">
        <f>'実質公債費比率（分子）の構造'!L$46</f>
        <v>-</v>
      </c>
      <c r="F48" s="112"/>
      <c r="G48" s="112"/>
      <c r="H48" s="112" t="str">
        <f>'実質公債費比率（分子）の構造'!M$46</f>
        <v>-</v>
      </c>
      <c r="I48" s="112"/>
      <c r="J48" s="112"/>
      <c r="K48" s="112" t="str">
        <f>'実質公債費比率（分子）の構造'!N$46</f>
        <v>-</v>
      </c>
      <c r="L48" s="112"/>
      <c r="M48" s="112"/>
      <c r="N48" s="112" t="str">
        <f>'実質公債費比率（分子）の構造'!O$46</f>
        <v>-</v>
      </c>
      <c r="O48" s="112"/>
      <c r="P48" s="112"/>
    </row>
    <row r="49" spans="1:16" x14ac:dyDescent="0.15">
      <c r="A49" s="112" t="s">
        <v>59</v>
      </c>
      <c r="B49" s="112">
        <f>'実質公債費比率（分子）の構造'!K$45</f>
        <v>358</v>
      </c>
      <c r="C49" s="112"/>
      <c r="D49" s="112"/>
      <c r="E49" s="112">
        <f>'実質公債費比率（分子）の構造'!L$45</f>
        <v>362</v>
      </c>
      <c r="F49" s="112"/>
      <c r="G49" s="112"/>
      <c r="H49" s="112">
        <f>'実質公債費比率（分子）の構造'!M$45</f>
        <v>363</v>
      </c>
      <c r="I49" s="112"/>
      <c r="J49" s="112"/>
      <c r="K49" s="112">
        <f>'実質公債費比率（分子）の構造'!N$45</f>
        <v>355</v>
      </c>
      <c r="L49" s="112"/>
      <c r="M49" s="112"/>
      <c r="N49" s="112">
        <f>'実質公債費比率（分子）の構造'!O$45</f>
        <v>369</v>
      </c>
      <c r="O49" s="112"/>
      <c r="P49" s="112"/>
    </row>
    <row r="50" spans="1:16" x14ac:dyDescent="0.15">
      <c r="A50" s="112" t="s">
        <v>60</v>
      </c>
      <c r="B50" s="112" t="e">
        <f>NA()</f>
        <v>#N/A</v>
      </c>
      <c r="C50" s="112">
        <f>IF(ISNUMBER('実質公債費比率（分子）の構造'!K$53),'実質公債費比率（分子）の構造'!K$53,NA())</f>
        <v>248</v>
      </c>
      <c r="D50" s="112" t="e">
        <f>NA()</f>
        <v>#N/A</v>
      </c>
      <c r="E50" s="112" t="e">
        <f>NA()</f>
        <v>#N/A</v>
      </c>
      <c r="F50" s="112">
        <f>IF(ISNUMBER('実質公債費比率（分子）の構造'!L$53),'実質公債費比率（分子）の構造'!L$53,NA())</f>
        <v>249</v>
      </c>
      <c r="G50" s="112" t="e">
        <f>NA()</f>
        <v>#N/A</v>
      </c>
      <c r="H50" s="112" t="e">
        <f>NA()</f>
        <v>#N/A</v>
      </c>
      <c r="I50" s="112">
        <f>IF(ISNUMBER('実質公債費比率（分子）の構造'!M$53),'実質公債費比率（分子）の構造'!M$53,NA())</f>
        <v>251</v>
      </c>
      <c r="J50" s="112" t="e">
        <f>NA()</f>
        <v>#N/A</v>
      </c>
      <c r="K50" s="112" t="e">
        <f>NA()</f>
        <v>#N/A</v>
      </c>
      <c r="L50" s="112">
        <f>IF(ISNUMBER('実質公債費比率（分子）の構造'!N$53),'実質公債費比率（分子）の構造'!N$53,NA())</f>
        <v>230</v>
      </c>
      <c r="M50" s="112" t="e">
        <f>NA()</f>
        <v>#N/A</v>
      </c>
      <c r="N50" s="112" t="e">
        <f>NA()</f>
        <v>#N/A</v>
      </c>
      <c r="O50" s="112">
        <f>IF(ISNUMBER('実質公債費比率（分子）の構造'!O$53),'実質公債費比率（分子）の構造'!O$53,NA())</f>
        <v>242</v>
      </c>
      <c r="P50" s="112" t="e">
        <f>NA()</f>
        <v>#N/A</v>
      </c>
    </row>
    <row r="53" spans="1:16" x14ac:dyDescent="0.15">
      <c r="A53" s="80" t="s">
        <v>61</v>
      </c>
    </row>
    <row r="54" spans="1:16" x14ac:dyDescent="0.15">
      <c r="A54" s="111"/>
      <c r="B54" s="111" t="str">
        <f>'将来負担比率（分子）の構造'!I$40</f>
        <v>H24</v>
      </c>
      <c r="C54" s="111"/>
      <c r="D54" s="111"/>
      <c r="E54" s="111" t="str">
        <f>'将来負担比率（分子）の構造'!J$40</f>
        <v>H25</v>
      </c>
      <c r="F54" s="111"/>
      <c r="G54" s="111"/>
      <c r="H54" s="111" t="str">
        <f>'将来負担比率（分子）の構造'!K$40</f>
        <v>H26</v>
      </c>
      <c r="I54" s="111"/>
      <c r="J54" s="111"/>
      <c r="K54" s="111" t="str">
        <f>'将来負担比率（分子）の構造'!L$40</f>
        <v>H27</v>
      </c>
      <c r="L54" s="111"/>
      <c r="M54" s="111"/>
      <c r="N54" s="111" t="str">
        <f>'将来負担比率（分子）の構造'!M$40</f>
        <v>H28</v>
      </c>
      <c r="O54" s="111"/>
      <c r="P54" s="111"/>
    </row>
    <row r="55" spans="1:16" x14ac:dyDescent="0.15">
      <c r="A55" s="111"/>
      <c r="B55" s="111" t="s">
        <v>62</v>
      </c>
      <c r="C55" s="111"/>
      <c r="D55" s="111" t="s">
        <v>63</v>
      </c>
      <c r="E55" s="111" t="s">
        <v>62</v>
      </c>
      <c r="F55" s="111"/>
      <c r="G55" s="111" t="s">
        <v>63</v>
      </c>
      <c r="H55" s="111" t="s">
        <v>62</v>
      </c>
      <c r="I55" s="111"/>
      <c r="J55" s="111" t="s">
        <v>63</v>
      </c>
      <c r="K55" s="111" t="s">
        <v>62</v>
      </c>
      <c r="L55" s="111"/>
      <c r="M55" s="111" t="s">
        <v>63</v>
      </c>
      <c r="N55" s="111" t="s">
        <v>62</v>
      </c>
      <c r="O55" s="111"/>
      <c r="P55" s="111" t="s">
        <v>63</v>
      </c>
    </row>
    <row r="56" spans="1:16" x14ac:dyDescent="0.15">
      <c r="A56" s="111" t="s">
        <v>37</v>
      </c>
      <c r="B56" s="111"/>
      <c r="C56" s="111"/>
      <c r="D56" s="111">
        <f>'将来負担比率（分子）の構造'!I$52</f>
        <v>4175</v>
      </c>
      <c r="E56" s="111"/>
      <c r="F56" s="111"/>
      <c r="G56" s="111">
        <f>'将来負担比率（分子）の構造'!J$52</f>
        <v>4269</v>
      </c>
      <c r="H56" s="111"/>
      <c r="I56" s="111"/>
      <c r="J56" s="111">
        <f>'将来負担比率（分子）の構造'!K$52</f>
        <v>4147</v>
      </c>
      <c r="K56" s="111"/>
      <c r="L56" s="111"/>
      <c r="M56" s="111">
        <f>'将来負担比率（分子）の構造'!L$52</f>
        <v>3960</v>
      </c>
      <c r="N56" s="111"/>
      <c r="O56" s="111"/>
      <c r="P56" s="111">
        <f>'将来負担比率（分子）の構造'!M$52</f>
        <v>3823</v>
      </c>
    </row>
    <row r="57" spans="1:16" x14ac:dyDescent="0.15">
      <c r="A57" s="111" t="s">
        <v>36</v>
      </c>
      <c r="B57" s="111"/>
      <c r="C57" s="111"/>
      <c r="D57" s="111" t="str">
        <f>'将来負担比率（分子）の構造'!I$51</f>
        <v>-</v>
      </c>
      <c r="E57" s="111"/>
      <c r="F57" s="111"/>
      <c r="G57" s="111" t="str">
        <f>'将来負担比率（分子）の構造'!J$51</f>
        <v>-</v>
      </c>
      <c r="H57" s="111"/>
      <c r="I57" s="111"/>
      <c r="J57" s="111" t="str">
        <f>'将来負担比率（分子）の構造'!K$51</f>
        <v>-</v>
      </c>
      <c r="K57" s="111"/>
      <c r="L57" s="111"/>
      <c r="M57" s="111" t="str">
        <f>'将来負担比率（分子）の構造'!L$51</f>
        <v>-</v>
      </c>
      <c r="N57" s="111"/>
      <c r="O57" s="111"/>
      <c r="P57" s="111" t="str">
        <f>'将来負担比率（分子）の構造'!M$51</f>
        <v>-</v>
      </c>
    </row>
    <row r="58" spans="1:16" x14ac:dyDescent="0.15">
      <c r="A58" s="111" t="s">
        <v>35</v>
      </c>
      <c r="B58" s="111"/>
      <c r="C58" s="111"/>
      <c r="D58" s="111">
        <f>'将来負担比率（分子）の構造'!I$50</f>
        <v>2622</v>
      </c>
      <c r="E58" s="111"/>
      <c r="F58" s="111"/>
      <c r="G58" s="111">
        <f>'将来負担比率（分子）の構造'!J$50</f>
        <v>2738</v>
      </c>
      <c r="H58" s="111"/>
      <c r="I58" s="111"/>
      <c r="J58" s="111">
        <f>'将来負担比率（分子）の構造'!K$50</f>
        <v>2684</v>
      </c>
      <c r="K58" s="111"/>
      <c r="L58" s="111"/>
      <c r="M58" s="111">
        <f>'将来負担比率（分子）の構造'!L$50</f>
        <v>2786</v>
      </c>
      <c r="N58" s="111"/>
      <c r="O58" s="111"/>
      <c r="P58" s="111">
        <f>'将来負担比率（分子）の構造'!M$50</f>
        <v>2969</v>
      </c>
    </row>
    <row r="59" spans="1:16" x14ac:dyDescent="0.15">
      <c r="A59" s="111" t="s">
        <v>33</v>
      </c>
      <c r="B59" s="111" t="str">
        <f>'将来負担比率（分子）の構造'!I$49</f>
        <v>-</v>
      </c>
      <c r="C59" s="111"/>
      <c r="D59" s="111"/>
      <c r="E59" s="111" t="str">
        <f>'将来負担比率（分子）の構造'!J$49</f>
        <v>-</v>
      </c>
      <c r="F59" s="111"/>
      <c r="G59" s="111"/>
      <c r="H59" s="111" t="str">
        <f>'将来負担比率（分子）の構造'!K$49</f>
        <v>-</v>
      </c>
      <c r="I59" s="111"/>
      <c r="J59" s="111"/>
      <c r="K59" s="111" t="str">
        <f>'将来負担比率（分子）の構造'!L$49</f>
        <v>-</v>
      </c>
      <c r="L59" s="111"/>
      <c r="M59" s="111"/>
      <c r="N59" s="111" t="str">
        <f>'将来負担比率（分子）の構造'!M$49</f>
        <v>-</v>
      </c>
      <c r="O59" s="111"/>
      <c r="P59" s="111"/>
    </row>
    <row r="60" spans="1:16" x14ac:dyDescent="0.15">
      <c r="A60" s="111" t="s">
        <v>32</v>
      </c>
      <c r="B60" s="111" t="str">
        <f>'将来負担比率（分子）の構造'!I$48</f>
        <v>-</v>
      </c>
      <c r="C60" s="111"/>
      <c r="D60" s="111"/>
      <c r="E60" s="111" t="str">
        <f>'将来負担比率（分子）の構造'!J$48</f>
        <v>-</v>
      </c>
      <c r="F60" s="111"/>
      <c r="G60" s="111"/>
      <c r="H60" s="111" t="str">
        <f>'将来負担比率（分子）の構造'!K$48</f>
        <v>-</v>
      </c>
      <c r="I60" s="111"/>
      <c r="J60" s="111"/>
      <c r="K60" s="111" t="str">
        <f>'将来負担比率（分子）の構造'!L$48</f>
        <v>-</v>
      </c>
      <c r="L60" s="111"/>
      <c r="M60" s="111"/>
      <c r="N60" s="111" t="str">
        <f>'将来負担比率（分子）の構造'!M$48</f>
        <v>-</v>
      </c>
      <c r="O60" s="111"/>
      <c r="P60" s="111"/>
    </row>
    <row r="61" spans="1:16" x14ac:dyDescent="0.15">
      <c r="A61" s="111" t="s">
        <v>30</v>
      </c>
      <c r="B61" s="111" t="str">
        <f>'将来負担比率（分子）の構造'!I$46</f>
        <v>-</v>
      </c>
      <c r="C61" s="111"/>
      <c r="D61" s="111"/>
      <c r="E61" s="111">
        <f>'将来負担比率（分子）の構造'!J$46</f>
        <v>4</v>
      </c>
      <c r="F61" s="111"/>
      <c r="G61" s="111"/>
      <c r="H61" s="111">
        <f>'将来負担比率（分子）の構造'!K$46</f>
        <v>4</v>
      </c>
      <c r="I61" s="111"/>
      <c r="J61" s="111"/>
      <c r="K61" s="111">
        <f>'将来負担比率（分子）の構造'!L$46</f>
        <v>4</v>
      </c>
      <c r="L61" s="111"/>
      <c r="M61" s="111"/>
      <c r="N61" s="111">
        <f>'将来負担比率（分子）の構造'!M$46</f>
        <v>1</v>
      </c>
      <c r="O61" s="111"/>
      <c r="P61" s="111"/>
    </row>
    <row r="62" spans="1:16" x14ac:dyDescent="0.15">
      <c r="A62" s="111" t="s">
        <v>29</v>
      </c>
      <c r="B62" s="111">
        <f>'将来負担比率（分子）の構造'!I$45</f>
        <v>1339</v>
      </c>
      <c r="C62" s="111"/>
      <c r="D62" s="111"/>
      <c r="E62" s="111">
        <f>'将来負担比率（分子）の構造'!J$45</f>
        <v>1370</v>
      </c>
      <c r="F62" s="111"/>
      <c r="G62" s="111"/>
      <c r="H62" s="111">
        <f>'将来負担比率（分子）の構造'!K$45</f>
        <v>1418</v>
      </c>
      <c r="I62" s="111"/>
      <c r="J62" s="111"/>
      <c r="K62" s="111">
        <f>'将来負担比率（分子）の構造'!L$45</f>
        <v>1343</v>
      </c>
      <c r="L62" s="111"/>
      <c r="M62" s="111"/>
      <c r="N62" s="111">
        <f>'将来負担比率（分子）の構造'!M$45</f>
        <v>1348</v>
      </c>
      <c r="O62" s="111"/>
      <c r="P62" s="111"/>
    </row>
    <row r="63" spans="1:16" x14ac:dyDescent="0.15">
      <c r="A63" s="111" t="s">
        <v>28</v>
      </c>
      <c r="B63" s="111">
        <f>'将来負担比率（分子）の構造'!I$44</f>
        <v>324</v>
      </c>
      <c r="C63" s="111"/>
      <c r="D63" s="111"/>
      <c r="E63" s="111">
        <f>'将来負担比率（分子）の構造'!J$44</f>
        <v>289</v>
      </c>
      <c r="F63" s="111"/>
      <c r="G63" s="111"/>
      <c r="H63" s="111">
        <f>'将来負担比率（分子）の構造'!K$44</f>
        <v>380</v>
      </c>
      <c r="I63" s="111"/>
      <c r="J63" s="111"/>
      <c r="K63" s="111">
        <f>'将来負担比率（分子）の構造'!L$44</f>
        <v>356</v>
      </c>
      <c r="L63" s="111"/>
      <c r="M63" s="111"/>
      <c r="N63" s="111">
        <f>'将来負担比率（分子）の構造'!M$44</f>
        <v>348</v>
      </c>
      <c r="O63" s="111"/>
      <c r="P63" s="111"/>
    </row>
    <row r="64" spans="1:16" x14ac:dyDescent="0.15">
      <c r="A64" s="111" t="s">
        <v>27</v>
      </c>
      <c r="B64" s="111">
        <f>'将来負担比率（分子）の構造'!I$43</f>
        <v>2832</v>
      </c>
      <c r="C64" s="111"/>
      <c r="D64" s="111"/>
      <c r="E64" s="111">
        <f>'将来負担比率（分子）の構造'!J$43</f>
        <v>2657</v>
      </c>
      <c r="F64" s="111"/>
      <c r="G64" s="111"/>
      <c r="H64" s="111">
        <f>'将来負担比率（分子）の構造'!K$43</f>
        <v>2471</v>
      </c>
      <c r="I64" s="111"/>
      <c r="J64" s="111"/>
      <c r="K64" s="111">
        <f>'将来負担比率（分子）の構造'!L$43</f>
        <v>2412</v>
      </c>
      <c r="L64" s="111"/>
      <c r="M64" s="111"/>
      <c r="N64" s="111">
        <f>'将来負担比率（分子）の構造'!M$43</f>
        <v>2215</v>
      </c>
      <c r="O64" s="111"/>
      <c r="P64" s="111"/>
    </row>
    <row r="65" spans="1:16" x14ac:dyDescent="0.15">
      <c r="A65" s="111" t="s">
        <v>26</v>
      </c>
      <c r="B65" s="111" t="str">
        <f>'将来負担比率（分子）の構造'!I$42</f>
        <v>-</v>
      </c>
      <c r="C65" s="111"/>
      <c r="D65" s="111"/>
      <c r="E65" s="111" t="str">
        <f>'将来負担比率（分子）の構造'!J$42</f>
        <v>-</v>
      </c>
      <c r="F65" s="111"/>
      <c r="G65" s="111"/>
      <c r="H65" s="111" t="str">
        <f>'将来負担比率（分子）の構造'!K$42</f>
        <v>-</v>
      </c>
      <c r="I65" s="111"/>
      <c r="J65" s="111"/>
      <c r="K65" s="111" t="str">
        <f>'将来負担比率（分子）の構造'!L$42</f>
        <v>-</v>
      </c>
      <c r="L65" s="111"/>
      <c r="M65" s="111"/>
      <c r="N65" s="111" t="str">
        <f>'将来負担比率（分子）の構造'!M$42</f>
        <v>-</v>
      </c>
      <c r="O65" s="111"/>
      <c r="P65" s="111"/>
    </row>
    <row r="66" spans="1:16" x14ac:dyDescent="0.15">
      <c r="A66" s="111" t="s">
        <v>25</v>
      </c>
      <c r="B66" s="111">
        <f>'将来負担比率（分子）の構造'!I$41</f>
        <v>2972</v>
      </c>
      <c r="C66" s="111"/>
      <c r="D66" s="111"/>
      <c r="E66" s="111">
        <f>'将来負担比率（分子）の構造'!J$41</f>
        <v>3047</v>
      </c>
      <c r="F66" s="111"/>
      <c r="G66" s="111"/>
      <c r="H66" s="111">
        <f>'将来負担比率（分子）の構造'!K$41</f>
        <v>3035</v>
      </c>
      <c r="I66" s="111"/>
      <c r="J66" s="111"/>
      <c r="K66" s="111">
        <f>'将来負担比率（分子）の構造'!L$41</f>
        <v>2957</v>
      </c>
      <c r="L66" s="111"/>
      <c r="M66" s="111"/>
      <c r="N66" s="111">
        <f>'将来負担比率（分子）の構造'!M$41</f>
        <v>2904</v>
      </c>
      <c r="O66" s="111"/>
      <c r="P66" s="111"/>
    </row>
    <row r="67" spans="1:16" x14ac:dyDescent="0.15">
      <c r="A67" s="111" t="s">
        <v>64</v>
      </c>
      <c r="B67" s="111" t="e">
        <f>NA()</f>
        <v>#N/A</v>
      </c>
      <c r="C67" s="111">
        <f>IF(ISNUMBER('将来負担比率（分子）の構造'!I$53), IF('将来負担比率（分子）の構造'!I$53 &lt; 0, 0, '将来負担比率（分子）の構造'!I$53), NA())</f>
        <v>670</v>
      </c>
      <c r="D67" s="111" t="e">
        <f>NA()</f>
        <v>#N/A</v>
      </c>
      <c r="E67" s="111" t="e">
        <f>NA()</f>
        <v>#N/A</v>
      </c>
      <c r="F67" s="111">
        <f>IF(ISNUMBER('将来負担比率（分子）の構造'!J$53), IF('将来負担比率（分子）の構造'!J$53 &lt; 0, 0, '将来負担比率（分子）の構造'!J$53), NA())</f>
        <v>361</v>
      </c>
      <c r="G67" s="111" t="e">
        <f>NA()</f>
        <v>#N/A</v>
      </c>
      <c r="H67" s="111" t="e">
        <f>NA()</f>
        <v>#N/A</v>
      </c>
      <c r="I67" s="111">
        <f>IF(ISNUMBER('将来負担比率（分子）の構造'!K$53), IF('将来負担比率（分子）の構造'!K$53 &lt; 0, 0, '将来負担比率（分子）の構造'!K$53), NA())</f>
        <v>476</v>
      </c>
      <c r="J67" s="111" t="e">
        <f>NA()</f>
        <v>#N/A</v>
      </c>
      <c r="K67" s="111" t="e">
        <f>NA()</f>
        <v>#N/A</v>
      </c>
      <c r="L67" s="111">
        <f>IF(ISNUMBER('将来負担比率（分子）の構造'!L$53), IF('将来負担比率（分子）の構造'!L$53 &lt; 0, 0, '将来負担比率（分子）の構造'!L$53), NA())</f>
        <v>325</v>
      </c>
      <c r="M67" s="111" t="e">
        <f>NA()</f>
        <v>#N/A</v>
      </c>
      <c r="N67" s="111" t="e">
        <f>NA()</f>
        <v>#N/A</v>
      </c>
      <c r="O67" s="111">
        <f>IF(ISNUMBER('将来負担比率（分子）の構造'!M$53), IF('将来負担比率（分子）の構造'!M$53 &lt; 0, 0, '将来負担比率（分子）の構造'!M$53), NA())</f>
        <v>23</v>
      </c>
      <c r="P67" s="111"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16" customWidth="1"/>
    <col min="144" max="16384" width="0" style="116" hidden="1"/>
  </cols>
  <sheetData>
    <row r="1" spans="2:143" ht="22.5" customHeight="1" thickBot="1" x14ac:dyDescent="0.2">
      <c r="B1" s="113"/>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733" t="s">
        <v>191</v>
      </c>
      <c r="DI1" s="734"/>
      <c r="DJ1" s="734"/>
      <c r="DK1" s="734"/>
      <c r="DL1" s="734"/>
      <c r="DM1" s="734"/>
      <c r="DN1" s="735"/>
      <c r="DP1" s="733" t="s">
        <v>192</v>
      </c>
      <c r="DQ1" s="734"/>
      <c r="DR1" s="734"/>
      <c r="DS1" s="734"/>
      <c r="DT1" s="734"/>
      <c r="DU1" s="734"/>
      <c r="DV1" s="734"/>
      <c r="DW1" s="734"/>
      <c r="DX1" s="734"/>
      <c r="DY1" s="734"/>
      <c r="DZ1" s="734"/>
      <c r="EA1" s="734"/>
      <c r="EB1" s="734"/>
      <c r="EC1" s="735"/>
      <c r="ED1" s="114"/>
      <c r="EE1" s="114"/>
      <c r="EF1" s="114"/>
      <c r="EG1" s="114"/>
      <c r="EH1" s="114"/>
      <c r="EI1" s="114"/>
      <c r="EJ1" s="114"/>
      <c r="EK1" s="114"/>
      <c r="EL1" s="114"/>
      <c r="EM1" s="114"/>
    </row>
    <row r="2" spans="2:143" ht="22.5" customHeight="1" x14ac:dyDescent="0.15">
      <c r="B2" s="117" t="s">
        <v>193</v>
      </c>
      <c r="R2" s="118"/>
      <c r="S2" s="118"/>
      <c r="T2" s="118"/>
      <c r="U2" s="118"/>
      <c r="V2" s="118"/>
      <c r="W2" s="118"/>
      <c r="X2" s="118"/>
      <c r="Y2" s="118"/>
      <c r="Z2" s="118"/>
      <c r="AA2" s="118"/>
      <c r="AB2" s="118"/>
      <c r="AC2" s="118"/>
      <c r="AE2" s="119"/>
      <c r="AF2" s="119"/>
      <c r="AG2" s="119"/>
      <c r="AH2" s="119"/>
      <c r="AI2" s="119"/>
      <c r="AJ2" s="118"/>
      <c r="AK2" s="118"/>
      <c r="AL2" s="118"/>
      <c r="AM2" s="118"/>
      <c r="AN2" s="118"/>
      <c r="AO2" s="118"/>
      <c r="AP2" s="118"/>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row>
    <row r="3" spans="2:143" ht="11.25" customHeight="1" x14ac:dyDescent="0.15">
      <c r="B3" s="680" t="s">
        <v>194</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195</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196</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197</v>
      </c>
      <c r="S4" s="681"/>
      <c r="T4" s="681"/>
      <c r="U4" s="681"/>
      <c r="V4" s="681"/>
      <c r="W4" s="681"/>
      <c r="X4" s="681"/>
      <c r="Y4" s="682"/>
      <c r="Z4" s="680" t="s">
        <v>198</v>
      </c>
      <c r="AA4" s="681"/>
      <c r="AB4" s="681"/>
      <c r="AC4" s="682"/>
      <c r="AD4" s="680" t="s">
        <v>199</v>
      </c>
      <c r="AE4" s="681"/>
      <c r="AF4" s="681"/>
      <c r="AG4" s="681"/>
      <c r="AH4" s="681"/>
      <c r="AI4" s="681"/>
      <c r="AJ4" s="681"/>
      <c r="AK4" s="682"/>
      <c r="AL4" s="680" t="s">
        <v>198</v>
      </c>
      <c r="AM4" s="681"/>
      <c r="AN4" s="681"/>
      <c r="AO4" s="682"/>
      <c r="AP4" s="736" t="s">
        <v>200</v>
      </c>
      <c r="AQ4" s="736"/>
      <c r="AR4" s="736"/>
      <c r="AS4" s="736"/>
      <c r="AT4" s="736"/>
      <c r="AU4" s="736"/>
      <c r="AV4" s="736"/>
      <c r="AW4" s="736"/>
      <c r="AX4" s="736"/>
      <c r="AY4" s="736"/>
      <c r="AZ4" s="736"/>
      <c r="BA4" s="736"/>
      <c r="BB4" s="736"/>
      <c r="BC4" s="736"/>
      <c r="BD4" s="736"/>
      <c r="BE4" s="736"/>
      <c r="BF4" s="736"/>
      <c r="BG4" s="736" t="s">
        <v>201</v>
      </c>
      <c r="BH4" s="736"/>
      <c r="BI4" s="736"/>
      <c r="BJ4" s="736"/>
      <c r="BK4" s="736"/>
      <c r="BL4" s="736"/>
      <c r="BM4" s="736"/>
      <c r="BN4" s="736"/>
      <c r="BO4" s="736" t="s">
        <v>198</v>
      </c>
      <c r="BP4" s="736"/>
      <c r="BQ4" s="736"/>
      <c r="BR4" s="736"/>
      <c r="BS4" s="736" t="s">
        <v>202</v>
      </c>
      <c r="BT4" s="736"/>
      <c r="BU4" s="736"/>
      <c r="BV4" s="736"/>
      <c r="BW4" s="736"/>
      <c r="BX4" s="736"/>
      <c r="BY4" s="736"/>
      <c r="BZ4" s="736"/>
      <c r="CA4" s="736"/>
      <c r="CB4" s="736"/>
      <c r="CD4" s="725" t="s">
        <v>203</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20" customFormat="1" ht="11.25" customHeight="1" x14ac:dyDescent="0.15">
      <c r="B5" s="707" t="s">
        <v>204</v>
      </c>
      <c r="C5" s="708"/>
      <c r="D5" s="708"/>
      <c r="E5" s="708"/>
      <c r="F5" s="708"/>
      <c r="G5" s="708"/>
      <c r="H5" s="708"/>
      <c r="I5" s="708"/>
      <c r="J5" s="708"/>
      <c r="K5" s="708"/>
      <c r="L5" s="708"/>
      <c r="M5" s="708"/>
      <c r="N5" s="708"/>
      <c r="O5" s="708"/>
      <c r="P5" s="708"/>
      <c r="Q5" s="709"/>
      <c r="R5" s="670">
        <v>409220</v>
      </c>
      <c r="S5" s="671"/>
      <c r="T5" s="671"/>
      <c r="U5" s="671"/>
      <c r="V5" s="671"/>
      <c r="W5" s="671"/>
      <c r="X5" s="671"/>
      <c r="Y5" s="718"/>
      <c r="Z5" s="731">
        <v>11.1</v>
      </c>
      <c r="AA5" s="731"/>
      <c r="AB5" s="731"/>
      <c r="AC5" s="731"/>
      <c r="AD5" s="732">
        <v>409220</v>
      </c>
      <c r="AE5" s="732"/>
      <c r="AF5" s="732"/>
      <c r="AG5" s="732"/>
      <c r="AH5" s="732"/>
      <c r="AI5" s="732"/>
      <c r="AJ5" s="732"/>
      <c r="AK5" s="732"/>
      <c r="AL5" s="719">
        <v>17.8</v>
      </c>
      <c r="AM5" s="688"/>
      <c r="AN5" s="688"/>
      <c r="AO5" s="720"/>
      <c r="AP5" s="707" t="s">
        <v>205</v>
      </c>
      <c r="AQ5" s="708"/>
      <c r="AR5" s="708"/>
      <c r="AS5" s="708"/>
      <c r="AT5" s="708"/>
      <c r="AU5" s="708"/>
      <c r="AV5" s="708"/>
      <c r="AW5" s="708"/>
      <c r="AX5" s="708"/>
      <c r="AY5" s="708"/>
      <c r="AZ5" s="708"/>
      <c r="BA5" s="708"/>
      <c r="BB5" s="708"/>
      <c r="BC5" s="708"/>
      <c r="BD5" s="708"/>
      <c r="BE5" s="708"/>
      <c r="BF5" s="709"/>
      <c r="BG5" s="620">
        <v>405653</v>
      </c>
      <c r="BH5" s="621"/>
      <c r="BI5" s="621"/>
      <c r="BJ5" s="621"/>
      <c r="BK5" s="621"/>
      <c r="BL5" s="621"/>
      <c r="BM5" s="621"/>
      <c r="BN5" s="622"/>
      <c r="BO5" s="673">
        <v>99.1</v>
      </c>
      <c r="BP5" s="673"/>
      <c r="BQ5" s="673"/>
      <c r="BR5" s="673"/>
      <c r="BS5" s="674" t="s">
        <v>206</v>
      </c>
      <c r="BT5" s="674"/>
      <c r="BU5" s="674"/>
      <c r="BV5" s="674"/>
      <c r="BW5" s="674"/>
      <c r="BX5" s="674"/>
      <c r="BY5" s="674"/>
      <c r="BZ5" s="674"/>
      <c r="CA5" s="674"/>
      <c r="CB5" s="710"/>
      <c r="CD5" s="725" t="s">
        <v>200</v>
      </c>
      <c r="CE5" s="726"/>
      <c r="CF5" s="726"/>
      <c r="CG5" s="726"/>
      <c r="CH5" s="726"/>
      <c r="CI5" s="726"/>
      <c r="CJ5" s="726"/>
      <c r="CK5" s="726"/>
      <c r="CL5" s="726"/>
      <c r="CM5" s="726"/>
      <c r="CN5" s="726"/>
      <c r="CO5" s="726"/>
      <c r="CP5" s="726"/>
      <c r="CQ5" s="727"/>
      <c r="CR5" s="725" t="s">
        <v>207</v>
      </c>
      <c r="CS5" s="726"/>
      <c r="CT5" s="726"/>
      <c r="CU5" s="726"/>
      <c r="CV5" s="726"/>
      <c r="CW5" s="726"/>
      <c r="CX5" s="726"/>
      <c r="CY5" s="727"/>
      <c r="CZ5" s="725" t="s">
        <v>198</v>
      </c>
      <c r="DA5" s="726"/>
      <c r="DB5" s="726"/>
      <c r="DC5" s="727"/>
      <c r="DD5" s="725" t="s">
        <v>208</v>
      </c>
      <c r="DE5" s="726"/>
      <c r="DF5" s="726"/>
      <c r="DG5" s="726"/>
      <c r="DH5" s="726"/>
      <c r="DI5" s="726"/>
      <c r="DJ5" s="726"/>
      <c r="DK5" s="726"/>
      <c r="DL5" s="726"/>
      <c r="DM5" s="726"/>
      <c r="DN5" s="726"/>
      <c r="DO5" s="726"/>
      <c r="DP5" s="727"/>
      <c r="DQ5" s="725" t="s">
        <v>209</v>
      </c>
      <c r="DR5" s="726"/>
      <c r="DS5" s="726"/>
      <c r="DT5" s="726"/>
      <c r="DU5" s="726"/>
      <c r="DV5" s="726"/>
      <c r="DW5" s="726"/>
      <c r="DX5" s="726"/>
      <c r="DY5" s="726"/>
      <c r="DZ5" s="726"/>
      <c r="EA5" s="726"/>
      <c r="EB5" s="726"/>
      <c r="EC5" s="727"/>
    </row>
    <row r="6" spans="2:143" ht="11.25" customHeight="1" x14ac:dyDescent="0.15">
      <c r="B6" s="617" t="s">
        <v>210</v>
      </c>
      <c r="C6" s="618"/>
      <c r="D6" s="618"/>
      <c r="E6" s="618"/>
      <c r="F6" s="618"/>
      <c r="G6" s="618"/>
      <c r="H6" s="618"/>
      <c r="I6" s="618"/>
      <c r="J6" s="618"/>
      <c r="K6" s="618"/>
      <c r="L6" s="618"/>
      <c r="M6" s="618"/>
      <c r="N6" s="618"/>
      <c r="O6" s="618"/>
      <c r="P6" s="618"/>
      <c r="Q6" s="619"/>
      <c r="R6" s="620">
        <v>40551</v>
      </c>
      <c r="S6" s="621"/>
      <c r="T6" s="621"/>
      <c r="U6" s="621"/>
      <c r="V6" s="621"/>
      <c r="W6" s="621"/>
      <c r="X6" s="621"/>
      <c r="Y6" s="622"/>
      <c r="Z6" s="673">
        <v>1.1000000000000001</v>
      </c>
      <c r="AA6" s="673"/>
      <c r="AB6" s="673"/>
      <c r="AC6" s="673"/>
      <c r="AD6" s="674">
        <v>40551</v>
      </c>
      <c r="AE6" s="674"/>
      <c r="AF6" s="674"/>
      <c r="AG6" s="674"/>
      <c r="AH6" s="674"/>
      <c r="AI6" s="674"/>
      <c r="AJ6" s="674"/>
      <c r="AK6" s="674"/>
      <c r="AL6" s="643">
        <v>1.8</v>
      </c>
      <c r="AM6" s="675"/>
      <c r="AN6" s="675"/>
      <c r="AO6" s="676"/>
      <c r="AP6" s="617" t="s">
        <v>211</v>
      </c>
      <c r="AQ6" s="618"/>
      <c r="AR6" s="618"/>
      <c r="AS6" s="618"/>
      <c r="AT6" s="618"/>
      <c r="AU6" s="618"/>
      <c r="AV6" s="618"/>
      <c r="AW6" s="618"/>
      <c r="AX6" s="618"/>
      <c r="AY6" s="618"/>
      <c r="AZ6" s="618"/>
      <c r="BA6" s="618"/>
      <c r="BB6" s="618"/>
      <c r="BC6" s="618"/>
      <c r="BD6" s="618"/>
      <c r="BE6" s="618"/>
      <c r="BF6" s="619"/>
      <c r="BG6" s="620">
        <v>405653</v>
      </c>
      <c r="BH6" s="621"/>
      <c r="BI6" s="621"/>
      <c r="BJ6" s="621"/>
      <c r="BK6" s="621"/>
      <c r="BL6" s="621"/>
      <c r="BM6" s="621"/>
      <c r="BN6" s="622"/>
      <c r="BO6" s="673">
        <v>99.1</v>
      </c>
      <c r="BP6" s="673"/>
      <c r="BQ6" s="673"/>
      <c r="BR6" s="673"/>
      <c r="BS6" s="674" t="s">
        <v>206</v>
      </c>
      <c r="BT6" s="674"/>
      <c r="BU6" s="674"/>
      <c r="BV6" s="674"/>
      <c r="BW6" s="674"/>
      <c r="BX6" s="674"/>
      <c r="BY6" s="674"/>
      <c r="BZ6" s="674"/>
      <c r="CA6" s="674"/>
      <c r="CB6" s="710"/>
      <c r="CD6" s="677" t="s">
        <v>212</v>
      </c>
      <c r="CE6" s="678"/>
      <c r="CF6" s="678"/>
      <c r="CG6" s="678"/>
      <c r="CH6" s="678"/>
      <c r="CI6" s="678"/>
      <c r="CJ6" s="678"/>
      <c r="CK6" s="678"/>
      <c r="CL6" s="678"/>
      <c r="CM6" s="678"/>
      <c r="CN6" s="678"/>
      <c r="CO6" s="678"/>
      <c r="CP6" s="678"/>
      <c r="CQ6" s="679"/>
      <c r="CR6" s="620">
        <v>53820</v>
      </c>
      <c r="CS6" s="621"/>
      <c r="CT6" s="621"/>
      <c r="CU6" s="621"/>
      <c r="CV6" s="621"/>
      <c r="CW6" s="621"/>
      <c r="CX6" s="621"/>
      <c r="CY6" s="622"/>
      <c r="CZ6" s="673">
        <v>1.5</v>
      </c>
      <c r="DA6" s="673"/>
      <c r="DB6" s="673"/>
      <c r="DC6" s="673"/>
      <c r="DD6" s="626" t="s">
        <v>206</v>
      </c>
      <c r="DE6" s="621"/>
      <c r="DF6" s="621"/>
      <c r="DG6" s="621"/>
      <c r="DH6" s="621"/>
      <c r="DI6" s="621"/>
      <c r="DJ6" s="621"/>
      <c r="DK6" s="621"/>
      <c r="DL6" s="621"/>
      <c r="DM6" s="621"/>
      <c r="DN6" s="621"/>
      <c r="DO6" s="621"/>
      <c r="DP6" s="622"/>
      <c r="DQ6" s="626">
        <v>53820</v>
      </c>
      <c r="DR6" s="621"/>
      <c r="DS6" s="621"/>
      <c r="DT6" s="621"/>
      <c r="DU6" s="621"/>
      <c r="DV6" s="621"/>
      <c r="DW6" s="621"/>
      <c r="DX6" s="621"/>
      <c r="DY6" s="621"/>
      <c r="DZ6" s="621"/>
      <c r="EA6" s="621"/>
      <c r="EB6" s="621"/>
      <c r="EC6" s="656"/>
    </row>
    <row r="7" spans="2:143" ht="11.25" customHeight="1" x14ac:dyDescent="0.15">
      <c r="B7" s="617" t="s">
        <v>213</v>
      </c>
      <c r="C7" s="618"/>
      <c r="D7" s="618"/>
      <c r="E7" s="618"/>
      <c r="F7" s="618"/>
      <c r="G7" s="618"/>
      <c r="H7" s="618"/>
      <c r="I7" s="618"/>
      <c r="J7" s="618"/>
      <c r="K7" s="618"/>
      <c r="L7" s="618"/>
      <c r="M7" s="618"/>
      <c r="N7" s="618"/>
      <c r="O7" s="618"/>
      <c r="P7" s="618"/>
      <c r="Q7" s="619"/>
      <c r="R7" s="620">
        <v>425</v>
      </c>
      <c r="S7" s="621"/>
      <c r="T7" s="621"/>
      <c r="U7" s="621"/>
      <c r="V7" s="621"/>
      <c r="W7" s="621"/>
      <c r="X7" s="621"/>
      <c r="Y7" s="622"/>
      <c r="Z7" s="673">
        <v>0</v>
      </c>
      <c r="AA7" s="673"/>
      <c r="AB7" s="673"/>
      <c r="AC7" s="673"/>
      <c r="AD7" s="674">
        <v>425</v>
      </c>
      <c r="AE7" s="674"/>
      <c r="AF7" s="674"/>
      <c r="AG7" s="674"/>
      <c r="AH7" s="674"/>
      <c r="AI7" s="674"/>
      <c r="AJ7" s="674"/>
      <c r="AK7" s="674"/>
      <c r="AL7" s="643">
        <v>0</v>
      </c>
      <c r="AM7" s="675"/>
      <c r="AN7" s="675"/>
      <c r="AO7" s="676"/>
      <c r="AP7" s="617" t="s">
        <v>214</v>
      </c>
      <c r="AQ7" s="618"/>
      <c r="AR7" s="618"/>
      <c r="AS7" s="618"/>
      <c r="AT7" s="618"/>
      <c r="AU7" s="618"/>
      <c r="AV7" s="618"/>
      <c r="AW7" s="618"/>
      <c r="AX7" s="618"/>
      <c r="AY7" s="618"/>
      <c r="AZ7" s="618"/>
      <c r="BA7" s="618"/>
      <c r="BB7" s="618"/>
      <c r="BC7" s="618"/>
      <c r="BD7" s="618"/>
      <c r="BE7" s="618"/>
      <c r="BF7" s="619"/>
      <c r="BG7" s="620">
        <v>174430</v>
      </c>
      <c r="BH7" s="621"/>
      <c r="BI7" s="621"/>
      <c r="BJ7" s="621"/>
      <c r="BK7" s="621"/>
      <c r="BL7" s="621"/>
      <c r="BM7" s="621"/>
      <c r="BN7" s="622"/>
      <c r="BO7" s="673">
        <v>42.6</v>
      </c>
      <c r="BP7" s="673"/>
      <c r="BQ7" s="673"/>
      <c r="BR7" s="673"/>
      <c r="BS7" s="674" t="s">
        <v>206</v>
      </c>
      <c r="BT7" s="674"/>
      <c r="BU7" s="674"/>
      <c r="BV7" s="674"/>
      <c r="BW7" s="674"/>
      <c r="BX7" s="674"/>
      <c r="BY7" s="674"/>
      <c r="BZ7" s="674"/>
      <c r="CA7" s="674"/>
      <c r="CB7" s="710"/>
      <c r="CD7" s="657" t="s">
        <v>215</v>
      </c>
      <c r="CE7" s="654"/>
      <c r="CF7" s="654"/>
      <c r="CG7" s="654"/>
      <c r="CH7" s="654"/>
      <c r="CI7" s="654"/>
      <c r="CJ7" s="654"/>
      <c r="CK7" s="654"/>
      <c r="CL7" s="654"/>
      <c r="CM7" s="654"/>
      <c r="CN7" s="654"/>
      <c r="CO7" s="654"/>
      <c r="CP7" s="654"/>
      <c r="CQ7" s="655"/>
      <c r="CR7" s="620">
        <v>576392</v>
      </c>
      <c r="CS7" s="621"/>
      <c r="CT7" s="621"/>
      <c r="CU7" s="621"/>
      <c r="CV7" s="621"/>
      <c r="CW7" s="621"/>
      <c r="CX7" s="621"/>
      <c r="CY7" s="622"/>
      <c r="CZ7" s="673">
        <v>16.2</v>
      </c>
      <c r="DA7" s="673"/>
      <c r="DB7" s="673"/>
      <c r="DC7" s="673"/>
      <c r="DD7" s="626">
        <v>19236</v>
      </c>
      <c r="DE7" s="621"/>
      <c r="DF7" s="621"/>
      <c r="DG7" s="621"/>
      <c r="DH7" s="621"/>
      <c r="DI7" s="621"/>
      <c r="DJ7" s="621"/>
      <c r="DK7" s="621"/>
      <c r="DL7" s="621"/>
      <c r="DM7" s="621"/>
      <c r="DN7" s="621"/>
      <c r="DO7" s="621"/>
      <c r="DP7" s="622"/>
      <c r="DQ7" s="626">
        <v>428558</v>
      </c>
      <c r="DR7" s="621"/>
      <c r="DS7" s="621"/>
      <c r="DT7" s="621"/>
      <c r="DU7" s="621"/>
      <c r="DV7" s="621"/>
      <c r="DW7" s="621"/>
      <c r="DX7" s="621"/>
      <c r="DY7" s="621"/>
      <c r="DZ7" s="621"/>
      <c r="EA7" s="621"/>
      <c r="EB7" s="621"/>
      <c r="EC7" s="656"/>
    </row>
    <row r="8" spans="2:143" ht="11.25" customHeight="1" x14ac:dyDescent="0.15">
      <c r="B8" s="617" t="s">
        <v>216</v>
      </c>
      <c r="C8" s="618"/>
      <c r="D8" s="618"/>
      <c r="E8" s="618"/>
      <c r="F8" s="618"/>
      <c r="G8" s="618"/>
      <c r="H8" s="618"/>
      <c r="I8" s="618"/>
      <c r="J8" s="618"/>
      <c r="K8" s="618"/>
      <c r="L8" s="618"/>
      <c r="M8" s="618"/>
      <c r="N8" s="618"/>
      <c r="O8" s="618"/>
      <c r="P8" s="618"/>
      <c r="Q8" s="619"/>
      <c r="R8" s="620">
        <v>1310</v>
      </c>
      <c r="S8" s="621"/>
      <c r="T8" s="621"/>
      <c r="U8" s="621"/>
      <c r="V8" s="621"/>
      <c r="W8" s="621"/>
      <c r="X8" s="621"/>
      <c r="Y8" s="622"/>
      <c r="Z8" s="673">
        <v>0</v>
      </c>
      <c r="AA8" s="673"/>
      <c r="AB8" s="673"/>
      <c r="AC8" s="673"/>
      <c r="AD8" s="674">
        <v>1310</v>
      </c>
      <c r="AE8" s="674"/>
      <c r="AF8" s="674"/>
      <c r="AG8" s="674"/>
      <c r="AH8" s="674"/>
      <c r="AI8" s="674"/>
      <c r="AJ8" s="674"/>
      <c r="AK8" s="674"/>
      <c r="AL8" s="643">
        <v>0.1</v>
      </c>
      <c r="AM8" s="675"/>
      <c r="AN8" s="675"/>
      <c r="AO8" s="676"/>
      <c r="AP8" s="617" t="s">
        <v>217</v>
      </c>
      <c r="AQ8" s="618"/>
      <c r="AR8" s="618"/>
      <c r="AS8" s="618"/>
      <c r="AT8" s="618"/>
      <c r="AU8" s="618"/>
      <c r="AV8" s="618"/>
      <c r="AW8" s="618"/>
      <c r="AX8" s="618"/>
      <c r="AY8" s="618"/>
      <c r="AZ8" s="618"/>
      <c r="BA8" s="618"/>
      <c r="BB8" s="618"/>
      <c r="BC8" s="618"/>
      <c r="BD8" s="618"/>
      <c r="BE8" s="618"/>
      <c r="BF8" s="619"/>
      <c r="BG8" s="620">
        <v>9661</v>
      </c>
      <c r="BH8" s="621"/>
      <c r="BI8" s="621"/>
      <c r="BJ8" s="621"/>
      <c r="BK8" s="621"/>
      <c r="BL8" s="621"/>
      <c r="BM8" s="621"/>
      <c r="BN8" s="622"/>
      <c r="BO8" s="673">
        <v>2.4</v>
      </c>
      <c r="BP8" s="673"/>
      <c r="BQ8" s="673"/>
      <c r="BR8" s="673"/>
      <c r="BS8" s="626" t="s">
        <v>111</v>
      </c>
      <c r="BT8" s="621"/>
      <c r="BU8" s="621"/>
      <c r="BV8" s="621"/>
      <c r="BW8" s="621"/>
      <c r="BX8" s="621"/>
      <c r="BY8" s="621"/>
      <c r="BZ8" s="621"/>
      <c r="CA8" s="621"/>
      <c r="CB8" s="656"/>
      <c r="CD8" s="657" t="s">
        <v>218</v>
      </c>
      <c r="CE8" s="654"/>
      <c r="CF8" s="654"/>
      <c r="CG8" s="654"/>
      <c r="CH8" s="654"/>
      <c r="CI8" s="654"/>
      <c r="CJ8" s="654"/>
      <c r="CK8" s="654"/>
      <c r="CL8" s="654"/>
      <c r="CM8" s="654"/>
      <c r="CN8" s="654"/>
      <c r="CO8" s="654"/>
      <c r="CP8" s="654"/>
      <c r="CQ8" s="655"/>
      <c r="CR8" s="620">
        <v>656632</v>
      </c>
      <c r="CS8" s="621"/>
      <c r="CT8" s="621"/>
      <c r="CU8" s="621"/>
      <c r="CV8" s="621"/>
      <c r="CW8" s="621"/>
      <c r="CX8" s="621"/>
      <c r="CY8" s="622"/>
      <c r="CZ8" s="673">
        <v>18.5</v>
      </c>
      <c r="DA8" s="673"/>
      <c r="DB8" s="673"/>
      <c r="DC8" s="673"/>
      <c r="DD8" s="626">
        <v>823</v>
      </c>
      <c r="DE8" s="621"/>
      <c r="DF8" s="621"/>
      <c r="DG8" s="621"/>
      <c r="DH8" s="621"/>
      <c r="DI8" s="621"/>
      <c r="DJ8" s="621"/>
      <c r="DK8" s="621"/>
      <c r="DL8" s="621"/>
      <c r="DM8" s="621"/>
      <c r="DN8" s="621"/>
      <c r="DO8" s="621"/>
      <c r="DP8" s="622"/>
      <c r="DQ8" s="626">
        <v>407469</v>
      </c>
      <c r="DR8" s="621"/>
      <c r="DS8" s="621"/>
      <c r="DT8" s="621"/>
      <c r="DU8" s="621"/>
      <c r="DV8" s="621"/>
      <c r="DW8" s="621"/>
      <c r="DX8" s="621"/>
      <c r="DY8" s="621"/>
      <c r="DZ8" s="621"/>
      <c r="EA8" s="621"/>
      <c r="EB8" s="621"/>
      <c r="EC8" s="656"/>
    </row>
    <row r="9" spans="2:143" ht="11.25" customHeight="1" x14ac:dyDescent="0.15">
      <c r="B9" s="617" t="s">
        <v>219</v>
      </c>
      <c r="C9" s="618"/>
      <c r="D9" s="618"/>
      <c r="E9" s="618"/>
      <c r="F9" s="618"/>
      <c r="G9" s="618"/>
      <c r="H9" s="618"/>
      <c r="I9" s="618"/>
      <c r="J9" s="618"/>
      <c r="K9" s="618"/>
      <c r="L9" s="618"/>
      <c r="M9" s="618"/>
      <c r="N9" s="618"/>
      <c r="O9" s="618"/>
      <c r="P9" s="618"/>
      <c r="Q9" s="619"/>
      <c r="R9" s="620">
        <v>762</v>
      </c>
      <c r="S9" s="621"/>
      <c r="T9" s="621"/>
      <c r="U9" s="621"/>
      <c r="V9" s="621"/>
      <c r="W9" s="621"/>
      <c r="X9" s="621"/>
      <c r="Y9" s="622"/>
      <c r="Z9" s="673">
        <v>0</v>
      </c>
      <c r="AA9" s="673"/>
      <c r="AB9" s="673"/>
      <c r="AC9" s="673"/>
      <c r="AD9" s="674">
        <v>762</v>
      </c>
      <c r="AE9" s="674"/>
      <c r="AF9" s="674"/>
      <c r="AG9" s="674"/>
      <c r="AH9" s="674"/>
      <c r="AI9" s="674"/>
      <c r="AJ9" s="674"/>
      <c r="AK9" s="674"/>
      <c r="AL9" s="643">
        <v>0</v>
      </c>
      <c r="AM9" s="675"/>
      <c r="AN9" s="675"/>
      <c r="AO9" s="676"/>
      <c r="AP9" s="617" t="s">
        <v>220</v>
      </c>
      <c r="AQ9" s="618"/>
      <c r="AR9" s="618"/>
      <c r="AS9" s="618"/>
      <c r="AT9" s="618"/>
      <c r="AU9" s="618"/>
      <c r="AV9" s="618"/>
      <c r="AW9" s="618"/>
      <c r="AX9" s="618"/>
      <c r="AY9" s="618"/>
      <c r="AZ9" s="618"/>
      <c r="BA9" s="618"/>
      <c r="BB9" s="618"/>
      <c r="BC9" s="618"/>
      <c r="BD9" s="618"/>
      <c r="BE9" s="618"/>
      <c r="BF9" s="619"/>
      <c r="BG9" s="620">
        <v>150669</v>
      </c>
      <c r="BH9" s="621"/>
      <c r="BI9" s="621"/>
      <c r="BJ9" s="621"/>
      <c r="BK9" s="621"/>
      <c r="BL9" s="621"/>
      <c r="BM9" s="621"/>
      <c r="BN9" s="622"/>
      <c r="BO9" s="673">
        <v>36.799999999999997</v>
      </c>
      <c r="BP9" s="673"/>
      <c r="BQ9" s="673"/>
      <c r="BR9" s="673"/>
      <c r="BS9" s="626" t="s">
        <v>111</v>
      </c>
      <c r="BT9" s="621"/>
      <c r="BU9" s="621"/>
      <c r="BV9" s="621"/>
      <c r="BW9" s="621"/>
      <c r="BX9" s="621"/>
      <c r="BY9" s="621"/>
      <c r="BZ9" s="621"/>
      <c r="CA9" s="621"/>
      <c r="CB9" s="656"/>
      <c r="CD9" s="657" t="s">
        <v>221</v>
      </c>
      <c r="CE9" s="654"/>
      <c r="CF9" s="654"/>
      <c r="CG9" s="654"/>
      <c r="CH9" s="654"/>
      <c r="CI9" s="654"/>
      <c r="CJ9" s="654"/>
      <c r="CK9" s="654"/>
      <c r="CL9" s="654"/>
      <c r="CM9" s="654"/>
      <c r="CN9" s="654"/>
      <c r="CO9" s="654"/>
      <c r="CP9" s="654"/>
      <c r="CQ9" s="655"/>
      <c r="CR9" s="620">
        <v>155833</v>
      </c>
      <c r="CS9" s="621"/>
      <c r="CT9" s="621"/>
      <c r="CU9" s="621"/>
      <c r="CV9" s="621"/>
      <c r="CW9" s="621"/>
      <c r="CX9" s="621"/>
      <c r="CY9" s="622"/>
      <c r="CZ9" s="673">
        <v>4.4000000000000004</v>
      </c>
      <c r="DA9" s="673"/>
      <c r="DB9" s="673"/>
      <c r="DC9" s="673"/>
      <c r="DD9" s="626">
        <v>8500</v>
      </c>
      <c r="DE9" s="621"/>
      <c r="DF9" s="621"/>
      <c r="DG9" s="621"/>
      <c r="DH9" s="621"/>
      <c r="DI9" s="621"/>
      <c r="DJ9" s="621"/>
      <c r="DK9" s="621"/>
      <c r="DL9" s="621"/>
      <c r="DM9" s="621"/>
      <c r="DN9" s="621"/>
      <c r="DO9" s="621"/>
      <c r="DP9" s="622"/>
      <c r="DQ9" s="626">
        <v>147647</v>
      </c>
      <c r="DR9" s="621"/>
      <c r="DS9" s="621"/>
      <c r="DT9" s="621"/>
      <c r="DU9" s="621"/>
      <c r="DV9" s="621"/>
      <c r="DW9" s="621"/>
      <c r="DX9" s="621"/>
      <c r="DY9" s="621"/>
      <c r="DZ9" s="621"/>
      <c r="EA9" s="621"/>
      <c r="EB9" s="621"/>
      <c r="EC9" s="656"/>
    </row>
    <row r="10" spans="2:143" ht="11.25" customHeight="1" x14ac:dyDescent="0.15">
      <c r="B10" s="617" t="s">
        <v>222</v>
      </c>
      <c r="C10" s="618"/>
      <c r="D10" s="618"/>
      <c r="E10" s="618"/>
      <c r="F10" s="618"/>
      <c r="G10" s="618"/>
      <c r="H10" s="618"/>
      <c r="I10" s="618"/>
      <c r="J10" s="618"/>
      <c r="K10" s="618"/>
      <c r="L10" s="618"/>
      <c r="M10" s="618"/>
      <c r="N10" s="618"/>
      <c r="O10" s="618"/>
      <c r="P10" s="618"/>
      <c r="Q10" s="619"/>
      <c r="R10" s="620">
        <v>78190</v>
      </c>
      <c r="S10" s="621"/>
      <c r="T10" s="621"/>
      <c r="U10" s="621"/>
      <c r="V10" s="621"/>
      <c r="W10" s="621"/>
      <c r="X10" s="621"/>
      <c r="Y10" s="622"/>
      <c r="Z10" s="673">
        <v>2.1</v>
      </c>
      <c r="AA10" s="673"/>
      <c r="AB10" s="673"/>
      <c r="AC10" s="673"/>
      <c r="AD10" s="674">
        <v>78190</v>
      </c>
      <c r="AE10" s="674"/>
      <c r="AF10" s="674"/>
      <c r="AG10" s="674"/>
      <c r="AH10" s="674"/>
      <c r="AI10" s="674"/>
      <c r="AJ10" s="674"/>
      <c r="AK10" s="674"/>
      <c r="AL10" s="643">
        <v>3.4</v>
      </c>
      <c r="AM10" s="675"/>
      <c r="AN10" s="675"/>
      <c r="AO10" s="676"/>
      <c r="AP10" s="617" t="s">
        <v>223</v>
      </c>
      <c r="AQ10" s="618"/>
      <c r="AR10" s="618"/>
      <c r="AS10" s="618"/>
      <c r="AT10" s="618"/>
      <c r="AU10" s="618"/>
      <c r="AV10" s="618"/>
      <c r="AW10" s="618"/>
      <c r="AX10" s="618"/>
      <c r="AY10" s="618"/>
      <c r="AZ10" s="618"/>
      <c r="BA10" s="618"/>
      <c r="BB10" s="618"/>
      <c r="BC10" s="618"/>
      <c r="BD10" s="618"/>
      <c r="BE10" s="618"/>
      <c r="BF10" s="619"/>
      <c r="BG10" s="620">
        <v>10328</v>
      </c>
      <c r="BH10" s="621"/>
      <c r="BI10" s="621"/>
      <c r="BJ10" s="621"/>
      <c r="BK10" s="621"/>
      <c r="BL10" s="621"/>
      <c r="BM10" s="621"/>
      <c r="BN10" s="622"/>
      <c r="BO10" s="673">
        <v>2.5</v>
      </c>
      <c r="BP10" s="673"/>
      <c r="BQ10" s="673"/>
      <c r="BR10" s="673"/>
      <c r="BS10" s="626" t="s">
        <v>111</v>
      </c>
      <c r="BT10" s="621"/>
      <c r="BU10" s="621"/>
      <c r="BV10" s="621"/>
      <c r="BW10" s="621"/>
      <c r="BX10" s="621"/>
      <c r="BY10" s="621"/>
      <c r="BZ10" s="621"/>
      <c r="CA10" s="621"/>
      <c r="CB10" s="656"/>
      <c r="CD10" s="657" t="s">
        <v>224</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225</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226</v>
      </c>
      <c r="AQ11" s="618"/>
      <c r="AR11" s="618"/>
      <c r="AS11" s="618"/>
      <c r="AT11" s="618"/>
      <c r="AU11" s="618"/>
      <c r="AV11" s="618"/>
      <c r="AW11" s="618"/>
      <c r="AX11" s="618"/>
      <c r="AY11" s="618"/>
      <c r="AZ11" s="618"/>
      <c r="BA11" s="618"/>
      <c r="BB11" s="618"/>
      <c r="BC11" s="618"/>
      <c r="BD11" s="618"/>
      <c r="BE11" s="618"/>
      <c r="BF11" s="619"/>
      <c r="BG11" s="620">
        <v>3772</v>
      </c>
      <c r="BH11" s="621"/>
      <c r="BI11" s="621"/>
      <c r="BJ11" s="621"/>
      <c r="BK11" s="621"/>
      <c r="BL11" s="621"/>
      <c r="BM11" s="621"/>
      <c r="BN11" s="622"/>
      <c r="BO11" s="673">
        <v>0.9</v>
      </c>
      <c r="BP11" s="673"/>
      <c r="BQ11" s="673"/>
      <c r="BR11" s="673"/>
      <c r="BS11" s="626" t="s">
        <v>111</v>
      </c>
      <c r="BT11" s="621"/>
      <c r="BU11" s="621"/>
      <c r="BV11" s="621"/>
      <c r="BW11" s="621"/>
      <c r="BX11" s="621"/>
      <c r="BY11" s="621"/>
      <c r="BZ11" s="621"/>
      <c r="CA11" s="621"/>
      <c r="CB11" s="656"/>
      <c r="CD11" s="657" t="s">
        <v>227</v>
      </c>
      <c r="CE11" s="654"/>
      <c r="CF11" s="654"/>
      <c r="CG11" s="654"/>
      <c r="CH11" s="654"/>
      <c r="CI11" s="654"/>
      <c r="CJ11" s="654"/>
      <c r="CK11" s="654"/>
      <c r="CL11" s="654"/>
      <c r="CM11" s="654"/>
      <c r="CN11" s="654"/>
      <c r="CO11" s="654"/>
      <c r="CP11" s="654"/>
      <c r="CQ11" s="655"/>
      <c r="CR11" s="620">
        <v>325635</v>
      </c>
      <c r="CS11" s="621"/>
      <c r="CT11" s="621"/>
      <c r="CU11" s="621"/>
      <c r="CV11" s="621"/>
      <c r="CW11" s="621"/>
      <c r="CX11" s="621"/>
      <c r="CY11" s="622"/>
      <c r="CZ11" s="673">
        <v>9.1999999999999993</v>
      </c>
      <c r="DA11" s="673"/>
      <c r="DB11" s="673"/>
      <c r="DC11" s="673"/>
      <c r="DD11" s="626">
        <v>42168</v>
      </c>
      <c r="DE11" s="621"/>
      <c r="DF11" s="621"/>
      <c r="DG11" s="621"/>
      <c r="DH11" s="621"/>
      <c r="DI11" s="621"/>
      <c r="DJ11" s="621"/>
      <c r="DK11" s="621"/>
      <c r="DL11" s="621"/>
      <c r="DM11" s="621"/>
      <c r="DN11" s="621"/>
      <c r="DO11" s="621"/>
      <c r="DP11" s="622"/>
      <c r="DQ11" s="626">
        <v>172455</v>
      </c>
      <c r="DR11" s="621"/>
      <c r="DS11" s="621"/>
      <c r="DT11" s="621"/>
      <c r="DU11" s="621"/>
      <c r="DV11" s="621"/>
      <c r="DW11" s="621"/>
      <c r="DX11" s="621"/>
      <c r="DY11" s="621"/>
      <c r="DZ11" s="621"/>
      <c r="EA11" s="621"/>
      <c r="EB11" s="621"/>
      <c r="EC11" s="656"/>
    </row>
    <row r="12" spans="2:143" ht="11.25" customHeight="1" x14ac:dyDescent="0.15">
      <c r="B12" s="617" t="s">
        <v>228</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229</v>
      </c>
      <c r="AQ12" s="618"/>
      <c r="AR12" s="618"/>
      <c r="AS12" s="618"/>
      <c r="AT12" s="618"/>
      <c r="AU12" s="618"/>
      <c r="AV12" s="618"/>
      <c r="AW12" s="618"/>
      <c r="AX12" s="618"/>
      <c r="AY12" s="618"/>
      <c r="AZ12" s="618"/>
      <c r="BA12" s="618"/>
      <c r="BB12" s="618"/>
      <c r="BC12" s="618"/>
      <c r="BD12" s="618"/>
      <c r="BE12" s="618"/>
      <c r="BF12" s="619"/>
      <c r="BG12" s="620">
        <v>193404</v>
      </c>
      <c r="BH12" s="621"/>
      <c r="BI12" s="621"/>
      <c r="BJ12" s="621"/>
      <c r="BK12" s="621"/>
      <c r="BL12" s="621"/>
      <c r="BM12" s="621"/>
      <c r="BN12" s="622"/>
      <c r="BO12" s="673">
        <v>47.3</v>
      </c>
      <c r="BP12" s="673"/>
      <c r="BQ12" s="673"/>
      <c r="BR12" s="673"/>
      <c r="BS12" s="626" t="s">
        <v>111</v>
      </c>
      <c r="BT12" s="621"/>
      <c r="BU12" s="621"/>
      <c r="BV12" s="621"/>
      <c r="BW12" s="621"/>
      <c r="BX12" s="621"/>
      <c r="BY12" s="621"/>
      <c r="BZ12" s="621"/>
      <c r="CA12" s="621"/>
      <c r="CB12" s="656"/>
      <c r="CD12" s="657" t="s">
        <v>230</v>
      </c>
      <c r="CE12" s="654"/>
      <c r="CF12" s="654"/>
      <c r="CG12" s="654"/>
      <c r="CH12" s="654"/>
      <c r="CI12" s="654"/>
      <c r="CJ12" s="654"/>
      <c r="CK12" s="654"/>
      <c r="CL12" s="654"/>
      <c r="CM12" s="654"/>
      <c r="CN12" s="654"/>
      <c r="CO12" s="654"/>
      <c r="CP12" s="654"/>
      <c r="CQ12" s="655"/>
      <c r="CR12" s="620">
        <v>340451</v>
      </c>
      <c r="CS12" s="621"/>
      <c r="CT12" s="621"/>
      <c r="CU12" s="621"/>
      <c r="CV12" s="621"/>
      <c r="CW12" s="621"/>
      <c r="CX12" s="621"/>
      <c r="CY12" s="622"/>
      <c r="CZ12" s="673">
        <v>9.6</v>
      </c>
      <c r="DA12" s="673"/>
      <c r="DB12" s="673"/>
      <c r="DC12" s="673"/>
      <c r="DD12" s="626">
        <v>37180</v>
      </c>
      <c r="DE12" s="621"/>
      <c r="DF12" s="621"/>
      <c r="DG12" s="621"/>
      <c r="DH12" s="621"/>
      <c r="DI12" s="621"/>
      <c r="DJ12" s="621"/>
      <c r="DK12" s="621"/>
      <c r="DL12" s="621"/>
      <c r="DM12" s="621"/>
      <c r="DN12" s="621"/>
      <c r="DO12" s="621"/>
      <c r="DP12" s="622"/>
      <c r="DQ12" s="626">
        <v>303680</v>
      </c>
      <c r="DR12" s="621"/>
      <c r="DS12" s="621"/>
      <c r="DT12" s="621"/>
      <c r="DU12" s="621"/>
      <c r="DV12" s="621"/>
      <c r="DW12" s="621"/>
      <c r="DX12" s="621"/>
      <c r="DY12" s="621"/>
      <c r="DZ12" s="621"/>
      <c r="EA12" s="621"/>
      <c r="EB12" s="621"/>
      <c r="EC12" s="656"/>
    </row>
    <row r="13" spans="2:143" ht="11.25" customHeight="1" x14ac:dyDescent="0.15">
      <c r="B13" s="617" t="s">
        <v>231</v>
      </c>
      <c r="C13" s="618"/>
      <c r="D13" s="618"/>
      <c r="E13" s="618"/>
      <c r="F13" s="618"/>
      <c r="G13" s="618"/>
      <c r="H13" s="618"/>
      <c r="I13" s="618"/>
      <c r="J13" s="618"/>
      <c r="K13" s="618"/>
      <c r="L13" s="618"/>
      <c r="M13" s="618"/>
      <c r="N13" s="618"/>
      <c r="O13" s="618"/>
      <c r="P13" s="618"/>
      <c r="Q13" s="619"/>
      <c r="R13" s="620">
        <v>7237</v>
      </c>
      <c r="S13" s="621"/>
      <c r="T13" s="621"/>
      <c r="U13" s="621"/>
      <c r="V13" s="621"/>
      <c r="W13" s="621"/>
      <c r="X13" s="621"/>
      <c r="Y13" s="622"/>
      <c r="Z13" s="673">
        <v>0.2</v>
      </c>
      <c r="AA13" s="673"/>
      <c r="AB13" s="673"/>
      <c r="AC13" s="673"/>
      <c r="AD13" s="674">
        <v>7237</v>
      </c>
      <c r="AE13" s="674"/>
      <c r="AF13" s="674"/>
      <c r="AG13" s="674"/>
      <c r="AH13" s="674"/>
      <c r="AI13" s="674"/>
      <c r="AJ13" s="674"/>
      <c r="AK13" s="674"/>
      <c r="AL13" s="643">
        <v>0.3</v>
      </c>
      <c r="AM13" s="675"/>
      <c r="AN13" s="675"/>
      <c r="AO13" s="676"/>
      <c r="AP13" s="617" t="s">
        <v>232</v>
      </c>
      <c r="AQ13" s="618"/>
      <c r="AR13" s="618"/>
      <c r="AS13" s="618"/>
      <c r="AT13" s="618"/>
      <c r="AU13" s="618"/>
      <c r="AV13" s="618"/>
      <c r="AW13" s="618"/>
      <c r="AX13" s="618"/>
      <c r="AY13" s="618"/>
      <c r="AZ13" s="618"/>
      <c r="BA13" s="618"/>
      <c r="BB13" s="618"/>
      <c r="BC13" s="618"/>
      <c r="BD13" s="618"/>
      <c r="BE13" s="618"/>
      <c r="BF13" s="619"/>
      <c r="BG13" s="620">
        <v>189392</v>
      </c>
      <c r="BH13" s="621"/>
      <c r="BI13" s="621"/>
      <c r="BJ13" s="621"/>
      <c r="BK13" s="621"/>
      <c r="BL13" s="621"/>
      <c r="BM13" s="621"/>
      <c r="BN13" s="622"/>
      <c r="BO13" s="673">
        <v>46.3</v>
      </c>
      <c r="BP13" s="673"/>
      <c r="BQ13" s="673"/>
      <c r="BR13" s="673"/>
      <c r="BS13" s="626" t="s">
        <v>111</v>
      </c>
      <c r="BT13" s="621"/>
      <c r="BU13" s="621"/>
      <c r="BV13" s="621"/>
      <c r="BW13" s="621"/>
      <c r="BX13" s="621"/>
      <c r="BY13" s="621"/>
      <c r="BZ13" s="621"/>
      <c r="CA13" s="621"/>
      <c r="CB13" s="656"/>
      <c r="CD13" s="657" t="s">
        <v>233</v>
      </c>
      <c r="CE13" s="654"/>
      <c r="CF13" s="654"/>
      <c r="CG13" s="654"/>
      <c r="CH13" s="654"/>
      <c r="CI13" s="654"/>
      <c r="CJ13" s="654"/>
      <c r="CK13" s="654"/>
      <c r="CL13" s="654"/>
      <c r="CM13" s="654"/>
      <c r="CN13" s="654"/>
      <c r="CO13" s="654"/>
      <c r="CP13" s="654"/>
      <c r="CQ13" s="655"/>
      <c r="CR13" s="620">
        <v>654478</v>
      </c>
      <c r="CS13" s="621"/>
      <c r="CT13" s="621"/>
      <c r="CU13" s="621"/>
      <c r="CV13" s="621"/>
      <c r="CW13" s="621"/>
      <c r="CX13" s="621"/>
      <c r="CY13" s="622"/>
      <c r="CZ13" s="673">
        <v>18.399999999999999</v>
      </c>
      <c r="DA13" s="673"/>
      <c r="DB13" s="673"/>
      <c r="DC13" s="673"/>
      <c r="DD13" s="626">
        <v>162542</v>
      </c>
      <c r="DE13" s="621"/>
      <c r="DF13" s="621"/>
      <c r="DG13" s="621"/>
      <c r="DH13" s="621"/>
      <c r="DI13" s="621"/>
      <c r="DJ13" s="621"/>
      <c r="DK13" s="621"/>
      <c r="DL13" s="621"/>
      <c r="DM13" s="621"/>
      <c r="DN13" s="621"/>
      <c r="DO13" s="621"/>
      <c r="DP13" s="622"/>
      <c r="DQ13" s="626">
        <v>493854</v>
      </c>
      <c r="DR13" s="621"/>
      <c r="DS13" s="621"/>
      <c r="DT13" s="621"/>
      <c r="DU13" s="621"/>
      <c r="DV13" s="621"/>
      <c r="DW13" s="621"/>
      <c r="DX13" s="621"/>
      <c r="DY13" s="621"/>
      <c r="DZ13" s="621"/>
      <c r="EA13" s="621"/>
      <c r="EB13" s="621"/>
      <c r="EC13" s="656"/>
    </row>
    <row r="14" spans="2:143" ht="11.25" customHeight="1" x14ac:dyDescent="0.15">
      <c r="B14" s="617" t="s">
        <v>234</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235</v>
      </c>
      <c r="AQ14" s="618"/>
      <c r="AR14" s="618"/>
      <c r="AS14" s="618"/>
      <c r="AT14" s="618"/>
      <c r="AU14" s="618"/>
      <c r="AV14" s="618"/>
      <c r="AW14" s="618"/>
      <c r="AX14" s="618"/>
      <c r="AY14" s="618"/>
      <c r="AZ14" s="618"/>
      <c r="BA14" s="618"/>
      <c r="BB14" s="618"/>
      <c r="BC14" s="618"/>
      <c r="BD14" s="618"/>
      <c r="BE14" s="618"/>
      <c r="BF14" s="619"/>
      <c r="BG14" s="620">
        <v>19084</v>
      </c>
      <c r="BH14" s="621"/>
      <c r="BI14" s="621"/>
      <c r="BJ14" s="621"/>
      <c r="BK14" s="621"/>
      <c r="BL14" s="621"/>
      <c r="BM14" s="621"/>
      <c r="BN14" s="622"/>
      <c r="BO14" s="673">
        <v>4.7</v>
      </c>
      <c r="BP14" s="673"/>
      <c r="BQ14" s="673"/>
      <c r="BR14" s="673"/>
      <c r="BS14" s="626" t="s">
        <v>111</v>
      </c>
      <c r="BT14" s="621"/>
      <c r="BU14" s="621"/>
      <c r="BV14" s="621"/>
      <c r="BW14" s="621"/>
      <c r="BX14" s="621"/>
      <c r="BY14" s="621"/>
      <c r="BZ14" s="621"/>
      <c r="CA14" s="621"/>
      <c r="CB14" s="656"/>
      <c r="CD14" s="657" t="s">
        <v>236</v>
      </c>
      <c r="CE14" s="654"/>
      <c r="CF14" s="654"/>
      <c r="CG14" s="654"/>
      <c r="CH14" s="654"/>
      <c r="CI14" s="654"/>
      <c r="CJ14" s="654"/>
      <c r="CK14" s="654"/>
      <c r="CL14" s="654"/>
      <c r="CM14" s="654"/>
      <c r="CN14" s="654"/>
      <c r="CO14" s="654"/>
      <c r="CP14" s="654"/>
      <c r="CQ14" s="655"/>
      <c r="CR14" s="620">
        <v>160121</v>
      </c>
      <c r="CS14" s="621"/>
      <c r="CT14" s="621"/>
      <c r="CU14" s="621"/>
      <c r="CV14" s="621"/>
      <c r="CW14" s="621"/>
      <c r="CX14" s="621"/>
      <c r="CY14" s="622"/>
      <c r="CZ14" s="673">
        <v>4.5</v>
      </c>
      <c r="DA14" s="673"/>
      <c r="DB14" s="673"/>
      <c r="DC14" s="673"/>
      <c r="DD14" s="626">
        <v>22784</v>
      </c>
      <c r="DE14" s="621"/>
      <c r="DF14" s="621"/>
      <c r="DG14" s="621"/>
      <c r="DH14" s="621"/>
      <c r="DI14" s="621"/>
      <c r="DJ14" s="621"/>
      <c r="DK14" s="621"/>
      <c r="DL14" s="621"/>
      <c r="DM14" s="621"/>
      <c r="DN14" s="621"/>
      <c r="DO14" s="621"/>
      <c r="DP14" s="622"/>
      <c r="DQ14" s="626">
        <v>138140</v>
      </c>
      <c r="DR14" s="621"/>
      <c r="DS14" s="621"/>
      <c r="DT14" s="621"/>
      <c r="DU14" s="621"/>
      <c r="DV14" s="621"/>
      <c r="DW14" s="621"/>
      <c r="DX14" s="621"/>
      <c r="DY14" s="621"/>
      <c r="DZ14" s="621"/>
      <c r="EA14" s="621"/>
      <c r="EB14" s="621"/>
      <c r="EC14" s="656"/>
    </row>
    <row r="15" spans="2:143" ht="11.25" customHeight="1" x14ac:dyDescent="0.15">
      <c r="B15" s="617" t="s">
        <v>237</v>
      </c>
      <c r="C15" s="618"/>
      <c r="D15" s="618"/>
      <c r="E15" s="618"/>
      <c r="F15" s="618"/>
      <c r="G15" s="618"/>
      <c r="H15" s="618"/>
      <c r="I15" s="618"/>
      <c r="J15" s="618"/>
      <c r="K15" s="618"/>
      <c r="L15" s="618"/>
      <c r="M15" s="618"/>
      <c r="N15" s="618"/>
      <c r="O15" s="618"/>
      <c r="P15" s="618"/>
      <c r="Q15" s="619"/>
      <c r="R15" s="620">
        <v>1867</v>
      </c>
      <c r="S15" s="621"/>
      <c r="T15" s="621"/>
      <c r="U15" s="621"/>
      <c r="V15" s="621"/>
      <c r="W15" s="621"/>
      <c r="X15" s="621"/>
      <c r="Y15" s="622"/>
      <c r="Z15" s="673">
        <v>0.1</v>
      </c>
      <c r="AA15" s="673"/>
      <c r="AB15" s="673"/>
      <c r="AC15" s="673"/>
      <c r="AD15" s="674">
        <v>1867</v>
      </c>
      <c r="AE15" s="674"/>
      <c r="AF15" s="674"/>
      <c r="AG15" s="674"/>
      <c r="AH15" s="674"/>
      <c r="AI15" s="674"/>
      <c r="AJ15" s="674"/>
      <c r="AK15" s="674"/>
      <c r="AL15" s="643">
        <v>0.1</v>
      </c>
      <c r="AM15" s="675"/>
      <c r="AN15" s="675"/>
      <c r="AO15" s="676"/>
      <c r="AP15" s="617" t="s">
        <v>238</v>
      </c>
      <c r="AQ15" s="618"/>
      <c r="AR15" s="618"/>
      <c r="AS15" s="618"/>
      <c r="AT15" s="618"/>
      <c r="AU15" s="618"/>
      <c r="AV15" s="618"/>
      <c r="AW15" s="618"/>
      <c r="AX15" s="618"/>
      <c r="AY15" s="618"/>
      <c r="AZ15" s="618"/>
      <c r="BA15" s="618"/>
      <c r="BB15" s="618"/>
      <c r="BC15" s="618"/>
      <c r="BD15" s="618"/>
      <c r="BE15" s="618"/>
      <c r="BF15" s="619"/>
      <c r="BG15" s="620">
        <v>18735</v>
      </c>
      <c r="BH15" s="621"/>
      <c r="BI15" s="621"/>
      <c r="BJ15" s="621"/>
      <c r="BK15" s="621"/>
      <c r="BL15" s="621"/>
      <c r="BM15" s="621"/>
      <c r="BN15" s="622"/>
      <c r="BO15" s="673">
        <v>4.5999999999999996</v>
      </c>
      <c r="BP15" s="673"/>
      <c r="BQ15" s="673"/>
      <c r="BR15" s="673"/>
      <c r="BS15" s="626" t="s">
        <v>111</v>
      </c>
      <c r="BT15" s="621"/>
      <c r="BU15" s="621"/>
      <c r="BV15" s="621"/>
      <c r="BW15" s="621"/>
      <c r="BX15" s="621"/>
      <c r="BY15" s="621"/>
      <c r="BZ15" s="621"/>
      <c r="CA15" s="621"/>
      <c r="CB15" s="656"/>
      <c r="CD15" s="657" t="s">
        <v>239</v>
      </c>
      <c r="CE15" s="654"/>
      <c r="CF15" s="654"/>
      <c r="CG15" s="654"/>
      <c r="CH15" s="654"/>
      <c r="CI15" s="654"/>
      <c r="CJ15" s="654"/>
      <c r="CK15" s="654"/>
      <c r="CL15" s="654"/>
      <c r="CM15" s="654"/>
      <c r="CN15" s="654"/>
      <c r="CO15" s="654"/>
      <c r="CP15" s="654"/>
      <c r="CQ15" s="655"/>
      <c r="CR15" s="620">
        <v>265287</v>
      </c>
      <c r="CS15" s="621"/>
      <c r="CT15" s="621"/>
      <c r="CU15" s="621"/>
      <c r="CV15" s="621"/>
      <c r="CW15" s="621"/>
      <c r="CX15" s="621"/>
      <c r="CY15" s="622"/>
      <c r="CZ15" s="673">
        <v>7.5</v>
      </c>
      <c r="DA15" s="673"/>
      <c r="DB15" s="673"/>
      <c r="DC15" s="673"/>
      <c r="DD15" s="626">
        <v>14529</v>
      </c>
      <c r="DE15" s="621"/>
      <c r="DF15" s="621"/>
      <c r="DG15" s="621"/>
      <c r="DH15" s="621"/>
      <c r="DI15" s="621"/>
      <c r="DJ15" s="621"/>
      <c r="DK15" s="621"/>
      <c r="DL15" s="621"/>
      <c r="DM15" s="621"/>
      <c r="DN15" s="621"/>
      <c r="DO15" s="621"/>
      <c r="DP15" s="622"/>
      <c r="DQ15" s="626">
        <v>219772</v>
      </c>
      <c r="DR15" s="621"/>
      <c r="DS15" s="621"/>
      <c r="DT15" s="621"/>
      <c r="DU15" s="621"/>
      <c r="DV15" s="621"/>
      <c r="DW15" s="621"/>
      <c r="DX15" s="621"/>
      <c r="DY15" s="621"/>
      <c r="DZ15" s="621"/>
      <c r="EA15" s="621"/>
      <c r="EB15" s="621"/>
      <c r="EC15" s="656"/>
    </row>
    <row r="16" spans="2:143" ht="11.25" customHeight="1" x14ac:dyDescent="0.15">
      <c r="B16" s="617" t="s">
        <v>240</v>
      </c>
      <c r="C16" s="618"/>
      <c r="D16" s="618"/>
      <c r="E16" s="618"/>
      <c r="F16" s="618"/>
      <c r="G16" s="618"/>
      <c r="H16" s="618"/>
      <c r="I16" s="618"/>
      <c r="J16" s="618"/>
      <c r="K16" s="618"/>
      <c r="L16" s="618"/>
      <c r="M16" s="618"/>
      <c r="N16" s="618"/>
      <c r="O16" s="618"/>
      <c r="P16" s="618"/>
      <c r="Q16" s="619"/>
      <c r="R16" s="620">
        <v>1952086</v>
      </c>
      <c r="S16" s="621"/>
      <c r="T16" s="621"/>
      <c r="U16" s="621"/>
      <c r="V16" s="621"/>
      <c r="W16" s="621"/>
      <c r="X16" s="621"/>
      <c r="Y16" s="622"/>
      <c r="Z16" s="673">
        <v>52.8</v>
      </c>
      <c r="AA16" s="673"/>
      <c r="AB16" s="673"/>
      <c r="AC16" s="673"/>
      <c r="AD16" s="674">
        <v>1743294</v>
      </c>
      <c r="AE16" s="674"/>
      <c r="AF16" s="674"/>
      <c r="AG16" s="674"/>
      <c r="AH16" s="674"/>
      <c r="AI16" s="674"/>
      <c r="AJ16" s="674"/>
      <c r="AK16" s="674"/>
      <c r="AL16" s="643">
        <v>75.900000000000006</v>
      </c>
      <c r="AM16" s="675"/>
      <c r="AN16" s="675"/>
      <c r="AO16" s="676"/>
      <c r="AP16" s="617" t="s">
        <v>241</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242</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243</v>
      </c>
      <c r="C17" s="618"/>
      <c r="D17" s="618"/>
      <c r="E17" s="618"/>
      <c r="F17" s="618"/>
      <c r="G17" s="618"/>
      <c r="H17" s="618"/>
      <c r="I17" s="618"/>
      <c r="J17" s="618"/>
      <c r="K17" s="618"/>
      <c r="L17" s="618"/>
      <c r="M17" s="618"/>
      <c r="N17" s="618"/>
      <c r="O17" s="618"/>
      <c r="P17" s="618"/>
      <c r="Q17" s="619"/>
      <c r="R17" s="620">
        <v>1743294</v>
      </c>
      <c r="S17" s="621"/>
      <c r="T17" s="621"/>
      <c r="U17" s="621"/>
      <c r="V17" s="621"/>
      <c r="W17" s="621"/>
      <c r="X17" s="621"/>
      <c r="Y17" s="622"/>
      <c r="Z17" s="673">
        <v>47.2</v>
      </c>
      <c r="AA17" s="673"/>
      <c r="AB17" s="673"/>
      <c r="AC17" s="673"/>
      <c r="AD17" s="674">
        <v>1743294</v>
      </c>
      <c r="AE17" s="674"/>
      <c r="AF17" s="674"/>
      <c r="AG17" s="674"/>
      <c r="AH17" s="674"/>
      <c r="AI17" s="674"/>
      <c r="AJ17" s="674"/>
      <c r="AK17" s="674"/>
      <c r="AL17" s="643">
        <v>75.900000000000006</v>
      </c>
      <c r="AM17" s="675"/>
      <c r="AN17" s="675"/>
      <c r="AO17" s="676"/>
      <c r="AP17" s="617" t="s">
        <v>244</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245</v>
      </c>
      <c r="CE17" s="654"/>
      <c r="CF17" s="654"/>
      <c r="CG17" s="654"/>
      <c r="CH17" s="654"/>
      <c r="CI17" s="654"/>
      <c r="CJ17" s="654"/>
      <c r="CK17" s="654"/>
      <c r="CL17" s="654"/>
      <c r="CM17" s="654"/>
      <c r="CN17" s="654"/>
      <c r="CO17" s="654"/>
      <c r="CP17" s="654"/>
      <c r="CQ17" s="655"/>
      <c r="CR17" s="620">
        <v>368593</v>
      </c>
      <c r="CS17" s="621"/>
      <c r="CT17" s="621"/>
      <c r="CU17" s="621"/>
      <c r="CV17" s="621"/>
      <c r="CW17" s="621"/>
      <c r="CX17" s="621"/>
      <c r="CY17" s="622"/>
      <c r="CZ17" s="673">
        <v>10.4</v>
      </c>
      <c r="DA17" s="673"/>
      <c r="DB17" s="673"/>
      <c r="DC17" s="673"/>
      <c r="DD17" s="626" t="s">
        <v>111</v>
      </c>
      <c r="DE17" s="621"/>
      <c r="DF17" s="621"/>
      <c r="DG17" s="621"/>
      <c r="DH17" s="621"/>
      <c r="DI17" s="621"/>
      <c r="DJ17" s="621"/>
      <c r="DK17" s="621"/>
      <c r="DL17" s="621"/>
      <c r="DM17" s="621"/>
      <c r="DN17" s="621"/>
      <c r="DO17" s="621"/>
      <c r="DP17" s="622"/>
      <c r="DQ17" s="626">
        <v>368593</v>
      </c>
      <c r="DR17" s="621"/>
      <c r="DS17" s="621"/>
      <c r="DT17" s="621"/>
      <c r="DU17" s="621"/>
      <c r="DV17" s="621"/>
      <c r="DW17" s="621"/>
      <c r="DX17" s="621"/>
      <c r="DY17" s="621"/>
      <c r="DZ17" s="621"/>
      <c r="EA17" s="621"/>
      <c r="EB17" s="621"/>
      <c r="EC17" s="656"/>
    </row>
    <row r="18" spans="2:133" ht="11.25" customHeight="1" x14ac:dyDescent="0.15">
      <c r="B18" s="617" t="s">
        <v>246</v>
      </c>
      <c r="C18" s="618"/>
      <c r="D18" s="618"/>
      <c r="E18" s="618"/>
      <c r="F18" s="618"/>
      <c r="G18" s="618"/>
      <c r="H18" s="618"/>
      <c r="I18" s="618"/>
      <c r="J18" s="618"/>
      <c r="K18" s="618"/>
      <c r="L18" s="618"/>
      <c r="M18" s="618"/>
      <c r="N18" s="618"/>
      <c r="O18" s="618"/>
      <c r="P18" s="618"/>
      <c r="Q18" s="619"/>
      <c r="R18" s="620">
        <v>208792</v>
      </c>
      <c r="S18" s="621"/>
      <c r="T18" s="621"/>
      <c r="U18" s="621"/>
      <c r="V18" s="621"/>
      <c r="W18" s="621"/>
      <c r="X18" s="621"/>
      <c r="Y18" s="622"/>
      <c r="Z18" s="673">
        <v>5.6</v>
      </c>
      <c r="AA18" s="673"/>
      <c r="AB18" s="673"/>
      <c r="AC18" s="673"/>
      <c r="AD18" s="674" t="s">
        <v>111</v>
      </c>
      <c r="AE18" s="674"/>
      <c r="AF18" s="674"/>
      <c r="AG18" s="674"/>
      <c r="AH18" s="674"/>
      <c r="AI18" s="674"/>
      <c r="AJ18" s="674"/>
      <c r="AK18" s="674"/>
      <c r="AL18" s="643" t="s">
        <v>111</v>
      </c>
      <c r="AM18" s="675"/>
      <c r="AN18" s="675"/>
      <c r="AO18" s="676"/>
      <c r="AP18" s="617" t="s">
        <v>247</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248</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249</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250</v>
      </c>
      <c r="AQ19" s="618"/>
      <c r="AR19" s="618"/>
      <c r="AS19" s="618"/>
      <c r="AT19" s="618"/>
      <c r="AU19" s="618"/>
      <c r="AV19" s="618"/>
      <c r="AW19" s="618"/>
      <c r="AX19" s="618"/>
      <c r="AY19" s="618"/>
      <c r="AZ19" s="618"/>
      <c r="BA19" s="618"/>
      <c r="BB19" s="618"/>
      <c r="BC19" s="618"/>
      <c r="BD19" s="618"/>
      <c r="BE19" s="618"/>
      <c r="BF19" s="619"/>
      <c r="BG19" s="620">
        <v>3567</v>
      </c>
      <c r="BH19" s="621"/>
      <c r="BI19" s="621"/>
      <c r="BJ19" s="621"/>
      <c r="BK19" s="621"/>
      <c r="BL19" s="621"/>
      <c r="BM19" s="621"/>
      <c r="BN19" s="622"/>
      <c r="BO19" s="673">
        <v>0.9</v>
      </c>
      <c r="BP19" s="673"/>
      <c r="BQ19" s="673"/>
      <c r="BR19" s="673"/>
      <c r="BS19" s="626" t="s">
        <v>111</v>
      </c>
      <c r="BT19" s="621"/>
      <c r="BU19" s="621"/>
      <c r="BV19" s="621"/>
      <c r="BW19" s="621"/>
      <c r="BX19" s="621"/>
      <c r="BY19" s="621"/>
      <c r="BZ19" s="621"/>
      <c r="CA19" s="621"/>
      <c r="CB19" s="656"/>
      <c r="CD19" s="657" t="s">
        <v>251</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252</v>
      </c>
      <c r="C20" s="618"/>
      <c r="D20" s="618"/>
      <c r="E20" s="618"/>
      <c r="F20" s="618"/>
      <c r="G20" s="618"/>
      <c r="H20" s="618"/>
      <c r="I20" s="618"/>
      <c r="J20" s="618"/>
      <c r="K20" s="618"/>
      <c r="L20" s="618"/>
      <c r="M20" s="618"/>
      <c r="N20" s="618"/>
      <c r="O20" s="618"/>
      <c r="P20" s="618"/>
      <c r="Q20" s="619"/>
      <c r="R20" s="620">
        <v>2491648</v>
      </c>
      <c r="S20" s="621"/>
      <c r="T20" s="621"/>
      <c r="U20" s="621"/>
      <c r="V20" s="621"/>
      <c r="W20" s="621"/>
      <c r="X20" s="621"/>
      <c r="Y20" s="622"/>
      <c r="Z20" s="673">
        <v>67.400000000000006</v>
      </c>
      <c r="AA20" s="673"/>
      <c r="AB20" s="673"/>
      <c r="AC20" s="673"/>
      <c r="AD20" s="674">
        <v>2282856</v>
      </c>
      <c r="AE20" s="674"/>
      <c r="AF20" s="674"/>
      <c r="AG20" s="674"/>
      <c r="AH20" s="674"/>
      <c r="AI20" s="674"/>
      <c r="AJ20" s="674"/>
      <c r="AK20" s="674"/>
      <c r="AL20" s="643">
        <v>99.3</v>
      </c>
      <c r="AM20" s="675"/>
      <c r="AN20" s="675"/>
      <c r="AO20" s="676"/>
      <c r="AP20" s="617" t="s">
        <v>253</v>
      </c>
      <c r="AQ20" s="618"/>
      <c r="AR20" s="618"/>
      <c r="AS20" s="618"/>
      <c r="AT20" s="618"/>
      <c r="AU20" s="618"/>
      <c r="AV20" s="618"/>
      <c r="AW20" s="618"/>
      <c r="AX20" s="618"/>
      <c r="AY20" s="618"/>
      <c r="AZ20" s="618"/>
      <c r="BA20" s="618"/>
      <c r="BB20" s="618"/>
      <c r="BC20" s="618"/>
      <c r="BD20" s="618"/>
      <c r="BE20" s="618"/>
      <c r="BF20" s="619"/>
      <c r="BG20" s="620">
        <v>3567</v>
      </c>
      <c r="BH20" s="621"/>
      <c r="BI20" s="621"/>
      <c r="BJ20" s="621"/>
      <c r="BK20" s="621"/>
      <c r="BL20" s="621"/>
      <c r="BM20" s="621"/>
      <c r="BN20" s="622"/>
      <c r="BO20" s="673">
        <v>0.9</v>
      </c>
      <c r="BP20" s="673"/>
      <c r="BQ20" s="673"/>
      <c r="BR20" s="673"/>
      <c r="BS20" s="626" t="s">
        <v>111</v>
      </c>
      <c r="BT20" s="621"/>
      <c r="BU20" s="621"/>
      <c r="BV20" s="621"/>
      <c r="BW20" s="621"/>
      <c r="BX20" s="621"/>
      <c r="BY20" s="621"/>
      <c r="BZ20" s="621"/>
      <c r="CA20" s="621"/>
      <c r="CB20" s="656"/>
      <c r="CD20" s="657" t="s">
        <v>254</v>
      </c>
      <c r="CE20" s="654"/>
      <c r="CF20" s="654"/>
      <c r="CG20" s="654"/>
      <c r="CH20" s="654"/>
      <c r="CI20" s="654"/>
      <c r="CJ20" s="654"/>
      <c r="CK20" s="654"/>
      <c r="CL20" s="654"/>
      <c r="CM20" s="654"/>
      <c r="CN20" s="654"/>
      <c r="CO20" s="654"/>
      <c r="CP20" s="654"/>
      <c r="CQ20" s="655"/>
      <c r="CR20" s="620">
        <v>3557242</v>
      </c>
      <c r="CS20" s="621"/>
      <c r="CT20" s="621"/>
      <c r="CU20" s="621"/>
      <c r="CV20" s="621"/>
      <c r="CW20" s="621"/>
      <c r="CX20" s="621"/>
      <c r="CY20" s="622"/>
      <c r="CZ20" s="673">
        <v>100</v>
      </c>
      <c r="DA20" s="673"/>
      <c r="DB20" s="673"/>
      <c r="DC20" s="673"/>
      <c r="DD20" s="626">
        <v>307762</v>
      </c>
      <c r="DE20" s="621"/>
      <c r="DF20" s="621"/>
      <c r="DG20" s="621"/>
      <c r="DH20" s="621"/>
      <c r="DI20" s="621"/>
      <c r="DJ20" s="621"/>
      <c r="DK20" s="621"/>
      <c r="DL20" s="621"/>
      <c r="DM20" s="621"/>
      <c r="DN20" s="621"/>
      <c r="DO20" s="621"/>
      <c r="DP20" s="622"/>
      <c r="DQ20" s="626">
        <v>2733988</v>
      </c>
      <c r="DR20" s="621"/>
      <c r="DS20" s="621"/>
      <c r="DT20" s="621"/>
      <c r="DU20" s="621"/>
      <c r="DV20" s="621"/>
      <c r="DW20" s="621"/>
      <c r="DX20" s="621"/>
      <c r="DY20" s="621"/>
      <c r="DZ20" s="621"/>
      <c r="EA20" s="621"/>
      <c r="EB20" s="621"/>
      <c r="EC20" s="656"/>
    </row>
    <row r="21" spans="2:133" ht="11.25" customHeight="1" x14ac:dyDescent="0.15">
      <c r="B21" s="617" t="s">
        <v>255</v>
      </c>
      <c r="C21" s="618"/>
      <c r="D21" s="618"/>
      <c r="E21" s="618"/>
      <c r="F21" s="618"/>
      <c r="G21" s="618"/>
      <c r="H21" s="618"/>
      <c r="I21" s="618"/>
      <c r="J21" s="618"/>
      <c r="K21" s="618"/>
      <c r="L21" s="618"/>
      <c r="M21" s="618"/>
      <c r="N21" s="618"/>
      <c r="O21" s="618"/>
      <c r="P21" s="618"/>
      <c r="Q21" s="619"/>
      <c r="R21" s="620">
        <v>527</v>
      </c>
      <c r="S21" s="621"/>
      <c r="T21" s="621"/>
      <c r="U21" s="621"/>
      <c r="V21" s="621"/>
      <c r="W21" s="621"/>
      <c r="X21" s="621"/>
      <c r="Y21" s="622"/>
      <c r="Z21" s="673">
        <v>0</v>
      </c>
      <c r="AA21" s="673"/>
      <c r="AB21" s="673"/>
      <c r="AC21" s="673"/>
      <c r="AD21" s="674">
        <v>527</v>
      </c>
      <c r="AE21" s="674"/>
      <c r="AF21" s="674"/>
      <c r="AG21" s="674"/>
      <c r="AH21" s="674"/>
      <c r="AI21" s="674"/>
      <c r="AJ21" s="674"/>
      <c r="AK21" s="674"/>
      <c r="AL21" s="643">
        <v>0</v>
      </c>
      <c r="AM21" s="675"/>
      <c r="AN21" s="675"/>
      <c r="AO21" s="676"/>
      <c r="AP21" s="711" t="s">
        <v>256</v>
      </c>
      <c r="AQ21" s="721"/>
      <c r="AR21" s="721"/>
      <c r="AS21" s="721"/>
      <c r="AT21" s="721"/>
      <c r="AU21" s="721"/>
      <c r="AV21" s="721"/>
      <c r="AW21" s="721"/>
      <c r="AX21" s="721"/>
      <c r="AY21" s="721"/>
      <c r="AZ21" s="721"/>
      <c r="BA21" s="721"/>
      <c r="BB21" s="721"/>
      <c r="BC21" s="721"/>
      <c r="BD21" s="721"/>
      <c r="BE21" s="721"/>
      <c r="BF21" s="713"/>
      <c r="BG21" s="620">
        <v>3567</v>
      </c>
      <c r="BH21" s="621"/>
      <c r="BI21" s="621"/>
      <c r="BJ21" s="621"/>
      <c r="BK21" s="621"/>
      <c r="BL21" s="621"/>
      <c r="BM21" s="621"/>
      <c r="BN21" s="622"/>
      <c r="BO21" s="673">
        <v>0.9</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257</v>
      </c>
      <c r="C22" s="618"/>
      <c r="D22" s="618"/>
      <c r="E22" s="618"/>
      <c r="F22" s="618"/>
      <c r="G22" s="618"/>
      <c r="H22" s="618"/>
      <c r="I22" s="618"/>
      <c r="J22" s="618"/>
      <c r="K22" s="618"/>
      <c r="L22" s="618"/>
      <c r="M22" s="618"/>
      <c r="N22" s="618"/>
      <c r="O22" s="618"/>
      <c r="P22" s="618"/>
      <c r="Q22" s="619"/>
      <c r="R22" s="620">
        <v>5479</v>
      </c>
      <c r="S22" s="621"/>
      <c r="T22" s="621"/>
      <c r="U22" s="621"/>
      <c r="V22" s="621"/>
      <c r="W22" s="621"/>
      <c r="X22" s="621"/>
      <c r="Y22" s="622"/>
      <c r="Z22" s="673">
        <v>0.1</v>
      </c>
      <c r="AA22" s="673"/>
      <c r="AB22" s="673"/>
      <c r="AC22" s="673"/>
      <c r="AD22" s="674" t="s">
        <v>111</v>
      </c>
      <c r="AE22" s="674"/>
      <c r="AF22" s="674"/>
      <c r="AG22" s="674"/>
      <c r="AH22" s="674"/>
      <c r="AI22" s="674"/>
      <c r="AJ22" s="674"/>
      <c r="AK22" s="674"/>
      <c r="AL22" s="643" t="s">
        <v>111</v>
      </c>
      <c r="AM22" s="675"/>
      <c r="AN22" s="675"/>
      <c r="AO22" s="676"/>
      <c r="AP22" s="711" t="s">
        <v>258</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259</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260</v>
      </c>
      <c r="C23" s="618"/>
      <c r="D23" s="618"/>
      <c r="E23" s="618"/>
      <c r="F23" s="618"/>
      <c r="G23" s="618"/>
      <c r="H23" s="618"/>
      <c r="I23" s="618"/>
      <c r="J23" s="618"/>
      <c r="K23" s="618"/>
      <c r="L23" s="618"/>
      <c r="M23" s="618"/>
      <c r="N23" s="618"/>
      <c r="O23" s="618"/>
      <c r="P23" s="618"/>
      <c r="Q23" s="619"/>
      <c r="R23" s="620">
        <v>77064</v>
      </c>
      <c r="S23" s="621"/>
      <c r="T23" s="621"/>
      <c r="U23" s="621"/>
      <c r="V23" s="621"/>
      <c r="W23" s="621"/>
      <c r="X23" s="621"/>
      <c r="Y23" s="622"/>
      <c r="Z23" s="673">
        <v>2.1</v>
      </c>
      <c r="AA23" s="673"/>
      <c r="AB23" s="673"/>
      <c r="AC23" s="673"/>
      <c r="AD23" s="674">
        <v>6815</v>
      </c>
      <c r="AE23" s="674"/>
      <c r="AF23" s="674"/>
      <c r="AG23" s="674"/>
      <c r="AH23" s="674"/>
      <c r="AI23" s="674"/>
      <c r="AJ23" s="674"/>
      <c r="AK23" s="674"/>
      <c r="AL23" s="643">
        <v>0.3</v>
      </c>
      <c r="AM23" s="675"/>
      <c r="AN23" s="675"/>
      <c r="AO23" s="676"/>
      <c r="AP23" s="711" t="s">
        <v>261</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200</v>
      </c>
      <c r="CE23" s="726"/>
      <c r="CF23" s="726"/>
      <c r="CG23" s="726"/>
      <c r="CH23" s="726"/>
      <c r="CI23" s="726"/>
      <c r="CJ23" s="726"/>
      <c r="CK23" s="726"/>
      <c r="CL23" s="726"/>
      <c r="CM23" s="726"/>
      <c r="CN23" s="726"/>
      <c r="CO23" s="726"/>
      <c r="CP23" s="726"/>
      <c r="CQ23" s="727"/>
      <c r="CR23" s="725" t="s">
        <v>262</v>
      </c>
      <c r="CS23" s="726"/>
      <c r="CT23" s="726"/>
      <c r="CU23" s="726"/>
      <c r="CV23" s="726"/>
      <c r="CW23" s="726"/>
      <c r="CX23" s="726"/>
      <c r="CY23" s="727"/>
      <c r="CZ23" s="725" t="s">
        <v>263</v>
      </c>
      <c r="DA23" s="726"/>
      <c r="DB23" s="726"/>
      <c r="DC23" s="727"/>
      <c r="DD23" s="725" t="s">
        <v>264</v>
      </c>
      <c r="DE23" s="726"/>
      <c r="DF23" s="726"/>
      <c r="DG23" s="726"/>
      <c r="DH23" s="726"/>
      <c r="DI23" s="726"/>
      <c r="DJ23" s="726"/>
      <c r="DK23" s="727"/>
      <c r="DL23" s="728" t="s">
        <v>265</v>
      </c>
      <c r="DM23" s="729"/>
      <c r="DN23" s="729"/>
      <c r="DO23" s="729"/>
      <c r="DP23" s="729"/>
      <c r="DQ23" s="729"/>
      <c r="DR23" s="729"/>
      <c r="DS23" s="729"/>
      <c r="DT23" s="729"/>
      <c r="DU23" s="729"/>
      <c r="DV23" s="730"/>
      <c r="DW23" s="725" t="s">
        <v>266</v>
      </c>
      <c r="DX23" s="726"/>
      <c r="DY23" s="726"/>
      <c r="DZ23" s="726"/>
      <c r="EA23" s="726"/>
      <c r="EB23" s="726"/>
      <c r="EC23" s="727"/>
    </row>
    <row r="24" spans="2:133" ht="11.25" customHeight="1" x14ac:dyDescent="0.15">
      <c r="B24" s="617" t="s">
        <v>267</v>
      </c>
      <c r="C24" s="618"/>
      <c r="D24" s="618"/>
      <c r="E24" s="618"/>
      <c r="F24" s="618"/>
      <c r="G24" s="618"/>
      <c r="H24" s="618"/>
      <c r="I24" s="618"/>
      <c r="J24" s="618"/>
      <c r="K24" s="618"/>
      <c r="L24" s="618"/>
      <c r="M24" s="618"/>
      <c r="N24" s="618"/>
      <c r="O24" s="618"/>
      <c r="P24" s="618"/>
      <c r="Q24" s="619"/>
      <c r="R24" s="620">
        <v>3472</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268</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269</v>
      </c>
      <c r="CE24" s="678"/>
      <c r="CF24" s="678"/>
      <c r="CG24" s="678"/>
      <c r="CH24" s="678"/>
      <c r="CI24" s="678"/>
      <c r="CJ24" s="678"/>
      <c r="CK24" s="678"/>
      <c r="CL24" s="678"/>
      <c r="CM24" s="678"/>
      <c r="CN24" s="678"/>
      <c r="CO24" s="678"/>
      <c r="CP24" s="678"/>
      <c r="CQ24" s="679"/>
      <c r="CR24" s="670">
        <v>1218280</v>
      </c>
      <c r="CS24" s="671"/>
      <c r="CT24" s="671"/>
      <c r="CU24" s="671"/>
      <c r="CV24" s="671"/>
      <c r="CW24" s="671"/>
      <c r="CX24" s="671"/>
      <c r="CY24" s="718"/>
      <c r="CZ24" s="722">
        <v>34.200000000000003</v>
      </c>
      <c r="DA24" s="723"/>
      <c r="DB24" s="723"/>
      <c r="DC24" s="724"/>
      <c r="DD24" s="717">
        <v>1017292</v>
      </c>
      <c r="DE24" s="671"/>
      <c r="DF24" s="671"/>
      <c r="DG24" s="671"/>
      <c r="DH24" s="671"/>
      <c r="DI24" s="671"/>
      <c r="DJ24" s="671"/>
      <c r="DK24" s="718"/>
      <c r="DL24" s="717">
        <v>956103</v>
      </c>
      <c r="DM24" s="671"/>
      <c r="DN24" s="671"/>
      <c r="DO24" s="671"/>
      <c r="DP24" s="671"/>
      <c r="DQ24" s="671"/>
      <c r="DR24" s="671"/>
      <c r="DS24" s="671"/>
      <c r="DT24" s="671"/>
      <c r="DU24" s="671"/>
      <c r="DV24" s="718"/>
      <c r="DW24" s="719">
        <v>40</v>
      </c>
      <c r="DX24" s="688"/>
      <c r="DY24" s="688"/>
      <c r="DZ24" s="688"/>
      <c r="EA24" s="688"/>
      <c r="EB24" s="688"/>
      <c r="EC24" s="720"/>
    </row>
    <row r="25" spans="2:133" ht="11.25" customHeight="1" x14ac:dyDescent="0.15">
      <c r="B25" s="617" t="s">
        <v>270</v>
      </c>
      <c r="C25" s="618"/>
      <c r="D25" s="618"/>
      <c r="E25" s="618"/>
      <c r="F25" s="618"/>
      <c r="G25" s="618"/>
      <c r="H25" s="618"/>
      <c r="I25" s="618"/>
      <c r="J25" s="618"/>
      <c r="K25" s="618"/>
      <c r="L25" s="618"/>
      <c r="M25" s="618"/>
      <c r="N25" s="618"/>
      <c r="O25" s="618"/>
      <c r="P25" s="618"/>
      <c r="Q25" s="619"/>
      <c r="R25" s="620">
        <v>242647</v>
      </c>
      <c r="S25" s="621"/>
      <c r="T25" s="621"/>
      <c r="U25" s="621"/>
      <c r="V25" s="621"/>
      <c r="W25" s="621"/>
      <c r="X25" s="621"/>
      <c r="Y25" s="622"/>
      <c r="Z25" s="673">
        <v>6.6</v>
      </c>
      <c r="AA25" s="673"/>
      <c r="AB25" s="673"/>
      <c r="AC25" s="673"/>
      <c r="AD25" s="674" t="s">
        <v>111</v>
      </c>
      <c r="AE25" s="674"/>
      <c r="AF25" s="674"/>
      <c r="AG25" s="674"/>
      <c r="AH25" s="674"/>
      <c r="AI25" s="674"/>
      <c r="AJ25" s="674"/>
      <c r="AK25" s="674"/>
      <c r="AL25" s="643" t="s">
        <v>111</v>
      </c>
      <c r="AM25" s="675"/>
      <c r="AN25" s="675"/>
      <c r="AO25" s="676"/>
      <c r="AP25" s="711" t="s">
        <v>271</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272</v>
      </c>
      <c r="CE25" s="654"/>
      <c r="CF25" s="654"/>
      <c r="CG25" s="654"/>
      <c r="CH25" s="654"/>
      <c r="CI25" s="654"/>
      <c r="CJ25" s="654"/>
      <c r="CK25" s="654"/>
      <c r="CL25" s="654"/>
      <c r="CM25" s="654"/>
      <c r="CN25" s="654"/>
      <c r="CO25" s="654"/>
      <c r="CP25" s="654"/>
      <c r="CQ25" s="655"/>
      <c r="CR25" s="620">
        <v>623025</v>
      </c>
      <c r="CS25" s="639"/>
      <c r="CT25" s="639"/>
      <c r="CU25" s="639"/>
      <c r="CV25" s="639"/>
      <c r="CW25" s="639"/>
      <c r="CX25" s="639"/>
      <c r="CY25" s="640"/>
      <c r="CZ25" s="623">
        <v>17.5</v>
      </c>
      <c r="DA25" s="641"/>
      <c r="DB25" s="641"/>
      <c r="DC25" s="642"/>
      <c r="DD25" s="626">
        <v>584675</v>
      </c>
      <c r="DE25" s="639"/>
      <c r="DF25" s="639"/>
      <c r="DG25" s="639"/>
      <c r="DH25" s="639"/>
      <c r="DI25" s="639"/>
      <c r="DJ25" s="639"/>
      <c r="DK25" s="640"/>
      <c r="DL25" s="626">
        <v>523516</v>
      </c>
      <c r="DM25" s="639"/>
      <c r="DN25" s="639"/>
      <c r="DO25" s="639"/>
      <c r="DP25" s="639"/>
      <c r="DQ25" s="639"/>
      <c r="DR25" s="639"/>
      <c r="DS25" s="639"/>
      <c r="DT25" s="639"/>
      <c r="DU25" s="639"/>
      <c r="DV25" s="640"/>
      <c r="DW25" s="643">
        <v>21.9</v>
      </c>
      <c r="DX25" s="644"/>
      <c r="DY25" s="644"/>
      <c r="DZ25" s="644"/>
      <c r="EA25" s="644"/>
      <c r="EB25" s="644"/>
      <c r="EC25" s="645"/>
    </row>
    <row r="26" spans="2:133" ht="11.25" customHeight="1" x14ac:dyDescent="0.15">
      <c r="B26" s="714" t="s">
        <v>273</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274</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275</v>
      </c>
      <c r="CE26" s="654"/>
      <c r="CF26" s="654"/>
      <c r="CG26" s="654"/>
      <c r="CH26" s="654"/>
      <c r="CI26" s="654"/>
      <c r="CJ26" s="654"/>
      <c r="CK26" s="654"/>
      <c r="CL26" s="654"/>
      <c r="CM26" s="654"/>
      <c r="CN26" s="654"/>
      <c r="CO26" s="654"/>
      <c r="CP26" s="654"/>
      <c r="CQ26" s="655"/>
      <c r="CR26" s="620">
        <v>359595</v>
      </c>
      <c r="CS26" s="621"/>
      <c r="CT26" s="621"/>
      <c r="CU26" s="621"/>
      <c r="CV26" s="621"/>
      <c r="CW26" s="621"/>
      <c r="CX26" s="621"/>
      <c r="CY26" s="622"/>
      <c r="CZ26" s="623">
        <v>10.1</v>
      </c>
      <c r="DA26" s="641"/>
      <c r="DB26" s="641"/>
      <c r="DC26" s="642"/>
      <c r="DD26" s="626">
        <v>325061</v>
      </c>
      <c r="DE26" s="621"/>
      <c r="DF26" s="621"/>
      <c r="DG26" s="621"/>
      <c r="DH26" s="621"/>
      <c r="DI26" s="621"/>
      <c r="DJ26" s="621"/>
      <c r="DK26" s="622"/>
      <c r="DL26" s="626" t="s">
        <v>206</v>
      </c>
      <c r="DM26" s="621"/>
      <c r="DN26" s="621"/>
      <c r="DO26" s="621"/>
      <c r="DP26" s="621"/>
      <c r="DQ26" s="621"/>
      <c r="DR26" s="621"/>
      <c r="DS26" s="621"/>
      <c r="DT26" s="621"/>
      <c r="DU26" s="621"/>
      <c r="DV26" s="622"/>
      <c r="DW26" s="643" t="s">
        <v>206</v>
      </c>
      <c r="DX26" s="644"/>
      <c r="DY26" s="644"/>
      <c r="DZ26" s="644"/>
      <c r="EA26" s="644"/>
      <c r="EB26" s="644"/>
      <c r="EC26" s="645"/>
    </row>
    <row r="27" spans="2:133" ht="11.25" customHeight="1" x14ac:dyDescent="0.15">
      <c r="B27" s="617" t="s">
        <v>276</v>
      </c>
      <c r="C27" s="618"/>
      <c r="D27" s="618"/>
      <c r="E27" s="618"/>
      <c r="F27" s="618"/>
      <c r="G27" s="618"/>
      <c r="H27" s="618"/>
      <c r="I27" s="618"/>
      <c r="J27" s="618"/>
      <c r="K27" s="618"/>
      <c r="L27" s="618"/>
      <c r="M27" s="618"/>
      <c r="N27" s="618"/>
      <c r="O27" s="618"/>
      <c r="P27" s="618"/>
      <c r="Q27" s="619"/>
      <c r="R27" s="620">
        <v>177782</v>
      </c>
      <c r="S27" s="621"/>
      <c r="T27" s="621"/>
      <c r="U27" s="621"/>
      <c r="V27" s="621"/>
      <c r="W27" s="621"/>
      <c r="X27" s="621"/>
      <c r="Y27" s="622"/>
      <c r="Z27" s="673">
        <v>4.8</v>
      </c>
      <c r="AA27" s="673"/>
      <c r="AB27" s="673"/>
      <c r="AC27" s="673"/>
      <c r="AD27" s="674" t="s">
        <v>111</v>
      </c>
      <c r="AE27" s="674"/>
      <c r="AF27" s="674"/>
      <c r="AG27" s="674"/>
      <c r="AH27" s="674"/>
      <c r="AI27" s="674"/>
      <c r="AJ27" s="674"/>
      <c r="AK27" s="674"/>
      <c r="AL27" s="643" t="s">
        <v>111</v>
      </c>
      <c r="AM27" s="675"/>
      <c r="AN27" s="675"/>
      <c r="AO27" s="676"/>
      <c r="AP27" s="617" t="s">
        <v>277</v>
      </c>
      <c r="AQ27" s="618"/>
      <c r="AR27" s="618"/>
      <c r="AS27" s="618"/>
      <c r="AT27" s="618"/>
      <c r="AU27" s="618"/>
      <c r="AV27" s="618"/>
      <c r="AW27" s="618"/>
      <c r="AX27" s="618"/>
      <c r="AY27" s="618"/>
      <c r="AZ27" s="618"/>
      <c r="BA27" s="618"/>
      <c r="BB27" s="618"/>
      <c r="BC27" s="618"/>
      <c r="BD27" s="618"/>
      <c r="BE27" s="618"/>
      <c r="BF27" s="619"/>
      <c r="BG27" s="620">
        <v>409220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278</v>
      </c>
      <c r="CE27" s="654"/>
      <c r="CF27" s="654"/>
      <c r="CG27" s="654"/>
      <c r="CH27" s="654"/>
      <c r="CI27" s="654"/>
      <c r="CJ27" s="654"/>
      <c r="CK27" s="654"/>
      <c r="CL27" s="654"/>
      <c r="CM27" s="654"/>
      <c r="CN27" s="654"/>
      <c r="CO27" s="654"/>
      <c r="CP27" s="654"/>
      <c r="CQ27" s="655"/>
      <c r="CR27" s="620">
        <v>226662</v>
      </c>
      <c r="CS27" s="639"/>
      <c r="CT27" s="639"/>
      <c r="CU27" s="639"/>
      <c r="CV27" s="639"/>
      <c r="CW27" s="639"/>
      <c r="CX27" s="639"/>
      <c r="CY27" s="640"/>
      <c r="CZ27" s="623">
        <v>6.4</v>
      </c>
      <c r="DA27" s="641"/>
      <c r="DB27" s="641"/>
      <c r="DC27" s="642"/>
      <c r="DD27" s="626">
        <v>64024</v>
      </c>
      <c r="DE27" s="639"/>
      <c r="DF27" s="639"/>
      <c r="DG27" s="639"/>
      <c r="DH27" s="639"/>
      <c r="DI27" s="639"/>
      <c r="DJ27" s="639"/>
      <c r="DK27" s="640"/>
      <c r="DL27" s="626">
        <v>63994</v>
      </c>
      <c r="DM27" s="639"/>
      <c r="DN27" s="639"/>
      <c r="DO27" s="639"/>
      <c r="DP27" s="639"/>
      <c r="DQ27" s="639"/>
      <c r="DR27" s="639"/>
      <c r="DS27" s="639"/>
      <c r="DT27" s="639"/>
      <c r="DU27" s="639"/>
      <c r="DV27" s="640"/>
      <c r="DW27" s="643">
        <v>2.7</v>
      </c>
      <c r="DX27" s="644"/>
      <c r="DY27" s="644"/>
      <c r="DZ27" s="644"/>
      <c r="EA27" s="644"/>
      <c r="EB27" s="644"/>
      <c r="EC27" s="645"/>
    </row>
    <row r="28" spans="2:133" ht="11.25" customHeight="1" x14ac:dyDescent="0.15">
      <c r="B28" s="617" t="s">
        <v>279</v>
      </c>
      <c r="C28" s="618"/>
      <c r="D28" s="618"/>
      <c r="E28" s="618"/>
      <c r="F28" s="618"/>
      <c r="G28" s="618"/>
      <c r="H28" s="618"/>
      <c r="I28" s="618"/>
      <c r="J28" s="618"/>
      <c r="K28" s="618"/>
      <c r="L28" s="618"/>
      <c r="M28" s="618"/>
      <c r="N28" s="618"/>
      <c r="O28" s="618"/>
      <c r="P28" s="618"/>
      <c r="Q28" s="619"/>
      <c r="R28" s="620">
        <v>16284</v>
      </c>
      <c r="S28" s="621"/>
      <c r="T28" s="621"/>
      <c r="U28" s="621"/>
      <c r="V28" s="621"/>
      <c r="W28" s="621"/>
      <c r="X28" s="621"/>
      <c r="Y28" s="622"/>
      <c r="Z28" s="673">
        <v>0.4</v>
      </c>
      <c r="AA28" s="673"/>
      <c r="AB28" s="673"/>
      <c r="AC28" s="673"/>
      <c r="AD28" s="674">
        <v>7257</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280</v>
      </c>
      <c r="CE28" s="654"/>
      <c r="CF28" s="654"/>
      <c r="CG28" s="654"/>
      <c r="CH28" s="654"/>
      <c r="CI28" s="654"/>
      <c r="CJ28" s="654"/>
      <c r="CK28" s="654"/>
      <c r="CL28" s="654"/>
      <c r="CM28" s="654"/>
      <c r="CN28" s="654"/>
      <c r="CO28" s="654"/>
      <c r="CP28" s="654"/>
      <c r="CQ28" s="655"/>
      <c r="CR28" s="620">
        <v>368593</v>
      </c>
      <c r="CS28" s="621"/>
      <c r="CT28" s="621"/>
      <c r="CU28" s="621"/>
      <c r="CV28" s="621"/>
      <c r="CW28" s="621"/>
      <c r="CX28" s="621"/>
      <c r="CY28" s="622"/>
      <c r="CZ28" s="623">
        <v>10.4</v>
      </c>
      <c r="DA28" s="641"/>
      <c r="DB28" s="641"/>
      <c r="DC28" s="642"/>
      <c r="DD28" s="626">
        <v>368593</v>
      </c>
      <c r="DE28" s="621"/>
      <c r="DF28" s="621"/>
      <c r="DG28" s="621"/>
      <c r="DH28" s="621"/>
      <c r="DI28" s="621"/>
      <c r="DJ28" s="621"/>
      <c r="DK28" s="622"/>
      <c r="DL28" s="626">
        <v>368593</v>
      </c>
      <c r="DM28" s="621"/>
      <c r="DN28" s="621"/>
      <c r="DO28" s="621"/>
      <c r="DP28" s="621"/>
      <c r="DQ28" s="621"/>
      <c r="DR28" s="621"/>
      <c r="DS28" s="621"/>
      <c r="DT28" s="621"/>
      <c r="DU28" s="621"/>
      <c r="DV28" s="622"/>
      <c r="DW28" s="643">
        <v>15.4</v>
      </c>
      <c r="DX28" s="644"/>
      <c r="DY28" s="644"/>
      <c r="DZ28" s="644"/>
      <c r="EA28" s="644"/>
      <c r="EB28" s="644"/>
      <c r="EC28" s="645"/>
    </row>
    <row r="29" spans="2:133" ht="11.25" customHeight="1" x14ac:dyDescent="0.15">
      <c r="B29" s="617" t="s">
        <v>281</v>
      </c>
      <c r="C29" s="618"/>
      <c r="D29" s="618"/>
      <c r="E29" s="618"/>
      <c r="F29" s="618"/>
      <c r="G29" s="618"/>
      <c r="H29" s="618"/>
      <c r="I29" s="618"/>
      <c r="J29" s="618"/>
      <c r="K29" s="618"/>
      <c r="L29" s="618"/>
      <c r="M29" s="618"/>
      <c r="N29" s="618"/>
      <c r="O29" s="618"/>
      <c r="P29" s="618"/>
      <c r="Q29" s="619"/>
      <c r="R29" s="620">
        <v>33196</v>
      </c>
      <c r="S29" s="621"/>
      <c r="T29" s="621"/>
      <c r="U29" s="621"/>
      <c r="V29" s="621"/>
      <c r="W29" s="621"/>
      <c r="X29" s="621"/>
      <c r="Y29" s="622"/>
      <c r="Z29" s="673">
        <v>0.9</v>
      </c>
      <c r="AA29" s="673"/>
      <c r="AB29" s="673"/>
      <c r="AC29" s="673"/>
      <c r="AD29" s="674" t="s">
        <v>111</v>
      </c>
      <c r="AE29" s="674"/>
      <c r="AF29" s="674"/>
      <c r="AG29" s="674"/>
      <c r="AH29" s="674"/>
      <c r="AI29" s="674"/>
      <c r="AJ29" s="674"/>
      <c r="AK29" s="674"/>
      <c r="AL29" s="643" t="s">
        <v>111</v>
      </c>
      <c r="AM29" s="675"/>
      <c r="AN29" s="675"/>
      <c r="AO29" s="676"/>
      <c r="AP29" s="680" t="s">
        <v>200</v>
      </c>
      <c r="AQ29" s="681"/>
      <c r="AR29" s="681"/>
      <c r="AS29" s="681"/>
      <c r="AT29" s="681"/>
      <c r="AU29" s="681"/>
      <c r="AV29" s="681"/>
      <c r="AW29" s="681"/>
      <c r="AX29" s="681"/>
      <c r="AY29" s="681"/>
      <c r="AZ29" s="681"/>
      <c r="BA29" s="681"/>
      <c r="BB29" s="681"/>
      <c r="BC29" s="681"/>
      <c r="BD29" s="681"/>
      <c r="BE29" s="681"/>
      <c r="BF29" s="682"/>
      <c r="BG29" s="680" t="s">
        <v>282</v>
      </c>
      <c r="BH29" s="696"/>
      <c r="BI29" s="696"/>
      <c r="BJ29" s="696"/>
      <c r="BK29" s="696"/>
      <c r="BL29" s="696"/>
      <c r="BM29" s="696"/>
      <c r="BN29" s="696"/>
      <c r="BO29" s="696"/>
      <c r="BP29" s="696"/>
      <c r="BQ29" s="697"/>
      <c r="BR29" s="680" t="s">
        <v>283</v>
      </c>
      <c r="BS29" s="696"/>
      <c r="BT29" s="696"/>
      <c r="BU29" s="696"/>
      <c r="BV29" s="696"/>
      <c r="BW29" s="696"/>
      <c r="BX29" s="696"/>
      <c r="BY29" s="696"/>
      <c r="BZ29" s="696"/>
      <c r="CA29" s="696"/>
      <c r="CB29" s="697"/>
      <c r="CD29" s="690" t="s">
        <v>284</v>
      </c>
      <c r="CE29" s="691"/>
      <c r="CF29" s="657" t="s">
        <v>59</v>
      </c>
      <c r="CG29" s="654"/>
      <c r="CH29" s="654"/>
      <c r="CI29" s="654"/>
      <c r="CJ29" s="654"/>
      <c r="CK29" s="654"/>
      <c r="CL29" s="654"/>
      <c r="CM29" s="654"/>
      <c r="CN29" s="654"/>
      <c r="CO29" s="654"/>
      <c r="CP29" s="654"/>
      <c r="CQ29" s="655"/>
      <c r="CR29" s="620">
        <v>368593</v>
      </c>
      <c r="CS29" s="639"/>
      <c r="CT29" s="639"/>
      <c r="CU29" s="639"/>
      <c r="CV29" s="639"/>
      <c r="CW29" s="639"/>
      <c r="CX29" s="639"/>
      <c r="CY29" s="640"/>
      <c r="CZ29" s="623">
        <v>10.4</v>
      </c>
      <c r="DA29" s="641"/>
      <c r="DB29" s="641"/>
      <c r="DC29" s="642"/>
      <c r="DD29" s="626">
        <v>368593</v>
      </c>
      <c r="DE29" s="639"/>
      <c r="DF29" s="639"/>
      <c r="DG29" s="639"/>
      <c r="DH29" s="639"/>
      <c r="DI29" s="639"/>
      <c r="DJ29" s="639"/>
      <c r="DK29" s="640"/>
      <c r="DL29" s="626">
        <v>368593</v>
      </c>
      <c r="DM29" s="639"/>
      <c r="DN29" s="639"/>
      <c r="DO29" s="639"/>
      <c r="DP29" s="639"/>
      <c r="DQ29" s="639"/>
      <c r="DR29" s="639"/>
      <c r="DS29" s="639"/>
      <c r="DT29" s="639"/>
      <c r="DU29" s="639"/>
      <c r="DV29" s="640"/>
      <c r="DW29" s="643">
        <v>15.4</v>
      </c>
      <c r="DX29" s="644"/>
      <c r="DY29" s="644"/>
      <c r="DZ29" s="644"/>
      <c r="EA29" s="644"/>
      <c r="EB29" s="644"/>
      <c r="EC29" s="645"/>
    </row>
    <row r="30" spans="2:133" ht="11.25" customHeight="1" x14ac:dyDescent="0.15">
      <c r="B30" s="617" t="s">
        <v>285</v>
      </c>
      <c r="C30" s="618"/>
      <c r="D30" s="618"/>
      <c r="E30" s="618"/>
      <c r="F30" s="618"/>
      <c r="G30" s="618"/>
      <c r="H30" s="618"/>
      <c r="I30" s="618"/>
      <c r="J30" s="618"/>
      <c r="K30" s="618"/>
      <c r="L30" s="618"/>
      <c r="M30" s="618"/>
      <c r="N30" s="618"/>
      <c r="O30" s="618"/>
      <c r="P30" s="618"/>
      <c r="Q30" s="619"/>
      <c r="R30" s="620">
        <v>131604</v>
      </c>
      <c r="S30" s="621"/>
      <c r="T30" s="621"/>
      <c r="U30" s="621"/>
      <c r="V30" s="621"/>
      <c r="W30" s="621"/>
      <c r="X30" s="621"/>
      <c r="Y30" s="622"/>
      <c r="Z30" s="673">
        <v>3.6</v>
      </c>
      <c r="AA30" s="673"/>
      <c r="AB30" s="673"/>
      <c r="AC30" s="673"/>
      <c r="AD30" s="674" t="s">
        <v>111</v>
      </c>
      <c r="AE30" s="674"/>
      <c r="AF30" s="674"/>
      <c r="AG30" s="674"/>
      <c r="AH30" s="674"/>
      <c r="AI30" s="674"/>
      <c r="AJ30" s="674"/>
      <c r="AK30" s="674"/>
      <c r="AL30" s="643" t="s">
        <v>111</v>
      </c>
      <c r="AM30" s="675"/>
      <c r="AN30" s="675"/>
      <c r="AO30" s="676"/>
      <c r="AP30" s="698" t="s">
        <v>286</v>
      </c>
      <c r="AQ30" s="699"/>
      <c r="AR30" s="699"/>
      <c r="AS30" s="699"/>
      <c r="AT30" s="704" t="s">
        <v>287</v>
      </c>
      <c r="AU30" s="121"/>
      <c r="AV30" s="121"/>
      <c r="AW30" s="121"/>
      <c r="AX30" s="707" t="s">
        <v>167</v>
      </c>
      <c r="AY30" s="708"/>
      <c r="AZ30" s="708"/>
      <c r="BA30" s="708"/>
      <c r="BB30" s="708"/>
      <c r="BC30" s="708"/>
      <c r="BD30" s="708"/>
      <c r="BE30" s="708"/>
      <c r="BF30" s="709"/>
      <c r="BG30" s="686">
        <v>96.9</v>
      </c>
      <c r="BH30" s="687"/>
      <c r="BI30" s="687"/>
      <c r="BJ30" s="687"/>
      <c r="BK30" s="687"/>
      <c r="BL30" s="687"/>
      <c r="BM30" s="688">
        <v>87</v>
      </c>
      <c r="BN30" s="687"/>
      <c r="BO30" s="687"/>
      <c r="BP30" s="687"/>
      <c r="BQ30" s="689"/>
      <c r="BR30" s="686">
        <v>96.6</v>
      </c>
      <c r="BS30" s="687"/>
      <c r="BT30" s="687"/>
      <c r="BU30" s="687"/>
      <c r="BV30" s="687"/>
      <c r="BW30" s="687"/>
      <c r="BX30" s="688">
        <v>86.5</v>
      </c>
      <c r="BY30" s="687"/>
      <c r="BZ30" s="687"/>
      <c r="CA30" s="687"/>
      <c r="CB30" s="689"/>
      <c r="CD30" s="692"/>
      <c r="CE30" s="693"/>
      <c r="CF30" s="657" t="s">
        <v>288</v>
      </c>
      <c r="CG30" s="654"/>
      <c r="CH30" s="654"/>
      <c r="CI30" s="654"/>
      <c r="CJ30" s="654"/>
      <c r="CK30" s="654"/>
      <c r="CL30" s="654"/>
      <c r="CM30" s="654"/>
      <c r="CN30" s="654"/>
      <c r="CO30" s="654"/>
      <c r="CP30" s="654"/>
      <c r="CQ30" s="655"/>
      <c r="CR30" s="620">
        <v>346526</v>
      </c>
      <c r="CS30" s="621"/>
      <c r="CT30" s="621"/>
      <c r="CU30" s="621"/>
      <c r="CV30" s="621"/>
      <c r="CW30" s="621"/>
      <c r="CX30" s="621"/>
      <c r="CY30" s="622"/>
      <c r="CZ30" s="623">
        <v>9.6999999999999993</v>
      </c>
      <c r="DA30" s="641"/>
      <c r="DB30" s="641"/>
      <c r="DC30" s="642"/>
      <c r="DD30" s="626">
        <v>346526</v>
      </c>
      <c r="DE30" s="621"/>
      <c r="DF30" s="621"/>
      <c r="DG30" s="621"/>
      <c r="DH30" s="621"/>
      <c r="DI30" s="621"/>
      <c r="DJ30" s="621"/>
      <c r="DK30" s="622"/>
      <c r="DL30" s="626">
        <v>346526</v>
      </c>
      <c r="DM30" s="621"/>
      <c r="DN30" s="621"/>
      <c r="DO30" s="621"/>
      <c r="DP30" s="621"/>
      <c r="DQ30" s="621"/>
      <c r="DR30" s="621"/>
      <c r="DS30" s="621"/>
      <c r="DT30" s="621"/>
      <c r="DU30" s="621"/>
      <c r="DV30" s="622"/>
      <c r="DW30" s="643">
        <v>14.5</v>
      </c>
      <c r="DX30" s="644"/>
      <c r="DY30" s="644"/>
      <c r="DZ30" s="644"/>
      <c r="EA30" s="644"/>
      <c r="EB30" s="644"/>
      <c r="EC30" s="645"/>
    </row>
    <row r="31" spans="2:133" ht="11.25" customHeight="1" x14ac:dyDescent="0.15">
      <c r="B31" s="617" t="s">
        <v>289</v>
      </c>
      <c r="C31" s="618"/>
      <c r="D31" s="618"/>
      <c r="E31" s="618"/>
      <c r="F31" s="618"/>
      <c r="G31" s="618"/>
      <c r="H31" s="618"/>
      <c r="I31" s="618"/>
      <c r="J31" s="618"/>
      <c r="K31" s="618"/>
      <c r="L31" s="618"/>
      <c r="M31" s="618"/>
      <c r="N31" s="618"/>
      <c r="O31" s="618"/>
      <c r="P31" s="618"/>
      <c r="Q31" s="619"/>
      <c r="R31" s="620">
        <v>142033</v>
      </c>
      <c r="S31" s="621"/>
      <c r="T31" s="621"/>
      <c r="U31" s="621"/>
      <c r="V31" s="621"/>
      <c r="W31" s="621"/>
      <c r="X31" s="621"/>
      <c r="Y31" s="622"/>
      <c r="Z31" s="673">
        <v>3.8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20" t="s">
        <v>290</v>
      </c>
      <c r="AV31" s="120"/>
      <c r="AW31" s="120"/>
      <c r="AX31" s="617" t="s">
        <v>291</v>
      </c>
      <c r="AY31" s="618"/>
      <c r="AZ31" s="618"/>
      <c r="BA31" s="618"/>
      <c r="BB31" s="618"/>
      <c r="BC31" s="618"/>
      <c r="BD31" s="618"/>
      <c r="BE31" s="618"/>
      <c r="BF31" s="619"/>
      <c r="BG31" s="684">
        <v>98.9</v>
      </c>
      <c r="BH31" s="639"/>
      <c r="BI31" s="639"/>
      <c r="BJ31" s="639"/>
      <c r="BK31" s="639"/>
      <c r="BL31" s="639"/>
      <c r="BM31" s="675">
        <v>96.8</v>
      </c>
      <c r="BN31" s="685"/>
      <c r="BO31" s="685"/>
      <c r="BP31" s="685"/>
      <c r="BQ31" s="649"/>
      <c r="BR31" s="684">
        <v>99</v>
      </c>
      <c r="BS31" s="639"/>
      <c r="BT31" s="639"/>
      <c r="BU31" s="639"/>
      <c r="BV31" s="639"/>
      <c r="BW31" s="639"/>
      <c r="BX31" s="675">
        <v>96.4</v>
      </c>
      <c r="BY31" s="685"/>
      <c r="BZ31" s="685"/>
      <c r="CA31" s="685"/>
      <c r="CB31" s="649"/>
      <c r="CD31" s="692"/>
      <c r="CE31" s="693"/>
      <c r="CF31" s="657" t="s">
        <v>292</v>
      </c>
      <c r="CG31" s="654"/>
      <c r="CH31" s="654"/>
      <c r="CI31" s="654"/>
      <c r="CJ31" s="654"/>
      <c r="CK31" s="654"/>
      <c r="CL31" s="654"/>
      <c r="CM31" s="654"/>
      <c r="CN31" s="654"/>
      <c r="CO31" s="654"/>
      <c r="CP31" s="654"/>
      <c r="CQ31" s="655"/>
      <c r="CR31" s="620">
        <v>22067</v>
      </c>
      <c r="CS31" s="639"/>
      <c r="CT31" s="639"/>
      <c r="CU31" s="639"/>
      <c r="CV31" s="639"/>
      <c r="CW31" s="639"/>
      <c r="CX31" s="639"/>
      <c r="CY31" s="640"/>
      <c r="CZ31" s="623">
        <v>0.6</v>
      </c>
      <c r="DA31" s="641"/>
      <c r="DB31" s="641"/>
      <c r="DC31" s="642"/>
      <c r="DD31" s="626">
        <v>22067</v>
      </c>
      <c r="DE31" s="639"/>
      <c r="DF31" s="639"/>
      <c r="DG31" s="639"/>
      <c r="DH31" s="639"/>
      <c r="DI31" s="639"/>
      <c r="DJ31" s="639"/>
      <c r="DK31" s="640"/>
      <c r="DL31" s="626">
        <v>22067</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293</v>
      </c>
      <c r="C32" s="618"/>
      <c r="D32" s="618"/>
      <c r="E32" s="618"/>
      <c r="F32" s="618"/>
      <c r="G32" s="618"/>
      <c r="H32" s="618"/>
      <c r="I32" s="618"/>
      <c r="J32" s="618"/>
      <c r="K32" s="618"/>
      <c r="L32" s="618"/>
      <c r="M32" s="618"/>
      <c r="N32" s="618"/>
      <c r="O32" s="618"/>
      <c r="P32" s="618"/>
      <c r="Q32" s="619"/>
      <c r="R32" s="620">
        <v>81345</v>
      </c>
      <c r="S32" s="621"/>
      <c r="T32" s="621"/>
      <c r="U32" s="621"/>
      <c r="V32" s="621"/>
      <c r="W32" s="621"/>
      <c r="X32" s="621"/>
      <c r="Y32" s="622"/>
      <c r="Z32" s="673">
        <v>2.2000000000000002</v>
      </c>
      <c r="AA32" s="673"/>
      <c r="AB32" s="673"/>
      <c r="AC32" s="673"/>
      <c r="AD32" s="674">
        <v>354</v>
      </c>
      <c r="AE32" s="674"/>
      <c r="AF32" s="674"/>
      <c r="AG32" s="674"/>
      <c r="AH32" s="674"/>
      <c r="AI32" s="674"/>
      <c r="AJ32" s="674"/>
      <c r="AK32" s="674"/>
      <c r="AL32" s="643">
        <v>0</v>
      </c>
      <c r="AM32" s="675"/>
      <c r="AN32" s="675"/>
      <c r="AO32" s="676"/>
      <c r="AP32" s="702"/>
      <c r="AQ32" s="703"/>
      <c r="AR32" s="703"/>
      <c r="AS32" s="703"/>
      <c r="AT32" s="706"/>
      <c r="AU32" s="122"/>
      <c r="AV32" s="122"/>
      <c r="AW32" s="122"/>
      <c r="AX32" s="601" t="s">
        <v>294</v>
      </c>
      <c r="AY32" s="602"/>
      <c r="AZ32" s="602"/>
      <c r="BA32" s="602"/>
      <c r="BB32" s="602"/>
      <c r="BC32" s="602"/>
      <c r="BD32" s="602"/>
      <c r="BE32" s="602"/>
      <c r="BF32" s="603"/>
      <c r="BG32" s="683">
        <v>94.4</v>
      </c>
      <c r="BH32" s="605"/>
      <c r="BI32" s="605"/>
      <c r="BJ32" s="605"/>
      <c r="BK32" s="605"/>
      <c r="BL32" s="605"/>
      <c r="BM32" s="668">
        <v>77.5</v>
      </c>
      <c r="BN32" s="605"/>
      <c r="BO32" s="605"/>
      <c r="BP32" s="605"/>
      <c r="BQ32" s="662"/>
      <c r="BR32" s="683">
        <v>93.8</v>
      </c>
      <c r="BS32" s="605"/>
      <c r="BT32" s="605"/>
      <c r="BU32" s="605"/>
      <c r="BV32" s="605"/>
      <c r="BW32" s="605"/>
      <c r="BX32" s="668">
        <v>77</v>
      </c>
      <c r="BY32" s="605"/>
      <c r="BZ32" s="605"/>
      <c r="CA32" s="605"/>
      <c r="CB32" s="662"/>
      <c r="CD32" s="694"/>
      <c r="CE32" s="695"/>
      <c r="CF32" s="657" t="s">
        <v>295</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296</v>
      </c>
      <c r="C33" s="618"/>
      <c r="D33" s="618"/>
      <c r="E33" s="618"/>
      <c r="F33" s="618"/>
      <c r="G33" s="618"/>
      <c r="H33" s="618"/>
      <c r="I33" s="618"/>
      <c r="J33" s="618"/>
      <c r="K33" s="618"/>
      <c r="L33" s="618"/>
      <c r="M33" s="618"/>
      <c r="N33" s="618"/>
      <c r="O33" s="618"/>
      <c r="P33" s="618"/>
      <c r="Q33" s="619"/>
      <c r="R33" s="620">
        <v>293436</v>
      </c>
      <c r="S33" s="621"/>
      <c r="T33" s="621"/>
      <c r="U33" s="621"/>
      <c r="V33" s="621"/>
      <c r="W33" s="621"/>
      <c r="X33" s="621"/>
      <c r="Y33" s="622"/>
      <c r="Z33" s="673">
        <v>7.9</v>
      </c>
      <c r="AA33" s="673"/>
      <c r="AB33" s="673"/>
      <c r="AC33" s="673"/>
      <c r="AD33" s="674" t="s">
        <v>111</v>
      </c>
      <c r="AE33" s="674"/>
      <c r="AF33" s="674"/>
      <c r="AG33" s="674"/>
      <c r="AH33" s="674"/>
      <c r="AI33" s="674"/>
      <c r="AJ33" s="674"/>
      <c r="AK33" s="674"/>
      <c r="AL33" s="643" t="s">
        <v>111</v>
      </c>
      <c r="AM33" s="675"/>
      <c r="AN33" s="675"/>
      <c r="AO33" s="676"/>
      <c r="AP33" s="123"/>
      <c r="AQ33" s="124"/>
      <c r="AR33" s="120"/>
      <c r="AS33" s="121"/>
      <c r="AT33" s="121"/>
      <c r="AU33" s="121"/>
      <c r="AV33" s="121"/>
      <c r="AW33" s="121"/>
      <c r="AX33" s="121"/>
      <c r="AY33" s="121"/>
      <c r="AZ33" s="121"/>
      <c r="BA33" s="121"/>
      <c r="BB33" s="121"/>
      <c r="BC33" s="121"/>
      <c r="BD33" s="121"/>
      <c r="BE33" s="121"/>
      <c r="BF33" s="121"/>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D33" s="657" t="s">
        <v>297</v>
      </c>
      <c r="CE33" s="654"/>
      <c r="CF33" s="654"/>
      <c r="CG33" s="654"/>
      <c r="CH33" s="654"/>
      <c r="CI33" s="654"/>
      <c r="CJ33" s="654"/>
      <c r="CK33" s="654"/>
      <c r="CL33" s="654"/>
      <c r="CM33" s="654"/>
      <c r="CN33" s="654"/>
      <c r="CO33" s="654"/>
      <c r="CP33" s="654"/>
      <c r="CQ33" s="655"/>
      <c r="CR33" s="620">
        <v>2031200</v>
      </c>
      <c r="CS33" s="639"/>
      <c r="CT33" s="639"/>
      <c r="CU33" s="639"/>
      <c r="CV33" s="639"/>
      <c r="CW33" s="639"/>
      <c r="CX33" s="639"/>
      <c r="CY33" s="640"/>
      <c r="CZ33" s="623">
        <v>57.1</v>
      </c>
      <c r="DA33" s="641"/>
      <c r="DB33" s="641"/>
      <c r="DC33" s="642"/>
      <c r="DD33" s="626">
        <v>1610011</v>
      </c>
      <c r="DE33" s="639"/>
      <c r="DF33" s="639"/>
      <c r="DG33" s="639"/>
      <c r="DH33" s="639"/>
      <c r="DI33" s="639"/>
      <c r="DJ33" s="639"/>
      <c r="DK33" s="640"/>
      <c r="DL33" s="626">
        <v>1001509</v>
      </c>
      <c r="DM33" s="639"/>
      <c r="DN33" s="639"/>
      <c r="DO33" s="639"/>
      <c r="DP33" s="639"/>
      <c r="DQ33" s="639"/>
      <c r="DR33" s="639"/>
      <c r="DS33" s="639"/>
      <c r="DT33" s="639"/>
      <c r="DU33" s="639"/>
      <c r="DV33" s="640"/>
      <c r="DW33" s="643">
        <v>41.9</v>
      </c>
      <c r="DX33" s="644"/>
      <c r="DY33" s="644"/>
      <c r="DZ33" s="644"/>
      <c r="EA33" s="644"/>
      <c r="EB33" s="644"/>
      <c r="EC33" s="645"/>
    </row>
    <row r="34" spans="2:133" ht="11.25" customHeight="1" x14ac:dyDescent="0.15">
      <c r="B34" s="617" t="s">
        <v>298</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25"/>
      <c r="AQ34" s="680" t="s">
        <v>299</v>
      </c>
      <c r="AR34" s="681"/>
      <c r="AS34" s="681"/>
      <c r="AT34" s="681"/>
      <c r="AU34" s="681"/>
      <c r="AV34" s="681"/>
      <c r="AW34" s="681"/>
      <c r="AX34" s="681"/>
      <c r="AY34" s="681"/>
      <c r="AZ34" s="681"/>
      <c r="BA34" s="681"/>
      <c r="BB34" s="681"/>
      <c r="BC34" s="681"/>
      <c r="BD34" s="681"/>
      <c r="BE34" s="681"/>
      <c r="BF34" s="682"/>
      <c r="BG34" s="680" t="s">
        <v>300</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301</v>
      </c>
      <c r="CE34" s="654"/>
      <c r="CF34" s="654"/>
      <c r="CG34" s="654"/>
      <c r="CH34" s="654"/>
      <c r="CI34" s="654"/>
      <c r="CJ34" s="654"/>
      <c r="CK34" s="654"/>
      <c r="CL34" s="654"/>
      <c r="CM34" s="654"/>
      <c r="CN34" s="654"/>
      <c r="CO34" s="654"/>
      <c r="CP34" s="654"/>
      <c r="CQ34" s="655"/>
      <c r="CR34" s="620">
        <v>624545</v>
      </c>
      <c r="CS34" s="621"/>
      <c r="CT34" s="621"/>
      <c r="CU34" s="621"/>
      <c r="CV34" s="621"/>
      <c r="CW34" s="621"/>
      <c r="CX34" s="621"/>
      <c r="CY34" s="622"/>
      <c r="CZ34" s="623">
        <v>17.600000000000001</v>
      </c>
      <c r="DA34" s="641"/>
      <c r="DB34" s="641"/>
      <c r="DC34" s="642"/>
      <c r="DD34" s="626">
        <v>445680</v>
      </c>
      <c r="DE34" s="621"/>
      <c r="DF34" s="621"/>
      <c r="DG34" s="621"/>
      <c r="DH34" s="621"/>
      <c r="DI34" s="621"/>
      <c r="DJ34" s="621"/>
      <c r="DK34" s="622"/>
      <c r="DL34" s="626">
        <v>229968</v>
      </c>
      <c r="DM34" s="621"/>
      <c r="DN34" s="621"/>
      <c r="DO34" s="621"/>
      <c r="DP34" s="621"/>
      <c r="DQ34" s="621"/>
      <c r="DR34" s="621"/>
      <c r="DS34" s="621"/>
      <c r="DT34" s="621"/>
      <c r="DU34" s="621"/>
      <c r="DV34" s="622"/>
      <c r="DW34" s="643">
        <v>9.6</v>
      </c>
      <c r="DX34" s="644"/>
      <c r="DY34" s="644"/>
      <c r="DZ34" s="644"/>
      <c r="EA34" s="644"/>
      <c r="EB34" s="644"/>
      <c r="EC34" s="645"/>
    </row>
    <row r="35" spans="2:133" ht="11.25" customHeight="1" x14ac:dyDescent="0.15">
      <c r="B35" s="617" t="s">
        <v>302</v>
      </c>
      <c r="C35" s="618"/>
      <c r="D35" s="618"/>
      <c r="E35" s="618"/>
      <c r="F35" s="618"/>
      <c r="G35" s="618"/>
      <c r="H35" s="618"/>
      <c r="I35" s="618"/>
      <c r="J35" s="618"/>
      <c r="K35" s="618"/>
      <c r="L35" s="618"/>
      <c r="M35" s="618"/>
      <c r="N35" s="618"/>
      <c r="O35" s="618"/>
      <c r="P35" s="618"/>
      <c r="Q35" s="619"/>
      <c r="R35" s="620">
        <v>93236</v>
      </c>
      <c r="S35" s="621"/>
      <c r="T35" s="621"/>
      <c r="U35" s="621"/>
      <c r="V35" s="621"/>
      <c r="W35" s="621"/>
      <c r="X35" s="621"/>
      <c r="Y35" s="622"/>
      <c r="Z35" s="673">
        <v>2.5</v>
      </c>
      <c r="AA35" s="673"/>
      <c r="AB35" s="673"/>
      <c r="AC35" s="673"/>
      <c r="AD35" s="674" t="s">
        <v>111</v>
      </c>
      <c r="AE35" s="674"/>
      <c r="AF35" s="674"/>
      <c r="AG35" s="674"/>
      <c r="AH35" s="674"/>
      <c r="AI35" s="674"/>
      <c r="AJ35" s="674"/>
      <c r="AK35" s="674"/>
      <c r="AL35" s="643" t="s">
        <v>111</v>
      </c>
      <c r="AM35" s="675"/>
      <c r="AN35" s="675"/>
      <c r="AO35" s="676"/>
      <c r="AP35" s="125"/>
      <c r="AQ35" s="677" t="s">
        <v>303</v>
      </c>
      <c r="AR35" s="678"/>
      <c r="AS35" s="678"/>
      <c r="AT35" s="678"/>
      <c r="AU35" s="678"/>
      <c r="AV35" s="678"/>
      <c r="AW35" s="678"/>
      <c r="AX35" s="678"/>
      <c r="AY35" s="679"/>
      <c r="AZ35" s="670">
        <v>580900</v>
      </c>
      <c r="BA35" s="671"/>
      <c r="BB35" s="671"/>
      <c r="BC35" s="671"/>
      <c r="BD35" s="671"/>
      <c r="BE35" s="671"/>
      <c r="BF35" s="672"/>
      <c r="BG35" s="677" t="s">
        <v>304</v>
      </c>
      <c r="BH35" s="678"/>
      <c r="BI35" s="678"/>
      <c r="BJ35" s="678"/>
      <c r="BK35" s="678"/>
      <c r="BL35" s="678"/>
      <c r="BM35" s="678"/>
      <c r="BN35" s="678"/>
      <c r="BO35" s="678"/>
      <c r="BP35" s="678"/>
      <c r="BQ35" s="678"/>
      <c r="BR35" s="678"/>
      <c r="BS35" s="678"/>
      <c r="BT35" s="678"/>
      <c r="BU35" s="679"/>
      <c r="BV35" s="670">
        <v>3075</v>
      </c>
      <c r="BW35" s="671"/>
      <c r="BX35" s="671"/>
      <c r="BY35" s="671"/>
      <c r="BZ35" s="671"/>
      <c r="CA35" s="671"/>
      <c r="CB35" s="672"/>
      <c r="CD35" s="657" t="s">
        <v>305</v>
      </c>
      <c r="CE35" s="654"/>
      <c r="CF35" s="654"/>
      <c r="CG35" s="654"/>
      <c r="CH35" s="654"/>
      <c r="CI35" s="654"/>
      <c r="CJ35" s="654"/>
      <c r="CK35" s="654"/>
      <c r="CL35" s="654"/>
      <c r="CM35" s="654"/>
      <c r="CN35" s="654"/>
      <c r="CO35" s="654"/>
      <c r="CP35" s="654"/>
      <c r="CQ35" s="655"/>
      <c r="CR35" s="620">
        <v>144467</v>
      </c>
      <c r="CS35" s="639"/>
      <c r="CT35" s="639"/>
      <c r="CU35" s="639"/>
      <c r="CV35" s="639"/>
      <c r="CW35" s="639"/>
      <c r="CX35" s="639"/>
      <c r="CY35" s="640"/>
      <c r="CZ35" s="623">
        <v>4.0999999999999996</v>
      </c>
      <c r="DA35" s="641"/>
      <c r="DB35" s="641"/>
      <c r="DC35" s="642"/>
      <c r="DD35" s="626">
        <v>141996</v>
      </c>
      <c r="DE35" s="639"/>
      <c r="DF35" s="639"/>
      <c r="DG35" s="639"/>
      <c r="DH35" s="639"/>
      <c r="DI35" s="639"/>
      <c r="DJ35" s="639"/>
      <c r="DK35" s="640"/>
      <c r="DL35" s="626">
        <v>138619</v>
      </c>
      <c r="DM35" s="639"/>
      <c r="DN35" s="639"/>
      <c r="DO35" s="639"/>
      <c r="DP35" s="639"/>
      <c r="DQ35" s="639"/>
      <c r="DR35" s="639"/>
      <c r="DS35" s="639"/>
      <c r="DT35" s="639"/>
      <c r="DU35" s="639"/>
      <c r="DV35" s="640"/>
      <c r="DW35" s="643">
        <v>5.8</v>
      </c>
      <c r="DX35" s="644"/>
      <c r="DY35" s="644"/>
      <c r="DZ35" s="644"/>
      <c r="EA35" s="644"/>
      <c r="EB35" s="644"/>
      <c r="EC35" s="645"/>
    </row>
    <row r="36" spans="2:133" ht="11.25" customHeight="1" x14ac:dyDescent="0.15">
      <c r="B36" s="601" t="s">
        <v>306</v>
      </c>
      <c r="C36" s="602"/>
      <c r="D36" s="602"/>
      <c r="E36" s="602"/>
      <c r="F36" s="602"/>
      <c r="G36" s="602"/>
      <c r="H36" s="602"/>
      <c r="I36" s="602"/>
      <c r="J36" s="602"/>
      <c r="K36" s="602"/>
      <c r="L36" s="602"/>
      <c r="M36" s="602"/>
      <c r="N36" s="602"/>
      <c r="O36" s="602"/>
      <c r="P36" s="602"/>
      <c r="Q36" s="603"/>
      <c r="R36" s="604">
        <v>3696517</v>
      </c>
      <c r="S36" s="661"/>
      <c r="T36" s="661"/>
      <c r="U36" s="661"/>
      <c r="V36" s="661"/>
      <c r="W36" s="661"/>
      <c r="X36" s="661"/>
      <c r="Y36" s="664"/>
      <c r="Z36" s="665">
        <v>100</v>
      </c>
      <c r="AA36" s="665"/>
      <c r="AB36" s="665"/>
      <c r="AC36" s="665"/>
      <c r="AD36" s="666">
        <v>2297809</v>
      </c>
      <c r="AE36" s="666"/>
      <c r="AF36" s="666"/>
      <c r="AG36" s="666"/>
      <c r="AH36" s="666"/>
      <c r="AI36" s="666"/>
      <c r="AJ36" s="666"/>
      <c r="AK36" s="666"/>
      <c r="AL36" s="667">
        <v>100</v>
      </c>
      <c r="AM36" s="668"/>
      <c r="AN36" s="668"/>
      <c r="AO36" s="669"/>
      <c r="AQ36" s="646" t="s">
        <v>307</v>
      </c>
      <c r="AR36" s="647"/>
      <c r="AS36" s="647"/>
      <c r="AT36" s="647"/>
      <c r="AU36" s="647"/>
      <c r="AV36" s="647"/>
      <c r="AW36" s="647"/>
      <c r="AX36" s="647"/>
      <c r="AY36" s="648"/>
      <c r="AZ36" s="620">
        <v>278672</v>
      </c>
      <c r="BA36" s="621"/>
      <c r="BB36" s="621"/>
      <c r="BC36" s="621"/>
      <c r="BD36" s="639"/>
      <c r="BE36" s="639"/>
      <c r="BF36" s="649"/>
      <c r="BG36" s="657" t="s">
        <v>308</v>
      </c>
      <c r="BH36" s="654"/>
      <c r="BI36" s="654"/>
      <c r="BJ36" s="654"/>
      <c r="BK36" s="654"/>
      <c r="BL36" s="654"/>
      <c r="BM36" s="654"/>
      <c r="BN36" s="654"/>
      <c r="BO36" s="654"/>
      <c r="BP36" s="654"/>
      <c r="BQ36" s="654"/>
      <c r="BR36" s="654"/>
      <c r="BS36" s="654"/>
      <c r="BT36" s="654"/>
      <c r="BU36" s="655"/>
      <c r="BV36" s="620">
        <v>3075</v>
      </c>
      <c r="BW36" s="621"/>
      <c r="BX36" s="621"/>
      <c r="BY36" s="621"/>
      <c r="BZ36" s="621"/>
      <c r="CA36" s="621"/>
      <c r="CB36" s="656"/>
      <c r="CD36" s="657" t="s">
        <v>309</v>
      </c>
      <c r="CE36" s="654"/>
      <c r="CF36" s="654"/>
      <c r="CG36" s="654"/>
      <c r="CH36" s="654"/>
      <c r="CI36" s="654"/>
      <c r="CJ36" s="654"/>
      <c r="CK36" s="654"/>
      <c r="CL36" s="654"/>
      <c r="CM36" s="654"/>
      <c r="CN36" s="654"/>
      <c r="CO36" s="654"/>
      <c r="CP36" s="654"/>
      <c r="CQ36" s="655"/>
      <c r="CR36" s="620">
        <v>455039</v>
      </c>
      <c r="CS36" s="621"/>
      <c r="CT36" s="621"/>
      <c r="CU36" s="621"/>
      <c r="CV36" s="621"/>
      <c r="CW36" s="621"/>
      <c r="CX36" s="621"/>
      <c r="CY36" s="622"/>
      <c r="CZ36" s="623">
        <v>12.8</v>
      </c>
      <c r="DA36" s="641"/>
      <c r="DB36" s="641"/>
      <c r="DC36" s="642"/>
      <c r="DD36" s="626">
        <v>327297</v>
      </c>
      <c r="DE36" s="621"/>
      <c r="DF36" s="621"/>
      <c r="DG36" s="621"/>
      <c r="DH36" s="621"/>
      <c r="DI36" s="621"/>
      <c r="DJ36" s="621"/>
      <c r="DK36" s="622"/>
      <c r="DL36" s="626">
        <v>215948</v>
      </c>
      <c r="DM36" s="621"/>
      <c r="DN36" s="621"/>
      <c r="DO36" s="621"/>
      <c r="DP36" s="621"/>
      <c r="DQ36" s="621"/>
      <c r="DR36" s="621"/>
      <c r="DS36" s="621"/>
      <c r="DT36" s="621"/>
      <c r="DU36" s="621"/>
      <c r="DV36" s="622"/>
      <c r="DW36" s="643">
        <v>9</v>
      </c>
      <c r="DX36" s="644"/>
      <c r="DY36" s="644"/>
      <c r="DZ36" s="644"/>
      <c r="EA36" s="644"/>
      <c r="EB36" s="644"/>
      <c r="EC36" s="645"/>
    </row>
    <row r="37" spans="2:133" ht="11.25" customHeight="1" x14ac:dyDescent="0.15">
      <c r="AQ37" s="646" t="s">
        <v>310</v>
      </c>
      <c r="AR37" s="647"/>
      <c r="AS37" s="647"/>
      <c r="AT37" s="647"/>
      <c r="AU37" s="647"/>
      <c r="AV37" s="647"/>
      <c r="AW37" s="647"/>
      <c r="AX37" s="647"/>
      <c r="AY37" s="648"/>
      <c r="AZ37" s="620">
        <v>88012</v>
      </c>
      <c r="BA37" s="621"/>
      <c r="BB37" s="621"/>
      <c r="BC37" s="621"/>
      <c r="BD37" s="639"/>
      <c r="BE37" s="639"/>
      <c r="BF37" s="649"/>
      <c r="BG37" s="657" t="s">
        <v>311</v>
      </c>
      <c r="BH37" s="654"/>
      <c r="BI37" s="654"/>
      <c r="BJ37" s="654"/>
      <c r="BK37" s="654"/>
      <c r="BL37" s="654"/>
      <c r="BM37" s="654"/>
      <c r="BN37" s="654"/>
      <c r="BO37" s="654"/>
      <c r="BP37" s="654"/>
      <c r="BQ37" s="654"/>
      <c r="BR37" s="654"/>
      <c r="BS37" s="654"/>
      <c r="BT37" s="654"/>
      <c r="BU37" s="655"/>
      <c r="BV37" s="620">
        <v>777</v>
      </c>
      <c r="BW37" s="621"/>
      <c r="BX37" s="621"/>
      <c r="BY37" s="621"/>
      <c r="BZ37" s="621"/>
      <c r="CA37" s="621"/>
      <c r="CB37" s="656"/>
      <c r="CD37" s="657" t="s">
        <v>312</v>
      </c>
      <c r="CE37" s="654"/>
      <c r="CF37" s="654"/>
      <c r="CG37" s="654"/>
      <c r="CH37" s="654"/>
      <c r="CI37" s="654"/>
      <c r="CJ37" s="654"/>
      <c r="CK37" s="654"/>
      <c r="CL37" s="654"/>
      <c r="CM37" s="654"/>
      <c r="CN37" s="654"/>
      <c r="CO37" s="654"/>
      <c r="CP37" s="654"/>
      <c r="CQ37" s="655"/>
      <c r="CR37" s="620">
        <v>170074</v>
      </c>
      <c r="CS37" s="639"/>
      <c r="CT37" s="639"/>
      <c r="CU37" s="639"/>
      <c r="CV37" s="639"/>
      <c r="CW37" s="639"/>
      <c r="CX37" s="639"/>
      <c r="CY37" s="640"/>
      <c r="CZ37" s="623">
        <v>4.8</v>
      </c>
      <c r="DA37" s="641"/>
      <c r="DB37" s="641"/>
      <c r="DC37" s="642"/>
      <c r="DD37" s="626">
        <v>168896</v>
      </c>
      <c r="DE37" s="639"/>
      <c r="DF37" s="639"/>
      <c r="DG37" s="639"/>
      <c r="DH37" s="639"/>
      <c r="DI37" s="639"/>
      <c r="DJ37" s="639"/>
      <c r="DK37" s="640"/>
      <c r="DL37" s="626">
        <v>168522</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313</v>
      </c>
      <c r="AR38" s="647"/>
      <c r="AS38" s="647"/>
      <c r="AT38" s="647"/>
      <c r="AU38" s="647"/>
      <c r="AV38" s="647"/>
      <c r="AW38" s="647"/>
      <c r="AX38" s="647"/>
      <c r="AY38" s="648"/>
      <c r="AZ38" s="620">
        <v>4819</v>
      </c>
      <c r="BA38" s="621"/>
      <c r="BB38" s="621"/>
      <c r="BC38" s="621"/>
      <c r="BD38" s="639"/>
      <c r="BE38" s="639"/>
      <c r="BF38" s="649"/>
      <c r="BG38" s="657" t="s">
        <v>314</v>
      </c>
      <c r="BH38" s="654"/>
      <c r="BI38" s="654"/>
      <c r="BJ38" s="654"/>
      <c r="BK38" s="654"/>
      <c r="BL38" s="654"/>
      <c r="BM38" s="654"/>
      <c r="BN38" s="654"/>
      <c r="BO38" s="654"/>
      <c r="BP38" s="654"/>
      <c r="BQ38" s="654"/>
      <c r="BR38" s="654"/>
      <c r="BS38" s="654"/>
      <c r="BT38" s="654"/>
      <c r="BU38" s="655"/>
      <c r="BV38" s="620">
        <v>1338</v>
      </c>
      <c r="BW38" s="621"/>
      <c r="BX38" s="621"/>
      <c r="BY38" s="621"/>
      <c r="BZ38" s="621"/>
      <c r="CA38" s="621"/>
      <c r="CB38" s="656"/>
      <c r="CD38" s="657" t="s">
        <v>315</v>
      </c>
      <c r="CE38" s="654"/>
      <c r="CF38" s="654"/>
      <c r="CG38" s="654"/>
      <c r="CH38" s="654"/>
      <c r="CI38" s="654"/>
      <c r="CJ38" s="654"/>
      <c r="CK38" s="654"/>
      <c r="CL38" s="654"/>
      <c r="CM38" s="654"/>
      <c r="CN38" s="654"/>
      <c r="CO38" s="654"/>
      <c r="CP38" s="654"/>
      <c r="CQ38" s="655"/>
      <c r="CR38" s="620">
        <v>576081</v>
      </c>
      <c r="CS38" s="621"/>
      <c r="CT38" s="621"/>
      <c r="CU38" s="621"/>
      <c r="CV38" s="621"/>
      <c r="CW38" s="621"/>
      <c r="CX38" s="621"/>
      <c r="CY38" s="622"/>
      <c r="CZ38" s="623">
        <v>16.2</v>
      </c>
      <c r="DA38" s="641"/>
      <c r="DB38" s="641"/>
      <c r="DC38" s="642"/>
      <c r="DD38" s="626">
        <v>522089</v>
      </c>
      <c r="DE38" s="621"/>
      <c r="DF38" s="621"/>
      <c r="DG38" s="621"/>
      <c r="DH38" s="621"/>
      <c r="DI38" s="621"/>
      <c r="DJ38" s="621"/>
      <c r="DK38" s="622"/>
      <c r="DL38" s="626">
        <v>416974</v>
      </c>
      <c r="DM38" s="621"/>
      <c r="DN38" s="621"/>
      <c r="DO38" s="621"/>
      <c r="DP38" s="621"/>
      <c r="DQ38" s="621"/>
      <c r="DR38" s="621"/>
      <c r="DS38" s="621"/>
      <c r="DT38" s="621"/>
      <c r="DU38" s="621"/>
      <c r="DV38" s="622"/>
      <c r="DW38" s="643">
        <v>17.399999999999999</v>
      </c>
      <c r="DX38" s="644"/>
      <c r="DY38" s="644"/>
      <c r="DZ38" s="644"/>
      <c r="EA38" s="644"/>
      <c r="EB38" s="644"/>
      <c r="EC38" s="645"/>
    </row>
    <row r="39" spans="2:133" ht="11.25" customHeight="1" x14ac:dyDescent="0.15">
      <c r="AQ39" s="646" t="s">
        <v>316</v>
      </c>
      <c r="AR39" s="647"/>
      <c r="AS39" s="647"/>
      <c r="AT39" s="647"/>
      <c r="AU39" s="647"/>
      <c r="AV39" s="647"/>
      <c r="AW39" s="647"/>
      <c r="AX39" s="647"/>
      <c r="AY39" s="648"/>
      <c r="AZ39" s="620">
        <v>2705</v>
      </c>
      <c r="BA39" s="621"/>
      <c r="BB39" s="621"/>
      <c r="BC39" s="621"/>
      <c r="BD39" s="639"/>
      <c r="BE39" s="639"/>
      <c r="BF39" s="649"/>
      <c r="BG39" s="650" t="s">
        <v>317</v>
      </c>
      <c r="BH39" s="651"/>
      <c r="BI39" s="651"/>
      <c r="BJ39" s="651"/>
      <c r="BK39" s="651"/>
      <c r="BL39" s="126"/>
      <c r="BM39" s="654" t="s">
        <v>318</v>
      </c>
      <c r="BN39" s="654"/>
      <c r="BO39" s="654"/>
      <c r="BP39" s="654"/>
      <c r="BQ39" s="654"/>
      <c r="BR39" s="654"/>
      <c r="BS39" s="654"/>
      <c r="BT39" s="654"/>
      <c r="BU39" s="655"/>
      <c r="BV39" s="620">
        <v>97</v>
      </c>
      <c r="BW39" s="621"/>
      <c r="BX39" s="621"/>
      <c r="BY39" s="621"/>
      <c r="BZ39" s="621"/>
      <c r="CA39" s="621"/>
      <c r="CB39" s="656"/>
      <c r="CD39" s="657" t="s">
        <v>319</v>
      </c>
      <c r="CE39" s="654"/>
      <c r="CF39" s="654"/>
      <c r="CG39" s="654"/>
      <c r="CH39" s="654"/>
      <c r="CI39" s="654"/>
      <c r="CJ39" s="654"/>
      <c r="CK39" s="654"/>
      <c r="CL39" s="654"/>
      <c r="CM39" s="654"/>
      <c r="CN39" s="654"/>
      <c r="CO39" s="654"/>
      <c r="CP39" s="654"/>
      <c r="CQ39" s="655"/>
      <c r="CR39" s="620">
        <v>170806</v>
      </c>
      <c r="CS39" s="639"/>
      <c r="CT39" s="639"/>
      <c r="CU39" s="639"/>
      <c r="CV39" s="639"/>
      <c r="CW39" s="639"/>
      <c r="CX39" s="639"/>
      <c r="CY39" s="640"/>
      <c r="CZ39" s="623">
        <v>4.8</v>
      </c>
      <c r="DA39" s="641"/>
      <c r="DB39" s="641"/>
      <c r="DC39" s="642"/>
      <c r="DD39" s="626">
        <v>132986</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20"/>
      <c r="C40" s="120"/>
      <c r="D40" s="120"/>
      <c r="E40" s="120"/>
      <c r="F40" s="120"/>
      <c r="G40" s="120"/>
      <c r="H40" s="120"/>
      <c r="I40" s="120"/>
      <c r="J40" s="120"/>
      <c r="K40" s="120"/>
      <c r="L40" s="120"/>
      <c r="M40" s="120"/>
      <c r="N40" s="120"/>
      <c r="O40" s="120"/>
      <c r="P40" s="120"/>
      <c r="Q40" s="120"/>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Q40" s="646" t="s">
        <v>321</v>
      </c>
      <c r="AR40" s="647"/>
      <c r="AS40" s="647"/>
      <c r="AT40" s="647"/>
      <c r="AU40" s="647"/>
      <c r="AV40" s="647"/>
      <c r="AW40" s="647"/>
      <c r="AX40" s="647"/>
      <c r="AY40" s="648"/>
      <c r="AZ40" s="620">
        <v>39102</v>
      </c>
      <c r="BA40" s="621"/>
      <c r="BB40" s="621"/>
      <c r="BC40" s="621"/>
      <c r="BD40" s="639"/>
      <c r="BE40" s="639"/>
      <c r="BF40" s="649"/>
      <c r="BG40" s="650"/>
      <c r="BH40" s="651"/>
      <c r="BI40" s="651"/>
      <c r="BJ40" s="651"/>
      <c r="BK40" s="651"/>
      <c r="BL40" s="126"/>
      <c r="BM40" s="654" t="s">
        <v>322</v>
      </c>
      <c r="BN40" s="654"/>
      <c r="BO40" s="654"/>
      <c r="BP40" s="654"/>
      <c r="BQ40" s="654"/>
      <c r="BR40" s="654"/>
      <c r="BS40" s="654"/>
      <c r="BT40" s="654"/>
      <c r="BU40" s="655"/>
      <c r="BV40" s="620">
        <v>97</v>
      </c>
      <c r="BW40" s="621"/>
      <c r="BX40" s="621"/>
      <c r="BY40" s="621"/>
      <c r="BZ40" s="621"/>
      <c r="CA40" s="621"/>
      <c r="CB40" s="656"/>
      <c r="CD40" s="657" t="s">
        <v>323</v>
      </c>
      <c r="CE40" s="654"/>
      <c r="CF40" s="654"/>
      <c r="CG40" s="654"/>
      <c r="CH40" s="654"/>
      <c r="CI40" s="654"/>
      <c r="CJ40" s="654"/>
      <c r="CK40" s="654"/>
      <c r="CL40" s="654"/>
      <c r="CM40" s="654"/>
      <c r="CN40" s="654"/>
      <c r="CO40" s="654"/>
      <c r="CP40" s="654"/>
      <c r="CQ40" s="655"/>
      <c r="CR40" s="620">
        <v>60262</v>
      </c>
      <c r="CS40" s="621"/>
      <c r="CT40" s="621"/>
      <c r="CU40" s="621"/>
      <c r="CV40" s="621"/>
      <c r="CW40" s="621"/>
      <c r="CX40" s="621"/>
      <c r="CY40" s="622"/>
      <c r="CZ40" s="623">
        <v>1.7</v>
      </c>
      <c r="DA40" s="641"/>
      <c r="DB40" s="641"/>
      <c r="DC40" s="642"/>
      <c r="DD40" s="626">
        <v>39963</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20"/>
      <c r="C41" s="120"/>
      <c r="D41" s="120"/>
      <c r="E41" s="120"/>
      <c r="F41" s="120"/>
      <c r="G41" s="120"/>
      <c r="H41" s="120"/>
      <c r="I41" s="120"/>
      <c r="J41" s="120"/>
      <c r="K41" s="120"/>
      <c r="L41" s="120"/>
      <c r="M41" s="120"/>
      <c r="N41" s="120"/>
      <c r="O41" s="120"/>
      <c r="P41" s="120"/>
      <c r="Q41" s="120"/>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Q41" s="658" t="s">
        <v>324</v>
      </c>
      <c r="AR41" s="659"/>
      <c r="AS41" s="659"/>
      <c r="AT41" s="659"/>
      <c r="AU41" s="659"/>
      <c r="AV41" s="659"/>
      <c r="AW41" s="659"/>
      <c r="AX41" s="659"/>
      <c r="AY41" s="660"/>
      <c r="AZ41" s="604">
        <v>167590</v>
      </c>
      <c r="BA41" s="661"/>
      <c r="BB41" s="661"/>
      <c r="BC41" s="661"/>
      <c r="BD41" s="605"/>
      <c r="BE41" s="605"/>
      <c r="BF41" s="662"/>
      <c r="BG41" s="652"/>
      <c r="BH41" s="653"/>
      <c r="BI41" s="653"/>
      <c r="BJ41" s="653"/>
      <c r="BK41" s="653"/>
      <c r="BL41" s="128"/>
      <c r="BM41" s="659" t="s">
        <v>325</v>
      </c>
      <c r="BN41" s="659"/>
      <c r="BO41" s="659"/>
      <c r="BP41" s="659"/>
      <c r="BQ41" s="659"/>
      <c r="BR41" s="659"/>
      <c r="BS41" s="659"/>
      <c r="BT41" s="659"/>
      <c r="BU41" s="660"/>
      <c r="BV41" s="604">
        <v>294</v>
      </c>
      <c r="BW41" s="661"/>
      <c r="BX41" s="661"/>
      <c r="BY41" s="661"/>
      <c r="BZ41" s="661"/>
      <c r="CA41" s="661"/>
      <c r="CB41" s="663"/>
      <c r="CD41" s="657" t="s">
        <v>326</v>
      </c>
      <c r="CE41" s="654"/>
      <c r="CF41" s="654"/>
      <c r="CG41" s="654"/>
      <c r="CH41" s="654"/>
      <c r="CI41" s="654"/>
      <c r="CJ41" s="654"/>
      <c r="CK41" s="654"/>
      <c r="CL41" s="654"/>
      <c r="CM41" s="654"/>
      <c r="CN41" s="654"/>
      <c r="CO41" s="654"/>
      <c r="CP41" s="654"/>
      <c r="CQ41" s="655"/>
      <c r="CR41" s="620" t="s">
        <v>327</v>
      </c>
      <c r="CS41" s="639"/>
      <c r="CT41" s="639"/>
      <c r="CU41" s="639"/>
      <c r="CV41" s="639"/>
      <c r="CW41" s="639"/>
      <c r="CX41" s="639"/>
      <c r="CY41" s="640"/>
      <c r="CZ41" s="623" t="s">
        <v>327</v>
      </c>
      <c r="DA41" s="641"/>
      <c r="DB41" s="641"/>
      <c r="DC41" s="642"/>
      <c r="DD41" s="626" t="s">
        <v>327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20" t="s">
        <v>328</v>
      </c>
      <c r="C42" s="120"/>
      <c r="D42" s="120"/>
      <c r="E42" s="120"/>
      <c r="F42" s="120"/>
      <c r="G42" s="120"/>
      <c r="H42" s="120"/>
      <c r="I42" s="120"/>
      <c r="J42" s="120"/>
      <c r="K42" s="120"/>
      <c r="L42" s="120"/>
      <c r="M42" s="120"/>
      <c r="N42" s="120"/>
      <c r="O42" s="120"/>
      <c r="P42" s="120"/>
      <c r="Q42" s="120"/>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BV42" s="129"/>
      <c r="BW42" s="129"/>
      <c r="BX42" s="129"/>
      <c r="BY42" s="129"/>
      <c r="BZ42" s="129"/>
      <c r="CA42" s="129"/>
      <c r="CB42" s="129"/>
      <c r="CD42" s="617" t="s">
        <v>329</v>
      </c>
      <c r="CE42" s="618"/>
      <c r="CF42" s="618"/>
      <c r="CG42" s="618"/>
      <c r="CH42" s="618"/>
      <c r="CI42" s="618"/>
      <c r="CJ42" s="618"/>
      <c r="CK42" s="618"/>
      <c r="CL42" s="618"/>
      <c r="CM42" s="618"/>
      <c r="CN42" s="618"/>
      <c r="CO42" s="618"/>
      <c r="CP42" s="618"/>
      <c r="CQ42" s="619"/>
      <c r="CR42" s="620">
        <v>307762</v>
      </c>
      <c r="CS42" s="621"/>
      <c r="CT42" s="621"/>
      <c r="CU42" s="621"/>
      <c r="CV42" s="621"/>
      <c r="CW42" s="621"/>
      <c r="CX42" s="621"/>
      <c r="CY42" s="622"/>
      <c r="CZ42" s="623">
        <v>8.6999999999999993</v>
      </c>
      <c r="DA42" s="624"/>
      <c r="DB42" s="624"/>
      <c r="DC42" s="625"/>
      <c r="DD42" s="626">
        <v>106685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30" t="s">
        <v>330</v>
      </c>
      <c r="C43" s="120"/>
      <c r="D43" s="120"/>
      <c r="E43" s="120"/>
      <c r="F43" s="120"/>
      <c r="G43" s="120"/>
      <c r="H43" s="120"/>
      <c r="I43" s="120"/>
      <c r="J43" s="120"/>
      <c r="K43" s="120"/>
      <c r="L43" s="120"/>
      <c r="M43" s="120"/>
      <c r="N43" s="120"/>
      <c r="O43" s="120"/>
      <c r="P43" s="120"/>
      <c r="Q43" s="120"/>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CD43" s="617" t="s">
        <v>331</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31" t="s">
        <v>332</v>
      </c>
      <c r="CD44" s="633" t="s">
        <v>284</v>
      </c>
      <c r="CE44" s="634"/>
      <c r="CF44" s="617" t="s">
        <v>333</v>
      </c>
      <c r="CG44" s="618"/>
      <c r="CH44" s="618"/>
      <c r="CI44" s="618"/>
      <c r="CJ44" s="618"/>
      <c r="CK44" s="618"/>
      <c r="CL44" s="618"/>
      <c r="CM44" s="618"/>
      <c r="CN44" s="618"/>
      <c r="CO44" s="618"/>
      <c r="CP44" s="618"/>
      <c r="CQ44" s="619"/>
      <c r="CR44" s="620">
        <v>307762</v>
      </c>
      <c r="CS44" s="621"/>
      <c r="CT44" s="621"/>
      <c r="CU44" s="621"/>
      <c r="CV44" s="621"/>
      <c r="CW44" s="621"/>
      <c r="CX44" s="621"/>
      <c r="CY44" s="622"/>
      <c r="CZ44" s="623">
        <v>8.6999999999999993</v>
      </c>
      <c r="DA44" s="624"/>
      <c r="DB44" s="624"/>
      <c r="DC44" s="625"/>
      <c r="DD44" s="626">
        <v>106685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334</v>
      </c>
      <c r="CG45" s="618"/>
      <c r="CH45" s="618"/>
      <c r="CI45" s="618"/>
      <c r="CJ45" s="618"/>
      <c r="CK45" s="618"/>
      <c r="CL45" s="618"/>
      <c r="CM45" s="618"/>
      <c r="CN45" s="618"/>
      <c r="CO45" s="618"/>
      <c r="CP45" s="618"/>
      <c r="CQ45" s="619"/>
      <c r="CR45" s="620">
        <v>115936</v>
      </c>
      <c r="CS45" s="639"/>
      <c r="CT45" s="639"/>
      <c r="CU45" s="639"/>
      <c r="CV45" s="639"/>
      <c r="CW45" s="639"/>
      <c r="CX45" s="639"/>
      <c r="CY45" s="640"/>
      <c r="CZ45" s="623">
        <v>3.3</v>
      </c>
      <c r="DA45" s="641"/>
      <c r="DB45" s="641"/>
      <c r="DC45" s="642"/>
      <c r="DD45" s="626">
        <v>1502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335</v>
      </c>
      <c r="CG46" s="618"/>
      <c r="CH46" s="618"/>
      <c r="CI46" s="618"/>
      <c r="CJ46" s="618"/>
      <c r="CK46" s="618"/>
      <c r="CL46" s="618"/>
      <c r="CM46" s="618"/>
      <c r="CN46" s="618"/>
      <c r="CO46" s="618"/>
      <c r="CP46" s="618"/>
      <c r="CQ46" s="619"/>
      <c r="CR46" s="620">
        <v>182823</v>
      </c>
      <c r="CS46" s="621"/>
      <c r="CT46" s="621"/>
      <c r="CU46" s="621"/>
      <c r="CV46" s="621"/>
      <c r="CW46" s="621"/>
      <c r="CX46" s="621"/>
      <c r="CY46" s="622"/>
      <c r="CZ46" s="623">
        <v>5.0999999999999996</v>
      </c>
      <c r="DA46" s="624"/>
      <c r="DB46" s="624"/>
      <c r="DC46" s="625"/>
      <c r="DD46" s="626">
        <v>105180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336</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337</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338</v>
      </c>
      <c r="CE49" s="602"/>
      <c r="CF49" s="602"/>
      <c r="CG49" s="602"/>
      <c r="CH49" s="602"/>
      <c r="CI49" s="602"/>
      <c r="CJ49" s="602"/>
      <c r="CK49" s="602"/>
      <c r="CL49" s="602"/>
      <c r="CM49" s="602"/>
      <c r="CN49" s="602"/>
      <c r="CO49" s="602"/>
      <c r="CP49" s="602"/>
      <c r="CQ49" s="603"/>
      <c r="CR49" s="604">
        <v>3557242</v>
      </c>
      <c r="CS49" s="605"/>
      <c r="CT49" s="605"/>
      <c r="CU49" s="605"/>
      <c r="CV49" s="605"/>
      <c r="CW49" s="605"/>
      <c r="CX49" s="605"/>
      <c r="CY49" s="606"/>
      <c r="CZ49" s="607">
        <v>100</v>
      </c>
      <c r="DA49" s="608"/>
      <c r="DB49" s="608"/>
      <c r="DC49" s="609"/>
      <c r="DD49" s="610">
        <v>2733988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79" customWidth="1"/>
    <col min="131" max="131" width="1.625" style="179" customWidth="1"/>
    <col min="132" max="16384" width="9" style="179" hidden="1"/>
  </cols>
  <sheetData>
    <row r="1" spans="1:131" s="137" customFormat="1" ht="11.25" customHeight="1" thickBot="1" x14ac:dyDescent="0.2">
      <c r="A1" s="132"/>
      <c r="B1" s="132"/>
      <c r="C1" s="132"/>
      <c r="D1" s="132"/>
      <c r="E1" s="132"/>
      <c r="F1" s="132"/>
      <c r="G1" s="132"/>
      <c r="H1" s="132"/>
      <c r="I1" s="132"/>
      <c r="J1" s="132"/>
      <c r="K1" s="132"/>
      <c r="L1" s="132"/>
      <c r="M1" s="132"/>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4"/>
      <c r="DQ1" s="135"/>
      <c r="DR1" s="135"/>
      <c r="DS1" s="135"/>
      <c r="DT1" s="135"/>
      <c r="DU1" s="135"/>
      <c r="DV1" s="135"/>
      <c r="DW1" s="135"/>
      <c r="DX1" s="135"/>
      <c r="DY1" s="135"/>
      <c r="DZ1" s="135"/>
      <c r="EA1" s="136"/>
    </row>
    <row r="2" spans="1:131" s="141" customFormat="1" ht="26.25" customHeight="1" thickBot="1" x14ac:dyDescent="0.2">
      <c r="A2" s="138" t="s">
        <v>339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139" t="s">
        <v>340</v>
      </c>
      <c r="DK2" s="1140"/>
      <c r="DL2" s="1140"/>
      <c r="DM2" s="1140"/>
      <c r="DN2" s="1140"/>
      <c r="DO2" s="1141"/>
      <c r="DP2" s="139"/>
      <c r="DQ2" s="1139" t="s">
        <v>341</v>
      </c>
      <c r="DR2" s="1140"/>
      <c r="DS2" s="1140"/>
      <c r="DT2" s="1140"/>
      <c r="DU2" s="1140"/>
      <c r="DV2" s="1140"/>
      <c r="DW2" s="1140"/>
      <c r="DX2" s="1140"/>
      <c r="DY2" s="1140"/>
      <c r="DZ2" s="1141"/>
      <c r="EA2" s="140"/>
    </row>
    <row r="3" spans="1:131" s="137" customFormat="1" ht="11.25"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6"/>
    </row>
    <row r="4" spans="1:131" s="145" customFormat="1" ht="26.25" customHeight="1" thickBot="1" x14ac:dyDescent="0.2">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142"/>
      <c r="BA4" s="142"/>
      <c r="BB4" s="142"/>
      <c r="BC4" s="142"/>
      <c r="BD4" s="142"/>
      <c r="BE4" s="143"/>
      <c r="BF4" s="143"/>
      <c r="BG4" s="143"/>
      <c r="BH4" s="143"/>
      <c r="BI4" s="143"/>
      <c r="BJ4" s="143"/>
      <c r="BK4" s="143"/>
      <c r="BL4" s="143"/>
      <c r="BM4" s="143"/>
      <c r="BN4" s="143"/>
      <c r="BO4" s="143"/>
      <c r="BP4" s="143"/>
      <c r="BQ4" s="142" t="s">
        <v>343</v>
      </c>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4"/>
    </row>
    <row r="5" spans="1:131" s="145" customFormat="1" ht="26.25" customHeight="1" x14ac:dyDescent="0.15">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146"/>
      <c r="BA5" s="146"/>
      <c r="BB5" s="146"/>
      <c r="BC5" s="146"/>
      <c r="BD5" s="146"/>
      <c r="BE5" s="147"/>
      <c r="BF5" s="147"/>
      <c r="BG5" s="147"/>
      <c r="BH5" s="147"/>
      <c r="BI5" s="147"/>
      <c r="BJ5" s="147"/>
      <c r="BK5" s="147"/>
      <c r="BL5" s="147"/>
      <c r="BM5" s="147"/>
      <c r="BN5" s="147"/>
      <c r="BO5" s="147"/>
      <c r="BP5" s="147"/>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144"/>
    </row>
    <row r="6" spans="1:131" s="145"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142"/>
      <c r="BA6" s="142"/>
      <c r="BB6" s="142"/>
      <c r="BC6" s="142"/>
      <c r="BD6" s="142"/>
      <c r="BE6" s="143"/>
      <c r="BF6" s="143"/>
      <c r="BG6" s="143"/>
      <c r="BH6" s="143"/>
      <c r="BI6" s="143"/>
      <c r="BJ6" s="143"/>
      <c r="BK6" s="143"/>
      <c r="BL6" s="143"/>
      <c r="BM6" s="143"/>
      <c r="BN6" s="143"/>
      <c r="BO6" s="143"/>
      <c r="BP6" s="143"/>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144"/>
    </row>
    <row r="7" spans="1:131" s="145" customFormat="1" ht="26.25" customHeight="1" thickTop="1" x14ac:dyDescent="0.15">
      <c r="A7" s="148">
        <v>1</v>
      </c>
      <c r="B7" s="1079" t="s">
        <v>361</v>
      </c>
      <c r="C7" s="1080"/>
      <c r="D7" s="1080"/>
      <c r="E7" s="1080"/>
      <c r="F7" s="1080"/>
      <c r="G7" s="1080"/>
      <c r="H7" s="1080"/>
      <c r="I7" s="1080"/>
      <c r="J7" s="1080"/>
      <c r="K7" s="1080"/>
      <c r="L7" s="1080"/>
      <c r="M7" s="1080"/>
      <c r="N7" s="1080"/>
      <c r="O7" s="1080"/>
      <c r="P7" s="1081"/>
      <c r="Q7" s="1133">
        <v>3633</v>
      </c>
      <c r="R7" s="1134"/>
      <c r="S7" s="1134"/>
      <c r="T7" s="1134"/>
      <c r="U7" s="1134"/>
      <c r="V7" s="1134">
        <v>3495</v>
      </c>
      <c r="W7" s="1134"/>
      <c r="X7" s="1134"/>
      <c r="Y7" s="1134"/>
      <c r="Z7" s="1134"/>
      <c r="AA7" s="1134">
        <f>Q7-V7</f>
        <v>138</v>
      </c>
      <c r="AB7" s="1134"/>
      <c r="AC7" s="1134"/>
      <c r="AD7" s="1134"/>
      <c r="AE7" s="1135"/>
      <c r="AF7" s="1136">
        <v>121</v>
      </c>
      <c r="AG7" s="1137"/>
      <c r="AH7" s="1137"/>
      <c r="AI7" s="1137"/>
      <c r="AJ7" s="1138"/>
      <c r="AK7" s="1120">
        <v>132</v>
      </c>
      <c r="AL7" s="1121"/>
      <c r="AM7" s="1121"/>
      <c r="AN7" s="1121"/>
      <c r="AO7" s="1121"/>
      <c r="AP7" s="1121">
        <v>2904</v>
      </c>
      <c r="AQ7" s="1121"/>
      <c r="AR7" s="1121"/>
      <c r="AS7" s="1121"/>
      <c r="AT7" s="1121"/>
      <c r="AU7" s="1122"/>
      <c r="AV7" s="1122"/>
      <c r="AW7" s="1122"/>
      <c r="AX7" s="1122"/>
      <c r="AY7" s="1123"/>
      <c r="AZ7" s="142"/>
      <c r="BA7" s="142"/>
      <c r="BB7" s="142"/>
      <c r="BC7" s="142"/>
      <c r="BD7" s="142"/>
      <c r="BE7" s="143"/>
      <c r="BF7" s="143"/>
      <c r="BG7" s="143"/>
      <c r="BH7" s="143"/>
      <c r="BI7" s="143"/>
      <c r="BJ7" s="143"/>
      <c r="BK7" s="143"/>
      <c r="BL7" s="143"/>
      <c r="BM7" s="143"/>
      <c r="BN7" s="143"/>
      <c r="BO7" s="143"/>
      <c r="BP7" s="143"/>
      <c r="BQ7" s="149">
        <v>1</v>
      </c>
      <c r="BR7" s="150"/>
      <c r="BS7" s="1124" t="s">
        <v>539</v>
      </c>
      <c r="BT7" s="1125"/>
      <c r="BU7" s="1125"/>
      <c r="BV7" s="1125"/>
      <c r="BW7" s="1125"/>
      <c r="BX7" s="1125"/>
      <c r="BY7" s="1125"/>
      <c r="BZ7" s="1125"/>
      <c r="CA7" s="1125"/>
      <c r="CB7" s="1125"/>
      <c r="CC7" s="1125"/>
      <c r="CD7" s="1125"/>
      <c r="CE7" s="1125"/>
      <c r="CF7" s="1125"/>
      <c r="CG7" s="1126"/>
      <c r="CH7" s="1117">
        <v>1</v>
      </c>
      <c r="CI7" s="1118"/>
      <c r="CJ7" s="1118"/>
      <c r="CK7" s="1118"/>
      <c r="CL7" s="1119"/>
      <c r="CM7" s="1117">
        <v>176</v>
      </c>
      <c r="CN7" s="1118"/>
      <c r="CO7" s="1118"/>
      <c r="CP7" s="1118"/>
      <c r="CQ7" s="1119"/>
      <c r="CR7" s="1117">
        <v>53</v>
      </c>
      <c r="CS7" s="1118"/>
      <c r="CT7" s="1118"/>
      <c r="CU7" s="1118"/>
      <c r="CV7" s="1119"/>
      <c r="CW7" s="1117">
        <v>8</v>
      </c>
      <c r="CX7" s="1118"/>
      <c r="CY7" s="1118"/>
      <c r="CZ7" s="1118"/>
      <c r="DA7" s="1119"/>
      <c r="DB7" s="1117">
        <v>40</v>
      </c>
      <c r="DC7" s="1118"/>
      <c r="DD7" s="1118"/>
      <c r="DE7" s="1118"/>
      <c r="DF7" s="1119"/>
      <c r="DG7" s="1117" t="s">
        <v>540</v>
      </c>
      <c r="DH7" s="1118"/>
      <c r="DI7" s="1118"/>
      <c r="DJ7" s="1118"/>
      <c r="DK7" s="1119"/>
      <c r="DL7" s="1117">
        <v>11</v>
      </c>
      <c r="DM7" s="1118"/>
      <c r="DN7" s="1118"/>
      <c r="DO7" s="1118"/>
      <c r="DP7" s="1119"/>
      <c r="DQ7" s="1117">
        <v>1</v>
      </c>
      <c r="DR7" s="1118"/>
      <c r="DS7" s="1118"/>
      <c r="DT7" s="1118"/>
      <c r="DU7" s="1119"/>
      <c r="DV7" s="1144"/>
      <c r="DW7" s="1145"/>
      <c r="DX7" s="1145"/>
      <c r="DY7" s="1145"/>
      <c r="DZ7" s="1146"/>
      <c r="EA7" s="144"/>
    </row>
    <row r="8" spans="1:131" s="145" customFormat="1" ht="26.25" customHeight="1" x14ac:dyDescent="0.15">
      <c r="A8" s="151">
        <v>2</v>
      </c>
      <c r="B8" s="1066" t="s">
        <v>362</v>
      </c>
      <c r="C8" s="1067"/>
      <c r="D8" s="1067"/>
      <c r="E8" s="1067"/>
      <c r="F8" s="1067"/>
      <c r="G8" s="1067"/>
      <c r="H8" s="1067"/>
      <c r="I8" s="1067"/>
      <c r="J8" s="1067"/>
      <c r="K8" s="1067"/>
      <c r="L8" s="1067"/>
      <c r="M8" s="1067"/>
      <c r="N8" s="1067"/>
      <c r="O8" s="1067"/>
      <c r="P8" s="1068"/>
      <c r="Q8" s="1072">
        <v>107</v>
      </c>
      <c r="R8" s="1073"/>
      <c r="S8" s="1073"/>
      <c r="T8" s="1073"/>
      <c r="U8" s="1073"/>
      <c r="V8" s="1073">
        <v>107</v>
      </c>
      <c r="W8" s="1073"/>
      <c r="X8" s="1073"/>
      <c r="Y8" s="1073"/>
      <c r="Z8" s="1073"/>
      <c r="AA8" s="1074">
        <f>Q8-V8</f>
        <v>0</v>
      </c>
      <c r="AB8" s="1049"/>
      <c r="AC8" s="1049"/>
      <c r="AD8" s="1049"/>
      <c r="AE8" s="1050"/>
      <c r="AF8" s="1048">
        <v>0</v>
      </c>
      <c r="AG8" s="1049"/>
      <c r="AH8" s="1049"/>
      <c r="AI8" s="1049"/>
      <c r="AJ8" s="1050"/>
      <c r="AK8" s="1115">
        <v>67</v>
      </c>
      <c r="AL8" s="1116"/>
      <c r="AM8" s="1116"/>
      <c r="AN8" s="1116"/>
      <c r="AO8" s="1116"/>
      <c r="AP8" s="1116" t="s">
        <v>540</v>
      </c>
      <c r="AQ8" s="1116"/>
      <c r="AR8" s="1116"/>
      <c r="AS8" s="1116"/>
      <c r="AT8" s="1116"/>
      <c r="AU8" s="1113"/>
      <c r="AV8" s="1113"/>
      <c r="AW8" s="1113"/>
      <c r="AX8" s="1113"/>
      <c r="AY8" s="1114"/>
      <c r="AZ8" s="142"/>
      <c r="BA8" s="142"/>
      <c r="BB8" s="142"/>
      <c r="BC8" s="142"/>
      <c r="BD8" s="142"/>
      <c r="BE8" s="143"/>
      <c r="BF8" s="143"/>
      <c r="BG8" s="143"/>
      <c r="BH8" s="143"/>
      <c r="BI8" s="143"/>
      <c r="BJ8" s="143"/>
      <c r="BK8" s="143"/>
      <c r="BL8" s="143"/>
      <c r="BM8" s="143"/>
      <c r="BN8" s="143"/>
      <c r="BO8" s="143"/>
      <c r="BP8" s="143"/>
      <c r="BQ8" s="152">
        <v>2</v>
      </c>
      <c r="BR8" s="153"/>
      <c r="BS8" s="1043" t="s">
        <v>537</v>
      </c>
      <c r="BT8" s="1044"/>
      <c r="BU8" s="1044"/>
      <c r="BV8" s="1044"/>
      <c r="BW8" s="1044"/>
      <c r="BX8" s="1044"/>
      <c r="BY8" s="1044"/>
      <c r="BZ8" s="1044"/>
      <c r="CA8" s="1044"/>
      <c r="CB8" s="1044"/>
      <c r="CC8" s="1044"/>
      <c r="CD8" s="1044"/>
      <c r="CE8" s="1044"/>
      <c r="CF8" s="1044"/>
      <c r="CG8" s="1045"/>
      <c r="CH8" s="1018">
        <v>15</v>
      </c>
      <c r="CI8" s="1019"/>
      <c r="CJ8" s="1019"/>
      <c r="CK8" s="1019"/>
      <c r="CL8" s="1020"/>
      <c r="CM8" s="1018">
        <v>77</v>
      </c>
      <c r="CN8" s="1019"/>
      <c r="CO8" s="1019"/>
      <c r="CP8" s="1019"/>
      <c r="CQ8" s="1020"/>
      <c r="CR8" s="1018">
        <v>39</v>
      </c>
      <c r="CS8" s="1019"/>
      <c r="CT8" s="1019"/>
      <c r="CU8" s="1019"/>
      <c r="CV8" s="1020"/>
      <c r="CW8" s="1018">
        <v>50</v>
      </c>
      <c r="CX8" s="1019"/>
      <c r="CY8" s="1019"/>
      <c r="CZ8" s="1019"/>
      <c r="DA8" s="1020"/>
      <c r="DB8" s="1018" t="s">
        <v>540</v>
      </c>
      <c r="DC8" s="1019"/>
      <c r="DD8" s="1019"/>
      <c r="DE8" s="1019"/>
      <c r="DF8" s="1020"/>
      <c r="DG8" s="1018" t="s">
        <v>540</v>
      </c>
      <c r="DH8" s="1019"/>
      <c r="DI8" s="1019"/>
      <c r="DJ8" s="1019"/>
      <c r="DK8" s="1020"/>
      <c r="DL8" s="1018" t="s">
        <v>540</v>
      </c>
      <c r="DM8" s="1019"/>
      <c r="DN8" s="1019"/>
      <c r="DO8" s="1019"/>
      <c r="DP8" s="1020"/>
      <c r="DQ8" s="1018" t="s">
        <v>540</v>
      </c>
      <c r="DR8" s="1019"/>
      <c r="DS8" s="1019"/>
      <c r="DT8" s="1019"/>
      <c r="DU8" s="1020"/>
      <c r="DV8" s="1021"/>
      <c r="DW8" s="1022"/>
      <c r="DX8" s="1022"/>
      <c r="DY8" s="1022"/>
      <c r="DZ8" s="1023"/>
      <c r="EA8" s="144"/>
    </row>
    <row r="9" spans="1:131" s="145" customFormat="1" ht="26.25" customHeight="1" x14ac:dyDescent="0.15">
      <c r="A9" s="151">
        <v>3</v>
      </c>
      <c r="B9" s="1066" t="s">
        <v>363</v>
      </c>
      <c r="C9" s="1067"/>
      <c r="D9" s="1067"/>
      <c r="E9" s="1067"/>
      <c r="F9" s="1067"/>
      <c r="G9" s="1067"/>
      <c r="H9" s="1067"/>
      <c r="I9" s="1067"/>
      <c r="J9" s="1067"/>
      <c r="K9" s="1067"/>
      <c r="L9" s="1067"/>
      <c r="M9" s="1067"/>
      <c r="N9" s="1067"/>
      <c r="O9" s="1067"/>
      <c r="P9" s="1068"/>
      <c r="Q9" s="1072">
        <v>23</v>
      </c>
      <c r="R9" s="1073"/>
      <c r="S9" s="1073"/>
      <c r="T9" s="1073"/>
      <c r="U9" s="1073"/>
      <c r="V9" s="1073">
        <v>22</v>
      </c>
      <c r="W9" s="1073"/>
      <c r="X9" s="1073"/>
      <c r="Y9" s="1073"/>
      <c r="Z9" s="1073"/>
      <c r="AA9" s="1074">
        <f>Q9-V9</f>
        <v>1</v>
      </c>
      <c r="AB9" s="1049"/>
      <c r="AC9" s="1049"/>
      <c r="AD9" s="1049"/>
      <c r="AE9" s="1050"/>
      <c r="AF9" s="1048">
        <v>1</v>
      </c>
      <c r="AG9" s="1049"/>
      <c r="AH9" s="1049"/>
      <c r="AI9" s="1049"/>
      <c r="AJ9" s="1050"/>
      <c r="AK9" s="1115">
        <v>1</v>
      </c>
      <c r="AL9" s="1116"/>
      <c r="AM9" s="1116"/>
      <c r="AN9" s="1116"/>
      <c r="AO9" s="1116"/>
      <c r="AP9" s="1116" t="s">
        <v>540</v>
      </c>
      <c r="AQ9" s="1116"/>
      <c r="AR9" s="1116"/>
      <c r="AS9" s="1116"/>
      <c r="AT9" s="1116"/>
      <c r="AU9" s="1113"/>
      <c r="AV9" s="1113"/>
      <c r="AW9" s="1113"/>
      <c r="AX9" s="1113"/>
      <c r="AY9" s="1114"/>
      <c r="AZ9" s="142"/>
      <c r="BA9" s="142"/>
      <c r="BB9" s="142"/>
      <c r="BC9" s="142"/>
      <c r="BD9" s="142"/>
      <c r="BE9" s="143"/>
      <c r="BF9" s="143"/>
      <c r="BG9" s="143"/>
      <c r="BH9" s="143"/>
      <c r="BI9" s="143"/>
      <c r="BJ9" s="143"/>
      <c r="BK9" s="143"/>
      <c r="BL9" s="143"/>
      <c r="BM9" s="143"/>
      <c r="BN9" s="143"/>
      <c r="BO9" s="143"/>
      <c r="BP9" s="143"/>
      <c r="BQ9" s="152">
        <v>3</v>
      </c>
      <c r="BR9" s="153"/>
      <c r="BS9" s="1043" t="s">
        <v>538</v>
      </c>
      <c r="BT9" s="1044"/>
      <c r="BU9" s="1044"/>
      <c r="BV9" s="1044"/>
      <c r="BW9" s="1044"/>
      <c r="BX9" s="1044"/>
      <c r="BY9" s="1044"/>
      <c r="BZ9" s="1044"/>
      <c r="CA9" s="1044"/>
      <c r="CB9" s="1044"/>
      <c r="CC9" s="1044"/>
      <c r="CD9" s="1044"/>
      <c r="CE9" s="1044"/>
      <c r="CF9" s="1044"/>
      <c r="CG9" s="1045"/>
      <c r="CH9" s="1018">
        <v>0</v>
      </c>
      <c r="CI9" s="1019"/>
      <c r="CJ9" s="1019"/>
      <c r="CK9" s="1019"/>
      <c r="CL9" s="1020"/>
      <c r="CM9" s="1018">
        <v>97</v>
      </c>
      <c r="CN9" s="1019"/>
      <c r="CO9" s="1019"/>
      <c r="CP9" s="1019"/>
      <c r="CQ9" s="1020"/>
      <c r="CR9" s="1018">
        <v>3</v>
      </c>
      <c r="CS9" s="1019"/>
      <c r="CT9" s="1019"/>
      <c r="CU9" s="1019"/>
      <c r="CV9" s="1020"/>
      <c r="CW9" s="1018" t="s">
        <v>540</v>
      </c>
      <c r="CX9" s="1019"/>
      <c r="CY9" s="1019"/>
      <c r="CZ9" s="1019"/>
      <c r="DA9" s="1020"/>
      <c r="DB9" s="1018" t="s">
        <v>540</v>
      </c>
      <c r="DC9" s="1019"/>
      <c r="DD9" s="1019"/>
      <c r="DE9" s="1019"/>
      <c r="DF9" s="1020"/>
      <c r="DG9" s="1018" t="s">
        <v>540</v>
      </c>
      <c r="DH9" s="1019"/>
      <c r="DI9" s="1019"/>
      <c r="DJ9" s="1019"/>
      <c r="DK9" s="1020"/>
      <c r="DL9" s="1018" t="s">
        <v>540</v>
      </c>
      <c r="DM9" s="1019"/>
      <c r="DN9" s="1019"/>
      <c r="DO9" s="1019"/>
      <c r="DP9" s="1020"/>
      <c r="DQ9" s="1018" t="s">
        <v>540</v>
      </c>
      <c r="DR9" s="1019"/>
      <c r="DS9" s="1019"/>
      <c r="DT9" s="1019"/>
      <c r="DU9" s="1020"/>
      <c r="DV9" s="1021"/>
      <c r="DW9" s="1022"/>
      <c r="DX9" s="1022"/>
      <c r="DY9" s="1022"/>
      <c r="DZ9" s="1023"/>
      <c r="EA9" s="144"/>
    </row>
    <row r="10" spans="1:131" s="145" customFormat="1" ht="26.25" customHeight="1" x14ac:dyDescent="0.15">
      <c r="A10" s="151">
        <v>4</v>
      </c>
      <c r="B10" s="1066" t="s">
        <v>364</v>
      </c>
      <c r="C10" s="1067"/>
      <c r="D10" s="1067"/>
      <c r="E10" s="1067"/>
      <c r="F10" s="1067"/>
      <c r="G10" s="1067"/>
      <c r="H10" s="1067"/>
      <c r="I10" s="1067"/>
      <c r="J10" s="1067"/>
      <c r="K10" s="1067"/>
      <c r="L10" s="1067"/>
      <c r="M10" s="1067"/>
      <c r="N10" s="1067"/>
      <c r="O10" s="1067"/>
      <c r="P10" s="1068"/>
      <c r="Q10" s="1072">
        <v>11</v>
      </c>
      <c r="R10" s="1073"/>
      <c r="S10" s="1073"/>
      <c r="T10" s="1073"/>
      <c r="U10" s="1073"/>
      <c r="V10" s="1073">
        <v>10</v>
      </c>
      <c r="W10" s="1073"/>
      <c r="X10" s="1073"/>
      <c r="Y10" s="1073"/>
      <c r="Z10" s="1073"/>
      <c r="AA10" s="1074">
        <f>Q10-V10</f>
        <v>1</v>
      </c>
      <c r="AB10" s="1049"/>
      <c r="AC10" s="1049"/>
      <c r="AD10" s="1049"/>
      <c r="AE10" s="1050"/>
      <c r="AF10" s="1048">
        <v>1</v>
      </c>
      <c r="AG10" s="1049"/>
      <c r="AH10" s="1049"/>
      <c r="AI10" s="1049"/>
      <c r="AJ10" s="1050"/>
      <c r="AK10" s="1115" t="s">
        <v>540</v>
      </c>
      <c r="AL10" s="1116"/>
      <c r="AM10" s="1116"/>
      <c r="AN10" s="1116"/>
      <c r="AO10" s="1116"/>
      <c r="AP10" s="1116" t="s">
        <v>540</v>
      </c>
      <c r="AQ10" s="1116"/>
      <c r="AR10" s="1116"/>
      <c r="AS10" s="1116"/>
      <c r="AT10" s="1116"/>
      <c r="AU10" s="1113"/>
      <c r="AV10" s="1113"/>
      <c r="AW10" s="1113"/>
      <c r="AX10" s="1113"/>
      <c r="AY10" s="1114"/>
      <c r="AZ10" s="142"/>
      <c r="BA10" s="142"/>
      <c r="BB10" s="142"/>
      <c r="BC10" s="142"/>
      <c r="BD10" s="142"/>
      <c r="BE10" s="143"/>
      <c r="BF10" s="143"/>
      <c r="BG10" s="143"/>
      <c r="BH10" s="143"/>
      <c r="BI10" s="143"/>
      <c r="BJ10" s="143"/>
      <c r="BK10" s="143"/>
      <c r="BL10" s="143"/>
      <c r="BM10" s="143"/>
      <c r="BN10" s="143"/>
      <c r="BO10" s="143"/>
      <c r="BP10" s="143"/>
      <c r="BQ10" s="152">
        <v>4</v>
      </c>
      <c r="BR10" s="153"/>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144"/>
    </row>
    <row r="11" spans="1:131" s="145" customFormat="1" ht="26.25" customHeight="1" x14ac:dyDescent="0.15">
      <c r="A11" s="151">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142"/>
      <c r="BA11" s="142"/>
      <c r="BB11" s="142"/>
      <c r="BC11" s="142"/>
      <c r="BD11" s="142"/>
      <c r="BE11" s="143"/>
      <c r="BF11" s="143"/>
      <c r="BG11" s="143"/>
      <c r="BH11" s="143"/>
      <c r="BI11" s="143"/>
      <c r="BJ11" s="143"/>
      <c r="BK11" s="143"/>
      <c r="BL11" s="143"/>
      <c r="BM11" s="143"/>
      <c r="BN11" s="143"/>
      <c r="BO11" s="143"/>
      <c r="BP11" s="143"/>
      <c r="BQ11" s="152">
        <v>5</v>
      </c>
      <c r="BR11" s="153"/>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144"/>
    </row>
    <row r="12" spans="1:131" s="145" customFormat="1" ht="26.25" customHeight="1" x14ac:dyDescent="0.15">
      <c r="A12" s="151">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142"/>
      <c r="BA12" s="142"/>
      <c r="BB12" s="142"/>
      <c r="BC12" s="142"/>
      <c r="BD12" s="142"/>
      <c r="BE12" s="143"/>
      <c r="BF12" s="143"/>
      <c r="BG12" s="143"/>
      <c r="BH12" s="143"/>
      <c r="BI12" s="143"/>
      <c r="BJ12" s="143"/>
      <c r="BK12" s="143"/>
      <c r="BL12" s="143"/>
      <c r="BM12" s="143"/>
      <c r="BN12" s="143"/>
      <c r="BO12" s="143"/>
      <c r="BP12" s="143"/>
      <c r="BQ12" s="152">
        <v>6</v>
      </c>
      <c r="BR12" s="153"/>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144"/>
    </row>
    <row r="13" spans="1:131" s="145" customFormat="1" ht="26.25" customHeight="1" x14ac:dyDescent="0.15">
      <c r="A13" s="151">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142"/>
      <c r="BA13" s="142"/>
      <c r="BB13" s="142"/>
      <c r="BC13" s="142"/>
      <c r="BD13" s="142"/>
      <c r="BE13" s="143"/>
      <c r="BF13" s="143"/>
      <c r="BG13" s="143"/>
      <c r="BH13" s="143"/>
      <c r="BI13" s="143"/>
      <c r="BJ13" s="143"/>
      <c r="BK13" s="143"/>
      <c r="BL13" s="143"/>
      <c r="BM13" s="143"/>
      <c r="BN13" s="143"/>
      <c r="BO13" s="143"/>
      <c r="BP13" s="143"/>
      <c r="BQ13" s="152">
        <v>7</v>
      </c>
      <c r="BR13" s="153"/>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144"/>
    </row>
    <row r="14" spans="1:131" s="145" customFormat="1" ht="26.25" customHeight="1" x14ac:dyDescent="0.15">
      <c r="A14" s="151">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142"/>
      <c r="BA14" s="142"/>
      <c r="BB14" s="142"/>
      <c r="BC14" s="142"/>
      <c r="BD14" s="142"/>
      <c r="BE14" s="143"/>
      <c r="BF14" s="143"/>
      <c r="BG14" s="143"/>
      <c r="BH14" s="143"/>
      <c r="BI14" s="143"/>
      <c r="BJ14" s="143"/>
      <c r="BK14" s="143"/>
      <c r="BL14" s="143"/>
      <c r="BM14" s="143"/>
      <c r="BN14" s="143"/>
      <c r="BO14" s="143"/>
      <c r="BP14" s="143"/>
      <c r="BQ14" s="152">
        <v>8</v>
      </c>
      <c r="BR14" s="153"/>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144"/>
    </row>
    <row r="15" spans="1:131" s="145" customFormat="1" ht="26.25" customHeight="1" x14ac:dyDescent="0.15">
      <c r="A15" s="151">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142"/>
      <c r="BA15" s="142"/>
      <c r="BB15" s="142"/>
      <c r="BC15" s="142"/>
      <c r="BD15" s="142"/>
      <c r="BE15" s="143"/>
      <c r="BF15" s="143"/>
      <c r="BG15" s="143"/>
      <c r="BH15" s="143"/>
      <c r="BI15" s="143"/>
      <c r="BJ15" s="143"/>
      <c r="BK15" s="143"/>
      <c r="BL15" s="143"/>
      <c r="BM15" s="143"/>
      <c r="BN15" s="143"/>
      <c r="BO15" s="143"/>
      <c r="BP15" s="143"/>
      <c r="BQ15" s="152">
        <v>9</v>
      </c>
      <c r="BR15" s="153"/>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144"/>
    </row>
    <row r="16" spans="1:131" s="145" customFormat="1" ht="26.25" customHeight="1" x14ac:dyDescent="0.15">
      <c r="A16" s="151">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142"/>
      <c r="BA16" s="142"/>
      <c r="BB16" s="142"/>
      <c r="BC16" s="142"/>
      <c r="BD16" s="142"/>
      <c r="BE16" s="143"/>
      <c r="BF16" s="143"/>
      <c r="BG16" s="143"/>
      <c r="BH16" s="143"/>
      <c r="BI16" s="143"/>
      <c r="BJ16" s="143"/>
      <c r="BK16" s="143"/>
      <c r="BL16" s="143"/>
      <c r="BM16" s="143"/>
      <c r="BN16" s="143"/>
      <c r="BO16" s="143"/>
      <c r="BP16" s="143"/>
      <c r="BQ16" s="152">
        <v>10</v>
      </c>
      <c r="BR16" s="153"/>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144"/>
    </row>
    <row r="17" spans="1:131" s="145" customFormat="1" ht="26.25" customHeight="1" x14ac:dyDescent="0.15">
      <c r="A17" s="151">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142"/>
      <c r="BA17" s="142"/>
      <c r="BB17" s="142"/>
      <c r="BC17" s="142"/>
      <c r="BD17" s="142"/>
      <c r="BE17" s="143"/>
      <c r="BF17" s="143"/>
      <c r="BG17" s="143"/>
      <c r="BH17" s="143"/>
      <c r="BI17" s="143"/>
      <c r="BJ17" s="143"/>
      <c r="BK17" s="143"/>
      <c r="BL17" s="143"/>
      <c r="BM17" s="143"/>
      <c r="BN17" s="143"/>
      <c r="BO17" s="143"/>
      <c r="BP17" s="143"/>
      <c r="BQ17" s="152">
        <v>11</v>
      </c>
      <c r="BR17" s="153"/>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144"/>
    </row>
    <row r="18" spans="1:131" s="145" customFormat="1" ht="26.25" customHeight="1" x14ac:dyDescent="0.15">
      <c r="A18" s="151">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142"/>
      <c r="BA18" s="142"/>
      <c r="BB18" s="142"/>
      <c r="BC18" s="142"/>
      <c r="BD18" s="142"/>
      <c r="BE18" s="143"/>
      <c r="BF18" s="143"/>
      <c r="BG18" s="143"/>
      <c r="BH18" s="143"/>
      <c r="BI18" s="143"/>
      <c r="BJ18" s="143"/>
      <c r="BK18" s="143"/>
      <c r="BL18" s="143"/>
      <c r="BM18" s="143"/>
      <c r="BN18" s="143"/>
      <c r="BO18" s="143"/>
      <c r="BP18" s="143"/>
      <c r="BQ18" s="152">
        <v>12</v>
      </c>
      <c r="BR18" s="153"/>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144"/>
    </row>
    <row r="19" spans="1:131" s="145" customFormat="1" ht="26.25" customHeight="1" x14ac:dyDescent="0.15">
      <c r="A19" s="151">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142"/>
      <c r="BA19" s="142"/>
      <c r="BB19" s="142"/>
      <c r="BC19" s="142"/>
      <c r="BD19" s="142"/>
      <c r="BE19" s="143"/>
      <c r="BF19" s="143"/>
      <c r="BG19" s="143"/>
      <c r="BH19" s="143"/>
      <c r="BI19" s="143"/>
      <c r="BJ19" s="143"/>
      <c r="BK19" s="143"/>
      <c r="BL19" s="143"/>
      <c r="BM19" s="143"/>
      <c r="BN19" s="143"/>
      <c r="BO19" s="143"/>
      <c r="BP19" s="143"/>
      <c r="BQ19" s="152">
        <v>13</v>
      </c>
      <c r="BR19" s="153"/>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144"/>
    </row>
    <row r="20" spans="1:131" s="145" customFormat="1" ht="26.25" customHeight="1" x14ac:dyDescent="0.15">
      <c r="A20" s="151">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142"/>
      <c r="BA20" s="142"/>
      <c r="BB20" s="142"/>
      <c r="BC20" s="142"/>
      <c r="BD20" s="142"/>
      <c r="BE20" s="143"/>
      <c r="BF20" s="143"/>
      <c r="BG20" s="143"/>
      <c r="BH20" s="143"/>
      <c r="BI20" s="143"/>
      <c r="BJ20" s="143"/>
      <c r="BK20" s="143"/>
      <c r="BL20" s="143"/>
      <c r="BM20" s="143"/>
      <c r="BN20" s="143"/>
      <c r="BO20" s="143"/>
      <c r="BP20" s="143"/>
      <c r="BQ20" s="152">
        <v>14</v>
      </c>
      <c r="BR20" s="153"/>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144"/>
    </row>
    <row r="21" spans="1:131" s="145" customFormat="1" ht="26.25" customHeight="1" thickBot="1" x14ac:dyDescent="0.2">
      <c r="A21" s="151">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142"/>
      <c r="BA21" s="142"/>
      <c r="BB21" s="142"/>
      <c r="BC21" s="142"/>
      <c r="BD21" s="142"/>
      <c r="BE21" s="143"/>
      <c r="BF21" s="143"/>
      <c r="BG21" s="143"/>
      <c r="BH21" s="143"/>
      <c r="BI21" s="143"/>
      <c r="BJ21" s="143"/>
      <c r="BK21" s="143"/>
      <c r="BL21" s="143"/>
      <c r="BM21" s="143"/>
      <c r="BN21" s="143"/>
      <c r="BO21" s="143"/>
      <c r="BP21" s="143"/>
      <c r="BQ21" s="152">
        <v>15</v>
      </c>
      <c r="BR21" s="153"/>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144"/>
    </row>
    <row r="22" spans="1:131" s="145" customFormat="1" ht="26.25" customHeight="1" x14ac:dyDescent="0.15">
      <c r="A22" s="151">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143"/>
      <c r="BF22" s="143"/>
      <c r="BG22" s="143"/>
      <c r="BH22" s="143"/>
      <c r="BI22" s="143"/>
      <c r="BJ22" s="143"/>
      <c r="BK22" s="143"/>
      <c r="BL22" s="143"/>
      <c r="BM22" s="143"/>
      <c r="BN22" s="143"/>
      <c r="BO22" s="143"/>
      <c r="BP22" s="143"/>
      <c r="BQ22" s="152">
        <v>16</v>
      </c>
      <c r="BR22" s="153"/>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144"/>
    </row>
    <row r="23" spans="1:131" s="145" customFormat="1" ht="26.25" customHeight="1" thickBot="1" x14ac:dyDescent="0.2">
      <c r="A23" s="154" t="s">
        <v>366</v>
      </c>
      <c r="B23" s="973" t="s">
        <v>367</v>
      </c>
      <c r="C23" s="974"/>
      <c r="D23" s="974"/>
      <c r="E23" s="974"/>
      <c r="F23" s="974"/>
      <c r="G23" s="974"/>
      <c r="H23" s="974"/>
      <c r="I23" s="974"/>
      <c r="J23" s="974"/>
      <c r="K23" s="974"/>
      <c r="L23" s="974"/>
      <c r="M23" s="974"/>
      <c r="N23" s="974"/>
      <c r="O23" s="974"/>
      <c r="P23" s="975"/>
      <c r="Q23" s="1097">
        <v>3697</v>
      </c>
      <c r="R23" s="1098"/>
      <c r="S23" s="1098"/>
      <c r="T23" s="1098"/>
      <c r="U23" s="1098"/>
      <c r="V23" s="1098">
        <v>3557</v>
      </c>
      <c r="W23" s="1098"/>
      <c r="X23" s="1098"/>
      <c r="Y23" s="1098"/>
      <c r="Z23" s="1098"/>
      <c r="AA23" s="1098">
        <f>Q23-V23</f>
        <v>140</v>
      </c>
      <c r="AB23" s="1098"/>
      <c r="AC23" s="1098"/>
      <c r="AD23" s="1098"/>
      <c r="AE23" s="1099"/>
      <c r="AF23" s="1100">
        <v>123</v>
      </c>
      <c r="AG23" s="1098"/>
      <c r="AH23" s="1098"/>
      <c r="AI23" s="1098"/>
      <c r="AJ23" s="1101"/>
      <c r="AK23" s="1102"/>
      <c r="AL23" s="1103"/>
      <c r="AM23" s="1103"/>
      <c r="AN23" s="1103"/>
      <c r="AO23" s="1103"/>
      <c r="AP23" s="1098">
        <v>2904</v>
      </c>
      <c r="AQ23" s="1098"/>
      <c r="AR23" s="1098"/>
      <c r="AS23" s="1098"/>
      <c r="AT23" s="1098"/>
      <c r="AU23" s="1104"/>
      <c r="AV23" s="1104"/>
      <c r="AW23" s="1104"/>
      <c r="AX23" s="1104"/>
      <c r="AY23" s="1105"/>
      <c r="AZ23" s="1094" t="s">
        <v>111</v>
      </c>
      <c r="BA23" s="1095"/>
      <c r="BB23" s="1095"/>
      <c r="BC23" s="1095"/>
      <c r="BD23" s="1096"/>
      <c r="BE23" s="143"/>
      <c r="BF23" s="143"/>
      <c r="BG23" s="143"/>
      <c r="BH23" s="143"/>
      <c r="BI23" s="143"/>
      <c r="BJ23" s="143"/>
      <c r="BK23" s="143"/>
      <c r="BL23" s="143"/>
      <c r="BM23" s="143"/>
      <c r="BN23" s="143"/>
      <c r="BO23" s="143"/>
      <c r="BP23" s="143"/>
      <c r="BQ23" s="152">
        <v>17</v>
      </c>
      <c r="BR23" s="153"/>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144"/>
    </row>
    <row r="24" spans="1:131" s="145"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142"/>
      <c r="BA24" s="142"/>
      <c r="BB24" s="142"/>
      <c r="BC24" s="142"/>
      <c r="BD24" s="142"/>
      <c r="BE24" s="143"/>
      <c r="BF24" s="143"/>
      <c r="BG24" s="143"/>
      <c r="BH24" s="143"/>
      <c r="BI24" s="143"/>
      <c r="BJ24" s="143"/>
      <c r="BK24" s="143"/>
      <c r="BL24" s="143"/>
      <c r="BM24" s="143"/>
      <c r="BN24" s="143"/>
      <c r="BO24" s="143"/>
      <c r="BP24" s="143"/>
      <c r="BQ24" s="152">
        <v>18</v>
      </c>
      <c r="BR24" s="153"/>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144"/>
    </row>
    <row r="25" spans="1:131" s="137"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42"/>
      <c r="BK25" s="142"/>
      <c r="BL25" s="142"/>
      <c r="BM25" s="142"/>
      <c r="BN25" s="142"/>
      <c r="BO25" s="155"/>
      <c r="BP25" s="155"/>
      <c r="BQ25" s="152">
        <v>19</v>
      </c>
      <c r="BR25" s="153"/>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36"/>
    </row>
    <row r="26" spans="1:131" s="137" customFormat="1" ht="26.25" customHeight="1" x14ac:dyDescent="0.15">
      <c r="A26" s="1024" t="s">
        <v>344</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351</v>
      </c>
      <c r="BF26" s="1031"/>
      <c r="BG26" s="1031"/>
      <c r="BH26" s="1031"/>
      <c r="BI26" s="1046"/>
      <c r="BJ26" s="142"/>
      <c r="BK26" s="142"/>
      <c r="BL26" s="142"/>
      <c r="BM26" s="142"/>
      <c r="BN26" s="142"/>
      <c r="BO26" s="155"/>
      <c r="BP26" s="155"/>
      <c r="BQ26" s="152">
        <v>20</v>
      </c>
      <c r="BR26" s="153"/>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36"/>
    </row>
    <row r="27" spans="1:131" s="137"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142"/>
      <c r="BK27" s="142"/>
      <c r="BL27" s="142"/>
      <c r="BM27" s="142"/>
      <c r="BN27" s="142"/>
      <c r="BO27" s="155"/>
      <c r="BP27" s="155"/>
      <c r="BQ27" s="152">
        <v>21</v>
      </c>
      <c r="BR27" s="153"/>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36"/>
    </row>
    <row r="28" spans="1:131" s="137" customFormat="1" ht="26.25" customHeight="1" thickTop="1" x14ac:dyDescent="0.15">
      <c r="A28" s="156">
        <v>1</v>
      </c>
      <c r="B28" s="1079" t="s">
        <v>378</v>
      </c>
      <c r="C28" s="1080"/>
      <c r="D28" s="1080"/>
      <c r="E28" s="1080"/>
      <c r="F28" s="1080"/>
      <c r="G28" s="1080"/>
      <c r="H28" s="1080"/>
      <c r="I28" s="1080"/>
      <c r="J28" s="1080"/>
      <c r="K28" s="1080"/>
      <c r="L28" s="1080"/>
      <c r="M28" s="1080"/>
      <c r="N28" s="1080"/>
      <c r="O28" s="1080"/>
      <c r="P28" s="1081"/>
      <c r="Q28" s="1082">
        <v>678</v>
      </c>
      <c r="R28" s="1083"/>
      <c r="S28" s="1083"/>
      <c r="T28" s="1083"/>
      <c r="U28" s="1083"/>
      <c r="V28" s="1083">
        <v>675</v>
      </c>
      <c r="W28" s="1083"/>
      <c r="X28" s="1083"/>
      <c r="Y28" s="1083"/>
      <c r="Z28" s="1083"/>
      <c r="AA28" s="1083">
        <f>Q28-V28</f>
        <v>3</v>
      </c>
      <c r="AB28" s="1083"/>
      <c r="AC28" s="1083"/>
      <c r="AD28" s="1083"/>
      <c r="AE28" s="1084"/>
      <c r="AF28" s="1085">
        <v>3</v>
      </c>
      <c r="AG28" s="1083"/>
      <c r="AH28" s="1083"/>
      <c r="AI28" s="1083"/>
      <c r="AJ28" s="1086"/>
      <c r="AK28" s="1087">
        <v>39</v>
      </c>
      <c r="AL28" s="1075"/>
      <c r="AM28" s="1075"/>
      <c r="AN28" s="1075"/>
      <c r="AO28" s="1075"/>
      <c r="AP28" s="1075" t="s">
        <v>540</v>
      </c>
      <c r="AQ28" s="1075"/>
      <c r="AR28" s="1075"/>
      <c r="AS28" s="1075"/>
      <c r="AT28" s="1075"/>
      <c r="AU28" s="1075" t="s">
        <v>540</v>
      </c>
      <c r="AV28" s="1075"/>
      <c r="AW28" s="1075"/>
      <c r="AX28" s="1075"/>
      <c r="AY28" s="1075"/>
      <c r="AZ28" s="1076" t="s">
        <v>540</v>
      </c>
      <c r="BA28" s="1076"/>
      <c r="BB28" s="1076"/>
      <c r="BC28" s="1076"/>
      <c r="BD28" s="1076"/>
      <c r="BE28" s="1077"/>
      <c r="BF28" s="1077"/>
      <c r="BG28" s="1077"/>
      <c r="BH28" s="1077"/>
      <c r="BI28" s="1078"/>
      <c r="BJ28" s="142"/>
      <c r="BK28" s="142"/>
      <c r="BL28" s="142"/>
      <c r="BM28" s="142"/>
      <c r="BN28" s="142"/>
      <c r="BO28" s="155"/>
      <c r="BP28" s="155"/>
      <c r="BQ28" s="152">
        <v>22</v>
      </c>
      <c r="BR28" s="153"/>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36"/>
    </row>
    <row r="29" spans="1:131" s="137" customFormat="1" ht="26.25" customHeight="1" x14ac:dyDescent="0.15">
      <c r="A29" s="156">
        <v>2</v>
      </c>
      <c r="B29" s="1066" t="s">
        <v>379</v>
      </c>
      <c r="C29" s="1067"/>
      <c r="D29" s="1067"/>
      <c r="E29" s="1067"/>
      <c r="F29" s="1067"/>
      <c r="G29" s="1067"/>
      <c r="H29" s="1067"/>
      <c r="I29" s="1067"/>
      <c r="J29" s="1067"/>
      <c r="K29" s="1067"/>
      <c r="L29" s="1067"/>
      <c r="M29" s="1067"/>
      <c r="N29" s="1067"/>
      <c r="O29" s="1067"/>
      <c r="P29" s="1068"/>
      <c r="Q29" s="1072">
        <v>570</v>
      </c>
      <c r="R29" s="1073"/>
      <c r="S29" s="1073"/>
      <c r="T29" s="1073"/>
      <c r="U29" s="1073"/>
      <c r="V29" s="1073">
        <v>555</v>
      </c>
      <c r="W29" s="1073"/>
      <c r="X29" s="1073"/>
      <c r="Y29" s="1073"/>
      <c r="Z29" s="1073"/>
      <c r="AA29" s="1073">
        <f>Q29-V29</f>
        <v>15</v>
      </c>
      <c r="AB29" s="1073"/>
      <c r="AC29" s="1073"/>
      <c r="AD29" s="1073"/>
      <c r="AE29" s="1074"/>
      <c r="AF29" s="1048">
        <v>15</v>
      </c>
      <c r="AG29" s="1049"/>
      <c r="AH29" s="1049"/>
      <c r="AI29" s="1049"/>
      <c r="AJ29" s="1050"/>
      <c r="AK29" s="1009">
        <v>80</v>
      </c>
      <c r="AL29" s="1000"/>
      <c r="AM29" s="1000"/>
      <c r="AN29" s="1000"/>
      <c r="AO29" s="1000"/>
      <c r="AP29" s="1000" t="s">
        <v>540</v>
      </c>
      <c r="AQ29" s="1000"/>
      <c r="AR29" s="1000"/>
      <c r="AS29" s="1000"/>
      <c r="AT29" s="1000"/>
      <c r="AU29" s="1000" t="s">
        <v>540</v>
      </c>
      <c r="AV29" s="1000"/>
      <c r="AW29" s="1000"/>
      <c r="AX29" s="1000"/>
      <c r="AY29" s="1000"/>
      <c r="AZ29" s="1071" t="s">
        <v>540</v>
      </c>
      <c r="BA29" s="1071"/>
      <c r="BB29" s="1071"/>
      <c r="BC29" s="1071"/>
      <c r="BD29" s="1071"/>
      <c r="BE29" s="1061"/>
      <c r="BF29" s="1061"/>
      <c r="BG29" s="1061"/>
      <c r="BH29" s="1061"/>
      <c r="BI29" s="1062"/>
      <c r="BJ29" s="142"/>
      <c r="BK29" s="142"/>
      <c r="BL29" s="142"/>
      <c r="BM29" s="142"/>
      <c r="BN29" s="142"/>
      <c r="BO29" s="155"/>
      <c r="BP29" s="155"/>
      <c r="BQ29" s="152">
        <v>23</v>
      </c>
      <c r="BR29" s="153"/>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36"/>
    </row>
    <row r="30" spans="1:131" s="137" customFormat="1" ht="26.25" customHeight="1" x14ac:dyDescent="0.15">
      <c r="A30" s="156">
        <v>3</v>
      </c>
      <c r="B30" s="1066" t="s">
        <v>380</v>
      </c>
      <c r="C30" s="1067"/>
      <c r="D30" s="1067"/>
      <c r="E30" s="1067"/>
      <c r="F30" s="1067"/>
      <c r="G30" s="1067"/>
      <c r="H30" s="1067"/>
      <c r="I30" s="1067"/>
      <c r="J30" s="1067"/>
      <c r="K30" s="1067"/>
      <c r="L30" s="1067"/>
      <c r="M30" s="1067"/>
      <c r="N30" s="1067"/>
      <c r="O30" s="1067"/>
      <c r="P30" s="1068"/>
      <c r="Q30" s="1072">
        <v>52</v>
      </c>
      <c r="R30" s="1073"/>
      <c r="S30" s="1073"/>
      <c r="T30" s="1073"/>
      <c r="U30" s="1073"/>
      <c r="V30" s="1073">
        <v>51</v>
      </c>
      <c r="W30" s="1073"/>
      <c r="X30" s="1073"/>
      <c r="Y30" s="1073"/>
      <c r="Z30" s="1073"/>
      <c r="AA30" s="1073">
        <f>Q30-V30</f>
        <v>1</v>
      </c>
      <c r="AB30" s="1073"/>
      <c r="AC30" s="1073"/>
      <c r="AD30" s="1073"/>
      <c r="AE30" s="1074"/>
      <c r="AF30" s="1048">
        <v>1</v>
      </c>
      <c r="AG30" s="1049"/>
      <c r="AH30" s="1049"/>
      <c r="AI30" s="1049"/>
      <c r="AJ30" s="1050"/>
      <c r="AK30" s="1009">
        <v>19</v>
      </c>
      <c r="AL30" s="1000"/>
      <c r="AM30" s="1000"/>
      <c r="AN30" s="1000"/>
      <c r="AO30" s="1000"/>
      <c r="AP30" s="1000" t="s">
        <v>540</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142"/>
      <c r="BK30" s="142"/>
      <c r="BL30" s="142"/>
      <c r="BM30" s="142"/>
      <c r="BN30" s="142"/>
      <c r="BO30" s="155"/>
      <c r="BP30" s="155"/>
      <c r="BQ30" s="152">
        <v>24</v>
      </c>
      <c r="BR30" s="153"/>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36"/>
    </row>
    <row r="31" spans="1:131" s="137" customFormat="1" ht="26.25" customHeight="1" x14ac:dyDescent="0.15">
      <c r="A31" s="156">
        <v>4</v>
      </c>
      <c r="B31" s="1066" t="s">
        <v>381</v>
      </c>
      <c r="C31" s="1067"/>
      <c r="D31" s="1067"/>
      <c r="E31" s="1067"/>
      <c r="F31" s="1067"/>
      <c r="G31" s="1067"/>
      <c r="H31" s="1067"/>
      <c r="I31" s="1067"/>
      <c r="J31" s="1067"/>
      <c r="K31" s="1067"/>
      <c r="L31" s="1067"/>
      <c r="M31" s="1067"/>
      <c r="N31" s="1067"/>
      <c r="O31" s="1067"/>
      <c r="P31" s="1068"/>
      <c r="Q31" s="1072">
        <v>122</v>
      </c>
      <c r="R31" s="1073"/>
      <c r="S31" s="1073"/>
      <c r="T31" s="1073"/>
      <c r="U31" s="1073"/>
      <c r="V31" s="1073">
        <v>119</v>
      </c>
      <c r="W31" s="1073"/>
      <c r="X31" s="1073"/>
      <c r="Y31" s="1073"/>
      <c r="Z31" s="1073"/>
      <c r="AA31" s="1073">
        <f>Q31-V31</f>
        <v>3</v>
      </c>
      <c r="AB31" s="1073"/>
      <c r="AC31" s="1073"/>
      <c r="AD31" s="1073"/>
      <c r="AE31" s="1074"/>
      <c r="AF31" s="1048">
        <v>236</v>
      </c>
      <c r="AG31" s="1049"/>
      <c r="AH31" s="1049"/>
      <c r="AI31" s="1049"/>
      <c r="AJ31" s="1050"/>
      <c r="AK31" s="1009">
        <v>3</v>
      </c>
      <c r="AL31" s="1000"/>
      <c r="AM31" s="1000"/>
      <c r="AN31" s="1000"/>
      <c r="AO31" s="1000"/>
      <c r="AP31" s="1000">
        <v>194</v>
      </c>
      <c r="AQ31" s="1000"/>
      <c r="AR31" s="1000"/>
      <c r="AS31" s="1000"/>
      <c r="AT31" s="1000"/>
      <c r="AU31" s="1000">
        <v>35</v>
      </c>
      <c r="AV31" s="1000"/>
      <c r="AW31" s="1000"/>
      <c r="AX31" s="1000"/>
      <c r="AY31" s="1000"/>
      <c r="AZ31" s="1071" t="s">
        <v>540</v>
      </c>
      <c r="BA31" s="1071"/>
      <c r="BB31" s="1071"/>
      <c r="BC31" s="1071"/>
      <c r="BD31" s="1071"/>
      <c r="BE31" s="1061" t="s">
        <v>382</v>
      </c>
      <c r="BF31" s="1061"/>
      <c r="BG31" s="1061"/>
      <c r="BH31" s="1061"/>
      <c r="BI31" s="1062"/>
      <c r="BJ31" s="142"/>
      <c r="BK31" s="142"/>
      <c r="BL31" s="142"/>
      <c r="BM31" s="142"/>
      <c r="BN31" s="142"/>
      <c r="BO31" s="155"/>
      <c r="BP31" s="155"/>
      <c r="BQ31" s="152">
        <v>25</v>
      </c>
      <c r="BR31" s="153"/>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36"/>
    </row>
    <row r="32" spans="1:131" s="137" customFormat="1" ht="26.25" customHeight="1" x14ac:dyDescent="0.15">
      <c r="A32" s="156">
        <v>5</v>
      </c>
      <c r="B32" s="1066" t="s">
        <v>383</v>
      </c>
      <c r="C32" s="1067"/>
      <c r="D32" s="1067"/>
      <c r="E32" s="1067"/>
      <c r="F32" s="1067"/>
      <c r="G32" s="1067"/>
      <c r="H32" s="1067"/>
      <c r="I32" s="1067"/>
      <c r="J32" s="1067"/>
      <c r="K32" s="1067"/>
      <c r="L32" s="1067"/>
      <c r="M32" s="1067"/>
      <c r="N32" s="1067"/>
      <c r="O32" s="1067"/>
      <c r="P32" s="1068"/>
      <c r="Q32" s="1072">
        <v>13</v>
      </c>
      <c r="R32" s="1073"/>
      <c r="S32" s="1073"/>
      <c r="T32" s="1073"/>
      <c r="U32" s="1073"/>
      <c r="V32" s="1073">
        <v>11</v>
      </c>
      <c r="W32" s="1073"/>
      <c r="X32" s="1073"/>
      <c r="Y32" s="1073"/>
      <c r="Z32" s="1073"/>
      <c r="AA32" s="1073">
        <f>Q32-V32</f>
        <v>2</v>
      </c>
      <c r="AB32" s="1073"/>
      <c r="AC32" s="1073"/>
      <c r="AD32" s="1073"/>
      <c r="AE32" s="1074"/>
      <c r="AF32" s="1048">
        <v>2</v>
      </c>
      <c r="AG32" s="1049"/>
      <c r="AH32" s="1049"/>
      <c r="AI32" s="1049"/>
      <c r="AJ32" s="1050"/>
      <c r="AK32" s="1009">
        <v>3</v>
      </c>
      <c r="AL32" s="1000"/>
      <c r="AM32" s="1000"/>
      <c r="AN32" s="1000"/>
      <c r="AO32" s="1000"/>
      <c r="AP32" s="1000">
        <v>36</v>
      </c>
      <c r="AQ32" s="1000"/>
      <c r="AR32" s="1000"/>
      <c r="AS32" s="1000"/>
      <c r="AT32" s="1000"/>
      <c r="AU32" s="1000">
        <v>18</v>
      </c>
      <c r="AV32" s="1000"/>
      <c r="AW32" s="1000"/>
      <c r="AX32" s="1000"/>
      <c r="AY32" s="1000"/>
      <c r="AZ32" s="1071" t="s">
        <v>540</v>
      </c>
      <c r="BA32" s="1071"/>
      <c r="BB32" s="1071"/>
      <c r="BC32" s="1071"/>
      <c r="BD32" s="1071"/>
      <c r="BE32" s="1061" t="s">
        <v>384</v>
      </c>
      <c r="BF32" s="1061"/>
      <c r="BG32" s="1061"/>
      <c r="BH32" s="1061"/>
      <c r="BI32" s="1062"/>
      <c r="BJ32" s="142"/>
      <c r="BK32" s="142"/>
      <c r="BL32" s="142"/>
      <c r="BM32" s="142"/>
      <c r="BN32" s="142"/>
      <c r="BO32" s="155"/>
      <c r="BP32" s="155"/>
      <c r="BQ32" s="152">
        <v>26</v>
      </c>
      <c r="BR32" s="153"/>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36"/>
    </row>
    <row r="33" spans="1:131" s="137" customFormat="1" ht="26.25" customHeight="1" x14ac:dyDescent="0.15">
      <c r="A33" s="156">
        <v>6</v>
      </c>
      <c r="B33" s="1066" t="s">
        <v>385</v>
      </c>
      <c r="C33" s="1067"/>
      <c r="D33" s="1067"/>
      <c r="E33" s="1067"/>
      <c r="F33" s="1067"/>
      <c r="G33" s="1067"/>
      <c r="H33" s="1067"/>
      <c r="I33" s="1067"/>
      <c r="J33" s="1067"/>
      <c r="K33" s="1067"/>
      <c r="L33" s="1067"/>
      <c r="M33" s="1067"/>
      <c r="N33" s="1067"/>
      <c r="O33" s="1067"/>
      <c r="P33" s="1068"/>
      <c r="Q33" s="1072">
        <v>358</v>
      </c>
      <c r="R33" s="1073"/>
      <c r="S33" s="1073"/>
      <c r="T33" s="1073"/>
      <c r="U33" s="1073"/>
      <c r="V33" s="1073">
        <v>358</v>
      </c>
      <c r="W33" s="1073"/>
      <c r="X33" s="1073"/>
      <c r="Y33" s="1073"/>
      <c r="Z33" s="1073"/>
      <c r="AA33" s="1073">
        <v>0</v>
      </c>
      <c r="AB33" s="1073"/>
      <c r="AC33" s="1073"/>
      <c r="AD33" s="1073"/>
      <c r="AE33" s="1074"/>
      <c r="AF33" s="1048">
        <v>0</v>
      </c>
      <c r="AG33" s="1049"/>
      <c r="AH33" s="1049"/>
      <c r="AI33" s="1049"/>
      <c r="AJ33" s="1050"/>
      <c r="AK33" s="1009">
        <v>262</v>
      </c>
      <c r="AL33" s="1000"/>
      <c r="AM33" s="1000"/>
      <c r="AN33" s="1000"/>
      <c r="AO33" s="1000"/>
      <c r="AP33" s="1000">
        <v>2054</v>
      </c>
      <c r="AQ33" s="1000"/>
      <c r="AR33" s="1000"/>
      <c r="AS33" s="1000"/>
      <c r="AT33" s="1000"/>
      <c r="AU33" s="1000">
        <v>2030</v>
      </c>
      <c r="AV33" s="1000"/>
      <c r="AW33" s="1000"/>
      <c r="AX33" s="1000"/>
      <c r="AY33" s="1000"/>
      <c r="AZ33" s="1071" t="s">
        <v>540</v>
      </c>
      <c r="BA33" s="1071"/>
      <c r="BB33" s="1071"/>
      <c r="BC33" s="1071"/>
      <c r="BD33" s="1071"/>
      <c r="BE33" s="1061" t="s">
        <v>384</v>
      </c>
      <c r="BF33" s="1061"/>
      <c r="BG33" s="1061"/>
      <c r="BH33" s="1061"/>
      <c r="BI33" s="1062"/>
      <c r="BJ33" s="142"/>
      <c r="BK33" s="142"/>
      <c r="BL33" s="142"/>
      <c r="BM33" s="142"/>
      <c r="BN33" s="142"/>
      <c r="BO33" s="155"/>
      <c r="BP33" s="155"/>
      <c r="BQ33" s="152">
        <v>27</v>
      </c>
      <c r="BR33" s="153"/>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36"/>
    </row>
    <row r="34" spans="1:131" s="137" customFormat="1" ht="26.25" customHeight="1" x14ac:dyDescent="0.15">
      <c r="A34" s="156">
        <v>7</v>
      </c>
      <c r="B34" s="1066" t="s">
        <v>386</v>
      </c>
      <c r="C34" s="1067"/>
      <c r="D34" s="1067"/>
      <c r="E34" s="1067"/>
      <c r="F34" s="1067"/>
      <c r="G34" s="1067"/>
      <c r="H34" s="1067"/>
      <c r="I34" s="1067"/>
      <c r="J34" s="1067"/>
      <c r="K34" s="1067"/>
      <c r="L34" s="1067"/>
      <c r="M34" s="1067"/>
      <c r="N34" s="1067"/>
      <c r="O34" s="1067"/>
      <c r="P34" s="1068"/>
      <c r="Q34" s="1072">
        <v>19</v>
      </c>
      <c r="R34" s="1073"/>
      <c r="S34" s="1073"/>
      <c r="T34" s="1073"/>
      <c r="U34" s="1073"/>
      <c r="V34" s="1073">
        <v>19</v>
      </c>
      <c r="W34" s="1073"/>
      <c r="X34" s="1073"/>
      <c r="Y34" s="1073"/>
      <c r="Z34" s="1073"/>
      <c r="AA34" s="1073">
        <v>0</v>
      </c>
      <c r="AB34" s="1073"/>
      <c r="AC34" s="1073"/>
      <c r="AD34" s="1073"/>
      <c r="AE34" s="1074"/>
      <c r="AF34" s="1048">
        <v>0</v>
      </c>
      <c r="AG34" s="1049"/>
      <c r="AH34" s="1049"/>
      <c r="AI34" s="1049"/>
      <c r="AJ34" s="1050"/>
      <c r="AK34" s="1009">
        <v>17</v>
      </c>
      <c r="AL34" s="1000"/>
      <c r="AM34" s="1000"/>
      <c r="AN34" s="1000"/>
      <c r="AO34" s="1000"/>
      <c r="AP34" s="1000">
        <v>131</v>
      </c>
      <c r="AQ34" s="1000"/>
      <c r="AR34" s="1000"/>
      <c r="AS34" s="1000"/>
      <c r="AT34" s="1000"/>
      <c r="AU34" s="1000">
        <v>131</v>
      </c>
      <c r="AV34" s="1000"/>
      <c r="AW34" s="1000"/>
      <c r="AX34" s="1000"/>
      <c r="AY34" s="1000"/>
      <c r="AZ34" s="1071" t="s">
        <v>540</v>
      </c>
      <c r="BA34" s="1071"/>
      <c r="BB34" s="1071"/>
      <c r="BC34" s="1071"/>
      <c r="BD34" s="1071"/>
      <c r="BE34" s="1061" t="s">
        <v>384</v>
      </c>
      <c r="BF34" s="1061"/>
      <c r="BG34" s="1061"/>
      <c r="BH34" s="1061"/>
      <c r="BI34" s="1062"/>
      <c r="BJ34" s="142"/>
      <c r="BK34" s="142"/>
      <c r="BL34" s="142"/>
      <c r="BM34" s="142"/>
      <c r="BN34" s="142"/>
      <c r="BO34" s="155"/>
      <c r="BP34" s="155"/>
      <c r="BQ34" s="152">
        <v>28</v>
      </c>
      <c r="BR34" s="153"/>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36"/>
    </row>
    <row r="35" spans="1:131" s="137" customFormat="1" ht="26.25" customHeight="1" x14ac:dyDescent="0.15">
      <c r="A35" s="156">
        <v>8</v>
      </c>
      <c r="B35" s="1066" t="s">
        <v>387</v>
      </c>
      <c r="C35" s="1067"/>
      <c r="D35" s="1067"/>
      <c r="E35" s="1067"/>
      <c r="F35" s="1067"/>
      <c r="G35" s="1067"/>
      <c r="H35" s="1067"/>
      <c r="I35" s="1067"/>
      <c r="J35" s="1067"/>
      <c r="K35" s="1067"/>
      <c r="L35" s="1067"/>
      <c r="M35" s="1067"/>
      <c r="N35" s="1067"/>
      <c r="O35" s="1067"/>
      <c r="P35" s="1068"/>
      <c r="Q35" s="1072">
        <v>89</v>
      </c>
      <c r="R35" s="1073"/>
      <c r="S35" s="1073"/>
      <c r="T35" s="1073"/>
      <c r="U35" s="1073"/>
      <c r="V35" s="1073">
        <v>87</v>
      </c>
      <c r="W35" s="1073"/>
      <c r="X35" s="1073"/>
      <c r="Y35" s="1073"/>
      <c r="Z35" s="1073"/>
      <c r="AA35" s="1073">
        <f>Q35-V35</f>
        <v>2</v>
      </c>
      <c r="AB35" s="1073"/>
      <c r="AC35" s="1073"/>
      <c r="AD35" s="1073"/>
      <c r="AE35" s="1074"/>
      <c r="AF35" s="1048" t="s">
        <v>111</v>
      </c>
      <c r="AG35" s="1049"/>
      <c r="AH35" s="1049"/>
      <c r="AI35" s="1049"/>
      <c r="AJ35" s="1050"/>
      <c r="AK35" s="1009">
        <v>88</v>
      </c>
      <c r="AL35" s="1000"/>
      <c r="AM35" s="1000"/>
      <c r="AN35" s="1000"/>
      <c r="AO35" s="1000"/>
      <c r="AP35" s="1000" t="s">
        <v>540</v>
      </c>
      <c r="AQ35" s="1000"/>
      <c r="AR35" s="1000"/>
      <c r="AS35" s="1000"/>
      <c r="AT35" s="1000"/>
      <c r="AU35" s="1000" t="s">
        <v>540</v>
      </c>
      <c r="AV35" s="1000"/>
      <c r="AW35" s="1000"/>
      <c r="AX35" s="1000"/>
      <c r="AY35" s="1000"/>
      <c r="AZ35" s="1071" t="s">
        <v>540</v>
      </c>
      <c r="BA35" s="1071"/>
      <c r="BB35" s="1071"/>
      <c r="BC35" s="1071"/>
      <c r="BD35" s="1071"/>
      <c r="BE35" s="1061" t="s">
        <v>384</v>
      </c>
      <c r="BF35" s="1061"/>
      <c r="BG35" s="1061"/>
      <c r="BH35" s="1061"/>
      <c r="BI35" s="1062"/>
      <c r="BJ35" s="142"/>
      <c r="BK35" s="142"/>
      <c r="BL35" s="142"/>
      <c r="BM35" s="142"/>
      <c r="BN35" s="142"/>
      <c r="BO35" s="155"/>
      <c r="BP35" s="155"/>
      <c r="BQ35" s="152">
        <v>29</v>
      </c>
      <c r="BR35" s="153"/>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36"/>
    </row>
    <row r="36" spans="1:131" s="137" customFormat="1" ht="26.25" customHeight="1" x14ac:dyDescent="0.15">
      <c r="A36" s="156">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142"/>
      <c r="BK36" s="142"/>
      <c r="BL36" s="142"/>
      <c r="BM36" s="142"/>
      <c r="BN36" s="142"/>
      <c r="BO36" s="155"/>
      <c r="BP36" s="155"/>
      <c r="BQ36" s="152">
        <v>30</v>
      </c>
      <c r="BR36" s="153"/>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36"/>
    </row>
    <row r="37" spans="1:131" s="137" customFormat="1" ht="26.25" customHeight="1" x14ac:dyDescent="0.15">
      <c r="A37" s="156">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142"/>
      <c r="BK37" s="142"/>
      <c r="BL37" s="142"/>
      <c r="BM37" s="142"/>
      <c r="BN37" s="142"/>
      <c r="BO37" s="155"/>
      <c r="BP37" s="155"/>
      <c r="BQ37" s="152">
        <v>31</v>
      </c>
      <c r="BR37" s="153"/>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36"/>
    </row>
    <row r="38" spans="1:131" s="137" customFormat="1" ht="26.25" customHeight="1" x14ac:dyDescent="0.15">
      <c r="A38" s="156">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142"/>
      <c r="BK38" s="142"/>
      <c r="BL38" s="142"/>
      <c r="BM38" s="142"/>
      <c r="BN38" s="142"/>
      <c r="BO38" s="155"/>
      <c r="BP38" s="155"/>
      <c r="BQ38" s="152">
        <v>32</v>
      </c>
      <c r="BR38" s="153"/>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36"/>
    </row>
    <row r="39" spans="1:131" s="137" customFormat="1" ht="26.25" customHeight="1" x14ac:dyDescent="0.15">
      <c r="A39" s="156">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142"/>
      <c r="BK39" s="142"/>
      <c r="BL39" s="142"/>
      <c r="BM39" s="142"/>
      <c r="BN39" s="142"/>
      <c r="BO39" s="155"/>
      <c r="BP39" s="155"/>
      <c r="BQ39" s="152">
        <v>33</v>
      </c>
      <c r="BR39" s="153"/>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36"/>
    </row>
    <row r="40" spans="1:131" s="137" customFormat="1" ht="26.25" customHeight="1" x14ac:dyDescent="0.15">
      <c r="A40" s="151">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142"/>
      <c r="BK40" s="142"/>
      <c r="BL40" s="142"/>
      <c r="BM40" s="142"/>
      <c r="BN40" s="142"/>
      <c r="BO40" s="155"/>
      <c r="BP40" s="155"/>
      <c r="BQ40" s="152">
        <v>34</v>
      </c>
      <c r="BR40" s="153"/>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36"/>
    </row>
    <row r="41" spans="1:131" s="137" customFormat="1" ht="26.25" customHeight="1" x14ac:dyDescent="0.15">
      <c r="A41" s="151">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142"/>
      <c r="BK41" s="142"/>
      <c r="BL41" s="142"/>
      <c r="BM41" s="142"/>
      <c r="BN41" s="142"/>
      <c r="BO41" s="155"/>
      <c r="BP41" s="155"/>
      <c r="BQ41" s="152">
        <v>35</v>
      </c>
      <c r="BR41" s="153"/>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36"/>
    </row>
    <row r="42" spans="1:131" s="137" customFormat="1" ht="26.25" customHeight="1" x14ac:dyDescent="0.15">
      <c r="A42" s="151">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142"/>
      <c r="BK42" s="142"/>
      <c r="BL42" s="142"/>
      <c r="BM42" s="142"/>
      <c r="BN42" s="142"/>
      <c r="BO42" s="155"/>
      <c r="BP42" s="155"/>
      <c r="BQ42" s="152">
        <v>36</v>
      </c>
      <c r="BR42" s="153"/>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36"/>
    </row>
    <row r="43" spans="1:131" s="137" customFormat="1" ht="26.25" customHeight="1" x14ac:dyDescent="0.15">
      <c r="A43" s="151">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142"/>
      <c r="BK43" s="142"/>
      <c r="BL43" s="142"/>
      <c r="BM43" s="142"/>
      <c r="BN43" s="142"/>
      <c r="BO43" s="155"/>
      <c r="BP43" s="155"/>
      <c r="BQ43" s="152">
        <v>37</v>
      </c>
      <c r="BR43" s="153"/>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36"/>
    </row>
    <row r="44" spans="1:131" s="137" customFormat="1" ht="26.25" customHeight="1" x14ac:dyDescent="0.15">
      <c r="A44" s="151">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142"/>
      <c r="BK44" s="142"/>
      <c r="BL44" s="142"/>
      <c r="BM44" s="142"/>
      <c r="BN44" s="142"/>
      <c r="BO44" s="155"/>
      <c r="BP44" s="155"/>
      <c r="BQ44" s="152">
        <v>38</v>
      </c>
      <c r="BR44" s="153"/>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36"/>
    </row>
    <row r="45" spans="1:131" s="137" customFormat="1" ht="26.25" customHeight="1" x14ac:dyDescent="0.15">
      <c r="A45" s="151">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142"/>
      <c r="BK45" s="142"/>
      <c r="BL45" s="142"/>
      <c r="BM45" s="142"/>
      <c r="BN45" s="142"/>
      <c r="BO45" s="155"/>
      <c r="BP45" s="155"/>
      <c r="BQ45" s="152">
        <v>39</v>
      </c>
      <c r="BR45" s="153"/>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36"/>
    </row>
    <row r="46" spans="1:131" s="137" customFormat="1" ht="26.25" customHeight="1" x14ac:dyDescent="0.15">
      <c r="A46" s="151">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142"/>
      <c r="BK46" s="142"/>
      <c r="BL46" s="142"/>
      <c r="BM46" s="142"/>
      <c r="BN46" s="142"/>
      <c r="BO46" s="155"/>
      <c r="BP46" s="155"/>
      <c r="BQ46" s="152">
        <v>40</v>
      </c>
      <c r="BR46" s="153"/>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36"/>
    </row>
    <row r="47" spans="1:131" s="137" customFormat="1" ht="26.25" customHeight="1" x14ac:dyDescent="0.15">
      <c r="A47" s="151">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142"/>
      <c r="BK47" s="142"/>
      <c r="BL47" s="142"/>
      <c r="BM47" s="142"/>
      <c r="BN47" s="142"/>
      <c r="BO47" s="155"/>
      <c r="BP47" s="155"/>
      <c r="BQ47" s="152">
        <v>41</v>
      </c>
      <c r="BR47" s="153"/>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36"/>
    </row>
    <row r="48" spans="1:131" s="137" customFormat="1" ht="26.25" customHeight="1" x14ac:dyDescent="0.15">
      <c r="A48" s="151">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142"/>
      <c r="BK48" s="142"/>
      <c r="BL48" s="142"/>
      <c r="BM48" s="142"/>
      <c r="BN48" s="142"/>
      <c r="BO48" s="155"/>
      <c r="BP48" s="155"/>
      <c r="BQ48" s="152">
        <v>42</v>
      </c>
      <c r="BR48" s="153"/>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36"/>
    </row>
    <row r="49" spans="1:131" s="137" customFormat="1" ht="26.25" customHeight="1" x14ac:dyDescent="0.15">
      <c r="A49" s="151">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142"/>
      <c r="BK49" s="142"/>
      <c r="BL49" s="142"/>
      <c r="BM49" s="142"/>
      <c r="BN49" s="142"/>
      <c r="BO49" s="155"/>
      <c r="BP49" s="155"/>
      <c r="BQ49" s="152">
        <v>43</v>
      </c>
      <c r="BR49" s="153"/>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36"/>
    </row>
    <row r="50" spans="1:131" s="137" customFormat="1" ht="26.25" customHeight="1" x14ac:dyDescent="0.15">
      <c r="A50" s="151">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142"/>
      <c r="BK50" s="142"/>
      <c r="BL50" s="142"/>
      <c r="BM50" s="142"/>
      <c r="BN50" s="142"/>
      <c r="BO50" s="155"/>
      <c r="BP50" s="155"/>
      <c r="BQ50" s="152">
        <v>44</v>
      </c>
      <c r="BR50" s="153"/>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36"/>
    </row>
    <row r="51" spans="1:131" s="137" customFormat="1" ht="26.25" customHeight="1" x14ac:dyDescent="0.15">
      <c r="A51" s="151">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142"/>
      <c r="BK51" s="142"/>
      <c r="BL51" s="142"/>
      <c r="BM51" s="142"/>
      <c r="BN51" s="142"/>
      <c r="BO51" s="155"/>
      <c r="BP51" s="155"/>
      <c r="BQ51" s="152">
        <v>45</v>
      </c>
      <c r="BR51" s="153"/>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36"/>
    </row>
    <row r="52" spans="1:131" s="137" customFormat="1" ht="26.25" customHeight="1" x14ac:dyDescent="0.15">
      <c r="A52" s="151">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142"/>
      <c r="BK52" s="142"/>
      <c r="BL52" s="142"/>
      <c r="BM52" s="142"/>
      <c r="BN52" s="142"/>
      <c r="BO52" s="155"/>
      <c r="BP52" s="155"/>
      <c r="BQ52" s="152">
        <v>46</v>
      </c>
      <c r="BR52" s="153"/>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36"/>
    </row>
    <row r="53" spans="1:131" s="137" customFormat="1" ht="26.25" customHeight="1" x14ac:dyDescent="0.15">
      <c r="A53" s="151">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142"/>
      <c r="BK53" s="142"/>
      <c r="BL53" s="142"/>
      <c r="BM53" s="142"/>
      <c r="BN53" s="142"/>
      <c r="BO53" s="155"/>
      <c r="BP53" s="155"/>
      <c r="BQ53" s="152">
        <v>47</v>
      </c>
      <c r="BR53" s="153"/>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36"/>
    </row>
    <row r="54" spans="1:131" s="137" customFormat="1" ht="26.25" customHeight="1" x14ac:dyDescent="0.15">
      <c r="A54" s="151">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142"/>
      <c r="BK54" s="142"/>
      <c r="BL54" s="142"/>
      <c r="BM54" s="142"/>
      <c r="BN54" s="142"/>
      <c r="BO54" s="155"/>
      <c r="BP54" s="155"/>
      <c r="BQ54" s="152">
        <v>48</v>
      </c>
      <c r="BR54" s="153"/>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36"/>
    </row>
    <row r="55" spans="1:131" s="137" customFormat="1" ht="26.25" customHeight="1" x14ac:dyDescent="0.15">
      <c r="A55" s="151">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142"/>
      <c r="BK55" s="142"/>
      <c r="BL55" s="142"/>
      <c r="BM55" s="142"/>
      <c r="BN55" s="142"/>
      <c r="BO55" s="155"/>
      <c r="BP55" s="155"/>
      <c r="BQ55" s="152">
        <v>49</v>
      </c>
      <c r="BR55" s="153"/>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36"/>
    </row>
    <row r="56" spans="1:131" s="137" customFormat="1" ht="26.25" customHeight="1" x14ac:dyDescent="0.15">
      <c r="A56" s="151">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142"/>
      <c r="BK56" s="142"/>
      <c r="BL56" s="142"/>
      <c r="BM56" s="142"/>
      <c r="BN56" s="142"/>
      <c r="BO56" s="155"/>
      <c r="BP56" s="155"/>
      <c r="BQ56" s="152">
        <v>50</v>
      </c>
      <c r="BR56" s="153"/>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36"/>
    </row>
    <row r="57" spans="1:131" s="137" customFormat="1" ht="26.25" customHeight="1" x14ac:dyDescent="0.15">
      <c r="A57" s="151">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142"/>
      <c r="BK57" s="142"/>
      <c r="BL57" s="142"/>
      <c r="BM57" s="142"/>
      <c r="BN57" s="142"/>
      <c r="BO57" s="155"/>
      <c r="BP57" s="155"/>
      <c r="BQ57" s="152">
        <v>51</v>
      </c>
      <c r="BR57" s="153"/>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36"/>
    </row>
    <row r="58" spans="1:131" s="137" customFormat="1" ht="26.25" customHeight="1" x14ac:dyDescent="0.15">
      <c r="A58" s="151">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142"/>
      <c r="BK58" s="142"/>
      <c r="BL58" s="142"/>
      <c r="BM58" s="142"/>
      <c r="BN58" s="142"/>
      <c r="BO58" s="155"/>
      <c r="BP58" s="155"/>
      <c r="BQ58" s="152">
        <v>52</v>
      </c>
      <c r="BR58" s="153"/>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36"/>
    </row>
    <row r="59" spans="1:131" s="137" customFormat="1" ht="26.25" customHeight="1" x14ac:dyDescent="0.15">
      <c r="A59" s="151">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142"/>
      <c r="BK59" s="142"/>
      <c r="BL59" s="142"/>
      <c r="BM59" s="142"/>
      <c r="BN59" s="142"/>
      <c r="BO59" s="155"/>
      <c r="BP59" s="155"/>
      <c r="BQ59" s="152">
        <v>53</v>
      </c>
      <c r="BR59" s="153"/>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36"/>
    </row>
    <row r="60" spans="1:131" s="137" customFormat="1" ht="26.25" customHeight="1" x14ac:dyDescent="0.15">
      <c r="A60" s="151">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142"/>
      <c r="BK60" s="142"/>
      <c r="BL60" s="142"/>
      <c r="BM60" s="142"/>
      <c r="BN60" s="142"/>
      <c r="BO60" s="155"/>
      <c r="BP60" s="155"/>
      <c r="BQ60" s="152">
        <v>54</v>
      </c>
      <c r="BR60" s="153"/>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36"/>
    </row>
    <row r="61" spans="1:131" s="137" customFormat="1" ht="26.25" customHeight="1" thickBot="1" x14ac:dyDescent="0.2">
      <c r="A61" s="151">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142"/>
      <c r="BK61" s="142"/>
      <c r="BL61" s="142"/>
      <c r="BM61" s="142"/>
      <c r="BN61" s="142"/>
      <c r="BO61" s="155"/>
      <c r="BP61" s="155"/>
      <c r="BQ61" s="152">
        <v>55</v>
      </c>
      <c r="BR61" s="153"/>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36"/>
    </row>
    <row r="62" spans="1:131" s="137" customFormat="1" ht="26.25" customHeight="1" x14ac:dyDescent="0.15">
      <c r="A62" s="151">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155"/>
      <c r="BP62" s="155"/>
      <c r="BQ62" s="152">
        <v>56</v>
      </c>
      <c r="BR62" s="153"/>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36"/>
    </row>
    <row r="63" spans="1:131" s="137" customFormat="1" ht="26.25" customHeight="1" thickBot="1" x14ac:dyDescent="0.2">
      <c r="A63" s="154" t="s">
        <v>366</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257</v>
      </c>
      <c r="AG63" s="988"/>
      <c r="AH63" s="988"/>
      <c r="AI63" s="988"/>
      <c r="AJ63" s="1059"/>
      <c r="AK63" s="1060"/>
      <c r="AL63" s="992"/>
      <c r="AM63" s="992"/>
      <c r="AN63" s="992"/>
      <c r="AO63" s="992"/>
      <c r="AP63" s="988">
        <v>2415</v>
      </c>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155"/>
      <c r="BP63" s="155"/>
      <c r="BQ63" s="152">
        <v>57</v>
      </c>
      <c r="BR63" s="153"/>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36"/>
    </row>
    <row r="64" spans="1:131" s="137" customFormat="1" ht="26.25" customHeight="1" x14ac:dyDescent="0.1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2">
        <v>58</v>
      </c>
      <c r="BR64" s="153"/>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36"/>
    </row>
    <row r="65" spans="1:131" s="137" customFormat="1" ht="26.25" customHeight="1" thickBot="1" x14ac:dyDescent="0.2">
      <c r="A65" s="142" t="s">
        <v>390</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55"/>
      <c r="BF65" s="155"/>
      <c r="BG65" s="155"/>
      <c r="BH65" s="155"/>
      <c r="BI65" s="155"/>
      <c r="BJ65" s="155"/>
      <c r="BK65" s="155"/>
      <c r="BL65" s="155"/>
      <c r="BM65" s="155"/>
      <c r="BN65" s="155"/>
      <c r="BO65" s="155"/>
      <c r="BP65" s="155"/>
      <c r="BQ65" s="152">
        <v>59</v>
      </c>
      <c r="BR65" s="153"/>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36"/>
    </row>
    <row r="66" spans="1:131" s="137"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392</v>
      </c>
      <c r="AV66" s="1031"/>
      <c r="AW66" s="1031"/>
      <c r="AX66" s="1031"/>
      <c r="AY66" s="1032"/>
      <c r="AZ66" s="1030" t="s">
        <v>351</v>
      </c>
      <c r="BA66" s="1031"/>
      <c r="BB66" s="1031"/>
      <c r="BC66" s="1031"/>
      <c r="BD66" s="1046"/>
      <c r="BE66" s="155"/>
      <c r="BF66" s="155"/>
      <c r="BG66" s="155"/>
      <c r="BH66" s="155"/>
      <c r="BI66" s="155"/>
      <c r="BJ66" s="155"/>
      <c r="BK66" s="155"/>
      <c r="BL66" s="155"/>
      <c r="BM66" s="155"/>
      <c r="BN66" s="155"/>
      <c r="BO66" s="155"/>
      <c r="BP66" s="155"/>
      <c r="BQ66" s="152">
        <v>60</v>
      </c>
      <c r="BR66" s="157"/>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36"/>
    </row>
    <row r="67" spans="1:131" s="137"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155"/>
      <c r="BF67" s="155"/>
      <c r="BG67" s="155"/>
      <c r="BH67" s="155"/>
      <c r="BI67" s="155"/>
      <c r="BJ67" s="155"/>
      <c r="BK67" s="155"/>
      <c r="BL67" s="155"/>
      <c r="BM67" s="155"/>
      <c r="BN67" s="155"/>
      <c r="BO67" s="155"/>
      <c r="BP67" s="155"/>
      <c r="BQ67" s="152">
        <v>61</v>
      </c>
      <c r="BR67" s="157"/>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36"/>
    </row>
    <row r="68" spans="1:131" s="137" customFormat="1" ht="26.25" customHeight="1" thickTop="1" x14ac:dyDescent="0.15">
      <c r="A68" s="148">
        <v>1</v>
      </c>
      <c r="B68" s="1014" t="s">
        <v>560</v>
      </c>
      <c r="C68" s="1015"/>
      <c r="D68" s="1015"/>
      <c r="E68" s="1015"/>
      <c r="F68" s="1015"/>
      <c r="G68" s="1015"/>
      <c r="H68" s="1015"/>
      <c r="I68" s="1015"/>
      <c r="J68" s="1015"/>
      <c r="K68" s="1015"/>
      <c r="L68" s="1015"/>
      <c r="M68" s="1015"/>
      <c r="N68" s="1015"/>
      <c r="O68" s="1015"/>
      <c r="P68" s="1016"/>
      <c r="Q68" s="1017">
        <v>212</v>
      </c>
      <c r="R68" s="1011"/>
      <c r="S68" s="1011"/>
      <c r="T68" s="1011"/>
      <c r="U68" s="1011"/>
      <c r="V68" s="1011">
        <v>205</v>
      </c>
      <c r="W68" s="1011"/>
      <c r="X68" s="1011"/>
      <c r="Y68" s="1011"/>
      <c r="Z68" s="1011"/>
      <c r="AA68" s="1011">
        <v>7</v>
      </c>
      <c r="AB68" s="1011"/>
      <c r="AC68" s="1011"/>
      <c r="AD68" s="1011"/>
      <c r="AE68" s="1011"/>
      <c r="AF68" s="1011">
        <v>6</v>
      </c>
      <c r="AG68" s="1011"/>
      <c r="AH68" s="1011"/>
      <c r="AI68" s="1011"/>
      <c r="AJ68" s="1011"/>
      <c r="AK68" s="1011">
        <v>14</v>
      </c>
      <c r="AL68" s="1011"/>
      <c r="AM68" s="1011"/>
      <c r="AN68" s="1011"/>
      <c r="AO68" s="1011"/>
      <c r="AP68" s="1011" t="s">
        <v>561</v>
      </c>
      <c r="AQ68" s="1011"/>
      <c r="AR68" s="1011"/>
      <c r="AS68" s="1011"/>
      <c r="AT68" s="1011"/>
      <c r="AU68" s="1011" t="s">
        <v>561</v>
      </c>
      <c r="AV68" s="1011"/>
      <c r="AW68" s="1011"/>
      <c r="AX68" s="1011"/>
      <c r="AY68" s="1011"/>
      <c r="AZ68" s="1012"/>
      <c r="BA68" s="1012"/>
      <c r="BB68" s="1012"/>
      <c r="BC68" s="1012"/>
      <c r="BD68" s="1013"/>
      <c r="BE68" s="155"/>
      <c r="BF68" s="155"/>
      <c r="BG68" s="155"/>
      <c r="BH68" s="155"/>
      <c r="BI68" s="155"/>
      <c r="BJ68" s="155"/>
      <c r="BK68" s="155"/>
      <c r="BL68" s="155"/>
      <c r="BM68" s="155"/>
      <c r="BN68" s="155"/>
      <c r="BO68" s="155"/>
      <c r="BP68" s="155"/>
      <c r="BQ68" s="152">
        <v>62</v>
      </c>
      <c r="BR68" s="157"/>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36"/>
    </row>
    <row r="69" spans="1:131" s="137" customFormat="1" ht="26.25" customHeight="1" x14ac:dyDescent="0.15">
      <c r="A69" s="151">
        <v>2</v>
      </c>
      <c r="B69" s="1003" t="s">
        <v>562</v>
      </c>
      <c r="C69" s="1004"/>
      <c r="D69" s="1004"/>
      <c r="E69" s="1004"/>
      <c r="F69" s="1004"/>
      <c r="G69" s="1004"/>
      <c r="H69" s="1004"/>
      <c r="I69" s="1004"/>
      <c r="J69" s="1004"/>
      <c r="K69" s="1004"/>
      <c r="L69" s="1004"/>
      <c r="M69" s="1004"/>
      <c r="N69" s="1004"/>
      <c r="O69" s="1004"/>
      <c r="P69" s="1005"/>
      <c r="Q69" s="1006">
        <v>99</v>
      </c>
      <c r="R69" s="1000"/>
      <c r="S69" s="1000"/>
      <c r="T69" s="1000"/>
      <c r="U69" s="1000"/>
      <c r="V69" s="1000">
        <v>96</v>
      </c>
      <c r="W69" s="1000"/>
      <c r="X69" s="1000"/>
      <c r="Y69" s="1000"/>
      <c r="Z69" s="1000"/>
      <c r="AA69" s="1000">
        <v>3</v>
      </c>
      <c r="AB69" s="1000"/>
      <c r="AC69" s="1000"/>
      <c r="AD69" s="1000"/>
      <c r="AE69" s="1000"/>
      <c r="AF69" s="1000">
        <v>3</v>
      </c>
      <c r="AG69" s="1000"/>
      <c r="AH69" s="1000"/>
      <c r="AI69" s="1000"/>
      <c r="AJ69" s="1000"/>
      <c r="AK69" s="1000">
        <v>8</v>
      </c>
      <c r="AL69" s="1000"/>
      <c r="AM69" s="1000"/>
      <c r="AN69" s="1000"/>
      <c r="AO69" s="1000"/>
      <c r="AP69" s="1010" t="s">
        <v>561</v>
      </c>
      <c r="AQ69" s="1008"/>
      <c r="AR69" s="1008"/>
      <c r="AS69" s="1008"/>
      <c r="AT69" s="1009"/>
      <c r="AU69" s="1010" t="s">
        <v>561</v>
      </c>
      <c r="AV69" s="1008"/>
      <c r="AW69" s="1008"/>
      <c r="AX69" s="1008"/>
      <c r="AY69" s="1009"/>
      <c r="AZ69" s="1001"/>
      <c r="BA69" s="1001"/>
      <c r="BB69" s="1001"/>
      <c r="BC69" s="1001"/>
      <c r="BD69" s="1002"/>
      <c r="BE69" s="155"/>
      <c r="BF69" s="155"/>
      <c r="BG69" s="155"/>
      <c r="BH69" s="155"/>
      <c r="BI69" s="155"/>
      <c r="BJ69" s="155"/>
      <c r="BK69" s="155"/>
      <c r="BL69" s="155"/>
      <c r="BM69" s="155"/>
      <c r="BN69" s="155"/>
      <c r="BO69" s="155"/>
      <c r="BP69" s="155"/>
      <c r="BQ69" s="152">
        <v>63</v>
      </c>
      <c r="BR69" s="157"/>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36"/>
    </row>
    <row r="70" spans="1:131" s="137" customFormat="1" ht="26.25" customHeight="1" x14ac:dyDescent="0.15">
      <c r="A70" s="151">
        <v>3</v>
      </c>
      <c r="B70" s="1003" t="s">
        <v>563</v>
      </c>
      <c r="C70" s="1004"/>
      <c r="D70" s="1004"/>
      <c r="E70" s="1004"/>
      <c r="F70" s="1004"/>
      <c r="G70" s="1004"/>
      <c r="H70" s="1004"/>
      <c r="I70" s="1004"/>
      <c r="J70" s="1004"/>
      <c r="K70" s="1004"/>
      <c r="L70" s="1004"/>
      <c r="M70" s="1004"/>
      <c r="N70" s="1004"/>
      <c r="O70" s="1004"/>
      <c r="P70" s="1005"/>
      <c r="Q70" s="1006">
        <v>109</v>
      </c>
      <c r="R70" s="1000"/>
      <c r="S70" s="1000"/>
      <c r="T70" s="1000"/>
      <c r="U70" s="1000"/>
      <c r="V70" s="1000">
        <v>103</v>
      </c>
      <c r="W70" s="1000"/>
      <c r="X70" s="1000"/>
      <c r="Y70" s="1000"/>
      <c r="Z70" s="1000"/>
      <c r="AA70" s="1000">
        <v>6</v>
      </c>
      <c r="AB70" s="1000"/>
      <c r="AC70" s="1000"/>
      <c r="AD70" s="1000"/>
      <c r="AE70" s="1000"/>
      <c r="AF70" s="1000">
        <v>6</v>
      </c>
      <c r="AG70" s="1000"/>
      <c r="AH70" s="1000"/>
      <c r="AI70" s="1000"/>
      <c r="AJ70" s="1000"/>
      <c r="AK70" s="1000" t="s">
        <v>561</v>
      </c>
      <c r="AL70" s="1000"/>
      <c r="AM70" s="1000"/>
      <c r="AN70" s="1000"/>
      <c r="AO70" s="1000"/>
      <c r="AP70" s="1010" t="s">
        <v>561</v>
      </c>
      <c r="AQ70" s="1008"/>
      <c r="AR70" s="1008"/>
      <c r="AS70" s="1008"/>
      <c r="AT70" s="1009"/>
      <c r="AU70" s="1010" t="s">
        <v>561</v>
      </c>
      <c r="AV70" s="1008"/>
      <c r="AW70" s="1008"/>
      <c r="AX70" s="1008"/>
      <c r="AY70" s="1009"/>
      <c r="AZ70" s="1001"/>
      <c r="BA70" s="1001"/>
      <c r="BB70" s="1001"/>
      <c r="BC70" s="1001"/>
      <c r="BD70" s="1002"/>
      <c r="BE70" s="155"/>
      <c r="BF70" s="155"/>
      <c r="BG70" s="155"/>
      <c r="BH70" s="155"/>
      <c r="BI70" s="155"/>
      <c r="BJ70" s="155"/>
      <c r="BK70" s="155"/>
      <c r="BL70" s="155"/>
      <c r="BM70" s="155"/>
      <c r="BN70" s="155"/>
      <c r="BO70" s="155"/>
      <c r="BP70" s="155"/>
      <c r="BQ70" s="152">
        <v>64</v>
      </c>
      <c r="BR70" s="157"/>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36"/>
    </row>
    <row r="71" spans="1:131" s="137" customFormat="1" ht="26.25" customHeight="1" x14ac:dyDescent="0.15">
      <c r="A71" s="151">
        <v>4</v>
      </c>
      <c r="B71" s="1003" t="s">
        <v>564</v>
      </c>
      <c r="C71" s="1004"/>
      <c r="D71" s="1004"/>
      <c r="E71" s="1004"/>
      <c r="F71" s="1004"/>
      <c r="G71" s="1004"/>
      <c r="H71" s="1004"/>
      <c r="I71" s="1004"/>
      <c r="J71" s="1004"/>
      <c r="K71" s="1004"/>
      <c r="L71" s="1004"/>
      <c r="M71" s="1004"/>
      <c r="N71" s="1004"/>
      <c r="O71" s="1004"/>
      <c r="P71" s="1005"/>
      <c r="Q71" s="1006">
        <v>412</v>
      </c>
      <c r="R71" s="1000"/>
      <c r="S71" s="1000"/>
      <c r="T71" s="1000"/>
      <c r="U71" s="1000"/>
      <c r="V71" s="1000">
        <v>400</v>
      </c>
      <c r="W71" s="1000"/>
      <c r="X71" s="1000"/>
      <c r="Y71" s="1000"/>
      <c r="Z71" s="1000"/>
      <c r="AA71" s="1000">
        <v>12</v>
      </c>
      <c r="AB71" s="1000"/>
      <c r="AC71" s="1000"/>
      <c r="AD71" s="1000"/>
      <c r="AE71" s="1000"/>
      <c r="AF71" s="1000">
        <v>12</v>
      </c>
      <c r="AG71" s="1000"/>
      <c r="AH71" s="1000"/>
      <c r="AI71" s="1000"/>
      <c r="AJ71" s="1000"/>
      <c r="AK71" s="1000">
        <v>15</v>
      </c>
      <c r="AL71" s="1000"/>
      <c r="AM71" s="1000"/>
      <c r="AN71" s="1000"/>
      <c r="AO71" s="1000"/>
      <c r="AP71" s="1010" t="s">
        <v>561</v>
      </c>
      <c r="AQ71" s="1008"/>
      <c r="AR71" s="1008"/>
      <c r="AS71" s="1008"/>
      <c r="AT71" s="1009"/>
      <c r="AU71" s="1010" t="s">
        <v>561</v>
      </c>
      <c r="AV71" s="1008"/>
      <c r="AW71" s="1008"/>
      <c r="AX71" s="1008"/>
      <c r="AY71" s="1009"/>
      <c r="AZ71" s="1001"/>
      <c r="BA71" s="1001"/>
      <c r="BB71" s="1001"/>
      <c r="BC71" s="1001"/>
      <c r="BD71" s="1002"/>
      <c r="BE71" s="155"/>
      <c r="BF71" s="155"/>
      <c r="BG71" s="155"/>
      <c r="BH71" s="155"/>
      <c r="BI71" s="155"/>
      <c r="BJ71" s="155"/>
      <c r="BK71" s="155"/>
      <c r="BL71" s="155"/>
      <c r="BM71" s="155"/>
      <c r="BN71" s="155"/>
      <c r="BO71" s="155"/>
      <c r="BP71" s="155"/>
      <c r="BQ71" s="152">
        <v>65</v>
      </c>
      <c r="BR71" s="157"/>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36"/>
    </row>
    <row r="72" spans="1:131" s="137" customFormat="1" ht="26.25" customHeight="1" x14ac:dyDescent="0.15">
      <c r="A72" s="151">
        <v>5</v>
      </c>
      <c r="B72" s="1003" t="s">
        <v>565</v>
      </c>
      <c r="C72" s="1004"/>
      <c r="D72" s="1004"/>
      <c r="E72" s="1004"/>
      <c r="F72" s="1004"/>
      <c r="G72" s="1004"/>
      <c r="H72" s="1004"/>
      <c r="I72" s="1004"/>
      <c r="J72" s="1004"/>
      <c r="K72" s="1004"/>
      <c r="L72" s="1004"/>
      <c r="M72" s="1004"/>
      <c r="N72" s="1004"/>
      <c r="O72" s="1004"/>
      <c r="P72" s="1005"/>
      <c r="Q72" s="1006">
        <v>312</v>
      </c>
      <c r="R72" s="1000"/>
      <c r="S72" s="1000"/>
      <c r="T72" s="1000"/>
      <c r="U72" s="1000"/>
      <c r="V72" s="1000">
        <v>294</v>
      </c>
      <c r="W72" s="1000"/>
      <c r="X72" s="1000"/>
      <c r="Y72" s="1000"/>
      <c r="Z72" s="1000"/>
      <c r="AA72" s="1000">
        <v>18</v>
      </c>
      <c r="AB72" s="1000"/>
      <c r="AC72" s="1000"/>
      <c r="AD72" s="1000"/>
      <c r="AE72" s="1000"/>
      <c r="AF72" s="1000">
        <v>18</v>
      </c>
      <c r="AG72" s="1000"/>
      <c r="AH72" s="1000"/>
      <c r="AI72" s="1000"/>
      <c r="AJ72" s="1000"/>
      <c r="AK72" s="1000" t="s">
        <v>561</v>
      </c>
      <c r="AL72" s="1000"/>
      <c r="AM72" s="1000"/>
      <c r="AN72" s="1000"/>
      <c r="AO72" s="1000"/>
      <c r="AP72" s="1010" t="s">
        <v>561</v>
      </c>
      <c r="AQ72" s="1008"/>
      <c r="AR72" s="1008"/>
      <c r="AS72" s="1008"/>
      <c r="AT72" s="1009"/>
      <c r="AU72" s="1010" t="s">
        <v>561</v>
      </c>
      <c r="AV72" s="1008"/>
      <c r="AW72" s="1008"/>
      <c r="AX72" s="1008"/>
      <c r="AY72" s="1009"/>
      <c r="AZ72" s="1001"/>
      <c r="BA72" s="1001"/>
      <c r="BB72" s="1001"/>
      <c r="BC72" s="1001"/>
      <c r="BD72" s="1002"/>
      <c r="BE72" s="155"/>
      <c r="BF72" s="155"/>
      <c r="BG72" s="155"/>
      <c r="BH72" s="155"/>
      <c r="BI72" s="155"/>
      <c r="BJ72" s="155"/>
      <c r="BK72" s="155"/>
      <c r="BL72" s="155"/>
      <c r="BM72" s="155"/>
      <c r="BN72" s="155"/>
      <c r="BO72" s="155"/>
      <c r="BP72" s="155"/>
      <c r="BQ72" s="152">
        <v>66</v>
      </c>
      <c r="BR72" s="157"/>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36"/>
    </row>
    <row r="73" spans="1:131" s="137" customFormat="1" ht="26.25" customHeight="1" x14ac:dyDescent="0.15">
      <c r="A73" s="151">
        <v>6</v>
      </c>
      <c r="B73" s="1003" t="s">
        <v>566</v>
      </c>
      <c r="C73" s="1004"/>
      <c r="D73" s="1004"/>
      <c r="E73" s="1004"/>
      <c r="F73" s="1004"/>
      <c r="G73" s="1004"/>
      <c r="H73" s="1004"/>
      <c r="I73" s="1004"/>
      <c r="J73" s="1004"/>
      <c r="K73" s="1004"/>
      <c r="L73" s="1004"/>
      <c r="M73" s="1004"/>
      <c r="N73" s="1004"/>
      <c r="O73" s="1004"/>
      <c r="P73" s="1005"/>
      <c r="Q73" s="1006">
        <v>275</v>
      </c>
      <c r="R73" s="1000"/>
      <c r="S73" s="1000"/>
      <c r="T73" s="1000"/>
      <c r="U73" s="1000"/>
      <c r="V73" s="1000">
        <v>254</v>
      </c>
      <c r="W73" s="1000"/>
      <c r="X73" s="1000"/>
      <c r="Y73" s="1000"/>
      <c r="Z73" s="1000"/>
      <c r="AA73" s="1000">
        <v>21</v>
      </c>
      <c r="AB73" s="1000"/>
      <c r="AC73" s="1000"/>
      <c r="AD73" s="1000"/>
      <c r="AE73" s="1000"/>
      <c r="AF73" s="1000">
        <v>21</v>
      </c>
      <c r="AG73" s="1000"/>
      <c r="AH73" s="1000"/>
      <c r="AI73" s="1000"/>
      <c r="AJ73" s="1000"/>
      <c r="AK73" s="1000">
        <v>8</v>
      </c>
      <c r="AL73" s="1000"/>
      <c r="AM73" s="1000"/>
      <c r="AN73" s="1000"/>
      <c r="AO73" s="1000"/>
      <c r="AP73" s="1010" t="s">
        <v>561</v>
      </c>
      <c r="AQ73" s="1008"/>
      <c r="AR73" s="1008"/>
      <c r="AS73" s="1008"/>
      <c r="AT73" s="1009"/>
      <c r="AU73" s="1010" t="s">
        <v>561</v>
      </c>
      <c r="AV73" s="1008"/>
      <c r="AW73" s="1008"/>
      <c r="AX73" s="1008"/>
      <c r="AY73" s="1009"/>
      <c r="AZ73" s="1001"/>
      <c r="BA73" s="1001"/>
      <c r="BB73" s="1001"/>
      <c r="BC73" s="1001"/>
      <c r="BD73" s="1002"/>
      <c r="BE73" s="155"/>
      <c r="BF73" s="155"/>
      <c r="BG73" s="155"/>
      <c r="BH73" s="155"/>
      <c r="BI73" s="155"/>
      <c r="BJ73" s="155"/>
      <c r="BK73" s="155"/>
      <c r="BL73" s="155"/>
      <c r="BM73" s="155"/>
      <c r="BN73" s="155"/>
      <c r="BO73" s="155"/>
      <c r="BP73" s="155"/>
      <c r="BQ73" s="152">
        <v>67</v>
      </c>
      <c r="BR73" s="157"/>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36"/>
    </row>
    <row r="74" spans="1:131" s="137" customFormat="1" ht="26.25" customHeight="1" x14ac:dyDescent="0.15">
      <c r="A74" s="151">
        <v>7</v>
      </c>
      <c r="B74" s="1003" t="s">
        <v>567</v>
      </c>
      <c r="C74" s="1004"/>
      <c r="D74" s="1004"/>
      <c r="E74" s="1004"/>
      <c r="F74" s="1004"/>
      <c r="G74" s="1004"/>
      <c r="H74" s="1004"/>
      <c r="I74" s="1004"/>
      <c r="J74" s="1004"/>
      <c r="K74" s="1004"/>
      <c r="L74" s="1004"/>
      <c r="M74" s="1004"/>
      <c r="N74" s="1004"/>
      <c r="O74" s="1004"/>
      <c r="P74" s="1005"/>
      <c r="Q74" s="1006">
        <v>336</v>
      </c>
      <c r="R74" s="1000"/>
      <c r="S74" s="1000"/>
      <c r="T74" s="1000"/>
      <c r="U74" s="1000"/>
      <c r="V74" s="1000">
        <v>303</v>
      </c>
      <c r="W74" s="1000"/>
      <c r="X74" s="1000"/>
      <c r="Y74" s="1000"/>
      <c r="Z74" s="1000"/>
      <c r="AA74" s="1000">
        <v>33</v>
      </c>
      <c r="AB74" s="1000"/>
      <c r="AC74" s="1000"/>
      <c r="AD74" s="1000"/>
      <c r="AE74" s="1000"/>
      <c r="AF74" s="1000">
        <v>23</v>
      </c>
      <c r="AG74" s="1000"/>
      <c r="AH74" s="1000"/>
      <c r="AI74" s="1000"/>
      <c r="AJ74" s="1000"/>
      <c r="AK74" s="1000" t="s">
        <v>561</v>
      </c>
      <c r="AL74" s="1000"/>
      <c r="AM74" s="1000"/>
      <c r="AN74" s="1000"/>
      <c r="AO74" s="1000"/>
      <c r="AP74" s="1010" t="s">
        <v>561</v>
      </c>
      <c r="AQ74" s="1008"/>
      <c r="AR74" s="1008"/>
      <c r="AS74" s="1008"/>
      <c r="AT74" s="1009"/>
      <c r="AU74" s="1010" t="s">
        <v>561</v>
      </c>
      <c r="AV74" s="1008"/>
      <c r="AW74" s="1008"/>
      <c r="AX74" s="1008"/>
      <c r="AY74" s="1009"/>
      <c r="AZ74" s="1001"/>
      <c r="BA74" s="1001"/>
      <c r="BB74" s="1001"/>
      <c r="BC74" s="1001"/>
      <c r="BD74" s="1002"/>
      <c r="BE74" s="155"/>
      <c r="BF74" s="155"/>
      <c r="BG74" s="155"/>
      <c r="BH74" s="155"/>
      <c r="BI74" s="155"/>
      <c r="BJ74" s="155"/>
      <c r="BK74" s="155"/>
      <c r="BL74" s="155"/>
      <c r="BM74" s="155"/>
      <c r="BN74" s="155"/>
      <c r="BO74" s="155"/>
      <c r="BP74" s="155"/>
      <c r="BQ74" s="152">
        <v>68</v>
      </c>
      <c r="BR74" s="157"/>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36"/>
    </row>
    <row r="75" spans="1:131" s="137" customFormat="1" ht="26.25" customHeight="1" x14ac:dyDescent="0.15">
      <c r="A75" s="151">
        <v>8</v>
      </c>
      <c r="B75" s="1003" t="s">
        <v>568</v>
      </c>
      <c r="C75" s="1004"/>
      <c r="D75" s="1004"/>
      <c r="E75" s="1004"/>
      <c r="F75" s="1004"/>
      <c r="G75" s="1004"/>
      <c r="H75" s="1004"/>
      <c r="I75" s="1004"/>
      <c r="J75" s="1004"/>
      <c r="K75" s="1004"/>
      <c r="L75" s="1004"/>
      <c r="M75" s="1004"/>
      <c r="N75" s="1004"/>
      <c r="O75" s="1004"/>
      <c r="P75" s="1005"/>
      <c r="Q75" s="1007">
        <v>348</v>
      </c>
      <c r="R75" s="1008"/>
      <c r="S75" s="1008"/>
      <c r="T75" s="1008"/>
      <c r="U75" s="1009"/>
      <c r="V75" s="1010">
        <v>341</v>
      </c>
      <c r="W75" s="1008"/>
      <c r="X75" s="1008"/>
      <c r="Y75" s="1008"/>
      <c r="Z75" s="1009"/>
      <c r="AA75" s="1010">
        <v>7</v>
      </c>
      <c r="AB75" s="1008"/>
      <c r="AC75" s="1008"/>
      <c r="AD75" s="1008"/>
      <c r="AE75" s="1009"/>
      <c r="AF75" s="1010">
        <v>7</v>
      </c>
      <c r="AG75" s="1008"/>
      <c r="AH75" s="1008"/>
      <c r="AI75" s="1008"/>
      <c r="AJ75" s="1009"/>
      <c r="AK75" s="1010">
        <v>66</v>
      </c>
      <c r="AL75" s="1008"/>
      <c r="AM75" s="1008"/>
      <c r="AN75" s="1008"/>
      <c r="AO75" s="1009"/>
      <c r="AP75" s="1010">
        <v>32</v>
      </c>
      <c r="AQ75" s="1008"/>
      <c r="AR75" s="1008"/>
      <c r="AS75" s="1008"/>
      <c r="AT75" s="1009"/>
      <c r="AU75" s="1010">
        <v>7</v>
      </c>
      <c r="AV75" s="1008"/>
      <c r="AW75" s="1008"/>
      <c r="AX75" s="1008"/>
      <c r="AY75" s="1009"/>
      <c r="AZ75" s="1001"/>
      <c r="BA75" s="1001"/>
      <c r="BB75" s="1001"/>
      <c r="BC75" s="1001"/>
      <c r="BD75" s="1002"/>
      <c r="BE75" s="155"/>
      <c r="BF75" s="155"/>
      <c r="BG75" s="155"/>
      <c r="BH75" s="155"/>
      <c r="BI75" s="155"/>
      <c r="BJ75" s="155"/>
      <c r="BK75" s="155"/>
      <c r="BL75" s="155"/>
      <c r="BM75" s="155"/>
      <c r="BN75" s="155"/>
      <c r="BO75" s="155"/>
      <c r="BP75" s="155"/>
      <c r="BQ75" s="152">
        <v>69</v>
      </c>
      <c r="BR75" s="157"/>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36"/>
    </row>
    <row r="76" spans="1:131" s="137" customFormat="1" ht="26.25" customHeight="1" x14ac:dyDescent="0.15">
      <c r="A76" s="151">
        <v>9</v>
      </c>
      <c r="B76" s="1003" t="s">
        <v>569</v>
      </c>
      <c r="C76" s="1004"/>
      <c r="D76" s="1004"/>
      <c r="E76" s="1004"/>
      <c r="F76" s="1004"/>
      <c r="G76" s="1004"/>
      <c r="H76" s="1004"/>
      <c r="I76" s="1004"/>
      <c r="J76" s="1004"/>
      <c r="K76" s="1004"/>
      <c r="L76" s="1004"/>
      <c r="M76" s="1004"/>
      <c r="N76" s="1004"/>
      <c r="O76" s="1004"/>
      <c r="P76" s="1005"/>
      <c r="Q76" s="1007">
        <v>329</v>
      </c>
      <c r="R76" s="1008"/>
      <c r="S76" s="1008"/>
      <c r="T76" s="1008"/>
      <c r="U76" s="1009"/>
      <c r="V76" s="1010">
        <v>318</v>
      </c>
      <c r="W76" s="1008"/>
      <c r="X76" s="1008"/>
      <c r="Y76" s="1008"/>
      <c r="Z76" s="1009"/>
      <c r="AA76" s="1010">
        <v>11</v>
      </c>
      <c r="AB76" s="1008"/>
      <c r="AC76" s="1008"/>
      <c r="AD76" s="1008"/>
      <c r="AE76" s="1009"/>
      <c r="AF76" s="1010">
        <v>12</v>
      </c>
      <c r="AG76" s="1008"/>
      <c r="AH76" s="1008"/>
      <c r="AI76" s="1008"/>
      <c r="AJ76" s="1009"/>
      <c r="AK76" s="1010">
        <v>27</v>
      </c>
      <c r="AL76" s="1008"/>
      <c r="AM76" s="1008"/>
      <c r="AN76" s="1008"/>
      <c r="AO76" s="1009"/>
      <c r="AP76" s="1010">
        <v>189</v>
      </c>
      <c r="AQ76" s="1008"/>
      <c r="AR76" s="1008"/>
      <c r="AS76" s="1008"/>
      <c r="AT76" s="1009"/>
      <c r="AU76" s="1010">
        <v>14</v>
      </c>
      <c r="AV76" s="1008"/>
      <c r="AW76" s="1008"/>
      <c r="AX76" s="1008"/>
      <c r="AY76" s="1009"/>
      <c r="AZ76" s="1001"/>
      <c r="BA76" s="1001"/>
      <c r="BB76" s="1001"/>
      <c r="BC76" s="1001"/>
      <c r="BD76" s="1002"/>
      <c r="BE76" s="155"/>
      <c r="BF76" s="155"/>
      <c r="BG76" s="155"/>
      <c r="BH76" s="155"/>
      <c r="BI76" s="155"/>
      <c r="BJ76" s="155"/>
      <c r="BK76" s="155"/>
      <c r="BL76" s="155"/>
      <c r="BM76" s="155"/>
      <c r="BN76" s="155"/>
      <c r="BO76" s="155"/>
      <c r="BP76" s="155"/>
      <c r="BQ76" s="152">
        <v>70</v>
      </c>
      <c r="BR76" s="157"/>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36"/>
    </row>
    <row r="77" spans="1:131" s="137" customFormat="1" ht="26.25" customHeight="1" x14ac:dyDescent="0.15">
      <c r="A77" s="151">
        <v>10</v>
      </c>
      <c r="B77" s="1003" t="s">
        <v>570</v>
      </c>
      <c r="C77" s="1004"/>
      <c r="D77" s="1004"/>
      <c r="E77" s="1004"/>
      <c r="F77" s="1004"/>
      <c r="G77" s="1004"/>
      <c r="H77" s="1004"/>
      <c r="I77" s="1004"/>
      <c r="J77" s="1004"/>
      <c r="K77" s="1004"/>
      <c r="L77" s="1004"/>
      <c r="M77" s="1004"/>
      <c r="N77" s="1004"/>
      <c r="O77" s="1004"/>
      <c r="P77" s="1005"/>
      <c r="Q77" s="1007">
        <v>1300</v>
      </c>
      <c r="R77" s="1008"/>
      <c r="S77" s="1008"/>
      <c r="T77" s="1008"/>
      <c r="U77" s="1009"/>
      <c r="V77" s="1010">
        <v>1270</v>
      </c>
      <c r="W77" s="1008"/>
      <c r="X77" s="1008"/>
      <c r="Y77" s="1008"/>
      <c r="Z77" s="1009"/>
      <c r="AA77" s="1010">
        <v>30</v>
      </c>
      <c r="AB77" s="1008"/>
      <c r="AC77" s="1008"/>
      <c r="AD77" s="1008"/>
      <c r="AE77" s="1009"/>
      <c r="AF77" s="1010">
        <v>30</v>
      </c>
      <c r="AG77" s="1008"/>
      <c r="AH77" s="1008"/>
      <c r="AI77" s="1008"/>
      <c r="AJ77" s="1009"/>
      <c r="AK77" s="1010" t="s">
        <v>561</v>
      </c>
      <c r="AL77" s="1008"/>
      <c r="AM77" s="1008"/>
      <c r="AN77" s="1008"/>
      <c r="AO77" s="1009"/>
      <c r="AP77" s="1010">
        <v>2300</v>
      </c>
      <c r="AQ77" s="1008"/>
      <c r="AR77" s="1008"/>
      <c r="AS77" s="1008"/>
      <c r="AT77" s="1009"/>
      <c r="AU77" s="1010">
        <v>327</v>
      </c>
      <c r="AV77" s="1008"/>
      <c r="AW77" s="1008"/>
      <c r="AX77" s="1008"/>
      <c r="AY77" s="1009"/>
      <c r="AZ77" s="1001"/>
      <c r="BA77" s="1001"/>
      <c r="BB77" s="1001"/>
      <c r="BC77" s="1001"/>
      <c r="BD77" s="1002"/>
      <c r="BE77" s="155"/>
      <c r="BF77" s="155"/>
      <c r="BG77" s="155"/>
      <c r="BH77" s="155"/>
      <c r="BI77" s="155"/>
      <c r="BJ77" s="155"/>
      <c r="BK77" s="155"/>
      <c r="BL77" s="155"/>
      <c r="BM77" s="155"/>
      <c r="BN77" s="155"/>
      <c r="BO77" s="155"/>
      <c r="BP77" s="155"/>
      <c r="BQ77" s="152">
        <v>71</v>
      </c>
      <c r="BR77" s="157"/>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36"/>
    </row>
    <row r="78" spans="1:131" s="137" customFormat="1" ht="26.25" customHeight="1" x14ac:dyDescent="0.15">
      <c r="A78" s="151">
        <v>11</v>
      </c>
      <c r="B78" s="1003" t="s">
        <v>571</v>
      </c>
      <c r="C78" s="1004"/>
      <c r="D78" s="1004"/>
      <c r="E78" s="1004"/>
      <c r="F78" s="1004"/>
      <c r="G78" s="1004"/>
      <c r="H78" s="1004"/>
      <c r="I78" s="1004"/>
      <c r="J78" s="1004"/>
      <c r="K78" s="1004"/>
      <c r="L78" s="1004"/>
      <c r="M78" s="1004"/>
      <c r="N78" s="1004"/>
      <c r="O78" s="1004"/>
      <c r="P78" s="1005"/>
      <c r="Q78" s="1007">
        <v>455</v>
      </c>
      <c r="R78" s="1008"/>
      <c r="S78" s="1008"/>
      <c r="T78" s="1008"/>
      <c r="U78" s="1009"/>
      <c r="V78" s="1010">
        <v>429</v>
      </c>
      <c r="W78" s="1008"/>
      <c r="X78" s="1008"/>
      <c r="Y78" s="1008"/>
      <c r="Z78" s="1009"/>
      <c r="AA78" s="1010">
        <v>26</v>
      </c>
      <c r="AB78" s="1008"/>
      <c r="AC78" s="1008"/>
      <c r="AD78" s="1008"/>
      <c r="AE78" s="1009"/>
      <c r="AF78" s="1010">
        <v>26</v>
      </c>
      <c r="AG78" s="1008"/>
      <c r="AH78" s="1008"/>
      <c r="AI78" s="1008"/>
      <c r="AJ78" s="1009"/>
      <c r="AK78" s="1010" t="s">
        <v>561</v>
      </c>
      <c r="AL78" s="1008"/>
      <c r="AM78" s="1008"/>
      <c r="AN78" s="1008"/>
      <c r="AO78" s="1009"/>
      <c r="AP78" s="1010" t="s">
        <v>561</v>
      </c>
      <c r="AQ78" s="1008"/>
      <c r="AR78" s="1008"/>
      <c r="AS78" s="1008"/>
      <c r="AT78" s="1009"/>
      <c r="AU78" s="1010" t="s">
        <v>561</v>
      </c>
      <c r="AV78" s="1008"/>
      <c r="AW78" s="1008"/>
      <c r="AX78" s="1008"/>
      <c r="AY78" s="1009"/>
      <c r="AZ78" s="1001"/>
      <c r="BA78" s="1001"/>
      <c r="BB78" s="1001"/>
      <c r="BC78" s="1001"/>
      <c r="BD78" s="1002"/>
      <c r="BE78" s="155"/>
      <c r="BF78" s="155"/>
      <c r="BG78" s="155"/>
      <c r="BH78" s="155"/>
      <c r="BI78" s="155"/>
      <c r="BJ78" s="158"/>
      <c r="BK78" s="158"/>
      <c r="BL78" s="158"/>
      <c r="BM78" s="158"/>
      <c r="BN78" s="158"/>
      <c r="BO78" s="155"/>
      <c r="BP78" s="155"/>
      <c r="BQ78" s="152">
        <v>72</v>
      </c>
      <c r="BR78" s="157"/>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36"/>
    </row>
    <row r="79" spans="1:131" s="137" customFormat="1" ht="26.25" customHeight="1" x14ac:dyDescent="0.15">
      <c r="A79" s="151">
        <v>12</v>
      </c>
      <c r="B79" s="1003" t="s">
        <v>572</v>
      </c>
      <c r="C79" s="1004"/>
      <c r="D79" s="1004"/>
      <c r="E79" s="1004"/>
      <c r="F79" s="1004"/>
      <c r="G79" s="1004"/>
      <c r="H79" s="1004"/>
      <c r="I79" s="1004"/>
      <c r="J79" s="1004"/>
      <c r="K79" s="1004"/>
      <c r="L79" s="1004"/>
      <c r="M79" s="1004"/>
      <c r="N79" s="1004"/>
      <c r="O79" s="1004"/>
      <c r="P79" s="1005"/>
      <c r="Q79" s="1007">
        <v>193</v>
      </c>
      <c r="R79" s="1008"/>
      <c r="S79" s="1008"/>
      <c r="T79" s="1008"/>
      <c r="U79" s="1009"/>
      <c r="V79" s="1010">
        <v>181</v>
      </c>
      <c r="W79" s="1008"/>
      <c r="X79" s="1008"/>
      <c r="Y79" s="1008"/>
      <c r="Z79" s="1009"/>
      <c r="AA79" s="1010">
        <v>12</v>
      </c>
      <c r="AB79" s="1008"/>
      <c r="AC79" s="1008"/>
      <c r="AD79" s="1008"/>
      <c r="AE79" s="1009"/>
      <c r="AF79" s="1010">
        <v>12</v>
      </c>
      <c r="AG79" s="1008"/>
      <c r="AH79" s="1008"/>
      <c r="AI79" s="1008"/>
      <c r="AJ79" s="1009"/>
      <c r="AK79" s="1010" t="s">
        <v>561</v>
      </c>
      <c r="AL79" s="1008"/>
      <c r="AM79" s="1008"/>
      <c r="AN79" s="1008"/>
      <c r="AO79" s="1009"/>
      <c r="AP79" s="1010" t="s">
        <v>561</v>
      </c>
      <c r="AQ79" s="1008"/>
      <c r="AR79" s="1008"/>
      <c r="AS79" s="1008"/>
      <c r="AT79" s="1009"/>
      <c r="AU79" s="1010" t="s">
        <v>561</v>
      </c>
      <c r="AV79" s="1008"/>
      <c r="AW79" s="1008"/>
      <c r="AX79" s="1008"/>
      <c r="AY79" s="1009"/>
      <c r="AZ79" s="1001"/>
      <c r="BA79" s="1001"/>
      <c r="BB79" s="1001"/>
      <c r="BC79" s="1001"/>
      <c r="BD79" s="1002"/>
      <c r="BE79" s="155"/>
      <c r="BF79" s="155"/>
      <c r="BG79" s="155"/>
      <c r="BH79" s="155"/>
      <c r="BI79" s="155"/>
      <c r="BJ79" s="158"/>
      <c r="BK79" s="158"/>
      <c r="BL79" s="158"/>
      <c r="BM79" s="158"/>
      <c r="BN79" s="158"/>
      <c r="BO79" s="155"/>
      <c r="BP79" s="155"/>
      <c r="BQ79" s="152">
        <v>73</v>
      </c>
      <c r="BR79" s="157"/>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36"/>
    </row>
    <row r="80" spans="1:131" s="137" customFormat="1" ht="26.25" customHeight="1" x14ac:dyDescent="0.15">
      <c r="A80" s="151">
        <v>13</v>
      </c>
      <c r="B80" s="1003" t="s">
        <v>573</v>
      </c>
      <c r="C80" s="1004"/>
      <c r="D80" s="1004"/>
      <c r="E80" s="1004"/>
      <c r="F80" s="1004"/>
      <c r="G80" s="1004"/>
      <c r="H80" s="1004"/>
      <c r="I80" s="1004"/>
      <c r="J80" s="1004"/>
      <c r="K80" s="1004"/>
      <c r="L80" s="1004"/>
      <c r="M80" s="1004"/>
      <c r="N80" s="1004"/>
      <c r="O80" s="1004"/>
      <c r="P80" s="1005"/>
      <c r="Q80" s="1006">
        <v>65</v>
      </c>
      <c r="R80" s="1000"/>
      <c r="S80" s="1000"/>
      <c r="T80" s="1000"/>
      <c r="U80" s="1000"/>
      <c r="V80" s="1000">
        <v>55</v>
      </c>
      <c r="W80" s="1000"/>
      <c r="X80" s="1000"/>
      <c r="Y80" s="1000"/>
      <c r="Z80" s="1000"/>
      <c r="AA80" s="1000">
        <v>9</v>
      </c>
      <c r="AB80" s="1000"/>
      <c r="AC80" s="1000"/>
      <c r="AD80" s="1000"/>
      <c r="AE80" s="1000"/>
      <c r="AF80" s="1000">
        <v>5</v>
      </c>
      <c r="AG80" s="1000"/>
      <c r="AH80" s="1000"/>
      <c r="AI80" s="1000"/>
      <c r="AJ80" s="1000"/>
      <c r="AK80" s="1000">
        <v>17</v>
      </c>
      <c r="AL80" s="1000"/>
      <c r="AM80" s="1000"/>
      <c r="AN80" s="1000"/>
      <c r="AO80" s="1000"/>
      <c r="AP80" s="1010" t="s">
        <v>561</v>
      </c>
      <c r="AQ80" s="1008"/>
      <c r="AR80" s="1008"/>
      <c r="AS80" s="1008"/>
      <c r="AT80" s="1009"/>
      <c r="AU80" s="1010" t="s">
        <v>561</v>
      </c>
      <c r="AV80" s="1008"/>
      <c r="AW80" s="1008"/>
      <c r="AX80" s="1008"/>
      <c r="AY80" s="1009"/>
      <c r="AZ80" s="1001"/>
      <c r="BA80" s="1001"/>
      <c r="BB80" s="1001"/>
      <c r="BC80" s="1001"/>
      <c r="BD80" s="1002"/>
      <c r="BE80" s="155"/>
      <c r="BF80" s="155"/>
      <c r="BG80" s="155"/>
      <c r="BH80" s="155"/>
      <c r="BI80" s="155"/>
      <c r="BJ80" s="155"/>
      <c r="BK80" s="155"/>
      <c r="BL80" s="155"/>
      <c r="BM80" s="155"/>
      <c r="BN80" s="155"/>
      <c r="BO80" s="155"/>
      <c r="BP80" s="155"/>
      <c r="BQ80" s="152">
        <v>74</v>
      </c>
      <c r="BR80" s="157"/>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36"/>
    </row>
    <row r="81" spans="1:131" s="137" customFormat="1" ht="26.25" customHeight="1" x14ac:dyDescent="0.15">
      <c r="A81" s="151">
        <v>14</v>
      </c>
      <c r="B81" s="1003" t="s">
        <v>574</v>
      </c>
      <c r="C81" s="1004"/>
      <c r="D81" s="1004"/>
      <c r="E81" s="1004"/>
      <c r="F81" s="1004"/>
      <c r="G81" s="1004"/>
      <c r="H81" s="1004"/>
      <c r="I81" s="1004"/>
      <c r="J81" s="1004"/>
      <c r="K81" s="1004"/>
      <c r="L81" s="1004"/>
      <c r="M81" s="1004"/>
      <c r="N81" s="1004"/>
      <c r="O81" s="1004"/>
      <c r="P81" s="1005"/>
      <c r="Q81" s="1007">
        <v>2125</v>
      </c>
      <c r="R81" s="1008"/>
      <c r="S81" s="1008"/>
      <c r="T81" s="1008"/>
      <c r="U81" s="1009"/>
      <c r="V81" s="1010">
        <v>2067</v>
      </c>
      <c r="W81" s="1008"/>
      <c r="X81" s="1008"/>
      <c r="Y81" s="1008"/>
      <c r="Z81" s="1009"/>
      <c r="AA81" s="1010">
        <v>58</v>
      </c>
      <c r="AB81" s="1008"/>
      <c r="AC81" s="1008"/>
      <c r="AD81" s="1008"/>
      <c r="AE81" s="1009"/>
      <c r="AF81" s="1010">
        <v>58</v>
      </c>
      <c r="AG81" s="1008"/>
      <c r="AH81" s="1008"/>
      <c r="AI81" s="1008"/>
      <c r="AJ81" s="1009"/>
      <c r="AK81" s="1010">
        <v>125</v>
      </c>
      <c r="AL81" s="1008"/>
      <c r="AM81" s="1008"/>
      <c r="AN81" s="1008"/>
      <c r="AO81" s="1009"/>
      <c r="AP81" s="1010" t="s">
        <v>561</v>
      </c>
      <c r="AQ81" s="1008"/>
      <c r="AR81" s="1008"/>
      <c r="AS81" s="1008"/>
      <c r="AT81" s="1009"/>
      <c r="AU81" s="1010" t="s">
        <v>561</v>
      </c>
      <c r="AV81" s="1008"/>
      <c r="AW81" s="1008"/>
      <c r="AX81" s="1008"/>
      <c r="AY81" s="1009"/>
      <c r="AZ81" s="1001"/>
      <c r="BA81" s="1001"/>
      <c r="BB81" s="1001"/>
      <c r="BC81" s="1001"/>
      <c r="BD81" s="1002"/>
      <c r="BE81" s="155"/>
      <c r="BF81" s="155"/>
      <c r="BG81" s="155"/>
      <c r="BH81" s="155"/>
      <c r="BI81" s="155"/>
      <c r="BJ81" s="155"/>
      <c r="BK81" s="155"/>
      <c r="BL81" s="155"/>
      <c r="BM81" s="155"/>
      <c r="BN81" s="155"/>
      <c r="BO81" s="155"/>
      <c r="BP81" s="155"/>
      <c r="BQ81" s="152">
        <v>75</v>
      </c>
      <c r="BR81" s="157"/>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36"/>
    </row>
    <row r="82" spans="1:131" s="137" customFormat="1" ht="26.25" customHeight="1" x14ac:dyDescent="0.15">
      <c r="A82" s="151">
        <v>15</v>
      </c>
      <c r="B82" s="1003" t="s">
        <v>575</v>
      </c>
      <c r="C82" s="1004"/>
      <c r="D82" s="1004"/>
      <c r="E82" s="1004"/>
      <c r="F82" s="1004"/>
      <c r="G82" s="1004"/>
      <c r="H82" s="1004"/>
      <c r="I82" s="1004"/>
      <c r="J82" s="1004"/>
      <c r="K82" s="1004"/>
      <c r="L82" s="1004"/>
      <c r="M82" s="1004"/>
      <c r="N82" s="1004"/>
      <c r="O82" s="1004"/>
      <c r="P82" s="1005"/>
      <c r="Q82" s="1007">
        <v>273707</v>
      </c>
      <c r="R82" s="1008"/>
      <c r="S82" s="1008"/>
      <c r="T82" s="1008"/>
      <c r="U82" s="1009"/>
      <c r="V82" s="1010">
        <v>260942</v>
      </c>
      <c r="W82" s="1008"/>
      <c r="X82" s="1008"/>
      <c r="Y82" s="1008"/>
      <c r="Z82" s="1009"/>
      <c r="AA82" s="1010">
        <v>12765</v>
      </c>
      <c r="AB82" s="1008"/>
      <c r="AC82" s="1008"/>
      <c r="AD82" s="1008"/>
      <c r="AE82" s="1009"/>
      <c r="AF82" s="1010">
        <v>12765</v>
      </c>
      <c r="AG82" s="1008"/>
      <c r="AH82" s="1008"/>
      <c r="AI82" s="1008"/>
      <c r="AJ82" s="1009"/>
      <c r="AK82" s="1010">
        <v>1788</v>
      </c>
      <c r="AL82" s="1008"/>
      <c r="AM82" s="1008"/>
      <c r="AN82" s="1008"/>
      <c r="AO82" s="1009"/>
      <c r="AP82" s="1010" t="s">
        <v>561</v>
      </c>
      <c r="AQ82" s="1008"/>
      <c r="AR82" s="1008"/>
      <c r="AS82" s="1008"/>
      <c r="AT82" s="1009"/>
      <c r="AU82" s="1010" t="s">
        <v>561</v>
      </c>
      <c r="AV82" s="1008"/>
      <c r="AW82" s="1008"/>
      <c r="AX82" s="1008"/>
      <c r="AY82" s="1009"/>
      <c r="AZ82" s="1001"/>
      <c r="BA82" s="1001"/>
      <c r="BB82" s="1001"/>
      <c r="BC82" s="1001"/>
      <c r="BD82" s="1002"/>
      <c r="BE82" s="155"/>
      <c r="BF82" s="155"/>
      <c r="BG82" s="155"/>
      <c r="BH82" s="155"/>
      <c r="BI82" s="155"/>
      <c r="BJ82" s="155"/>
      <c r="BK82" s="155"/>
      <c r="BL82" s="155"/>
      <c r="BM82" s="155"/>
      <c r="BN82" s="155"/>
      <c r="BO82" s="155"/>
      <c r="BP82" s="155"/>
      <c r="BQ82" s="152">
        <v>76</v>
      </c>
      <c r="BR82" s="157"/>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36"/>
    </row>
    <row r="83" spans="1:131" s="137" customFormat="1" ht="26.25" customHeight="1" x14ac:dyDescent="0.15">
      <c r="A83" s="15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155"/>
      <c r="BF83" s="155"/>
      <c r="BG83" s="155"/>
      <c r="BH83" s="155"/>
      <c r="BI83" s="155"/>
      <c r="BJ83" s="155"/>
      <c r="BK83" s="155"/>
      <c r="BL83" s="155"/>
      <c r="BM83" s="155"/>
      <c r="BN83" s="155"/>
      <c r="BO83" s="155"/>
      <c r="BP83" s="155"/>
      <c r="BQ83" s="152">
        <v>77</v>
      </c>
      <c r="BR83" s="157"/>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36"/>
    </row>
    <row r="84" spans="1:131" s="137" customFormat="1" ht="26.25" customHeight="1" x14ac:dyDescent="0.15">
      <c r="A84" s="15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155"/>
      <c r="BF84" s="155"/>
      <c r="BG84" s="155"/>
      <c r="BH84" s="155"/>
      <c r="BI84" s="155"/>
      <c r="BJ84" s="155"/>
      <c r="BK84" s="155"/>
      <c r="BL84" s="155"/>
      <c r="BM84" s="155"/>
      <c r="BN84" s="155"/>
      <c r="BO84" s="155"/>
      <c r="BP84" s="155"/>
      <c r="BQ84" s="152">
        <v>78</v>
      </c>
      <c r="BR84" s="157"/>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36"/>
    </row>
    <row r="85" spans="1:131" s="137" customFormat="1" ht="26.25" customHeight="1" x14ac:dyDescent="0.15">
      <c r="A85" s="15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155"/>
      <c r="BF85" s="155"/>
      <c r="BG85" s="155"/>
      <c r="BH85" s="155"/>
      <c r="BI85" s="155"/>
      <c r="BJ85" s="155"/>
      <c r="BK85" s="155"/>
      <c r="BL85" s="155"/>
      <c r="BM85" s="155"/>
      <c r="BN85" s="155"/>
      <c r="BO85" s="155"/>
      <c r="BP85" s="155"/>
      <c r="BQ85" s="152">
        <v>79</v>
      </c>
      <c r="BR85" s="157"/>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36"/>
    </row>
    <row r="86" spans="1:131" s="137" customFormat="1" ht="26.25" customHeight="1" x14ac:dyDescent="0.15">
      <c r="A86" s="15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155"/>
      <c r="BF86" s="155"/>
      <c r="BG86" s="155"/>
      <c r="BH86" s="155"/>
      <c r="BI86" s="155"/>
      <c r="BJ86" s="155"/>
      <c r="BK86" s="155"/>
      <c r="BL86" s="155"/>
      <c r="BM86" s="155"/>
      <c r="BN86" s="155"/>
      <c r="BO86" s="155"/>
      <c r="BP86" s="155"/>
      <c r="BQ86" s="152">
        <v>80</v>
      </c>
      <c r="BR86" s="157"/>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36"/>
    </row>
    <row r="87" spans="1:131" s="137" customFormat="1" ht="26.25" customHeight="1" x14ac:dyDescent="0.15">
      <c r="A87" s="159">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155"/>
      <c r="BF87" s="155"/>
      <c r="BG87" s="155"/>
      <c r="BH87" s="155"/>
      <c r="BI87" s="155"/>
      <c r="BJ87" s="155"/>
      <c r="BK87" s="155"/>
      <c r="BL87" s="155"/>
      <c r="BM87" s="155"/>
      <c r="BN87" s="155"/>
      <c r="BO87" s="155"/>
      <c r="BP87" s="155"/>
      <c r="BQ87" s="152">
        <v>81</v>
      </c>
      <c r="BR87" s="157"/>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36"/>
    </row>
    <row r="88" spans="1:131" s="137" customFormat="1" ht="26.25" customHeight="1" thickBot="1" x14ac:dyDescent="0.2">
      <c r="A88" s="154" t="s">
        <v>366</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155"/>
      <c r="BF88" s="155"/>
      <c r="BG88" s="155"/>
      <c r="BH88" s="155"/>
      <c r="BI88" s="155"/>
      <c r="BJ88" s="155"/>
      <c r="BK88" s="155"/>
      <c r="BL88" s="155"/>
      <c r="BM88" s="155"/>
      <c r="BN88" s="155"/>
      <c r="BO88" s="155"/>
      <c r="BP88" s="155"/>
      <c r="BQ88" s="152">
        <v>82</v>
      </c>
      <c r="BR88" s="157"/>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36"/>
    </row>
    <row r="89" spans="1:131" s="137" customFormat="1" ht="26.25" hidden="1" customHeight="1" x14ac:dyDescent="0.15">
      <c r="A89" s="160"/>
      <c r="B89" s="161"/>
      <c r="C89" s="161"/>
      <c r="D89" s="161"/>
      <c r="E89" s="161"/>
      <c r="F89" s="161"/>
      <c r="G89" s="161"/>
      <c r="H89" s="161"/>
      <c r="I89" s="161"/>
      <c r="J89" s="161"/>
      <c r="K89" s="161"/>
      <c r="L89" s="161"/>
      <c r="M89" s="161"/>
      <c r="N89" s="161"/>
      <c r="O89" s="161"/>
      <c r="P89" s="161"/>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3"/>
      <c r="BA89" s="163"/>
      <c r="BB89" s="163"/>
      <c r="BC89" s="163"/>
      <c r="BD89" s="163"/>
      <c r="BE89" s="155"/>
      <c r="BF89" s="155"/>
      <c r="BG89" s="155"/>
      <c r="BH89" s="155"/>
      <c r="BI89" s="155"/>
      <c r="BJ89" s="155"/>
      <c r="BK89" s="155"/>
      <c r="BL89" s="155"/>
      <c r="BM89" s="155"/>
      <c r="BN89" s="155"/>
      <c r="BO89" s="155"/>
      <c r="BP89" s="155"/>
      <c r="BQ89" s="152">
        <v>83</v>
      </c>
      <c r="BR89" s="157"/>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36"/>
    </row>
    <row r="90" spans="1:131" s="137" customFormat="1" ht="26.25" hidden="1" customHeight="1" x14ac:dyDescent="0.15">
      <c r="A90" s="160"/>
      <c r="B90" s="161"/>
      <c r="C90" s="161"/>
      <c r="D90" s="161"/>
      <c r="E90" s="161"/>
      <c r="F90" s="161"/>
      <c r="G90" s="161"/>
      <c r="H90" s="161"/>
      <c r="I90" s="161"/>
      <c r="J90" s="161"/>
      <c r="K90" s="161"/>
      <c r="L90" s="161"/>
      <c r="M90" s="161"/>
      <c r="N90" s="161"/>
      <c r="O90" s="161"/>
      <c r="P90" s="161"/>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3"/>
      <c r="BA90" s="163"/>
      <c r="BB90" s="163"/>
      <c r="BC90" s="163"/>
      <c r="BD90" s="163"/>
      <c r="BE90" s="155"/>
      <c r="BF90" s="155"/>
      <c r="BG90" s="155"/>
      <c r="BH90" s="155"/>
      <c r="BI90" s="155"/>
      <c r="BJ90" s="155"/>
      <c r="BK90" s="155"/>
      <c r="BL90" s="155"/>
      <c r="BM90" s="155"/>
      <c r="BN90" s="155"/>
      <c r="BO90" s="155"/>
      <c r="BP90" s="155"/>
      <c r="BQ90" s="152">
        <v>84</v>
      </c>
      <c r="BR90" s="157"/>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36"/>
    </row>
    <row r="91" spans="1:131" s="137" customFormat="1" ht="26.25" hidden="1" customHeight="1" x14ac:dyDescent="0.15">
      <c r="A91" s="160"/>
      <c r="B91" s="161"/>
      <c r="C91" s="161"/>
      <c r="D91" s="161"/>
      <c r="E91" s="161"/>
      <c r="F91" s="161"/>
      <c r="G91" s="161"/>
      <c r="H91" s="161"/>
      <c r="I91" s="161"/>
      <c r="J91" s="161"/>
      <c r="K91" s="161"/>
      <c r="L91" s="161"/>
      <c r="M91" s="161"/>
      <c r="N91" s="161"/>
      <c r="O91" s="161"/>
      <c r="P91" s="161"/>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3"/>
      <c r="BA91" s="163"/>
      <c r="BB91" s="163"/>
      <c r="BC91" s="163"/>
      <c r="BD91" s="163"/>
      <c r="BE91" s="155"/>
      <c r="BF91" s="155"/>
      <c r="BG91" s="155"/>
      <c r="BH91" s="155"/>
      <c r="BI91" s="155"/>
      <c r="BJ91" s="155"/>
      <c r="BK91" s="155"/>
      <c r="BL91" s="155"/>
      <c r="BM91" s="155"/>
      <c r="BN91" s="155"/>
      <c r="BO91" s="155"/>
      <c r="BP91" s="155"/>
      <c r="BQ91" s="152">
        <v>85</v>
      </c>
      <c r="BR91" s="157"/>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36"/>
    </row>
    <row r="92" spans="1:131" s="137" customFormat="1" ht="26.25" hidden="1" customHeight="1" x14ac:dyDescent="0.15">
      <c r="A92" s="160"/>
      <c r="B92" s="161"/>
      <c r="C92" s="161"/>
      <c r="D92" s="161"/>
      <c r="E92" s="161"/>
      <c r="F92" s="161"/>
      <c r="G92" s="161"/>
      <c r="H92" s="161"/>
      <c r="I92" s="161"/>
      <c r="J92" s="161"/>
      <c r="K92" s="161"/>
      <c r="L92" s="161"/>
      <c r="M92" s="161"/>
      <c r="N92" s="161"/>
      <c r="O92" s="161"/>
      <c r="P92" s="161"/>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3"/>
      <c r="BA92" s="163"/>
      <c r="BB92" s="163"/>
      <c r="BC92" s="163"/>
      <c r="BD92" s="163"/>
      <c r="BE92" s="155"/>
      <c r="BF92" s="155"/>
      <c r="BG92" s="155"/>
      <c r="BH92" s="155"/>
      <c r="BI92" s="155"/>
      <c r="BJ92" s="155"/>
      <c r="BK92" s="155"/>
      <c r="BL92" s="155"/>
      <c r="BM92" s="155"/>
      <c r="BN92" s="155"/>
      <c r="BO92" s="155"/>
      <c r="BP92" s="155"/>
      <c r="BQ92" s="152">
        <v>86</v>
      </c>
      <c r="BR92" s="157"/>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36"/>
    </row>
    <row r="93" spans="1:131" s="137" customFormat="1" ht="26.25" hidden="1" customHeight="1" x14ac:dyDescent="0.15">
      <c r="A93" s="160"/>
      <c r="B93" s="161"/>
      <c r="C93" s="161"/>
      <c r="D93" s="161"/>
      <c r="E93" s="161"/>
      <c r="F93" s="161"/>
      <c r="G93" s="161"/>
      <c r="H93" s="161"/>
      <c r="I93" s="161"/>
      <c r="J93" s="161"/>
      <c r="K93" s="161"/>
      <c r="L93" s="161"/>
      <c r="M93" s="161"/>
      <c r="N93" s="161"/>
      <c r="O93" s="161"/>
      <c r="P93" s="161"/>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3"/>
      <c r="BA93" s="163"/>
      <c r="BB93" s="163"/>
      <c r="BC93" s="163"/>
      <c r="BD93" s="163"/>
      <c r="BE93" s="155"/>
      <c r="BF93" s="155"/>
      <c r="BG93" s="155"/>
      <c r="BH93" s="155"/>
      <c r="BI93" s="155"/>
      <c r="BJ93" s="155"/>
      <c r="BK93" s="155"/>
      <c r="BL93" s="155"/>
      <c r="BM93" s="155"/>
      <c r="BN93" s="155"/>
      <c r="BO93" s="155"/>
      <c r="BP93" s="155"/>
      <c r="BQ93" s="152">
        <v>87</v>
      </c>
      <c r="BR93" s="157"/>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36"/>
    </row>
    <row r="94" spans="1:131" s="137" customFormat="1" ht="26.25" hidden="1" customHeight="1" x14ac:dyDescent="0.15">
      <c r="A94" s="160"/>
      <c r="B94" s="161"/>
      <c r="C94" s="161"/>
      <c r="D94" s="161"/>
      <c r="E94" s="161"/>
      <c r="F94" s="161"/>
      <c r="G94" s="161"/>
      <c r="H94" s="161"/>
      <c r="I94" s="161"/>
      <c r="J94" s="161"/>
      <c r="K94" s="161"/>
      <c r="L94" s="161"/>
      <c r="M94" s="161"/>
      <c r="N94" s="161"/>
      <c r="O94" s="161"/>
      <c r="P94" s="161"/>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3"/>
      <c r="BA94" s="163"/>
      <c r="BB94" s="163"/>
      <c r="BC94" s="163"/>
      <c r="BD94" s="163"/>
      <c r="BE94" s="155"/>
      <c r="BF94" s="155"/>
      <c r="BG94" s="155"/>
      <c r="BH94" s="155"/>
      <c r="BI94" s="155"/>
      <c r="BJ94" s="155"/>
      <c r="BK94" s="155"/>
      <c r="BL94" s="155"/>
      <c r="BM94" s="155"/>
      <c r="BN94" s="155"/>
      <c r="BO94" s="155"/>
      <c r="BP94" s="155"/>
      <c r="BQ94" s="152">
        <v>88</v>
      </c>
      <c r="BR94" s="157"/>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36"/>
    </row>
    <row r="95" spans="1:131" s="137" customFormat="1" ht="26.25" hidden="1" customHeight="1" x14ac:dyDescent="0.15">
      <c r="A95" s="160"/>
      <c r="B95" s="161"/>
      <c r="C95" s="161"/>
      <c r="D95" s="161"/>
      <c r="E95" s="161"/>
      <c r="F95" s="161"/>
      <c r="G95" s="161"/>
      <c r="H95" s="161"/>
      <c r="I95" s="161"/>
      <c r="J95" s="161"/>
      <c r="K95" s="161"/>
      <c r="L95" s="161"/>
      <c r="M95" s="161"/>
      <c r="N95" s="161"/>
      <c r="O95" s="161"/>
      <c r="P95" s="161"/>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3"/>
      <c r="BA95" s="163"/>
      <c r="BB95" s="163"/>
      <c r="BC95" s="163"/>
      <c r="BD95" s="163"/>
      <c r="BE95" s="155"/>
      <c r="BF95" s="155"/>
      <c r="BG95" s="155"/>
      <c r="BH95" s="155"/>
      <c r="BI95" s="155"/>
      <c r="BJ95" s="155"/>
      <c r="BK95" s="155"/>
      <c r="BL95" s="155"/>
      <c r="BM95" s="155"/>
      <c r="BN95" s="155"/>
      <c r="BO95" s="155"/>
      <c r="BP95" s="155"/>
      <c r="BQ95" s="152">
        <v>89</v>
      </c>
      <c r="BR95" s="157"/>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36"/>
    </row>
    <row r="96" spans="1:131" s="137" customFormat="1" ht="26.25" hidden="1" customHeight="1" x14ac:dyDescent="0.15">
      <c r="A96" s="160"/>
      <c r="B96" s="161"/>
      <c r="C96" s="161"/>
      <c r="D96" s="161"/>
      <c r="E96" s="161"/>
      <c r="F96" s="161"/>
      <c r="G96" s="161"/>
      <c r="H96" s="161"/>
      <c r="I96" s="161"/>
      <c r="J96" s="161"/>
      <c r="K96" s="161"/>
      <c r="L96" s="161"/>
      <c r="M96" s="161"/>
      <c r="N96" s="161"/>
      <c r="O96" s="161"/>
      <c r="P96" s="161"/>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3"/>
      <c r="BA96" s="163"/>
      <c r="BB96" s="163"/>
      <c r="BC96" s="163"/>
      <c r="BD96" s="163"/>
      <c r="BE96" s="155"/>
      <c r="BF96" s="155"/>
      <c r="BG96" s="155"/>
      <c r="BH96" s="155"/>
      <c r="BI96" s="155"/>
      <c r="BJ96" s="155"/>
      <c r="BK96" s="155"/>
      <c r="BL96" s="155"/>
      <c r="BM96" s="155"/>
      <c r="BN96" s="155"/>
      <c r="BO96" s="155"/>
      <c r="BP96" s="155"/>
      <c r="BQ96" s="152">
        <v>90</v>
      </c>
      <c r="BR96" s="157"/>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36"/>
    </row>
    <row r="97" spans="1:131" s="137" customFormat="1" ht="26.25" hidden="1" customHeight="1" x14ac:dyDescent="0.15">
      <c r="A97" s="160"/>
      <c r="B97" s="161"/>
      <c r="C97" s="161"/>
      <c r="D97" s="161"/>
      <c r="E97" s="161"/>
      <c r="F97" s="161"/>
      <c r="G97" s="161"/>
      <c r="H97" s="161"/>
      <c r="I97" s="161"/>
      <c r="J97" s="161"/>
      <c r="K97" s="161"/>
      <c r="L97" s="161"/>
      <c r="M97" s="161"/>
      <c r="N97" s="161"/>
      <c r="O97" s="161"/>
      <c r="P97" s="161"/>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3"/>
      <c r="BA97" s="163"/>
      <c r="BB97" s="163"/>
      <c r="BC97" s="163"/>
      <c r="BD97" s="163"/>
      <c r="BE97" s="155"/>
      <c r="BF97" s="155"/>
      <c r="BG97" s="155"/>
      <c r="BH97" s="155"/>
      <c r="BI97" s="155"/>
      <c r="BJ97" s="155"/>
      <c r="BK97" s="155"/>
      <c r="BL97" s="155"/>
      <c r="BM97" s="155"/>
      <c r="BN97" s="155"/>
      <c r="BO97" s="155"/>
      <c r="BP97" s="155"/>
      <c r="BQ97" s="152">
        <v>91</v>
      </c>
      <c r="BR97" s="157"/>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36"/>
    </row>
    <row r="98" spans="1:131" s="137" customFormat="1" ht="26.25" hidden="1" customHeight="1" x14ac:dyDescent="0.15">
      <c r="A98" s="160"/>
      <c r="B98" s="161"/>
      <c r="C98" s="161"/>
      <c r="D98" s="161"/>
      <c r="E98" s="161"/>
      <c r="F98" s="161"/>
      <c r="G98" s="161"/>
      <c r="H98" s="161"/>
      <c r="I98" s="161"/>
      <c r="J98" s="161"/>
      <c r="K98" s="161"/>
      <c r="L98" s="161"/>
      <c r="M98" s="161"/>
      <c r="N98" s="161"/>
      <c r="O98" s="161"/>
      <c r="P98" s="161"/>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3"/>
      <c r="BA98" s="163"/>
      <c r="BB98" s="163"/>
      <c r="BC98" s="163"/>
      <c r="BD98" s="163"/>
      <c r="BE98" s="155"/>
      <c r="BF98" s="155"/>
      <c r="BG98" s="155"/>
      <c r="BH98" s="155"/>
      <c r="BI98" s="155"/>
      <c r="BJ98" s="155"/>
      <c r="BK98" s="155"/>
      <c r="BL98" s="155"/>
      <c r="BM98" s="155"/>
      <c r="BN98" s="155"/>
      <c r="BO98" s="155"/>
      <c r="BP98" s="155"/>
      <c r="BQ98" s="152">
        <v>92</v>
      </c>
      <c r="BR98" s="157"/>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36"/>
    </row>
    <row r="99" spans="1:131" s="137" customFormat="1" ht="26.25" hidden="1" customHeight="1" x14ac:dyDescent="0.15">
      <c r="A99" s="160"/>
      <c r="B99" s="161"/>
      <c r="C99" s="161"/>
      <c r="D99" s="161"/>
      <c r="E99" s="161"/>
      <c r="F99" s="161"/>
      <c r="G99" s="161"/>
      <c r="H99" s="161"/>
      <c r="I99" s="161"/>
      <c r="J99" s="161"/>
      <c r="K99" s="161"/>
      <c r="L99" s="161"/>
      <c r="M99" s="161"/>
      <c r="N99" s="161"/>
      <c r="O99" s="161"/>
      <c r="P99" s="161"/>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3"/>
      <c r="BA99" s="163"/>
      <c r="BB99" s="163"/>
      <c r="BC99" s="163"/>
      <c r="BD99" s="163"/>
      <c r="BE99" s="155"/>
      <c r="BF99" s="155"/>
      <c r="BG99" s="155"/>
      <c r="BH99" s="155"/>
      <c r="BI99" s="155"/>
      <c r="BJ99" s="155"/>
      <c r="BK99" s="155"/>
      <c r="BL99" s="155"/>
      <c r="BM99" s="155"/>
      <c r="BN99" s="155"/>
      <c r="BO99" s="155"/>
      <c r="BP99" s="155"/>
      <c r="BQ99" s="152">
        <v>93</v>
      </c>
      <c r="BR99" s="157"/>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36"/>
    </row>
    <row r="100" spans="1:131" s="137" customFormat="1" ht="26.25" hidden="1" customHeight="1" x14ac:dyDescent="0.15">
      <c r="A100" s="160"/>
      <c r="B100" s="161"/>
      <c r="C100" s="161"/>
      <c r="D100" s="161"/>
      <c r="E100" s="161"/>
      <c r="F100" s="161"/>
      <c r="G100" s="161"/>
      <c r="H100" s="161"/>
      <c r="I100" s="161"/>
      <c r="J100" s="161"/>
      <c r="K100" s="161"/>
      <c r="L100" s="161"/>
      <c r="M100" s="161"/>
      <c r="N100" s="161"/>
      <c r="O100" s="161"/>
      <c r="P100" s="161"/>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3"/>
      <c r="BA100" s="163"/>
      <c r="BB100" s="163"/>
      <c r="BC100" s="163"/>
      <c r="BD100" s="163"/>
      <c r="BE100" s="155"/>
      <c r="BF100" s="155"/>
      <c r="BG100" s="155"/>
      <c r="BH100" s="155"/>
      <c r="BI100" s="155"/>
      <c r="BJ100" s="155"/>
      <c r="BK100" s="155"/>
      <c r="BL100" s="155"/>
      <c r="BM100" s="155"/>
      <c r="BN100" s="155"/>
      <c r="BO100" s="155"/>
      <c r="BP100" s="155"/>
      <c r="BQ100" s="152">
        <v>94</v>
      </c>
      <c r="BR100" s="157"/>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36"/>
    </row>
    <row r="101" spans="1:131" s="137" customFormat="1" ht="26.25" hidden="1" customHeight="1" x14ac:dyDescent="0.15">
      <c r="A101" s="160"/>
      <c r="B101" s="161"/>
      <c r="C101" s="161"/>
      <c r="D101" s="161"/>
      <c r="E101" s="161"/>
      <c r="F101" s="161"/>
      <c r="G101" s="161"/>
      <c r="H101" s="161"/>
      <c r="I101" s="161"/>
      <c r="J101" s="161"/>
      <c r="K101" s="161"/>
      <c r="L101" s="161"/>
      <c r="M101" s="161"/>
      <c r="N101" s="161"/>
      <c r="O101" s="161"/>
      <c r="P101" s="161"/>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3"/>
      <c r="BA101" s="163"/>
      <c r="BB101" s="163"/>
      <c r="BC101" s="163"/>
      <c r="BD101" s="163"/>
      <c r="BE101" s="155"/>
      <c r="BF101" s="155"/>
      <c r="BG101" s="155"/>
      <c r="BH101" s="155"/>
      <c r="BI101" s="155"/>
      <c r="BJ101" s="155"/>
      <c r="BK101" s="155"/>
      <c r="BL101" s="155"/>
      <c r="BM101" s="155"/>
      <c r="BN101" s="155"/>
      <c r="BO101" s="155"/>
      <c r="BP101" s="155"/>
      <c r="BQ101" s="152">
        <v>95</v>
      </c>
      <c r="BR101" s="157"/>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36"/>
    </row>
    <row r="102" spans="1:131" s="137" customFormat="1" ht="26.25" customHeight="1" thickBot="1" x14ac:dyDescent="0.2">
      <c r="A102" s="160"/>
      <c r="B102" s="161"/>
      <c r="C102" s="161"/>
      <c r="D102" s="161"/>
      <c r="E102" s="161"/>
      <c r="F102" s="161"/>
      <c r="G102" s="161"/>
      <c r="H102" s="161"/>
      <c r="I102" s="161"/>
      <c r="J102" s="161"/>
      <c r="K102" s="161"/>
      <c r="L102" s="161"/>
      <c r="M102" s="161"/>
      <c r="N102" s="161"/>
      <c r="O102" s="161"/>
      <c r="P102" s="161"/>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3"/>
      <c r="BA102" s="163"/>
      <c r="BB102" s="163"/>
      <c r="BC102" s="163"/>
      <c r="BD102" s="163"/>
      <c r="BE102" s="155"/>
      <c r="BF102" s="155"/>
      <c r="BG102" s="155"/>
      <c r="BH102" s="155"/>
      <c r="BI102" s="155"/>
      <c r="BJ102" s="155"/>
      <c r="BK102" s="155"/>
      <c r="BL102" s="155"/>
      <c r="BM102" s="155"/>
      <c r="BN102" s="155"/>
      <c r="BO102" s="155"/>
      <c r="BP102" s="155"/>
      <c r="BQ102" s="154" t="s">
        <v>366</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36"/>
    </row>
    <row r="103" spans="1:131" s="137" customFormat="1" ht="26.25" customHeight="1" x14ac:dyDescent="0.15">
      <c r="A103" s="160"/>
      <c r="B103" s="161"/>
      <c r="C103" s="161"/>
      <c r="D103" s="161"/>
      <c r="E103" s="161"/>
      <c r="F103" s="161"/>
      <c r="G103" s="161"/>
      <c r="H103" s="161"/>
      <c r="I103" s="161"/>
      <c r="J103" s="161"/>
      <c r="K103" s="161"/>
      <c r="L103" s="161"/>
      <c r="M103" s="161"/>
      <c r="N103" s="161"/>
      <c r="O103" s="161"/>
      <c r="P103" s="161"/>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3"/>
      <c r="BA103" s="163"/>
      <c r="BB103" s="163"/>
      <c r="BC103" s="163"/>
      <c r="BD103" s="163"/>
      <c r="BE103" s="155"/>
      <c r="BF103" s="155"/>
      <c r="BG103" s="155"/>
      <c r="BH103" s="155"/>
      <c r="BI103" s="155"/>
      <c r="BJ103" s="155"/>
      <c r="BK103" s="155"/>
      <c r="BL103" s="155"/>
      <c r="BM103" s="155"/>
      <c r="BN103" s="155"/>
      <c r="BO103" s="155"/>
      <c r="BP103" s="155"/>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36"/>
    </row>
    <row r="104" spans="1:131" s="137" customFormat="1" ht="26.25" customHeight="1" x14ac:dyDescent="0.15">
      <c r="A104" s="160"/>
      <c r="B104" s="161"/>
      <c r="C104" s="161"/>
      <c r="D104" s="161"/>
      <c r="E104" s="161"/>
      <c r="F104" s="161"/>
      <c r="G104" s="161"/>
      <c r="H104" s="161"/>
      <c r="I104" s="161"/>
      <c r="J104" s="161"/>
      <c r="K104" s="161"/>
      <c r="L104" s="161"/>
      <c r="M104" s="161"/>
      <c r="N104" s="161"/>
      <c r="O104" s="161"/>
      <c r="P104" s="161"/>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3"/>
      <c r="BA104" s="163"/>
      <c r="BB104" s="163"/>
      <c r="BC104" s="163"/>
      <c r="BD104" s="163"/>
      <c r="BE104" s="155"/>
      <c r="BF104" s="155"/>
      <c r="BG104" s="155"/>
      <c r="BH104" s="155"/>
      <c r="BI104" s="155"/>
      <c r="BJ104" s="155"/>
      <c r="BK104" s="155"/>
      <c r="BL104" s="155"/>
      <c r="BM104" s="155"/>
      <c r="BN104" s="155"/>
      <c r="BO104" s="155"/>
      <c r="BP104" s="155"/>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36"/>
    </row>
    <row r="105" spans="1:131" s="137" customFormat="1" ht="11.25" customHeight="1" x14ac:dyDescent="0.1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36"/>
    </row>
    <row r="106" spans="1:131" s="137" customFormat="1" ht="11.25" customHeight="1" x14ac:dyDescent="0.1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36"/>
    </row>
    <row r="107" spans="1:131" s="136" customFormat="1" ht="26.25" customHeight="1" thickBot="1" x14ac:dyDescent="0.2">
      <c r="A107" s="165" t="s">
        <v>397</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5" t="s">
        <v>398</v>
      </c>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row>
    <row r="108" spans="1:131" s="136"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36"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283</v>
      </c>
      <c r="AG109" s="923"/>
      <c r="AH109" s="923"/>
      <c r="AI109" s="923"/>
      <c r="AJ109" s="924"/>
      <c r="AK109" s="925" t="s">
        <v>282</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283</v>
      </c>
      <c r="BW109" s="923"/>
      <c r="BX109" s="923"/>
      <c r="BY109" s="923"/>
      <c r="BZ109" s="924"/>
      <c r="CA109" s="925" t="s">
        <v>282</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283</v>
      </c>
      <c r="DM109" s="923"/>
      <c r="DN109" s="923"/>
      <c r="DO109" s="923"/>
      <c r="DP109" s="924"/>
      <c r="DQ109" s="925" t="s">
        <v>282</v>
      </c>
      <c r="DR109" s="923"/>
      <c r="DS109" s="923"/>
      <c r="DT109" s="923"/>
      <c r="DU109" s="924"/>
      <c r="DV109" s="925" t="s">
        <v>403</v>
      </c>
      <c r="DW109" s="923"/>
      <c r="DX109" s="923"/>
      <c r="DY109" s="923"/>
      <c r="DZ109" s="954"/>
    </row>
    <row r="110" spans="1:131" s="136"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363435</v>
      </c>
      <c r="AB110" s="916"/>
      <c r="AC110" s="916"/>
      <c r="AD110" s="916"/>
      <c r="AE110" s="917"/>
      <c r="AF110" s="918">
        <v>355356</v>
      </c>
      <c r="AG110" s="916"/>
      <c r="AH110" s="916"/>
      <c r="AI110" s="916"/>
      <c r="AJ110" s="917"/>
      <c r="AK110" s="918">
        <v>368593</v>
      </c>
      <c r="AL110" s="916"/>
      <c r="AM110" s="916"/>
      <c r="AN110" s="916"/>
      <c r="AO110" s="917"/>
      <c r="AP110" s="919">
        <v>19.100000000000001</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3035005</v>
      </c>
      <c r="BR110" s="863"/>
      <c r="BS110" s="863"/>
      <c r="BT110" s="863"/>
      <c r="BU110" s="863"/>
      <c r="BV110" s="863">
        <v>2957480</v>
      </c>
      <c r="BW110" s="863"/>
      <c r="BX110" s="863"/>
      <c r="BY110" s="863"/>
      <c r="BZ110" s="863"/>
      <c r="CA110" s="863">
        <v>2904390</v>
      </c>
      <c r="CB110" s="863"/>
      <c r="CC110" s="863"/>
      <c r="CD110" s="863"/>
      <c r="CE110" s="863"/>
      <c r="CF110" s="887">
        <v>150.4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36"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36"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2470577</v>
      </c>
      <c r="BR112" s="835"/>
      <c r="BS112" s="835"/>
      <c r="BT112" s="835"/>
      <c r="BU112" s="835"/>
      <c r="BV112" s="835">
        <v>2412127</v>
      </c>
      <c r="BW112" s="835"/>
      <c r="BX112" s="835"/>
      <c r="BY112" s="835"/>
      <c r="BZ112" s="835"/>
      <c r="CA112" s="835">
        <v>2214544</v>
      </c>
      <c r="CB112" s="835"/>
      <c r="CC112" s="835"/>
      <c r="CD112" s="835"/>
      <c r="CE112" s="835"/>
      <c r="CF112" s="896">
        <v>114.7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36"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275964</v>
      </c>
      <c r="AB113" s="944"/>
      <c r="AC113" s="944"/>
      <c r="AD113" s="944"/>
      <c r="AE113" s="945"/>
      <c r="AF113" s="946">
        <v>281472</v>
      </c>
      <c r="AG113" s="944"/>
      <c r="AH113" s="944"/>
      <c r="AI113" s="944"/>
      <c r="AJ113" s="945"/>
      <c r="AK113" s="946">
        <v>280296</v>
      </c>
      <c r="AL113" s="944"/>
      <c r="AM113" s="944"/>
      <c r="AN113" s="944"/>
      <c r="AO113" s="945"/>
      <c r="AP113" s="947">
        <v>14.5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379694</v>
      </c>
      <c r="BR113" s="835"/>
      <c r="BS113" s="835"/>
      <c r="BT113" s="835"/>
      <c r="BU113" s="835"/>
      <c r="BV113" s="835">
        <v>355838</v>
      </c>
      <c r="BW113" s="835"/>
      <c r="BX113" s="835"/>
      <c r="BY113" s="835"/>
      <c r="BZ113" s="835"/>
      <c r="CA113" s="835">
        <v>347743</v>
      </c>
      <c r="CB113" s="835"/>
      <c r="CC113" s="835"/>
      <c r="CD113" s="835"/>
      <c r="CE113" s="835"/>
      <c r="CF113" s="896">
        <v>18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36"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47522</v>
      </c>
      <c r="AB114" s="798"/>
      <c r="AC114" s="798"/>
      <c r="AD114" s="798"/>
      <c r="AE114" s="799"/>
      <c r="AF114" s="800">
        <v>26876</v>
      </c>
      <c r="AG114" s="798"/>
      <c r="AH114" s="798"/>
      <c r="AI114" s="798"/>
      <c r="AJ114" s="799"/>
      <c r="AK114" s="800">
        <v>29431</v>
      </c>
      <c r="AL114" s="798"/>
      <c r="AM114" s="798"/>
      <c r="AN114" s="798"/>
      <c r="AO114" s="799"/>
      <c r="AP114" s="845">
        <v>1.5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1417688</v>
      </c>
      <c r="BR114" s="835"/>
      <c r="BS114" s="835"/>
      <c r="BT114" s="835"/>
      <c r="BU114" s="835"/>
      <c r="BV114" s="835">
        <v>1342939</v>
      </c>
      <c r="BW114" s="835"/>
      <c r="BX114" s="835"/>
      <c r="BY114" s="835"/>
      <c r="BZ114" s="835"/>
      <c r="CA114" s="835">
        <v>1347537</v>
      </c>
      <c r="CB114" s="835"/>
      <c r="CC114" s="835"/>
      <c r="CD114" s="835"/>
      <c r="CE114" s="835"/>
      <c r="CF114" s="896">
        <v>69.8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36"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4040</v>
      </c>
      <c r="BR115" s="835"/>
      <c r="BS115" s="835"/>
      <c r="BT115" s="835"/>
      <c r="BU115" s="835"/>
      <c r="BV115" s="835">
        <v>3530</v>
      </c>
      <c r="BW115" s="835"/>
      <c r="BX115" s="835"/>
      <c r="BY115" s="835"/>
      <c r="BZ115" s="835"/>
      <c r="CA115" s="835">
        <v>1010</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36"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36" customFormat="1" ht="26.25" customHeight="1" x14ac:dyDescent="0.15">
      <c r="A117" s="922" t="s">
        <v>167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686921</v>
      </c>
      <c r="AB117" s="930"/>
      <c r="AC117" s="930"/>
      <c r="AD117" s="930"/>
      <c r="AE117" s="931"/>
      <c r="AF117" s="932">
        <v>663704</v>
      </c>
      <c r="AG117" s="930"/>
      <c r="AH117" s="930"/>
      <c r="AI117" s="930"/>
      <c r="AJ117" s="931"/>
      <c r="AK117" s="932">
        <v>678320</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36"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283</v>
      </c>
      <c r="AG118" s="923"/>
      <c r="AH118" s="923"/>
      <c r="AI118" s="923"/>
      <c r="AJ118" s="924"/>
      <c r="AK118" s="925" t="s">
        <v>282</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36"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167" t="s">
        <v>167</v>
      </c>
      <c r="BA119" s="167"/>
      <c r="BB119" s="167"/>
      <c r="BC119" s="167"/>
      <c r="BD119" s="167"/>
      <c r="BE119" s="167"/>
      <c r="BF119" s="167"/>
      <c r="BG119" s="167"/>
      <c r="BH119" s="167"/>
      <c r="BI119" s="167"/>
      <c r="BJ119" s="167"/>
      <c r="BK119" s="167"/>
      <c r="BL119" s="167"/>
      <c r="BM119" s="167"/>
      <c r="BN119" s="167"/>
      <c r="BO119" s="898" t="s">
        <v>433</v>
      </c>
      <c r="BP119" s="899"/>
      <c r="BQ119" s="903">
        <v>7307004</v>
      </c>
      <c r="BR119" s="866"/>
      <c r="BS119" s="866"/>
      <c r="BT119" s="866"/>
      <c r="BU119" s="866"/>
      <c r="BV119" s="866">
        <v>7071914</v>
      </c>
      <c r="BW119" s="866"/>
      <c r="BX119" s="866"/>
      <c r="BY119" s="866"/>
      <c r="BZ119" s="866"/>
      <c r="CA119" s="866">
        <v>6815224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36"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2684112</v>
      </c>
      <c r="BR120" s="863"/>
      <c r="BS120" s="863"/>
      <c r="BT120" s="863"/>
      <c r="BU120" s="863"/>
      <c r="BV120" s="863">
        <v>2786428</v>
      </c>
      <c r="BW120" s="863"/>
      <c r="BX120" s="863"/>
      <c r="BY120" s="863"/>
      <c r="BZ120" s="863"/>
      <c r="CA120" s="863">
        <v>2969322</v>
      </c>
      <c r="CB120" s="863"/>
      <c r="CC120" s="863"/>
      <c r="CD120" s="863"/>
      <c r="CE120" s="863"/>
      <c r="CF120" s="887">
        <v>153.69999999999999</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2279411</v>
      </c>
      <c r="DH120" s="863"/>
      <c r="DI120" s="863"/>
      <c r="DJ120" s="863"/>
      <c r="DK120" s="863"/>
      <c r="DL120" s="863">
        <v>2211950</v>
      </c>
      <c r="DM120" s="863"/>
      <c r="DN120" s="863"/>
      <c r="DO120" s="863"/>
      <c r="DP120" s="863"/>
      <c r="DQ120" s="863">
        <v>2029836</v>
      </c>
      <c r="DR120" s="863"/>
      <c r="DS120" s="863"/>
      <c r="DT120" s="863"/>
      <c r="DU120" s="863"/>
      <c r="DV120" s="864">
        <v>105.1</v>
      </c>
      <c r="DW120" s="864"/>
      <c r="DX120" s="864"/>
      <c r="DY120" s="864"/>
      <c r="DZ120" s="865"/>
    </row>
    <row r="121" spans="1:130" s="136"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153334</v>
      </c>
      <c r="DH121" s="835"/>
      <c r="DI121" s="835"/>
      <c r="DJ121" s="835"/>
      <c r="DK121" s="835"/>
      <c r="DL121" s="835">
        <v>142574</v>
      </c>
      <c r="DM121" s="835"/>
      <c r="DN121" s="835"/>
      <c r="DO121" s="835"/>
      <c r="DP121" s="835"/>
      <c r="DQ121" s="835">
        <v>131393</v>
      </c>
      <c r="DR121" s="835"/>
      <c r="DS121" s="835"/>
      <c r="DT121" s="835"/>
      <c r="DU121" s="835"/>
      <c r="DV121" s="812">
        <v>6.8</v>
      </c>
      <c r="DW121" s="812"/>
      <c r="DX121" s="812"/>
      <c r="DY121" s="812"/>
      <c r="DZ121" s="813"/>
    </row>
    <row r="122" spans="1:130" s="136"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4146617</v>
      </c>
      <c r="BR122" s="866"/>
      <c r="BS122" s="866"/>
      <c r="BT122" s="866"/>
      <c r="BU122" s="866"/>
      <c r="BV122" s="866">
        <v>3960011</v>
      </c>
      <c r="BW122" s="866"/>
      <c r="BX122" s="866"/>
      <c r="BY122" s="866"/>
      <c r="BZ122" s="866"/>
      <c r="CA122" s="866">
        <v>3823163</v>
      </c>
      <c r="CB122" s="866"/>
      <c r="CC122" s="866"/>
      <c r="CD122" s="866"/>
      <c r="CE122" s="866"/>
      <c r="CF122" s="867">
        <v>197.9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16171</v>
      </c>
      <c r="DH122" s="835"/>
      <c r="DI122" s="835"/>
      <c r="DJ122" s="835"/>
      <c r="DK122" s="835"/>
      <c r="DL122" s="835">
        <v>37841</v>
      </c>
      <c r="DM122" s="835"/>
      <c r="DN122" s="835"/>
      <c r="DO122" s="835"/>
      <c r="DP122" s="835"/>
      <c r="DQ122" s="835">
        <v>35276</v>
      </c>
      <c r="DR122" s="835"/>
      <c r="DS122" s="835"/>
      <c r="DT122" s="835"/>
      <c r="DU122" s="835"/>
      <c r="DV122" s="812">
        <v>1.8</v>
      </c>
      <c r="DW122" s="812"/>
      <c r="DX122" s="812"/>
      <c r="DY122" s="812"/>
      <c r="DZ122" s="813"/>
    </row>
    <row r="123" spans="1:130" s="136"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167" t="s">
        <v>167</v>
      </c>
      <c r="BA123" s="167"/>
      <c r="BB123" s="167"/>
      <c r="BC123" s="167"/>
      <c r="BD123" s="167"/>
      <c r="BE123" s="167"/>
      <c r="BF123" s="167"/>
      <c r="BG123" s="167"/>
      <c r="BH123" s="167"/>
      <c r="BI123" s="167"/>
      <c r="BJ123" s="167"/>
      <c r="BK123" s="167"/>
      <c r="BL123" s="167"/>
      <c r="BM123" s="167"/>
      <c r="BN123" s="167"/>
      <c r="BO123" s="898" t="s">
        <v>441</v>
      </c>
      <c r="BP123" s="899"/>
      <c r="BQ123" s="853">
        <v>6830729</v>
      </c>
      <c r="BR123" s="854"/>
      <c r="BS123" s="854"/>
      <c r="BT123" s="854"/>
      <c r="BU123" s="854"/>
      <c r="BV123" s="854">
        <v>6746439</v>
      </c>
      <c r="BW123" s="854"/>
      <c r="BX123" s="854"/>
      <c r="BY123" s="854"/>
      <c r="BZ123" s="854"/>
      <c r="CA123" s="854">
        <v>6792485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21661</v>
      </c>
      <c r="DH123" s="798"/>
      <c r="DI123" s="798"/>
      <c r="DJ123" s="798"/>
      <c r="DK123" s="799"/>
      <c r="DL123" s="800">
        <v>19762</v>
      </c>
      <c r="DM123" s="798"/>
      <c r="DN123" s="798"/>
      <c r="DO123" s="798"/>
      <c r="DP123" s="799"/>
      <c r="DQ123" s="800">
        <v>18039</v>
      </c>
      <c r="DR123" s="798"/>
      <c r="DS123" s="798"/>
      <c r="DT123" s="798"/>
      <c r="DU123" s="799"/>
      <c r="DV123" s="845">
        <v>0.9</v>
      </c>
      <c r="DW123" s="846"/>
      <c r="DX123" s="846"/>
      <c r="DY123" s="846"/>
      <c r="DZ123" s="847"/>
    </row>
    <row r="124" spans="1:130" s="136"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24.3</v>
      </c>
      <c r="BR124" s="852"/>
      <c r="BS124" s="852"/>
      <c r="BT124" s="852"/>
      <c r="BU124" s="852"/>
      <c r="BV124" s="852">
        <v>16.5</v>
      </c>
      <c r="BW124" s="852"/>
      <c r="BX124" s="852"/>
      <c r="BY124" s="852"/>
      <c r="BZ124" s="852"/>
      <c r="CA124" s="852">
        <v>1.1000000000000001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36"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168"/>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70"/>
      <c r="BR125" s="170"/>
      <c r="BS125" s="170"/>
      <c r="BT125" s="170"/>
      <c r="BU125" s="170"/>
      <c r="BV125" s="170"/>
      <c r="BW125" s="170"/>
      <c r="BX125" s="170"/>
      <c r="BY125" s="170"/>
      <c r="BZ125" s="170"/>
      <c r="CA125" s="170"/>
      <c r="CB125" s="170"/>
      <c r="CC125" s="170"/>
      <c r="CD125" s="170"/>
      <c r="CE125" s="170"/>
      <c r="CF125" s="170"/>
      <c r="CG125" s="170"/>
      <c r="CH125" s="170"/>
      <c r="CI125" s="170"/>
      <c r="CJ125" s="171"/>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36"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2"/>
      <c r="BV126" s="172"/>
      <c r="BW126" s="172"/>
      <c r="BX126" s="172"/>
      <c r="BY126" s="172"/>
      <c r="BZ126" s="172"/>
      <c r="CA126" s="172"/>
      <c r="CB126" s="172"/>
      <c r="CC126" s="172"/>
      <c r="CD126" s="173"/>
      <c r="CE126" s="173"/>
      <c r="CF126" s="173"/>
      <c r="CG126" s="170"/>
      <c r="CH126" s="170"/>
      <c r="CI126" s="170"/>
      <c r="CJ126" s="171"/>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36"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172"/>
      <c r="AV127" s="172"/>
      <c r="AW127" s="172"/>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172"/>
      <c r="CB127" s="172"/>
      <c r="CC127" s="172"/>
      <c r="CD127" s="173"/>
      <c r="CE127" s="173"/>
      <c r="CF127" s="173"/>
      <c r="CG127" s="170"/>
      <c r="CH127" s="170"/>
      <c r="CI127" s="170"/>
      <c r="CJ127" s="171"/>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36"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172"/>
      <c r="AV128" s="172"/>
      <c r="AW128" s="172"/>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173"/>
      <c r="CB128" s="173"/>
      <c r="CC128" s="173"/>
      <c r="CD128" s="173"/>
      <c r="CE128" s="173"/>
      <c r="CF128" s="173"/>
      <c r="CG128" s="170"/>
      <c r="CH128" s="170"/>
      <c r="CI128" s="170"/>
      <c r="CJ128" s="171"/>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4040</v>
      </c>
      <c r="DH128" s="809"/>
      <c r="DI128" s="809"/>
      <c r="DJ128" s="809"/>
      <c r="DK128" s="809"/>
      <c r="DL128" s="809">
        <v>3530</v>
      </c>
      <c r="DM128" s="809"/>
      <c r="DN128" s="809"/>
      <c r="DO128" s="809"/>
      <c r="DP128" s="809"/>
      <c r="DQ128" s="809">
        <v>1010</v>
      </c>
      <c r="DR128" s="809"/>
      <c r="DS128" s="809"/>
      <c r="DT128" s="809"/>
      <c r="DU128" s="809"/>
      <c r="DV128" s="810">
        <v>0.1</v>
      </c>
      <c r="DW128" s="810"/>
      <c r="DX128" s="810"/>
      <c r="DY128" s="810"/>
      <c r="DZ128" s="811"/>
    </row>
    <row r="129" spans="1:131" s="136"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2393154</v>
      </c>
      <c r="AB129" s="798"/>
      <c r="AC129" s="798"/>
      <c r="AD129" s="798"/>
      <c r="AE129" s="799"/>
      <c r="AF129" s="800">
        <v>2392721</v>
      </c>
      <c r="AG129" s="798"/>
      <c r="AH129" s="798"/>
      <c r="AI129" s="798"/>
      <c r="AJ129" s="799"/>
      <c r="AK129" s="800">
        <v>2367536</v>
      </c>
      <c r="AL129" s="798"/>
      <c r="AM129" s="798"/>
      <c r="AN129" s="798"/>
      <c r="AO129" s="799"/>
      <c r="AP129" s="801"/>
      <c r="AQ129" s="802"/>
      <c r="AR129" s="802"/>
      <c r="AS129" s="802"/>
      <c r="AT129" s="803"/>
      <c r="AU129" s="174"/>
      <c r="AV129" s="174"/>
      <c r="AW129" s="174"/>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175"/>
      <c r="DJ129" s="175"/>
      <c r="DK129" s="175"/>
      <c r="DL129" s="175"/>
      <c r="DM129" s="175"/>
      <c r="DN129" s="175"/>
      <c r="DO129" s="175"/>
      <c r="DP129" s="143"/>
      <c r="DQ129" s="143"/>
      <c r="DR129" s="143"/>
      <c r="DS129" s="143"/>
      <c r="DT129" s="143"/>
      <c r="DU129" s="143"/>
      <c r="DV129" s="143"/>
      <c r="DW129" s="143"/>
      <c r="DX129" s="143"/>
      <c r="DY129" s="143"/>
      <c r="DZ129" s="147"/>
    </row>
    <row r="130" spans="1:131" s="136"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435877</v>
      </c>
      <c r="AB130" s="798"/>
      <c r="AC130" s="798"/>
      <c r="AD130" s="798"/>
      <c r="AE130" s="799"/>
      <c r="AF130" s="800">
        <v>431807</v>
      </c>
      <c r="AG130" s="798"/>
      <c r="AH130" s="798"/>
      <c r="AI130" s="798"/>
      <c r="AJ130" s="799"/>
      <c r="AK130" s="800">
        <v>436079</v>
      </c>
      <c r="AL130" s="798"/>
      <c r="AM130" s="798"/>
      <c r="AN130" s="798"/>
      <c r="AO130" s="799"/>
      <c r="AP130" s="801"/>
      <c r="AQ130" s="802"/>
      <c r="AR130" s="802"/>
      <c r="AS130" s="802"/>
      <c r="AT130" s="803"/>
      <c r="AU130" s="174"/>
      <c r="AV130" s="174"/>
      <c r="AW130" s="174"/>
      <c r="AX130" s="767" t="s">
        <v>461</v>
      </c>
      <c r="AY130" s="768"/>
      <c r="AZ130" s="768"/>
      <c r="BA130" s="768"/>
      <c r="BB130" s="768"/>
      <c r="BC130" s="768"/>
      <c r="BD130" s="768"/>
      <c r="BE130" s="769"/>
      <c r="BF130" s="770">
        <v>12.3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175"/>
      <c r="DJ130" s="175"/>
      <c r="DK130" s="175"/>
      <c r="DL130" s="175"/>
      <c r="DM130" s="175"/>
      <c r="DN130" s="175"/>
      <c r="DO130" s="175"/>
      <c r="DP130" s="143"/>
      <c r="DQ130" s="143"/>
      <c r="DR130" s="143"/>
      <c r="DS130" s="143"/>
      <c r="DT130" s="143"/>
      <c r="DU130" s="143"/>
      <c r="DV130" s="143"/>
      <c r="DW130" s="143"/>
      <c r="DX130" s="143"/>
      <c r="DY130" s="143"/>
      <c r="DZ130" s="147"/>
    </row>
    <row r="131" spans="1:131" s="136"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1957277</v>
      </c>
      <c r="AB131" s="781"/>
      <c r="AC131" s="781"/>
      <c r="AD131" s="781"/>
      <c r="AE131" s="782"/>
      <c r="AF131" s="783">
        <v>1960914</v>
      </c>
      <c r="AG131" s="781"/>
      <c r="AH131" s="781"/>
      <c r="AI131" s="781"/>
      <c r="AJ131" s="782"/>
      <c r="AK131" s="783">
        <v>1931457</v>
      </c>
      <c r="AL131" s="781"/>
      <c r="AM131" s="781"/>
      <c r="AN131" s="781"/>
      <c r="AO131" s="782"/>
      <c r="AP131" s="784"/>
      <c r="AQ131" s="785"/>
      <c r="AR131" s="785"/>
      <c r="AS131" s="785"/>
      <c r="AT131" s="786"/>
      <c r="AU131" s="174"/>
      <c r="AV131" s="174"/>
      <c r="AW131" s="174"/>
      <c r="AX131" s="745" t="s">
        <v>463</v>
      </c>
      <c r="AY131" s="746"/>
      <c r="AZ131" s="746"/>
      <c r="BA131" s="746"/>
      <c r="BB131" s="746"/>
      <c r="BC131" s="746"/>
      <c r="BD131" s="746"/>
      <c r="BE131" s="747"/>
      <c r="BF131" s="748">
        <v>1.1000000000000001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c r="DE131" s="175"/>
      <c r="DF131" s="175"/>
      <c r="DG131" s="175"/>
      <c r="DH131" s="175"/>
      <c r="DI131" s="175"/>
      <c r="DJ131" s="175"/>
      <c r="DK131" s="175"/>
      <c r="DL131" s="175"/>
      <c r="DM131" s="175"/>
      <c r="DN131" s="175"/>
      <c r="DO131" s="175"/>
      <c r="DP131" s="143"/>
      <c r="DQ131" s="143"/>
      <c r="DR131" s="143"/>
      <c r="DS131" s="143"/>
      <c r="DT131" s="143"/>
      <c r="DU131" s="143"/>
      <c r="DV131" s="143"/>
      <c r="DW131" s="143"/>
      <c r="DX131" s="143"/>
      <c r="DY131" s="143"/>
      <c r="DZ131" s="147"/>
    </row>
    <row r="132" spans="1:131" s="136"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12.82618658</v>
      </c>
      <c r="AB132" s="761"/>
      <c r="AC132" s="761"/>
      <c r="AD132" s="761"/>
      <c r="AE132" s="762"/>
      <c r="AF132" s="763">
        <v>11.82596483</v>
      </c>
      <c r="AG132" s="761"/>
      <c r="AH132" s="761"/>
      <c r="AI132" s="761"/>
      <c r="AJ132" s="762"/>
      <c r="AK132" s="763">
        <v>12.541879010000001</v>
      </c>
      <c r="AL132" s="761"/>
      <c r="AM132" s="761"/>
      <c r="AN132" s="761"/>
      <c r="AO132" s="762"/>
      <c r="AP132" s="764"/>
      <c r="AQ132" s="765"/>
      <c r="AR132" s="765"/>
      <c r="AS132" s="765"/>
      <c r="AT132" s="766"/>
      <c r="AU132" s="176"/>
      <c r="AV132" s="177"/>
      <c r="AW132" s="177"/>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4"/>
      <c r="BT132" s="143"/>
      <c r="BU132" s="143"/>
      <c r="BV132" s="143"/>
      <c r="BW132" s="143"/>
      <c r="BX132" s="143"/>
      <c r="BY132" s="143"/>
      <c r="BZ132" s="143"/>
      <c r="CA132" s="175"/>
      <c r="CB132" s="175"/>
      <c r="CC132" s="175"/>
      <c r="CD132" s="175"/>
      <c r="CE132" s="175"/>
      <c r="CF132" s="175"/>
      <c r="CG132" s="175"/>
      <c r="CH132" s="175"/>
      <c r="CI132" s="175"/>
      <c r="CJ132" s="175"/>
      <c r="CK132" s="175"/>
      <c r="CL132" s="175"/>
      <c r="CM132" s="175"/>
      <c r="CN132" s="175"/>
      <c r="CO132" s="175"/>
      <c r="CP132" s="175"/>
      <c r="CQ132" s="175"/>
      <c r="CR132" s="175"/>
      <c r="CS132" s="175"/>
      <c r="CT132" s="175"/>
      <c r="CU132" s="175"/>
      <c r="CV132" s="175"/>
      <c r="CW132" s="175"/>
      <c r="CX132" s="175"/>
      <c r="CY132" s="175"/>
      <c r="CZ132" s="175"/>
      <c r="DA132" s="175"/>
      <c r="DB132" s="175"/>
      <c r="DC132" s="175"/>
      <c r="DD132" s="175"/>
      <c r="DE132" s="175"/>
      <c r="DF132" s="175"/>
      <c r="DG132" s="175"/>
      <c r="DH132" s="175"/>
      <c r="DI132" s="175"/>
      <c r="DJ132" s="175"/>
      <c r="DK132" s="175"/>
      <c r="DL132" s="175"/>
      <c r="DM132" s="175"/>
      <c r="DN132" s="175"/>
      <c r="DO132" s="175"/>
      <c r="DP132" s="147"/>
      <c r="DQ132" s="147"/>
      <c r="DR132" s="147"/>
      <c r="DS132" s="147"/>
      <c r="DT132" s="147"/>
      <c r="DU132" s="147"/>
      <c r="DV132" s="147"/>
      <c r="DW132" s="147"/>
      <c r="DX132" s="147"/>
      <c r="DY132" s="147"/>
      <c r="DZ132" s="147"/>
    </row>
    <row r="133" spans="1:131" s="136"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12.7</v>
      </c>
      <c r="AB133" s="740"/>
      <c r="AC133" s="740"/>
      <c r="AD133" s="740"/>
      <c r="AE133" s="741"/>
      <c r="AF133" s="739">
        <v>12.5</v>
      </c>
      <c r="AG133" s="740"/>
      <c r="AH133" s="740"/>
      <c r="AI133" s="740"/>
      <c r="AJ133" s="741"/>
      <c r="AK133" s="739">
        <v>12.3</v>
      </c>
      <c r="AL133" s="740"/>
      <c r="AM133" s="740"/>
      <c r="AN133" s="740"/>
      <c r="AO133" s="741"/>
      <c r="AP133" s="742"/>
      <c r="AQ133" s="743"/>
      <c r="AR133" s="743"/>
      <c r="AS133" s="743"/>
      <c r="AT133" s="744"/>
      <c r="AU133" s="177"/>
      <c r="AV133" s="177"/>
      <c r="AW133" s="177"/>
      <c r="AX133" s="177"/>
      <c r="AY133" s="177"/>
      <c r="AZ133" s="177"/>
      <c r="BA133" s="177"/>
      <c r="BB133" s="177"/>
      <c r="BC133" s="177"/>
      <c r="BD133" s="177"/>
      <c r="BE133" s="177"/>
      <c r="BF133" s="177"/>
      <c r="BG133" s="177"/>
      <c r="BH133" s="177"/>
      <c r="BI133" s="177"/>
      <c r="BJ133" s="177"/>
      <c r="BK133" s="177"/>
      <c r="BL133" s="177"/>
      <c r="BM133" s="177"/>
      <c r="BN133" s="175"/>
      <c r="BO133" s="175"/>
      <c r="BP133" s="175"/>
      <c r="BQ133" s="175"/>
      <c r="BR133" s="175"/>
      <c r="BS133" s="175"/>
      <c r="BT133" s="175"/>
      <c r="BU133" s="175"/>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5"/>
      <c r="DJ133" s="175"/>
      <c r="DK133" s="175"/>
      <c r="DL133" s="175"/>
      <c r="DM133" s="175"/>
      <c r="DN133" s="175"/>
      <c r="DO133" s="175"/>
      <c r="DP133" s="147"/>
      <c r="DQ133" s="147"/>
      <c r="DR133" s="147"/>
      <c r="DS133" s="147"/>
      <c r="DT133" s="147"/>
      <c r="DU133" s="147"/>
      <c r="DV133" s="147"/>
      <c r="DW133" s="147"/>
      <c r="DX133" s="147"/>
      <c r="DY133" s="147"/>
      <c r="DZ133" s="147"/>
    </row>
    <row r="134" spans="1:131" s="137" customFormat="1" ht="11.25" customHeight="1" x14ac:dyDescent="0.15">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7"/>
      <c r="AV134" s="177"/>
      <c r="AW134" s="177"/>
      <c r="AX134" s="177"/>
      <c r="AY134" s="177"/>
      <c r="AZ134" s="177"/>
      <c r="BA134" s="177"/>
      <c r="BB134" s="177"/>
      <c r="BC134" s="177"/>
      <c r="BD134" s="177"/>
      <c r="BE134" s="177"/>
      <c r="BF134" s="177"/>
      <c r="BG134" s="177"/>
      <c r="BH134" s="177"/>
      <c r="BI134" s="177"/>
      <c r="BJ134" s="177"/>
      <c r="BK134" s="177"/>
      <c r="BL134" s="177"/>
      <c r="BM134" s="177"/>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175"/>
      <c r="DJ134" s="175"/>
      <c r="DK134" s="175"/>
      <c r="DL134" s="175"/>
      <c r="DM134" s="175"/>
      <c r="DN134" s="175"/>
      <c r="DO134" s="175"/>
      <c r="DP134" s="147"/>
      <c r="DQ134" s="147"/>
      <c r="DR134" s="147"/>
      <c r="DS134" s="147"/>
      <c r="DT134" s="147"/>
      <c r="DU134" s="147"/>
      <c r="DV134" s="147"/>
      <c r="DW134" s="147"/>
      <c r="DX134" s="147"/>
      <c r="DY134" s="147"/>
      <c r="DZ134" s="147"/>
      <c r="EA134" s="136"/>
    </row>
    <row r="135" spans="1:131" ht="14.25" hidden="1" x14ac:dyDescent="0.15">
      <c r="AU135" s="178"/>
      <c r="AV135" s="178"/>
      <c r="AW135" s="178"/>
      <c r="AX135" s="178"/>
      <c r="AY135" s="178"/>
      <c r="AZ135" s="178"/>
      <c r="BA135" s="178"/>
      <c r="BB135" s="178"/>
      <c r="BC135" s="178"/>
      <c r="BD135" s="178"/>
      <c r="BE135" s="178"/>
      <c r="BF135" s="178"/>
      <c r="BG135" s="178"/>
      <c r="BH135" s="178"/>
      <c r="BI135" s="178"/>
      <c r="BJ135" s="178"/>
      <c r="BK135" s="178"/>
      <c r="BL135" s="178"/>
      <c r="BM135" s="178"/>
      <c r="BN135" s="178"/>
      <c r="BO135" s="178"/>
      <c r="BP135" s="178"/>
      <c r="BQ135" s="178"/>
      <c r="BR135" s="178"/>
      <c r="BS135" s="178"/>
      <c r="BT135" s="178"/>
      <c r="BU135" s="178"/>
      <c r="BV135" s="178"/>
      <c r="BW135" s="178"/>
      <c r="BX135" s="178"/>
      <c r="BY135" s="178"/>
      <c r="BZ135" s="178"/>
      <c r="CA135" s="178"/>
      <c r="CB135" s="178"/>
      <c r="CC135" s="178"/>
      <c r="CD135" s="178"/>
      <c r="CE135" s="178"/>
      <c r="CF135" s="178"/>
      <c r="CG135" s="178"/>
      <c r="CH135" s="178"/>
      <c r="CI135" s="178"/>
      <c r="CJ135" s="178"/>
      <c r="CK135" s="178"/>
      <c r="CL135" s="178"/>
      <c r="CM135" s="178"/>
      <c r="CN135" s="178"/>
      <c r="CO135" s="178"/>
      <c r="CP135" s="178"/>
      <c r="CQ135" s="178"/>
      <c r="CR135" s="178"/>
      <c r="CS135" s="178"/>
      <c r="CT135" s="178"/>
      <c r="CU135" s="178"/>
      <c r="CV135" s="178"/>
      <c r="CW135" s="178"/>
      <c r="CX135" s="178"/>
      <c r="CY135" s="178"/>
      <c r="CZ135" s="178"/>
      <c r="DA135" s="178"/>
      <c r="DB135" s="178"/>
      <c r="DC135" s="178"/>
      <c r="DD135" s="178"/>
      <c r="DE135" s="178"/>
      <c r="DF135" s="178"/>
      <c r="DG135" s="178"/>
      <c r="DH135" s="178"/>
      <c r="DI135" s="178"/>
      <c r="DJ135" s="178"/>
      <c r="DK135" s="178"/>
      <c r="DL135" s="178"/>
      <c r="DM135" s="178"/>
      <c r="DN135" s="178"/>
      <c r="DO135" s="178"/>
      <c r="DP135" s="178"/>
      <c r="DQ135" s="178"/>
      <c r="DR135" s="178"/>
      <c r="DS135" s="178"/>
      <c r="DT135" s="178"/>
      <c r="DU135" s="178"/>
      <c r="DV135" s="178"/>
      <c r="DW135" s="178"/>
      <c r="DX135" s="178"/>
      <c r="DY135" s="178"/>
      <c r="DZ135" s="178"/>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181" customWidth="1"/>
    <col min="37" max="16384" width="9" style="180" hidden="1"/>
  </cols>
  <sheetData>
    <row r="1" spans="2:36"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180"/>
    </row>
    <row r="17" spans="34:36" x14ac:dyDescent="0.15">
      <c r="AJ17" s="180"/>
    </row>
    <row r="18" spans="34:36" x14ac:dyDescent="0.15"/>
    <row r="19" spans="34:36" x14ac:dyDescent="0.15"/>
    <row r="20" spans="34:36" x14ac:dyDescent="0.15">
      <c r="AI20" s="180"/>
      <c r="AJ20" s="180"/>
    </row>
    <row r="21" spans="34:36" x14ac:dyDescent="0.15">
      <c r="AJ21" s="180"/>
    </row>
    <row r="22" spans="34:36" x14ac:dyDescent="0.15"/>
    <row r="23" spans="34:36" x14ac:dyDescent="0.15">
      <c r="AI23" s="180"/>
      <c r="AJ23" s="180"/>
    </row>
    <row r="24" spans="34:36" x14ac:dyDescent="0.15">
      <c r="AJ24" s="180"/>
    </row>
    <row r="25" spans="34:36" x14ac:dyDescent="0.15">
      <c r="AJ25" s="180"/>
    </row>
    <row r="26" spans="34:36" x14ac:dyDescent="0.15">
      <c r="AI26" s="180"/>
      <c r="AJ26" s="180"/>
    </row>
    <row r="27" spans="34:36" x14ac:dyDescent="0.15"/>
    <row r="28" spans="34:36" x14ac:dyDescent="0.15">
      <c r="AI28" s="180"/>
      <c r="AJ28" s="180"/>
    </row>
    <row r="29" spans="34:36" x14ac:dyDescent="0.15">
      <c r="AJ29" s="180"/>
    </row>
    <row r="30" spans="34:36" x14ac:dyDescent="0.15"/>
    <row r="31" spans="34:36" x14ac:dyDescent="0.15">
      <c r="AH31" s="180"/>
      <c r="AI31" s="180"/>
      <c r="AJ31" s="180"/>
    </row>
    <row r="32" spans="34:36" x14ac:dyDescent="0.15"/>
    <row r="33" spans="28:36" x14ac:dyDescent="0.15">
      <c r="AI33" s="180"/>
      <c r="AJ33" s="180"/>
    </row>
    <row r="34" spans="28:36" x14ac:dyDescent="0.15">
      <c r="AF34" s="180"/>
    </row>
    <row r="35" spans="28:36" x14ac:dyDescent="0.15">
      <c r="AB35" s="180"/>
      <c r="AC35" s="180"/>
      <c r="AD35" s="180"/>
      <c r="AF35" s="180"/>
      <c r="AG35" s="180"/>
      <c r="AH35" s="180"/>
      <c r="AI35" s="180"/>
      <c r="AJ35" s="180"/>
    </row>
    <row r="36" spans="28:36" x14ac:dyDescent="0.15"/>
    <row r="37" spans="28:36" x14ac:dyDescent="0.15">
      <c r="AE37" s="180"/>
      <c r="AJ37" s="180"/>
    </row>
    <row r="38" spans="28:36" x14ac:dyDescent="0.15">
      <c r="AB38" s="180"/>
      <c r="AC38" s="180"/>
      <c r="AD38" s="180"/>
      <c r="AE38" s="180"/>
      <c r="AG38" s="180"/>
      <c r="AH38" s="180"/>
      <c r="AI38" s="180"/>
      <c r="AJ38" s="18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180"/>
      <c r="AH49" s="180"/>
      <c r="AI49" s="180"/>
      <c r="AJ49" s="18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180"/>
      <c r="AA63" s="180"/>
    </row>
    <row r="64" spans="22:36" x14ac:dyDescent="0.15">
      <c r="V64" s="180"/>
    </row>
    <row r="65" spans="15:36" x14ac:dyDescent="0.15">
      <c r="X65" s="180"/>
      <c r="Z65" s="180"/>
      <c r="AC65" s="180"/>
    </row>
    <row r="66" spans="15:36" x14ac:dyDescent="0.15">
      <c r="Q66" s="180"/>
      <c r="S66" s="180"/>
      <c r="U66" s="180"/>
      <c r="AF66" s="180"/>
    </row>
    <row r="67" spans="15:36" x14ac:dyDescent="0.15">
      <c r="O67" s="180"/>
      <c r="P67" s="180"/>
      <c r="R67" s="180"/>
      <c r="T67" s="180"/>
      <c r="Y67" s="180"/>
      <c r="AB67" s="180"/>
      <c r="AD67" s="180"/>
      <c r="AE67" s="180"/>
      <c r="AG67" s="180"/>
      <c r="AH67" s="180"/>
      <c r="AI67" s="180"/>
      <c r="AJ67" s="180"/>
    </row>
    <row r="68" spans="15:36" x14ac:dyDescent="0.15"/>
    <row r="69" spans="15:36" x14ac:dyDescent="0.15"/>
    <row r="70" spans="15:36" x14ac:dyDescent="0.15"/>
    <row r="71" spans="15:36" x14ac:dyDescent="0.15"/>
    <row r="72" spans="15:36" x14ac:dyDescent="0.15">
      <c r="AJ72" s="180"/>
    </row>
    <row r="73" spans="15:36" x14ac:dyDescent="0.15">
      <c r="AJ73" s="18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180"/>
    </row>
    <row r="97" spans="24:36" x14ac:dyDescent="0.15">
      <c r="AA97" s="180"/>
    </row>
    <row r="98" spans="24:36" hidden="1" x14ac:dyDescent="0.15">
      <c r="AA98" s="180"/>
    </row>
    <row r="99" spans="24:36" hidden="1" x14ac:dyDescent="0.15">
      <c r="AA99" s="180"/>
    </row>
    <row r="100" spans="24:36" hidden="1" x14ac:dyDescent="0.15"/>
    <row r="101" spans="24:36" ht="12" hidden="1" customHeight="1" x14ac:dyDescent="0.15">
      <c r="X101" s="180"/>
      <c r="Y101" s="180"/>
      <c r="Z101" s="180"/>
      <c r="AC101" s="180"/>
    </row>
    <row r="102" spans="24:36" ht="1.5" hidden="1" customHeight="1" x14ac:dyDescent="0.15">
      <c r="AC102" s="180"/>
      <c r="AF102" s="180"/>
    </row>
    <row r="103" spans="24:36" hidden="1" x14ac:dyDescent="0.15">
      <c r="AB103" s="180"/>
      <c r="AD103" s="180"/>
      <c r="AE103" s="180"/>
      <c r="AF103" s="180"/>
      <c r="AG103" s="180"/>
      <c r="AH103" s="180"/>
      <c r="AI103" s="180"/>
      <c r="AJ103" s="180"/>
    </row>
    <row r="104" spans="24:36" hidden="1" x14ac:dyDescent="0.15">
      <c r="AD104" s="180"/>
      <c r="AE104" s="180"/>
      <c r="AG104" s="180"/>
      <c r="AH104" s="180"/>
      <c r="AI104" s="180"/>
      <c r="AJ104" s="18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181" customWidth="1"/>
    <col min="2" max="15" width="9" style="181" customWidth="1"/>
    <col min="16" max="16" width="9.125" style="181" bestFit="1" customWidth="1"/>
    <col min="17" max="34" width="9" style="181" customWidth="1"/>
    <col min="35" max="16384" width="9" style="180" hidden="1"/>
  </cols>
  <sheetData>
    <row r="1" spans="2:34"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2:34" x14ac:dyDescent="0.15"/>
    <row r="3" spans="2:34" x14ac:dyDescent="0.15"/>
    <row r="4" spans="2:34" x14ac:dyDescent="0.15">
      <c r="R4" s="180"/>
      <c r="S4" s="180"/>
      <c r="T4" s="180"/>
      <c r="U4" s="180"/>
      <c r="V4" s="180"/>
      <c r="W4" s="180"/>
      <c r="X4" s="180"/>
      <c r="Y4" s="180"/>
      <c r="Z4" s="180"/>
      <c r="AA4" s="180"/>
      <c r="AB4" s="180"/>
      <c r="AC4" s="180"/>
      <c r="AD4" s="180"/>
      <c r="AE4" s="180"/>
      <c r="AF4" s="180"/>
      <c r="AG4" s="180"/>
      <c r="AH4" s="180"/>
    </row>
    <row r="5" spans="2:34" x14ac:dyDescent="0.15">
      <c r="R5" s="180"/>
      <c r="S5" s="180"/>
      <c r="T5" s="180"/>
      <c r="U5" s="180"/>
      <c r="V5" s="180"/>
      <c r="W5" s="180"/>
      <c r="X5" s="180"/>
      <c r="Y5" s="180"/>
      <c r="Z5" s="180"/>
      <c r="AA5" s="180"/>
      <c r="AB5" s="180"/>
      <c r="AC5" s="180"/>
      <c r="AD5" s="180"/>
      <c r="AE5" s="180"/>
      <c r="AF5" s="180"/>
      <c r="AG5" s="180"/>
      <c r="AH5" s="180"/>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row>
    <row r="19" spans="9:34" x14ac:dyDescent="0.15"/>
    <row r="20" spans="9:34" x14ac:dyDescent="0.15"/>
    <row r="21" spans="9:34" x14ac:dyDescent="0.15">
      <c r="AH21" s="180"/>
    </row>
    <row r="22" spans="9:34" x14ac:dyDescent="0.15">
      <c r="AE22" s="180"/>
      <c r="AF22" s="180"/>
      <c r="AG22" s="180"/>
      <c r="AH22" s="180"/>
    </row>
    <row r="23" spans="9:34" x14ac:dyDescent="0.15">
      <c r="U23" s="180"/>
      <c r="V23" s="180"/>
      <c r="W23" s="180"/>
      <c r="X23" s="180"/>
      <c r="Y23" s="180"/>
      <c r="Z23" s="180"/>
      <c r="AA23" s="180"/>
      <c r="AB23" s="180"/>
      <c r="AC23" s="180"/>
      <c r="AD23" s="180"/>
      <c r="AE23" s="180"/>
      <c r="AF23" s="180"/>
      <c r="AG23" s="180"/>
      <c r="AH23" s="18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180"/>
      <c r="W35" s="180"/>
      <c r="X35" s="180"/>
      <c r="Y35" s="180"/>
      <c r="Z35" s="180"/>
      <c r="AA35" s="180"/>
      <c r="AB35" s="180"/>
      <c r="AC35" s="180"/>
      <c r="AD35" s="180"/>
      <c r="AE35" s="180"/>
      <c r="AF35" s="180"/>
      <c r="AG35" s="180"/>
      <c r="AH35" s="180"/>
    </row>
    <row r="36" spans="15:34" x14ac:dyDescent="0.15"/>
    <row r="37" spans="15:34" x14ac:dyDescent="0.15">
      <c r="AH37" s="180"/>
    </row>
    <row r="38" spans="15:34" x14ac:dyDescent="0.15">
      <c r="AE38" s="180"/>
      <c r="AF38" s="180"/>
      <c r="AG38" s="180"/>
      <c r="AH38" s="180"/>
    </row>
    <row r="39" spans="15:34" x14ac:dyDescent="0.15"/>
    <row r="40" spans="15:34" x14ac:dyDescent="0.15"/>
    <row r="41" spans="15:34" x14ac:dyDescent="0.15"/>
    <row r="42" spans="15:34" x14ac:dyDescent="0.15"/>
    <row r="43" spans="15:34" x14ac:dyDescent="0.15">
      <c r="O43" s="180"/>
      <c r="P43" s="180"/>
      <c r="Q43" s="180"/>
      <c r="R43" s="180"/>
      <c r="S43" s="180"/>
      <c r="T43" s="180"/>
      <c r="U43" s="180"/>
      <c r="V43" s="180"/>
      <c r="W43" s="180"/>
      <c r="X43" s="180"/>
      <c r="Y43" s="180"/>
      <c r="Z43" s="180"/>
      <c r="AA43" s="180"/>
      <c r="AB43" s="180"/>
      <c r="AC43" s="180"/>
      <c r="AD43" s="180"/>
      <c r="AE43" s="180"/>
      <c r="AF43" s="180"/>
      <c r="AG43" s="180"/>
      <c r="AH43" s="180"/>
    </row>
    <row r="44" spans="15:34" x14ac:dyDescent="0.15">
      <c r="AH44" s="180"/>
    </row>
    <row r="45" spans="15:34" x14ac:dyDescent="0.15"/>
    <row r="46" spans="15:34" x14ac:dyDescent="0.15">
      <c r="W46" s="180"/>
      <c r="X46" s="180"/>
      <c r="Y46" s="180"/>
      <c r="Z46" s="180"/>
      <c r="AA46" s="180"/>
      <c r="AB46" s="180"/>
      <c r="AC46" s="180"/>
      <c r="AD46" s="180"/>
      <c r="AE46" s="180"/>
      <c r="AF46" s="180"/>
      <c r="AG46" s="180"/>
      <c r="AH46" s="180"/>
    </row>
    <row r="47" spans="15:34" x14ac:dyDescent="0.15"/>
    <row r="48" spans="15:34" x14ac:dyDescent="0.15"/>
    <row r="49" spans="22:34" x14ac:dyDescent="0.15"/>
    <row r="50" spans="22:34" x14ac:dyDescent="0.15">
      <c r="V50" s="180"/>
      <c r="W50" s="180"/>
      <c r="X50" s="180"/>
      <c r="Y50" s="180"/>
      <c r="Z50" s="180"/>
      <c r="AA50" s="180"/>
      <c r="AB50" s="180"/>
      <c r="AC50" s="180"/>
      <c r="AD50" s="180"/>
      <c r="AE50" s="180"/>
      <c r="AF50" s="180"/>
      <c r="AG50" s="180"/>
      <c r="AH50" s="180"/>
    </row>
    <row r="51" spans="22:34" x14ac:dyDescent="0.15"/>
    <row r="52" spans="22:34" x14ac:dyDescent="0.15"/>
    <row r="53" spans="22:34" x14ac:dyDescent="0.15">
      <c r="AH53" s="18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180"/>
      <c r="Z67" s="180"/>
      <c r="AA67" s="180"/>
      <c r="AB67" s="180"/>
      <c r="AC67" s="180"/>
      <c r="AD67" s="180"/>
      <c r="AE67" s="180"/>
      <c r="AF67" s="180"/>
      <c r="AG67" s="180"/>
      <c r="AH67" s="18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182" customWidth="1"/>
    <col min="7" max="8" width="15.875" style="182" customWidth="1"/>
    <col min="9" max="14" width="16.125" style="182" customWidth="1"/>
    <col min="15" max="15" width="6.125" style="189" customWidth="1"/>
    <col min="16" max="16" width="3" style="187" customWidth="1"/>
    <col min="17" max="17" width="19.125" style="182" hidden="1" customWidth="1"/>
    <col min="18" max="22" width="12.625" style="182" hidden="1" customWidth="1"/>
    <col min="23" max="16384" width="8.625" style="182" hidden="1"/>
  </cols>
  <sheetData>
    <row r="1" spans="1:16" x14ac:dyDescent="0.15">
      <c r="O1" s="183"/>
      <c r="P1" s="183"/>
    </row>
    <row r="2" spans="1:16" x14ac:dyDescent="0.15">
      <c r="O2" s="183"/>
      <c r="P2" s="183"/>
    </row>
    <row r="3" spans="1:16" x14ac:dyDescent="0.15">
      <c r="O3" s="183"/>
      <c r="P3" s="183"/>
    </row>
    <row r="4" spans="1:16" x14ac:dyDescent="0.15">
      <c r="O4" s="183"/>
      <c r="P4" s="183"/>
    </row>
    <row r="5" spans="1:16" ht="17.25" x14ac:dyDescent="0.15">
      <c r="A5" s="184" t="s">
        <v>467</v>
      </c>
      <c r="B5" s="185"/>
      <c r="C5" s="185"/>
      <c r="D5" s="185"/>
      <c r="E5" s="185"/>
      <c r="F5" s="185"/>
      <c r="G5" s="185"/>
      <c r="H5" s="185"/>
      <c r="I5" s="185"/>
      <c r="J5" s="185"/>
      <c r="K5" s="185"/>
      <c r="L5" s="185"/>
      <c r="M5" s="185"/>
      <c r="N5" s="185"/>
      <c r="O5" s="186"/>
    </row>
    <row r="6" spans="1:16" x14ac:dyDescent="0.15">
      <c r="A6" s="187"/>
      <c r="B6" s="183"/>
      <c r="C6" s="183"/>
      <c r="D6" s="183"/>
      <c r="E6" s="183"/>
      <c r="F6" s="183"/>
      <c r="G6" s="188" t="s">
        <v>468</v>
      </c>
      <c r="H6" s="188"/>
      <c r="I6" s="188"/>
      <c r="J6" s="188"/>
      <c r="K6" s="183"/>
      <c r="L6" s="183"/>
      <c r="M6" s="183"/>
      <c r="N6" s="183"/>
    </row>
    <row r="7" spans="1:16" x14ac:dyDescent="0.15">
      <c r="A7" s="187"/>
      <c r="B7" s="183"/>
      <c r="C7" s="183"/>
      <c r="D7" s="183"/>
      <c r="E7" s="183"/>
      <c r="F7" s="183"/>
      <c r="G7" s="190"/>
      <c r="H7" s="191"/>
      <c r="I7" s="191"/>
      <c r="J7" s="192"/>
      <c r="K7" s="1152" t="s">
        <v>469</v>
      </c>
      <c r="L7" s="193"/>
      <c r="M7" s="194" t="s">
        <v>470</v>
      </c>
      <c r="N7" s="195"/>
    </row>
    <row r="8" spans="1:16" x14ac:dyDescent="0.15">
      <c r="A8" s="187"/>
      <c r="B8" s="183"/>
      <c r="C8" s="183"/>
      <c r="D8" s="183"/>
      <c r="E8" s="183"/>
      <c r="F8" s="183"/>
      <c r="G8" s="196"/>
      <c r="H8" s="197"/>
      <c r="I8" s="197"/>
      <c r="J8" s="198"/>
      <c r="K8" s="1153"/>
      <c r="L8" s="199" t="s">
        <v>471</v>
      </c>
      <c r="M8" s="200" t="s">
        <v>472</v>
      </c>
      <c r="N8" s="201" t="s">
        <v>473</v>
      </c>
    </row>
    <row r="9" spans="1:16" x14ac:dyDescent="0.15">
      <c r="A9" s="187"/>
      <c r="B9" s="183"/>
      <c r="C9" s="183"/>
      <c r="D9" s="183"/>
      <c r="E9" s="183"/>
      <c r="F9" s="183"/>
      <c r="G9" s="1166" t="s">
        <v>474</v>
      </c>
      <c r="H9" s="1167"/>
      <c r="I9" s="1167"/>
      <c r="J9" s="1168"/>
      <c r="K9" s="202">
        <v>623025</v>
      </c>
      <c r="L9" s="203">
        <v>127226</v>
      </c>
      <c r="M9" s="204">
        <v>189696</v>
      </c>
      <c r="N9" s="205">
        <v>-32.9</v>
      </c>
    </row>
    <row r="10" spans="1:16" x14ac:dyDescent="0.15">
      <c r="A10" s="187"/>
      <c r="B10" s="183"/>
      <c r="C10" s="183"/>
      <c r="D10" s="183"/>
      <c r="E10" s="183"/>
      <c r="F10" s="183"/>
      <c r="G10" s="1166" t="s">
        <v>475</v>
      </c>
      <c r="H10" s="1167"/>
      <c r="I10" s="1167"/>
      <c r="J10" s="1168"/>
      <c r="K10" s="206">
        <v>72697</v>
      </c>
      <c r="L10" s="207">
        <v>14845</v>
      </c>
      <c r="M10" s="208">
        <v>21936</v>
      </c>
      <c r="N10" s="209">
        <v>-32.299999999999997</v>
      </c>
    </row>
    <row r="11" spans="1:16" ht="13.5" customHeight="1" x14ac:dyDescent="0.15">
      <c r="A11" s="187"/>
      <c r="B11" s="183"/>
      <c r="C11" s="183"/>
      <c r="D11" s="183"/>
      <c r="E11" s="183"/>
      <c r="F11" s="183"/>
      <c r="G11" s="1166" t="s">
        <v>476</v>
      </c>
      <c r="H11" s="1167"/>
      <c r="I11" s="1167"/>
      <c r="J11" s="1168"/>
      <c r="K11" s="206">
        <v>77958</v>
      </c>
      <c r="L11" s="207">
        <v>15920</v>
      </c>
      <c r="M11" s="208">
        <v>29437</v>
      </c>
      <c r="N11" s="209">
        <v>-45.9</v>
      </c>
    </row>
    <row r="12" spans="1:16" ht="13.5" customHeight="1" x14ac:dyDescent="0.15">
      <c r="A12" s="187"/>
      <c r="B12" s="183"/>
      <c r="C12" s="183"/>
      <c r="D12" s="183"/>
      <c r="E12" s="183"/>
      <c r="F12" s="183"/>
      <c r="G12" s="1166" t="s">
        <v>477</v>
      </c>
      <c r="H12" s="1167"/>
      <c r="I12" s="1167"/>
      <c r="J12" s="1168"/>
      <c r="K12" s="206" t="s">
        <v>478</v>
      </c>
      <c r="L12" s="207" t="s">
        <v>478</v>
      </c>
      <c r="M12" s="208">
        <v>3160</v>
      </c>
      <c r="N12" s="209" t="s">
        <v>478</v>
      </c>
    </row>
    <row r="13" spans="1:16" ht="13.5" customHeight="1" x14ac:dyDescent="0.15">
      <c r="A13" s="187"/>
      <c r="B13" s="183"/>
      <c r="C13" s="183"/>
      <c r="D13" s="183"/>
      <c r="E13" s="183"/>
      <c r="F13" s="183"/>
      <c r="G13" s="1166" t="s">
        <v>479</v>
      </c>
      <c r="H13" s="1167"/>
      <c r="I13" s="1167"/>
      <c r="J13" s="1168"/>
      <c r="K13" s="206" t="s">
        <v>478</v>
      </c>
      <c r="L13" s="207" t="s">
        <v>478</v>
      </c>
      <c r="M13" s="208" t="s">
        <v>478</v>
      </c>
      <c r="N13" s="209" t="s">
        <v>478</v>
      </c>
    </row>
    <row r="14" spans="1:16" ht="13.5" customHeight="1" x14ac:dyDescent="0.15">
      <c r="A14" s="187"/>
      <c r="B14" s="183"/>
      <c r="C14" s="183"/>
      <c r="D14" s="183"/>
      <c r="E14" s="183"/>
      <c r="F14" s="183"/>
      <c r="G14" s="1166" t="s">
        <v>480</v>
      </c>
      <c r="H14" s="1167"/>
      <c r="I14" s="1167"/>
      <c r="J14" s="1168"/>
      <c r="K14" s="206" t="s">
        <v>478</v>
      </c>
      <c r="L14" s="207" t="s">
        <v>478</v>
      </c>
      <c r="M14" s="208">
        <v>9091</v>
      </c>
      <c r="N14" s="209" t="s">
        <v>478</v>
      </c>
    </row>
    <row r="15" spans="1:16" ht="13.5" customHeight="1" x14ac:dyDescent="0.15">
      <c r="A15" s="187"/>
      <c r="B15" s="183"/>
      <c r="C15" s="183"/>
      <c r="D15" s="183"/>
      <c r="E15" s="183"/>
      <c r="F15" s="183"/>
      <c r="G15" s="1166" t="s">
        <v>481</v>
      </c>
      <c r="H15" s="1167"/>
      <c r="I15" s="1167"/>
      <c r="J15" s="1168"/>
      <c r="K15" s="206" t="s">
        <v>478</v>
      </c>
      <c r="L15" s="207" t="s">
        <v>478</v>
      </c>
      <c r="M15" s="208">
        <v>4470</v>
      </c>
      <c r="N15" s="209" t="s">
        <v>478</v>
      </c>
    </row>
    <row r="16" spans="1:16" x14ac:dyDescent="0.15">
      <c r="A16" s="187"/>
      <c r="B16" s="183"/>
      <c r="C16" s="183"/>
      <c r="D16" s="183"/>
      <c r="E16" s="183"/>
      <c r="F16" s="183"/>
      <c r="G16" s="1169" t="s">
        <v>482</v>
      </c>
      <c r="H16" s="1170"/>
      <c r="I16" s="1170"/>
      <c r="J16" s="1171"/>
      <c r="K16" s="207">
        <v>-46879</v>
      </c>
      <c r="L16" s="207">
        <v>-9573</v>
      </c>
      <c r="M16" s="208">
        <v>-19414</v>
      </c>
      <c r="N16" s="209">
        <v>-50.7</v>
      </c>
    </row>
    <row r="17" spans="1:16" x14ac:dyDescent="0.15">
      <c r="A17" s="187"/>
      <c r="B17" s="183"/>
      <c r="C17" s="183"/>
      <c r="D17" s="183"/>
      <c r="E17" s="183"/>
      <c r="F17" s="183"/>
      <c r="G17" s="1169" t="s">
        <v>167</v>
      </c>
      <c r="H17" s="1170"/>
      <c r="I17" s="1170"/>
      <c r="J17" s="1171"/>
      <c r="K17" s="207">
        <v>726801</v>
      </c>
      <c r="L17" s="207">
        <v>148418</v>
      </c>
      <c r="M17" s="208">
        <v>238376</v>
      </c>
      <c r="N17" s="209">
        <v>-37.700000000000003</v>
      </c>
    </row>
    <row r="18" spans="1:16" x14ac:dyDescent="0.15">
      <c r="A18" s="187"/>
      <c r="B18" s="183"/>
      <c r="C18" s="183"/>
      <c r="D18" s="183"/>
      <c r="E18" s="183"/>
      <c r="F18" s="183"/>
      <c r="G18" s="183"/>
      <c r="H18" s="183"/>
      <c r="I18" s="183"/>
      <c r="J18" s="183"/>
      <c r="K18" s="183"/>
      <c r="L18" s="183"/>
      <c r="M18" s="210"/>
      <c r="N18" s="210"/>
    </row>
    <row r="19" spans="1:16" x14ac:dyDescent="0.15">
      <c r="A19" s="187"/>
      <c r="B19" s="183"/>
      <c r="C19" s="183"/>
      <c r="D19" s="183"/>
      <c r="E19" s="183"/>
      <c r="F19" s="183"/>
      <c r="G19" s="183" t="s">
        <v>483</v>
      </c>
      <c r="H19" s="183"/>
      <c r="I19" s="183"/>
      <c r="J19" s="183"/>
      <c r="K19" s="183"/>
      <c r="L19" s="183"/>
      <c r="M19" s="183"/>
      <c r="N19" s="183"/>
    </row>
    <row r="20" spans="1:16" x14ac:dyDescent="0.15">
      <c r="A20" s="187"/>
      <c r="B20" s="183"/>
      <c r="C20" s="183"/>
      <c r="D20" s="183"/>
      <c r="E20" s="183"/>
      <c r="F20" s="183"/>
      <c r="G20" s="211"/>
      <c r="H20" s="212"/>
      <c r="I20" s="212"/>
      <c r="J20" s="213"/>
      <c r="K20" s="214" t="s">
        <v>484</v>
      </c>
      <c r="L20" s="215" t="s">
        <v>485</v>
      </c>
      <c r="M20" s="216" t="s">
        <v>486</v>
      </c>
      <c r="N20" s="217"/>
    </row>
    <row r="21" spans="1:16" s="223" customFormat="1" x14ac:dyDescent="0.15">
      <c r="A21" s="218"/>
      <c r="B21" s="188"/>
      <c r="C21" s="188"/>
      <c r="D21" s="188"/>
      <c r="E21" s="188"/>
      <c r="F21" s="188"/>
      <c r="G21" s="1163" t="s">
        <v>487</v>
      </c>
      <c r="H21" s="1164"/>
      <c r="I21" s="1164"/>
      <c r="J21" s="1165"/>
      <c r="K21" s="219">
        <v>14.09</v>
      </c>
      <c r="L21" s="220">
        <v>21.75</v>
      </c>
      <c r="M21" s="221">
        <v>-7.66</v>
      </c>
      <c r="N21" s="188"/>
      <c r="O21" s="222"/>
      <c r="P21" s="218"/>
    </row>
    <row r="22" spans="1:16" s="223" customFormat="1" x14ac:dyDescent="0.15">
      <c r="A22" s="218"/>
      <c r="B22" s="188"/>
      <c r="C22" s="188"/>
      <c r="D22" s="188"/>
      <c r="E22" s="188"/>
      <c r="F22" s="188"/>
      <c r="G22" s="1163" t="s">
        <v>488</v>
      </c>
      <c r="H22" s="1164"/>
      <c r="I22" s="1164"/>
      <c r="J22" s="1165"/>
      <c r="K22" s="224">
        <v>93.8</v>
      </c>
      <c r="L22" s="225">
        <v>95.2</v>
      </c>
      <c r="M22" s="226">
        <v>-1.4</v>
      </c>
      <c r="N22" s="210"/>
      <c r="O22" s="222"/>
      <c r="P22" s="218"/>
    </row>
    <row r="23" spans="1:16" s="223" customFormat="1" x14ac:dyDescent="0.15">
      <c r="A23" s="218"/>
      <c r="B23" s="188"/>
      <c r="C23" s="188"/>
      <c r="D23" s="188"/>
      <c r="E23" s="188"/>
      <c r="F23" s="188"/>
      <c r="G23" s="188"/>
      <c r="H23" s="188"/>
      <c r="I23" s="188"/>
      <c r="J23" s="188"/>
      <c r="K23" s="188"/>
      <c r="L23" s="210"/>
      <c r="M23" s="210"/>
      <c r="N23" s="210"/>
      <c r="O23" s="222"/>
      <c r="P23" s="218"/>
    </row>
    <row r="24" spans="1:16" s="223" customFormat="1" x14ac:dyDescent="0.15">
      <c r="A24" s="218"/>
      <c r="B24" s="188"/>
      <c r="C24" s="188"/>
      <c r="D24" s="188"/>
      <c r="E24" s="188"/>
      <c r="F24" s="188"/>
      <c r="G24" s="188"/>
      <c r="H24" s="188"/>
      <c r="I24" s="188"/>
      <c r="J24" s="188"/>
      <c r="K24" s="188"/>
      <c r="L24" s="210"/>
      <c r="M24" s="210"/>
      <c r="N24" s="210"/>
      <c r="O24" s="222"/>
      <c r="P24" s="218"/>
    </row>
    <row r="25" spans="1:16" s="223" customFormat="1" x14ac:dyDescent="0.15">
      <c r="A25" s="227"/>
      <c r="B25" s="228"/>
      <c r="C25" s="228"/>
      <c r="D25" s="228"/>
      <c r="E25" s="228"/>
      <c r="F25" s="228"/>
      <c r="G25" s="228"/>
      <c r="H25" s="228"/>
      <c r="I25" s="228"/>
      <c r="J25" s="228"/>
      <c r="K25" s="228"/>
      <c r="L25" s="229"/>
      <c r="M25" s="229"/>
      <c r="N25" s="229"/>
      <c r="O25" s="230"/>
      <c r="P25" s="218"/>
    </row>
    <row r="26" spans="1:16" s="223" customFormat="1" x14ac:dyDescent="0.15">
      <c r="A26" s="188" t="s">
        <v>489</v>
      </c>
      <c r="B26" s="188"/>
      <c r="C26" s="188"/>
      <c r="D26" s="188"/>
      <c r="E26" s="188"/>
      <c r="F26" s="188"/>
      <c r="G26" s="188"/>
      <c r="H26" s="188"/>
      <c r="I26" s="188"/>
      <c r="J26" s="188"/>
      <c r="K26" s="188"/>
      <c r="L26" s="210"/>
      <c r="M26" s="210"/>
      <c r="N26" s="210"/>
      <c r="O26" s="188"/>
      <c r="P26" s="188"/>
    </row>
    <row r="27" spans="1:16" x14ac:dyDescent="0.15">
      <c r="K27" s="183"/>
      <c r="L27" s="183"/>
      <c r="M27" s="183"/>
      <c r="N27" s="183"/>
      <c r="O27" s="183"/>
      <c r="P27" s="183"/>
    </row>
    <row r="28" spans="1:16" ht="17.25" x14ac:dyDescent="0.15">
      <c r="A28" s="184" t="s">
        <v>490</v>
      </c>
      <c r="B28" s="185"/>
      <c r="C28" s="185"/>
      <c r="D28" s="185"/>
      <c r="E28" s="185"/>
      <c r="F28" s="185"/>
      <c r="G28" s="185"/>
      <c r="H28" s="185"/>
      <c r="I28" s="185"/>
      <c r="J28" s="185"/>
      <c r="K28" s="185"/>
      <c r="L28" s="185"/>
      <c r="M28" s="185"/>
      <c r="N28" s="185"/>
      <c r="O28" s="231"/>
    </row>
    <row r="29" spans="1:16" x14ac:dyDescent="0.15">
      <c r="A29" s="187"/>
      <c r="B29" s="183"/>
      <c r="C29" s="183"/>
      <c r="D29" s="183"/>
      <c r="E29" s="183"/>
      <c r="F29" s="183"/>
      <c r="G29" s="188" t="s">
        <v>491</v>
      </c>
      <c r="H29" s="188"/>
      <c r="I29" s="188"/>
      <c r="J29" s="188"/>
      <c r="K29" s="183"/>
      <c r="L29" s="183"/>
      <c r="M29" s="183"/>
      <c r="N29" s="183"/>
      <c r="O29" s="232"/>
    </row>
    <row r="30" spans="1:16" x14ac:dyDescent="0.15">
      <c r="A30" s="187"/>
      <c r="B30" s="183"/>
      <c r="C30" s="183"/>
      <c r="D30" s="183"/>
      <c r="E30" s="183"/>
      <c r="F30" s="183"/>
      <c r="G30" s="190"/>
      <c r="H30" s="191"/>
      <c r="I30" s="191"/>
      <c r="J30" s="192"/>
      <c r="K30" s="1152" t="s">
        <v>469</v>
      </c>
      <c r="L30" s="193"/>
      <c r="M30" s="194" t="s">
        <v>470</v>
      </c>
      <c r="N30" s="195"/>
    </row>
    <row r="31" spans="1:16" x14ac:dyDescent="0.15">
      <c r="A31" s="187"/>
      <c r="B31" s="183"/>
      <c r="C31" s="183"/>
      <c r="D31" s="183"/>
      <c r="E31" s="183"/>
      <c r="F31" s="183"/>
      <c r="G31" s="196"/>
      <c r="H31" s="197"/>
      <c r="I31" s="197"/>
      <c r="J31" s="198"/>
      <c r="K31" s="1153"/>
      <c r="L31" s="199" t="s">
        <v>471</v>
      </c>
      <c r="M31" s="200" t="s">
        <v>472</v>
      </c>
      <c r="N31" s="201" t="s">
        <v>473</v>
      </c>
    </row>
    <row r="32" spans="1:16" ht="27" customHeight="1" x14ac:dyDescent="0.15">
      <c r="A32" s="187"/>
      <c r="B32" s="183"/>
      <c r="C32" s="183"/>
      <c r="D32" s="183"/>
      <c r="E32" s="183"/>
      <c r="F32" s="183"/>
      <c r="G32" s="1154" t="s">
        <v>492</v>
      </c>
      <c r="H32" s="1155"/>
      <c r="I32" s="1155"/>
      <c r="J32" s="1156"/>
      <c r="K32" s="233">
        <v>368593</v>
      </c>
      <c r="L32" s="233">
        <v>75269</v>
      </c>
      <c r="M32" s="234">
        <v>139853</v>
      </c>
      <c r="N32" s="235">
        <v>-46.2</v>
      </c>
    </row>
    <row r="33" spans="1:16" ht="13.5" customHeight="1" x14ac:dyDescent="0.15">
      <c r="A33" s="187"/>
      <c r="B33" s="183"/>
      <c r="C33" s="183"/>
      <c r="D33" s="183"/>
      <c r="E33" s="183"/>
      <c r="F33" s="183"/>
      <c r="G33" s="1154" t="s">
        <v>493</v>
      </c>
      <c r="H33" s="1155"/>
      <c r="I33" s="1155"/>
      <c r="J33" s="1156"/>
      <c r="K33" s="233" t="s">
        <v>478</v>
      </c>
      <c r="L33" s="233" t="s">
        <v>478</v>
      </c>
      <c r="M33" s="234" t="s">
        <v>478</v>
      </c>
      <c r="N33" s="235" t="s">
        <v>478</v>
      </c>
    </row>
    <row r="34" spans="1:16" ht="27" customHeight="1" x14ac:dyDescent="0.15">
      <c r="A34" s="187"/>
      <c r="B34" s="183"/>
      <c r="C34" s="183"/>
      <c r="D34" s="183"/>
      <c r="E34" s="183"/>
      <c r="F34" s="183"/>
      <c r="G34" s="1154" t="s">
        <v>494</v>
      </c>
      <c r="H34" s="1155"/>
      <c r="I34" s="1155"/>
      <c r="J34" s="1156"/>
      <c r="K34" s="233" t="s">
        <v>478</v>
      </c>
      <c r="L34" s="233" t="s">
        <v>478</v>
      </c>
      <c r="M34" s="234">
        <v>4</v>
      </c>
      <c r="N34" s="235" t="s">
        <v>478</v>
      </c>
    </row>
    <row r="35" spans="1:16" ht="27" customHeight="1" x14ac:dyDescent="0.15">
      <c r="A35" s="187"/>
      <c r="B35" s="183"/>
      <c r="C35" s="183"/>
      <c r="D35" s="183"/>
      <c r="E35" s="183"/>
      <c r="F35" s="183"/>
      <c r="G35" s="1154" t="s">
        <v>495</v>
      </c>
      <c r="H35" s="1155"/>
      <c r="I35" s="1155"/>
      <c r="J35" s="1156"/>
      <c r="K35" s="233">
        <v>280296</v>
      </c>
      <c r="L35" s="233">
        <v>57238</v>
      </c>
      <c r="M35" s="234">
        <v>31890</v>
      </c>
      <c r="N35" s="235">
        <v>79.5</v>
      </c>
    </row>
    <row r="36" spans="1:16" ht="27" customHeight="1" x14ac:dyDescent="0.15">
      <c r="A36" s="187"/>
      <c r="B36" s="183"/>
      <c r="C36" s="183"/>
      <c r="D36" s="183"/>
      <c r="E36" s="183"/>
      <c r="F36" s="183"/>
      <c r="G36" s="1154" t="s">
        <v>496</v>
      </c>
      <c r="H36" s="1155"/>
      <c r="I36" s="1155"/>
      <c r="J36" s="1156"/>
      <c r="K36" s="233">
        <v>29431</v>
      </c>
      <c r="L36" s="233">
        <v>6010</v>
      </c>
      <c r="M36" s="234">
        <v>5316</v>
      </c>
      <c r="N36" s="235">
        <v>13.1</v>
      </c>
    </row>
    <row r="37" spans="1:16" ht="13.5" customHeight="1" x14ac:dyDescent="0.15">
      <c r="A37" s="187"/>
      <c r="B37" s="183"/>
      <c r="C37" s="183"/>
      <c r="D37" s="183"/>
      <c r="E37" s="183"/>
      <c r="F37" s="183"/>
      <c r="G37" s="1154" t="s">
        <v>497</v>
      </c>
      <c r="H37" s="1155"/>
      <c r="I37" s="1155"/>
      <c r="J37" s="1156"/>
      <c r="K37" s="233" t="s">
        <v>478</v>
      </c>
      <c r="L37" s="233" t="s">
        <v>478</v>
      </c>
      <c r="M37" s="234">
        <v>1757</v>
      </c>
      <c r="N37" s="235" t="s">
        <v>478</v>
      </c>
    </row>
    <row r="38" spans="1:16" ht="27" customHeight="1" x14ac:dyDescent="0.15">
      <c r="A38" s="187"/>
      <c r="B38" s="183"/>
      <c r="C38" s="183"/>
      <c r="D38" s="183"/>
      <c r="E38" s="183"/>
      <c r="F38" s="183"/>
      <c r="G38" s="1157" t="s">
        <v>498</v>
      </c>
      <c r="H38" s="1158"/>
      <c r="I38" s="1158"/>
      <c r="J38" s="1159"/>
      <c r="K38" s="236" t="s">
        <v>478</v>
      </c>
      <c r="L38" s="236" t="s">
        <v>478</v>
      </c>
      <c r="M38" s="237">
        <v>42</v>
      </c>
      <c r="N38" s="238" t="s">
        <v>478</v>
      </c>
      <c r="O38" s="232"/>
    </row>
    <row r="39" spans="1:16" x14ac:dyDescent="0.15">
      <c r="A39" s="187"/>
      <c r="B39" s="183"/>
      <c r="C39" s="183"/>
      <c r="D39" s="183"/>
      <c r="E39" s="183"/>
      <c r="F39" s="183"/>
      <c r="G39" s="1157" t="s">
        <v>499</v>
      </c>
      <c r="H39" s="1158"/>
      <c r="I39" s="1158"/>
      <c r="J39" s="1159"/>
      <c r="K39" s="239" t="s">
        <v>478</v>
      </c>
      <c r="L39" s="239" t="s">
        <v>478</v>
      </c>
      <c r="M39" s="240">
        <v>-8426</v>
      </c>
      <c r="N39" s="241" t="s">
        <v>478</v>
      </c>
      <c r="O39" s="232"/>
    </row>
    <row r="40" spans="1:16" ht="27" customHeight="1" x14ac:dyDescent="0.15">
      <c r="A40" s="187"/>
      <c r="B40" s="183"/>
      <c r="C40" s="183"/>
      <c r="D40" s="183"/>
      <c r="E40" s="183"/>
      <c r="F40" s="183"/>
      <c r="G40" s="1154" t="s">
        <v>500</v>
      </c>
      <c r="H40" s="1155"/>
      <c r="I40" s="1155"/>
      <c r="J40" s="1156"/>
      <c r="K40" s="239">
        <v>-436079</v>
      </c>
      <c r="L40" s="239">
        <v>-89050</v>
      </c>
      <c r="M40" s="240">
        <v>-127711</v>
      </c>
      <c r="N40" s="241">
        <v>-30.3</v>
      </c>
      <c r="O40" s="232"/>
    </row>
    <row r="41" spans="1:16" x14ac:dyDescent="0.15">
      <c r="A41" s="187"/>
      <c r="B41" s="183"/>
      <c r="C41" s="183"/>
      <c r="D41" s="183"/>
      <c r="E41" s="183"/>
      <c r="F41" s="183"/>
      <c r="G41" s="1160" t="s">
        <v>277</v>
      </c>
      <c r="H41" s="1161"/>
      <c r="I41" s="1161"/>
      <c r="J41" s="1162"/>
      <c r="K41" s="233">
        <v>242241</v>
      </c>
      <c r="L41" s="239">
        <v>49467</v>
      </c>
      <c r="M41" s="240">
        <v>42725</v>
      </c>
      <c r="N41" s="241">
        <v>15.8</v>
      </c>
      <c r="O41" s="232"/>
    </row>
    <row r="42" spans="1:16" x14ac:dyDescent="0.15">
      <c r="A42" s="187"/>
      <c r="B42" s="183"/>
      <c r="C42" s="183"/>
      <c r="D42" s="183"/>
      <c r="E42" s="183"/>
      <c r="F42" s="183"/>
      <c r="G42" s="242" t="s">
        <v>501</v>
      </c>
      <c r="H42" s="183"/>
      <c r="I42" s="183"/>
      <c r="J42" s="183"/>
      <c r="K42" s="183"/>
      <c r="L42" s="183"/>
      <c r="M42" s="210"/>
      <c r="N42" s="210"/>
      <c r="O42" s="232"/>
    </row>
    <row r="43" spans="1:16" x14ac:dyDescent="0.15">
      <c r="A43" s="187"/>
      <c r="B43" s="183"/>
      <c r="C43" s="183"/>
      <c r="D43" s="183"/>
      <c r="E43" s="183"/>
      <c r="F43" s="183"/>
      <c r="G43" s="183"/>
      <c r="H43" s="183"/>
      <c r="I43" s="183"/>
      <c r="J43" s="183"/>
      <c r="K43" s="183"/>
      <c r="L43" s="243"/>
      <c r="M43" s="210"/>
      <c r="N43" s="183"/>
      <c r="O43" s="232"/>
    </row>
    <row r="44" spans="1:16" x14ac:dyDescent="0.15">
      <c r="A44" s="187"/>
      <c r="B44" s="183"/>
      <c r="C44" s="183"/>
      <c r="D44" s="183"/>
      <c r="E44" s="183"/>
      <c r="F44" s="183"/>
      <c r="G44" s="183"/>
      <c r="H44" s="183"/>
      <c r="I44" s="183"/>
      <c r="J44" s="183"/>
      <c r="K44" s="183"/>
      <c r="L44" s="183"/>
      <c r="M44" s="210"/>
      <c r="N44" s="183"/>
    </row>
    <row r="45" spans="1:16" x14ac:dyDescent="0.15">
      <c r="A45" s="185"/>
      <c r="B45" s="185"/>
      <c r="C45" s="185"/>
      <c r="D45" s="185"/>
      <c r="E45" s="185"/>
      <c r="F45" s="185"/>
      <c r="G45" s="185"/>
      <c r="H45" s="185"/>
      <c r="I45" s="185"/>
      <c r="J45" s="185"/>
      <c r="K45" s="185"/>
      <c r="L45" s="185"/>
      <c r="M45" s="244"/>
      <c r="N45" s="185"/>
      <c r="O45" s="185"/>
      <c r="P45" s="183"/>
    </row>
    <row r="46" spans="1:16" x14ac:dyDescent="0.15">
      <c r="A46" s="245"/>
      <c r="B46" s="245"/>
      <c r="C46" s="245"/>
      <c r="D46" s="245"/>
      <c r="E46" s="245"/>
      <c r="F46" s="245"/>
      <c r="G46" s="245"/>
      <c r="H46" s="245"/>
      <c r="I46" s="245"/>
      <c r="J46" s="245"/>
      <c r="K46" s="245"/>
      <c r="L46" s="245"/>
      <c r="M46" s="245"/>
      <c r="N46" s="245"/>
      <c r="O46" s="245"/>
      <c r="P46" s="183"/>
    </row>
    <row r="47" spans="1:16" ht="17.25" customHeight="1" x14ac:dyDescent="0.15">
      <c r="A47" s="246" t="s">
        <v>502</v>
      </c>
      <c r="B47" s="183"/>
      <c r="C47" s="183"/>
      <c r="D47" s="183"/>
      <c r="E47" s="183"/>
      <c r="F47" s="183"/>
      <c r="G47" s="183"/>
      <c r="H47" s="183"/>
      <c r="I47" s="183"/>
      <c r="J47" s="183"/>
      <c r="K47" s="183"/>
      <c r="L47" s="183"/>
      <c r="M47" s="183"/>
      <c r="N47" s="183"/>
    </row>
    <row r="48" spans="1:16" x14ac:dyDescent="0.15">
      <c r="A48" s="187"/>
      <c r="B48" s="183"/>
      <c r="C48" s="183"/>
      <c r="D48" s="183"/>
      <c r="E48" s="183"/>
      <c r="F48" s="183"/>
      <c r="G48" s="247" t="s">
        <v>503</v>
      </c>
      <c r="H48" s="247"/>
      <c r="I48" s="247"/>
      <c r="J48" s="247"/>
      <c r="K48" s="247"/>
      <c r="L48" s="247"/>
      <c r="M48" s="248"/>
      <c r="N48" s="247"/>
    </row>
    <row r="49" spans="1:14" ht="13.5" customHeight="1" x14ac:dyDescent="0.15">
      <c r="A49" s="187"/>
      <c r="B49" s="183"/>
      <c r="C49" s="183"/>
      <c r="D49" s="183"/>
      <c r="E49" s="183"/>
      <c r="F49" s="183"/>
      <c r="G49" s="249"/>
      <c r="H49" s="250"/>
      <c r="I49" s="1147" t="s">
        <v>469</v>
      </c>
      <c r="J49" s="1149" t="s">
        <v>504</v>
      </c>
      <c r="K49" s="1150"/>
      <c r="L49" s="1150"/>
      <c r="M49" s="1150"/>
      <c r="N49" s="1151"/>
    </row>
    <row r="50" spans="1:14" x14ac:dyDescent="0.15">
      <c r="A50" s="187"/>
      <c r="B50" s="183"/>
      <c r="C50" s="183"/>
      <c r="D50" s="183"/>
      <c r="E50" s="183"/>
      <c r="F50" s="183"/>
      <c r="G50" s="251"/>
      <c r="H50" s="252"/>
      <c r="I50" s="1148"/>
      <c r="J50" s="253" t="s">
        <v>505</v>
      </c>
      <c r="K50" s="254" t="s">
        <v>506</v>
      </c>
      <c r="L50" s="255" t="s">
        <v>507</v>
      </c>
      <c r="M50" s="256" t="s">
        <v>508</v>
      </c>
      <c r="N50" s="257" t="s">
        <v>509</v>
      </c>
    </row>
    <row r="51" spans="1:14" x14ac:dyDescent="0.15">
      <c r="A51" s="187"/>
      <c r="B51" s="183"/>
      <c r="C51" s="183"/>
      <c r="D51" s="183"/>
      <c r="E51" s="183"/>
      <c r="F51" s="183"/>
      <c r="G51" s="249" t="s">
        <v>510</v>
      </c>
      <c r="H51" s="250"/>
      <c r="I51" s="258">
        <v>564629</v>
      </c>
      <c r="J51" s="259">
        <v>111147</v>
      </c>
      <c r="K51" s="260">
        <v>-5.7</v>
      </c>
      <c r="L51" s="261">
        <v>228305</v>
      </c>
      <c r="M51" s="262">
        <v>5.6</v>
      </c>
      <c r="N51" s="263">
        <v>-11.3</v>
      </c>
    </row>
    <row r="52" spans="1:14" x14ac:dyDescent="0.15">
      <c r="A52" s="187"/>
      <c r="B52" s="183"/>
      <c r="C52" s="183"/>
      <c r="D52" s="183"/>
      <c r="E52" s="183"/>
      <c r="F52" s="183"/>
      <c r="G52" s="264"/>
      <c r="H52" s="265" t="s">
        <v>511</v>
      </c>
      <c r="I52" s="266">
        <v>213230</v>
      </c>
      <c r="J52" s="267">
        <v>41974</v>
      </c>
      <c r="K52" s="268">
        <v>-59.7</v>
      </c>
      <c r="L52" s="269">
        <v>86611</v>
      </c>
      <c r="M52" s="270">
        <v>-20.399999999999999</v>
      </c>
      <c r="N52" s="271">
        <v>-39.299999999999997</v>
      </c>
    </row>
    <row r="53" spans="1:14" x14ac:dyDescent="0.15">
      <c r="A53" s="187"/>
      <c r="B53" s="183"/>
      <c r="C53" s="183"/>
      <c r="D53" s="183"/>
      <c r="E53" s="183"/>
      <c r="F53" s="183"/>
      <c r="G53" s="249" t="s">
        <v>512</v>
      </c>
      <c r="H53" s="250"/>
      <c r="I53" s="258">
        <v>519915</v>
      </c>
      <c r="J53" s="259">
        <v>103076</v>
      </c>
      <c r="K53" s="260">
        <v>-7.3</v>
      </c>
      <c r="L53" s="261">
        <v>316331</v>
      </c>
      <c r="M53" s="262">
        <v>38.6</v>
      </c>
      <c r="N53" s="263">
        <v>-45.9</v>
      </c>
    </row>
    <row r="54" spans="1:14" x14ac:dyDescent="0.15">
      <c r="A54" s="187"/>
      <c r="B54" s="183"/>
      <c r="C54" s="183"/>
      <c r="D54" s="183"/>
      <c r="E54" s="183"/>
      <c r="F54" s="183"/>
      <c r="G54" s="264"/>
      <c r="H54" s="265" t="s">
        <v>511</v>
      </c>
      <c r="I54" s="266">
        <v>140219</v>
      </c>
      <c r="J54" s="267">
        <v>27799</v>
      </c>
      <c r="K54" s="268">
        <v>-33.799999999999997</v>
      </c>
      <c r="L54" s="269">
        <v>106387</v>
      </c>
      <c r="M54" s="270">
        <v>22.8</v>
      </c>
      <c r="N54" s="271">
        <v>-56.6</v>
      </c>
    </row>
    <row r="55" spans="1:14" x14ac:dyDescent="0.15">
      <c r="A55" s="187"/>
      <c r="B55" s="183"/>
      <c r="C55" s="183"/>
      <c r="D55" s="183"/>
      <c r="E55" s="183"/>
      <c r="F55" s="183"/>
      <c r="G55" s="249" t="s">
        <v>513</v>
      </c>
      <c r="H55" s="250"/>
      <c r="I55" s="258">
        <v>816177</v>
      </c>
      <c r="J55" s="259">
        <v>163366</v>
      </c>
      <c r="K55" s="260">
        <v>58.5</v>
      </c>
      <c r="L55" s="261">
        <v>333013</v>
      </c>
      <c r="M55" s="262">
        <v>5.3</v>
      </c>
      <c r="N55" s="263">
        <v>53.2</v>
      </c>
    </row>
    <row r="56" spans="1:14" x14ac:dyDescent="0.15">
      <c r="A56" s="187"/>
      <c r="B56" s="183"/>
      <c r="C56" s="183"/>
      <c r="D56" s="183"/>
      <c r="E56" s="183"/>
      <c r="F56" s="183"/>
      <c r="G56" s="264"/>
      <c r="H56" s="265" t="s">
        <v>511</v>
      </c>
      <c r="I56" s="266">
        <v>121916</v>
      </c>
      <c r="J56" s="267">
        <v>24403</v>
      </c>
      <c r="K56" s="268">
        <v>-12.2</v>
      </c>
      <c r="L56" s="269">
        <v>126732</v>
      </c>
      <c r="M56" s="270">
        <v>19.100000000000001</v>
      </c>
      <c r="N56" s="271">
        <v>-31.3</v>
      </c>
    </row>
    <row r="57" spans="1:14" x14ac:dyDescent="0.15">
      <c r="A57" s="187"/>
      <c r="B57" s="183"/>
      <c r="C57" s="183"/>
      <c r="D57" s="183"/>
      <c r="E57" s="183"/>
      <c r="F57" s="183"/>
      <c r="G57" s="249" t="s">
        <v>514</v>
      </c>
      <c r="H57" s="250"/>
      <c r="I57" s="258">
        <v>301907</v>
      </c>
      <c r="J57" s="259">
        <v>60979</v>
      </c>
      <c r="K57" s="260">
        <v>-62.7</v>
      </c>
      <c r="L57" s="261">
        <v>280458</v>
      </c>
      <c r="M57" s="262">
        <v>-15.8</v>
      </c>
      <c r="N57" s="263">
        <v>-46.9</v>
      </c>
    </row>
    <row r="58" spans="1:14" x14ac:dyDescent="0.15">
      <c r="A58" s="187"/>
      <c r="B58" s="183"/>
      <c r="C58" s="183"/>
      <c r="D58" s="183"/>
      <c r="E58" s="183"/>
      <c r="F58" s="183"/>
      <c r="G58" s="264"/>
      <c r="H58" s="265" t="s">
        <v>511</v>
      </c>
      <c r="I58" s="266">
        <v>153685</v>
      </c>
      <c r="J58" s="267">
        <v>31041</v>
      </c>
      <c r="K58" s="268">
        <v>27.2</v>
      </c>
      <c r="L58" s="269">
        <v>127286</v>
      </c>
      <c r="M58" s="270">
        <v>0.4</v>
      </c>
      <c r="N58" s="271">
        <v>26.8</v>
      </c>
    </row>
    <row r="59" spans="1:14" x14ac:dyDescent="0.15">
      <c r="A59" s="187"/>
      <c r="B59" s="183"/>
      <c r="C59" s="183"/>
      <c r="D59" s="183"/>
      <c r="E59" s="183"/>
      <c r="F59" s="183"/>
      <c r="G59" s="249" t="s">
        <v>515</v>
      </c>
      <c r="H59" s="250"/>
      <c r="I59" s="258">
        <v>307762</v>
      </c>
      <c r="J59" s="259">
        <v>62847</v>
      </c>
      <c r="K59" s="260">
        <v>3.1</v>
      </c>
      <c r="L59" s="261">
        <v>291945</v>
      </c>
      <c r="M59" s="262">
        <v>4.0999999999999996</v>
      </c>
      <c r="N59" s="263">
        <v>-1</v>
      </c>
    </row>
    <row r="60" spans="1:14" x14ac:dyDescent="0.15">
      <c r="A60" s="187"/>
      <c r="B60" s="183"/>
      <c r="C60" s="183"/>
      <c r="D60" s="183"/>
      <c r="E60" s="183"/>
      <c r="F60" s="183"/>
      <c r="G60" s="264"/>
      <c r="H60" s="265" t="s">
        <v>511</v>
      </c>
      <c r="I60" s="272">
        <v>182823</v>
      </c>
      <c r="J60" s="267">
        <v>37334</v>
      </c>
      <c r="K60" s="268">
        <v>20.3</v>
      </c>
      <c r="L60" s="269">
        <v>127651</v>
      </c>
      <c r="M60" s="270">
        <v>0.3</v>
      </c>
      <c r="N60" s="271">
        <v>20</v>
      </c>
    </row>
    <row r="61" spans="1:14" x14ac:dyDescent="0.15">
      <c r="A61" s="187"/>
      <c r="B61" s="183"/>
      <c r="C61" s="183"/>
      <c r="D61" s="183"/>
      <c r="E61" s="183"/>
      <c r="F61" s="183"/>
      <c r="G61" s="249" t="s">
        <v>516</v>
      </c>
      <c r="H61" s="273"/>
      <c r="I61" s="274">
        <v>502078</v>
      </c>
      <c r="J61" s="275">
        <v>100283</v>
      </c>
      <c r="K61" s="276">
        <v>-2.8</v>
      </c>
      <c r="L61" s="277">
        <v>290010</v>
      </c>
      <c r="M61" s="278">
        <v>7.6</v>
      </c>
      <c r="N61" s="263">
        <v>-10.4</v>
      </c>
    </row>
    <row r="62" spans="1:14" x14ac:dyDescent="0.15">
      <c r="A62" s="187"/>
      <c r="B62" s="183"/>
      <c r="C62" s="183"/>
      <c r="D62" s="183"/>
      <c r="E62" s="183"/>
      <c r="F62" s="183"/>
      <c r="G62" s="264"/>
      <c r="H62" s="265" t="s">
        <v>511</v>
      </c>
      <c r="I62" s="266">
        <v>162375</v>
      </c>
      <c r="J62" s="267">
        <v>32510</v>
      </c>
      <c r="K62" s="268">
        <v>-11.6</v>
      </c>
      <c r="L62" s="269">
        <v>114933</v>
      </c>
      <c r="M62" s="270">
        <v>4.4000000000000004</v>
      </c>
      <c r="N62" s="271">
        <v>-16</v>
      </c>
    </row>
    <row r="63" spans="1:14" x14ac:dyDescent="0.15">
      <c r="A63" s="187"/>
      <c r="B63" s="183"/>
      <c r="C63" s="183"/>
      <c r="D63" s="183"/>
      <c r="E63" s="183"/>
      <c r="F63" s="183"/>
      <c r="G63" s="183"/>
      <c r="H63" s="183"/>
      <c r="I63" s="183"/>
      <c r="J63" s="183"/>
      <c r="K63" s="183"/>
      <c r="L63" s="183"/>
      <c r="M63" s="183"/>
      <c r="N63" s="183"/>
    </row>
    <row r="64" spans="1:14" x14ac:dyDescent="0.15">
      <c r="A64" s="187"/>
      <c r="B64" s="183"/>
      <c r="C64" s="183"/>
      <c r="D64" s="183"/>
      <c r="E64" s="183"/>
      <c r="F64" s="183"/>
      <c r="G64" s="183"/>
      <c r="H64" s="183"/>
      <c r="I64" s="183"/>
      <c r="J64" s="183"/>
      <c r="K64" s="183"/>
      <c r="L64" s="183"/>
      <c r="M64" s="183"/>
      <c r="N64" s="183"/>
    </row>
    <row r="65" spans="1:16" x14ac:dyDescent="0.15">
      <c r="A65" s="187"/>
      <c r="B65" s="183"/>
      <c r="C65" s="183"/>
      <c r="D65" s="183"/>
      <c r="E65" s="183"/>
      <c r="F65" s="183"/>
      <c r="G65" s="183"/>
      <c r="H65" s="183"/>
      <c r="I65" s="183"/>
      <c r="J65" s="183"/>
      <c r="K65" s="183"/>
      <c r="L65" s="183"/>
      <c r="M65" s="183"/>
      <c r="N65" s="183"/>
    </row>
    <row r="66" spans="1:16" x14ac:dyDescent="0.15">
      <c r="A66" s="279"/>
      <c r="B66" s="245"/>
      <c r="C66" s="245"/>
      <c r="D66" s="245"/>
      <c r="E66" s="245"/>
      <c r="F66" s="245"/>
      <c r="G66" s="245"/>
      <c r="H66" s="245"/>
      <c r="I66" s="245"/>
      <c r="J66" s="245"/>
      <c r="K66" s="245"/>
      <c r="L66" s="245"/>
      <c r="M66" s="245"/>
      <c r="N66" s="245"/>
      <c r="O66" s="280"/>
    </row>
    <row r="67" spans="1:16" ht="13.5" hidden="1" customHeight="1" x14ac:dyDescent="0.15">
      <c r="G67" s="183"/>
      <c r="H67" s="183"/>
      <c r="I67" s="183"/>
      <c r="J67" s="183"/>
      <c r="K67" s="183"/>
      <c r="L67" s="183"/>
      <c r="M67" s="183"/>
      <c r="N67" s="183"/>
      <c r="O67" s="183"/>
      <c r="P67" s="183"/>
    </row>
    <row r="68" spans="1:16" ht="13.5" hidden="1" customHeight="1" x14ac:dyDescent="0.15">
      <c r="G68" s="183"/>
      <c r="H68" s="183"/>
      <c r="I68" s="183"/>
      <c r="J68" s="183"/>
      <c r="K68" s="183"/>
      <c r="L68" s="183"/>
      <c r="M68" s="183"/>
      <c r="N68" s="183"/>
    </row>
    <row r="69" spans="1:16" ht="13.5" hidden="1" customHeight="1" x14ac:dyDescent="0.15">
      <c r="G69" s="183"/>
      <c r="H69" s="183"/>
      <c r="I69" s="183"/>
      <c r="J69" s="183"/>
      <c r="K69" s="183"/>
      <c r="L69" s="183"/>
      <c r="M69" s="183"/>
      <c r="N69" s="183"/>
    </row>
    <row r="70" spans="1:16" hidden="1" x14ac:dyDescent="0.15">
      <c r="G70" s="183"/>
      <c r="H70" s="183"/>
      <c r="I70" s="183"/>
      <c r="J70" s="183"/>
      <c r="K70" s="183"/>
      <c r="L70" s="183"/>
      <c r="M70" s="183"/>
      <c r="N70" s="183"/>
    </row>
    <row r="71" spans="1:16" hidden="1" x14ac:dyDescent="0.15">
      <c r="G71" s="183"/>
      <c r="H71" s="183"/>
      <c r="I71" s="183"/>
      <c r="J71" s="183"/>
      <c r="K71" s="183"/>
      <c r="L71" s="183"/>
      <c r="M71" s="183"/>
      <c r="N71" s="183"/>
    </row>
    <row r="72" spans="1:16" hidden="1" x14ac:dyDescent="0.15">
      <c r="G72" s="183"/>
      <c r="H72" s="183"/>
      <c r="I72" s="183"/>
      <c r="J72" s="183"/>
      <c r="K72" s="183"/>
      <c r="L72" s="183"/>
      <c r="M72" s="183"/>
      <c r="N72" s="183"/>
    </row>
    <row r="73" spans="1:16" hidden="1" x14ac:dyDescent="0.15">
      <c r="G73" s="183"/>
      <c r="H73" s="183"/>
      <c r="I73" s="183"/>
      <c r="J73" s="183"/>
      <c r="K73" s="183"/>
      <c r="L73" s="183"/>
      <c r="M73" s="183"/>
      <c r="N73" s="183"/>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181" customWidth="1"/>
    <col min="2" max="16" width="9" style="181" customWidth="1"/>
    <col min="17" max="17" width="9.125" style="181" customWidth="1"/>
    <col min="18" max="18" width="9.125" style="181" bestFit="1" customWidth="1"/>
    <col min="19" max="34" width="9" style="181" customWidth="1"/>
    <col min="35" max="16384" width="9" style="180" hidden="1"/>
  </cols>
  <sheetData>
    <row r="1" spans="2:34" ht="13.5" customHeight="1"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2:34" x14ac:dyDescent="0.15">
      <c r="B2" s="180"/>
      <c r="T2" s="180"/>
    </row>
    <row r="3" spans="2:34" x14ac:dyDescent="0.15">
      <c r="C3" s="180"/>
      <c r="D3" s="180"/>
      <c r="E3" s="180"/>
      <c r="F3" s="180"/>
      <c r="G3" s="180"/>
      <c r="H3" s="180"/>
      <c r="I3" s="180"/>
      <c r="J3" s="180"/>
      <c r="K3" s="180"/>
      <c r="L3" s="180"/>
      <c r="M3" s="180"/>
      <c r="N3" s="180"/>
      <c r="O3" s="180"/>
      <c r="P3" s="180"/>
      <c r="Q3" s="180"/>
      <c r="R3" s="180"/>
      <c r="S3" s="180"/>
      <c r="U3" s="180"/>
      <c r="V3" s="180"/>
      <c r="W3" s="180"/>
      <c r="X3" s="180"/>
      <c r="Y3" s="180"/>
      <c r="Z3" s="180"/>
      <c r="AA3" s="180"/>
      <c r="AB3" s="180"/>
      <c r="AC3" s="180"/>
      <c r="AD3" s="180"/>
      <c r="AE3" s="180"/>
      <c r="AF3" s="180"/>
      <c r="AG3" s="180"/>
      <c r="AH3" s="180"/>
    </row>
    <row r="4" spans="2:34" x14ac:dyDescent="0.15"/>
    <row r="5" spans="2:34" x14ac:dyDescent="0.15"/>
    <row r="6" spans="2:34" x14ac:dyDescent="0.15"/>
    <row r="7" spans="2:34" x14ac:dyDescent="0.15"/>
    <row r="8" spans="2:34" x14ac:dyDescent="0.15"/>
    <row r="9" spans="2:34" x14ac:dyDescent="0.15">
      <c r="AH9" s="180"/>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180"/>
    </row>
    <row r="18" spans="34:34" x14ac:dyDescent="0.15"/>
    <row r="19" spans="34:34" x14ac:dyDescent="0.15"/>
    <row r="20" spans="34:34" x14ac:dyDescent="0.15">
      <c r="AH20" s="180"/>
    </row>
    <row r="21" spans="34:34" x14ac:dyDescent="0.15">
      <c r="AH21" s="180"/>
    </row>
    <row r="22" spans="34:34" x14ac:dyDescent="0.15"/>
    <row r="23" spans="34:34" x14ac:dyDescent="0.15"/>
    <row r="24" spans="34:34" x14ac:dyDescent="0.15"/>
    <row r="25" spans="34:34" x14ac:dyDescent="0.15"/>
    <row r="26" spans="34:34" x14ac:dyDescent="0.15"/>
    <row r="27" spans="34:34" x14ac:dyDescent="0.15"/>
    <row r="28" spans="34:34" x14ac:dyDescent="0.15">
      <c r="AH28" s="180"/>
    </row>
    <row r="29" spans="34:34" x14ac:dyDescent="0.15"/>
    <row r="30" spans="34:34" x14ac:dyDescent="0.15"/>
    <row r="31" spans="34:34" x14ac:dyDescent="0.15"/>
    <row r="32" spans="34:34" x14ac:dyDescent="0.15"/>
    <row r="33" spans="2:34" x14ac:dyDescent="0.15">
      <c r="B33" s="180"/>
      <c r="G33" s="180"/>
      <c r="I33" s="180"/>
    </row>
    <row r="34" spans="2:34" x14ac:dyDescent="0.15">
      <c r="C34" s="180"/>
      <c r="P34" s="180"/>
      <c r="R34" s="180"/>
      <c r="U34" s="180"/>
    </row>
    <row r="35" spans="2:34" x14ac:dyDescent="0.15">
      <c r="D35" s="180"/>
      <c r="E35" s="180"/>
      <c r="T35" s="180"/>
      <c r="W35" s="180"/>
      <c r="AC35" s="180"/>
      <c r="AD35" s="180"/>
      <c r="AE35" s="180"/>
      <c r="AF35" s="180"/>
      <c r="AG35" s="180"/>
      <c r="AH35" s="180"/>
    </row>
    <row r="36" spans="2:34" x14ac:dyDescent="0.15">
      <c r="F36" s="180"/>
      <c r="H36" s="180"/>
      <c r="J36" s="180"/>
      <c r="K36" s="180"/>
      <c r="L36" s="180"/>
      <c r="M36" s="180"/>
      <c r="N36" s="180"/>
      <c r="O36" s="180"/>
      <c r="Q36" s="180"/>
      <c r="S36" s="180"/>
      <c r="V36" s="180"/>
      <c r="X36" s="180"/>
      <c r="Y36" s="180"/>
      <c r="Z36" s="180"/>
      <c r="AA36" s="180"/>
      <c r="AB36" s="180"/>
      <c r="AC36" s="180"/>
      <c r="AD36" s="180"/>
      <c r="AE36" s="180"/>
      <c r="AF36" s="180"/>
      <c r="AG36" s="180"/>
      <c r="AH36" s="180"/>
    </row>
    <row r="37" spans="2:34" x14ac:dyDescent="0.15">
      <c r="AH37" s="180"/>
    </row>
    <row r="38" spans="2:34" x14ac:dyDescent="0.15">
      <c r="AG38" s="180"/>
      <c r="AH38" s="180"/>
    </row>
    <row r="39" spans="2:34" x14ac:dyDescent="0.15"/>
    <row r="40" spans="2:34" x14ac:dyDescent="0.15">
      <c r="U40" s="180"/>
    </row>
    <row r="41" spans="2:34" x14ac:dyDescent="0.15">
      <c r="R41" s="180"/>
    </row>
    <row r="42" spans="2:34" x14ac:dyDescent="0.15">
      <c r="T42" s="180"/>
      <c r="W42" s="180"/>
    </row>
    <row r="43" spans="2:34" x14ac:dyDescent="0.15">
      <c r="Q43" s="180"/>
      <c r="S43" s="180"/>
      <c r="V43" s="180"/>
      <c r="X43" s="180"/>
      <c r="Y43" s="180"/>
      <c r="Z43" s="180"/>
      <c r="AA43" s="180"/>
      <c r="AB43" s="180"/>
      <c r="AC43" s="180"/>
      <c r="AD43" s="180"/>
      <c r="AE43" s="180"/>
      <c r="AF43" s="180"/>
      <c r="AG43" s="180"/>
      <c r="AH43" s="180"/>
    </row>
    <row r="44" spans="2:34" x14ac:dyDescent="0.15">
      <c r="AH44" s="180"/>
    </row>
    <row r="45" spans="2:34" x14ac:dyDescent="0.15"/>
    <row r="46" spans="2:34" x14ac:dyDescent="0.15"/>
    <row r="47" spans="2:34" x14ac:dyDescent="0.15"/>
    <row r="48" spans="2:34" x14ac:dyDescent="0.15">
      <c r="AG48" s="180"/>
      <c r="AH48" s="180"/>
    </row>
    <row r="49" spans="29:34" x14ac:dyDescent="0.15">
      <c r="AH49" s="180"/>
    </row>
    <row r="50" spans="29:34" x14ac:dyDescent="0.15">
      <c r="AH50" s="180"/>
    </row>
    <row r="51" spans="29:34" x14ac:dyDescent="0.15">
      <c r="AC51" s="180"/>
      <c r="AD51" s="180"/>
      <c r="AE51" s="180"/>
      <c r="AF51" s="180"/>
      <c r="AG51" s="180"/>
      <c r="AH51" s="180"/>
    </row>
    <row r="52" spans="29:34" x14ac:dyDescent="0.15"/>
    <row r="53" spans="29:34" x14ac:dyDescent="0.15"/>
    <row r="54" spans="29:34" x14ac:dyDescent="0.15">
      <c r="AH54" s="180"/>
    </row>
    <row r="55" spans="29:34" x14ac:dyDescent="0.15"/>
    <row r="56" spans="29:34" x14ac:dyDescent="0.15"/>
    <row r="57" spans="29:34" x14ac:dyDescent="0.15"/>
    <row r="58" spans="29:34" x14ac:dyDescent="0.15">
      <c r="AH58" s="180"/>
    </row>
    <row r="59" spans="29:34" x14ac:dyDescent="0.15"/>
    <row r="60" spans="29:34" x14ac:dyDescent="0.15"/>
    <row r="61" spans="29:34" x14ac:dyDescent="0.15"/>
    <row r="62" spans="29:34" x14ac:dyDescent="0.15"/>
    <row r="63" spans="29:34" x14ac:dyDescent="0.15">
      <c r="AH63" s="180"/>
    </row>
    <row r="64" spans="29:34" x14ac:dyDescent="0.15">
      <c r="AG64" s="180"/>
      <c r="AH64" s="180"/>
    </row>
    <row r="65" spans="32:34" x14ac:dyDescent="0.15"/>
    <row r="66" spans="32:34" x14ac:dyDescent="0.15"/>
    <row r="67" spans="32:34" x14ac:dyDescent="0.15"/>
    <row r="68" spans="32:34" x14ac:dyDescent="0.15"/>
    <row r="69" spans="32:34" x14ac:dyDescent="0.15">
      <c r="AF69" s="180"/>
      <c r="AG69" s="180"/>
      <c r="AH69" s="18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80"/>
    </row>
    <row r="83" spans="25:34" x14ac:dyDescent="0.15">
      <c r="Z83" s="180"/>
      <c r="AA83" s="180"/>
      <c r="AB83" s="180"/>
      <c r="AC83" s="180"/>
      <c r="AD83" s="180"/>
      <c r="AE83" s="180"/>
      <c r="AF83" s="180"/>
      <c r="AG83" s="180"/>
      <c r="AH83" s="180"/>
    </row>
    <row r="84" spans="25:34" x14ac:dyDescent="0.15"/>
    <row r="85" spans="25:34" x14ac:dyDescent="0.15"/>
    <row r="86" spans="25:34" x14ac:dyDescent="0.15"/>
    <row r="87" spans="25:34" x14ac:dyDescent="0.15"/>
    <row r="88" spans="25:34" x14ac:dyDescent="0.15">
      <c r="AH88" s="18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0"/>
      <c r="AG94" s="180"/>
      <c r="AH94" s="180"/>
    </row>
    <row r="95" spans="25:34" ht="13.5" customHeight="1" x14ac:dyDescent="0.15">
      <c r="AH95" s="18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0"/>
    </row>
    <row r="102" spans="33:34" ht="13.5" customHeight="1" x14ac:dyDescent="0.15"/>
    <row r="103" spans="33:34" ht="13.5" customHeight="1" x14ac:dyDescent="0.15"/>
    <row r="104" spans="33:34" ht="13.5" customHeight="1" x14ac:dyDescent="0.15">
      <c r="AG104" s="180"/>
      <c r="AH104" s="18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8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8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181" customWidth="1"/>
    <col min="2" max="16" width="9" style="181" customWidth="1"/>
    <col min="17" max="17" width="9.125" style="181" customWidth="1"/>
    <col min="18" max="18" width="9.125" style="181" bestFit="1" customWidth="1"/>
    <col min="19" max="34" width="9" style="181" customWidth="1"/>
    <col min="35" max="16384" width="9" style="180" hidden="1"/>
  </cols>
  <sheetData>
    <row r="1" spans="1:34" ht="13.5" customHeight="1" x14ac:dyDescent="0.15">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x14ac:dyDescent="0.15">
      <c r="B2" s="180"/>
      <c r="T2" s="180"/>
    </row>
    <row r="3" spans="1:34" x14ac:dyDescent="0.15">
      <c r="C3" s="180"/>
      <c r="D3" s="180"/>
      <c r="E3" s="180"/>
      <c r="F3" s="180"/>
      <c r="G3" s="180"/>
      <c r="H3" s="180"/>
      <c r="I3" s="180"/>
      <c r="J3" s="180"/>
      <c r="K3" s="180"/>
      <c r="L3" s="180"/>
      <c r="M3" s="180"/>
      <c r="N3" s="180"/>
      <c r="O3" s="180"/>
      <c r="P3" s="180"/>
      <c r="Q3" s="180"/>
      <c r="R3" s="180"/>
      <c r="S3" s="180"/>
      <c r="U3" s="180"/>
      <c r="V3" s="180"/>
      <c r="W3" s="180"/>
      <c r="X3" s="180"/>
      <c r="Y3" s="180"/>
      <c r="Z3" s="180"/>
      <c r="AA3" s="180"/>
      <c r="AB3" s="180"/>
      <c r="AC3" s="180"/>
      <c r="AD3" s="180"/>
      <c r="AE3" s="180"/>
      <c r="AF3" s="180"/>
      <c r="AG3" s="180"/>
      <c r="AH3" s="180"/>
    </row>
    <row r="4" spans="1:34" x14ac:dyDescent="0.15"/>
    <row r="5" spans="1:34" x14ac:dyDescent="0.15"/>
    <row r="6" spans="1:34" x14ac:dyDescent="0.15"/>
    <row r="7" spans="1:34" x14ac:dyDescent="0.15"/>
    <row r="8" spans="1:34" x14ac:dyDescent="0.15"/>
    <row r="9" spans="1:34" x14ac:dyDescent="0.15">
      <c r="AH9" s="180"/>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180"/>
    </row>
    <row r="18" spans="34:34" x14ac:dyDescent="0.15"/>
    <row r="19" spans="34:34" x14ac:dyDescent="0.15"/>
    <row r="20" spans="34:34" x14ac:dyDescent="0.15">
      <c r="AH20" s="180"/>
    </row>
    <row r="21" spans="34:34" x14ac:dyDescent="0.15">
      <c r="AH21" s="180"/>
    </row>
    <row r="22" spans="34:34" x14ac:dyDescent="0.15"/>
    <row r="23" spans="34:34" x14ac:dyDescent="0.15"/>
    <row r="24" spans="34:34" x14ac:dyDescent="0.15"/>
    <row r="25" spans="34:34" x14ac:dyDescent="0.15"/>
    <row r="26" spans="34:34" x14ac:dyDescent="0.15"/>
    <row r="27" spans="34:34" x14ac:dyDescent="0.15"/>
    <row r="28" spans="34:34" x14ac:dyDescent="0.15">
      <c r="AH28" s="180"/>
    </row>
    <row r="29" spans="34:34" x14ac:dyDescent="0.15"/>
    <row r="30" spans="34:34" x14ac:dyDescent="0.15"/>
    <row r="31" spans="34:34" x14ac:dyDescent="0.15"/>
    <row r="32" spans="34:34" x14ac:dyDescent="0.15"/>
    <row r="33" spans="2:34" x14ac:dyDescent="0.15">
      <c r="B33" s="180"/>
      <c r="G33" s="180"/>
      <c r="I33" s="180"/>
    </row>
    <row r="34" spans="2:34" x14ac:dyDescent="0.15">
      <c r="C34" s="180"/>
      <c r="P34" s="180"/>
      <c r="R34" s="180"/>
      <c r="U34" s="180"/>
    </row>
    <row r="35" spans="2:34" x14ac:dyDescent="0.15">
      <c r="D35" s="180"/>
      <c r="E35" s="180"/>
      <c r="T35" s="180"/>
      <c r="W35" s="180"/>
      <c r="AC35" s="180"/>
      <c r="AD35" s="180"/>
      <c r="AE35" s="180"/>
      <c r="AF35" s="180"/>
      <c r="AG35" s="180"/>
      <c r="AH35" s="180"/>
    </row>
    <row r="36" spans="2:34" x14ac:dyDescent="0.15">
      <c r="F36" s="180"/>
      <c r="H36" s="180"/>
      <c r="J36" s="180"/>
      <c r="K36" s="180"/>
      <c r="L36" s="180"/>
      <c r="M36" s="180"/>
      <c r="N36" s="180"/>
      <c r="O36" s="180"/>
      <c r="Q36" s="180"/>
      <c r="S36" s="180"/>
      <c r="V36" s="180"/>
      <c r="X36" s="180"/>
      <c r="Y36" s="180"/>
      <c r="Z36" s="180"/>
      <c r="AA36" s="180"/>
      <c r="AB36" s="180"/>
      <c r="AC36" s="180"/>
      <c r="AD36" s="180"/>
      <c r="AE36" s="180"/>
      <c r="AF36" s="180"/>
      <c r="AG36" s="180"/>
      <c r="AH36" s="180"/>
    </row>
    <row r="37" spans="2:34" x14ac:dyDescent="0.15">
      <c r="AH37" s="180"/>
    </row>
    <row r="38" spans="2:34" x14ac:dyDescent="0.15">
      <c r="AG38" s="180"/>
      <c r="AH38" s="180"/>
    </row>
    <row r="39" spans="2:34" x14ac:dyDescent="0.15"/>
    <row r="40" spans="2:34" x14ac:dyDescent="0.15">
      <c r="U40" s="180"/>
    </row>
    <row r="41" spans="2:34" x14ac:dyDescent="0.15">
      <c r="R41" s="180"/>
    </row>
    <row r="42" spans="2:34" x14ac:dyDescent="0.15">
      <c r="T42" s="180"/>
      <c r="W42" s="180"/>
    </row>
    <row r="43" spans="2:34" x14ac:dyDescent="0.15">
      <c r="Q43" s="180"/>
      <c r="S43" s="180"/>
      <c r="V43" s="180"/>
      <c r="X43" s="180"/>
      <c r="Y43" s="180"/>
      <c r="Z43" s="180"/>
      <c r="AA43" s="180"/>
      <c r="AB43" s="180"/>
      <c r="AC43" s="180"/>
      <c r="AD43" s="180"/>
      <c r="AE43" s="180"/>
      <c r="AF43" s="180"/>
      <c r="AG43" s="180"/>
      <c r="AH43" s="180"/>
    </row>
    <row r="44" spans="2:34" x14ac:dyDescent="0.15">
      <c r="AH44" s="180"/>
    </row>
    <row r="45" spans="2:34" x14ac:dyDescent="0.15"/>
    <row r="46" spans="2:34" x14ac:dyDescent="0.15"/>
    <row r="47" spans="2:34" x14ac:dyDescent="0.15"/>
    <row r="48" spans="2:34" x14ac:dyDescent="0.15">
      <c r="AG48" s="180"/>
      <c r="AH48" s="180"/>
    </row>
    <row r="49" spans="29:34" x14ac:dyDescent="0.15">
      <c r="AH49" s="180"/>
    </row>
    <row r="50" spans="29:34" x14ac:dyDescent="0.15">
      <c r="AH50" s="180"/>
    </row>
    <row r="51" spans="29:34" x14ac:dyDescent="0.15">
      <c r="AC51" s="180"/>
      <c r="AD51" s="180"/>
      <c r="AE51" s="180"/>
      <c r="AF51" s="180"/>
      <c r="AG51" s="180"/>
      <c r="AH51" s="180"/>
    </row>
    <row r="52" spans="29:34" x14ac:dyDescent="0.15"/>
    <row r="53" spans="29:34" x14ac:dyDescent="0.15"/>
    <row r="54" spans="29:34" x14ac:dyDescent="0.15">
      <c r="AH54" s="180"/>
    </row>
    <row r="55" spans="29:34" x14ac:dyDescent="0.15"/>
    <row r="56" spans="29:34" x14ac:dyDescent="0.15"/>
    <row r="57" spans="29:34" x14ac:dyDescent="0.15"/>
    <row r="58" spans="29:34" x14ac:dyDescent="0.15">
      <c r="AH58" s="180"/>
    </row>
    <row r="59" spans="29:34" x14ac:dyDescent="0.15"/>
    <row r="60" spans="29:34" x14ac:dyDescent="0.15"/>
    <row r="61" spans="29:34" x14ac:dyDescent="0.15"/>
    <row r="62" spans="29:34" x14ac:dyDescent="0.15"/>
    <row r="63" spans="29:34" x14ac:dyDescent="0.15">
      <c r="AH63" s="180"/>
    </row>
    <row r="64" spans="29:34" x14ac:dyDescent="0.15">
      <c r="AG64" s="180"/>
      <c r="AH64" s="180"/>
    </row>
    <row r="65" spans="32:34" x14ac:dyDescent="0.15"/>
    <row r="66" spans="32:34" x14ac:dyDescent="0.15"/>
    <row r="67" spans="32:34" x14ac:dyDescent="0.15"/>
    <row r="68" spans="32:34" x14ac:dyDescent="0.15"/>
    <row r="69" spans="32:34" x14ac:dyDescent="0.15">
      <c r="AF69" s="180"/>
      <c r="AG69" s="180"/>
      <c r="AH69" s="18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80"/>
    </row>
    <row r="83" spans="25:34" x14ac:dyDescent="0.15">
      <c r="Z83" s="180"/>
      <c r="AA83" s="180"/>
      <c r="AB83" s="180"/>
      <c r="AC83" s="180"/>
      <c r="AD83" s="180"/>
      <c r="AE83" s="180"/>
      <c r="AF83" s="180"/>
      <c r="AG83" s="180"/>
      <c r="AH83" s="180"/>
    </row>
    <row r="84" spans="25:34" x14ac:dyDescent="0.15"/>
    <row r="85" spans="25:34" x14ac:dyDescent="0.15"/>
    <row r="86" spans="25:34" x14ac:dyDescent="0.15"/>
    <row r="87" spans="25:34" x14ac:dyDescent="0.15"/>
    <row r="88" spans="25:34" x14ac:dyDescent="0.15">
      <c r="AH88" s="18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0"/>
      <c r="AG94" s="180"/>
      <c r="AH94" s="180"/>
    </row>
    <row r="95" spans="25:34" ht="13.5" customHeight="1" x14ac:dyDescent="0.15">
      <c r="AH95" s="18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0"/>
    </row>
    <row r="102" spans="33:34" ht="13.5" customHeight="1" x14ac:dyDescent="0.15"/>
    <row r="103" spans="33:34" ht="13.5" customHeight="1" x14ac:dyDescent="0.15"/>
    <row r="104" spans="33:34" ht="13.5" customHeight="1" x14ac:dyDescent="0.15">
      <c r="AG104" s="180"/>
      <c r="AH104" s="18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8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8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29.93</v>
      </c>
      <c r="G47" s="12">
        <v>33.85</v>
      </c>
      <c r="H47" s="12">
        <v>32.869999999999997</v>
      </c>
      <c r="I47" s="12">
        <v>34.1</v>
      </c>
      <c r="J47" s="13">
        <v>40.17</v>
      </c>
    </row>
    <row r="48" spans="2:10" ht="57.75" customHeight="1" x14ac:dyDescent="0.15">
      <c r="B48" s="14"/>
      <c r="C48" s="1174" t="s">
        <v>4</v>
      </c>
      <c r="D48" s="1174"/>
      <c r="E48" s="1175"/>
      <c r="F48" s="15">
        <v>8.06</v>
      </c>
      <c r="G48" s="16">
        <v>5.39</v>
      </c>
      <c r="H48" s="16">
        <v>6.68</v>
      </c>
      <c r="I48" s="16">
        <v>8.82</v>
      </c>
      <c r="J48" s="17">
        <v>5.2</v>
      </c>
    </row>
    <row r="49" spans="2:10" ht="57.75" customHeight="1" thickBot="1" x14ac:dyDescent="0.2">
      <c r="B49" s="18"/>
      <c r="C49" s="1176" t="s">
        <v>5</v>
      </c>
      <c r="D49" s="1176"/>
      <c r="E49" s="1177"/>
      <c r="F49" s="19" t="s">
        <v>523</v>
      </c>
      <c r="G49" s="20" t="s">
        <v>524</v>
      </c>
      <c r="H49" s="20" t="s">
        <v>525</v>
      </c>
      <c r="I49" s="20">
        <v>1.69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2018-04-18T00:55:13Z</cp:lastPrinted>
  <dcterms:created xsi:type="dcterms:W3CDTF">2018-01-24T05:02:28Z</dcterms:created>
  <dcterms:modified xsi:type="dcterms:W3CDTF">2018-10-30T07:43:46Z</dcterms:modified>
  <cp:category/>
</cp:coreProperties>
</file>