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17\Desktop\202207安曇野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<sst xmlns="http://schemas.openxmlformats.org/spreadsheetml/2006/main" count="221" uniqueCount="111">
  <si>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</si>
  <si>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</si>
  <si>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</si>
  <si>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</si>
  <si>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</si>
  <si>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</si>
  <si>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</si>
  <si>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</si>
  <si>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</si>
  <si>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</si>
  <si>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</si>
  <si>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</si>
  <si>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</si>
  <si>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</si>
  <si>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</si>
  <si>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</si>
  <si>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</si>
  <si>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</si>
  <si>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</si>
  <si>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</si>
  <si>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</si>
  <si>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</si>
  <si>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</si>
  <si>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</si>
  <si>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</si>
  <si>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</si>
  <si>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</si>
  <si>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</si>
  <si>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</si>
  <si>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</si>
  <si>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</si>
  <si>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</si>
  <si>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</si>
  <si>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</si>
  <si>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</si>
  <si>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</si>
  <si>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</si>
  <si>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</si>
  <si>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</si>
  <si>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</si>
  <si>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</si>
  <si>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</si>
  <si>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</si>
  <si>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</si>
  <si>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</si>
  <si>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</si>
  <si>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</si>
  <si>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</si>
  <si>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</si>
  <si>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</si>
  <si>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</si>
  <si>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</si>
  <si>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</si>
  <si>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</si>
  <si>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</si>
  <si>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</si>
  <si>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</si>
  <si>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</si>
  <si>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</si>
  <si>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</si>
  <si>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</si>
  <si>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</si>
  <si>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</si>
  <si>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</si>
  <si>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</si>
  <si>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</si>
  <si>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</si>
  <si>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</si>
  <si>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</si>
  <si>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</si>
  <si>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</si>
  <si>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</si>
  <si>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</si>
  <si>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</si>
  <si>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</si>
  <si>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</si>
  <si>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</si>
  <si>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</si>
  <si>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</si>
  <si>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</si>
  <si>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</si>
  <si>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</si>
  <si>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</si>
  <si>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</si>
  <si>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</si>
  <si>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</si>
  <si>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</si>
  <si>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</si>
  <si>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</si>
  <si>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</si>
  <si>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</si>
  <si>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</si>
  <si>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</si>
  <si>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</si>
  <si>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</si>
  <si>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</si>
  <si>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安曇野市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</si>
  <si>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</si>
  <si>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</si>
  <si>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</si>
  <si>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</si>
  <si>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</si>
  <si>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</si>
  <si>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</si>
  <si>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</si>
  <si>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</si>
  <si>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</si>
  <si>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</si>
  <si>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28年の法適用時点では管渠についての老朽化率等を示す指標は非常に低いため管渠については現在更新・改良・維持等を行う予定はない。ただし、平成32年にストックマネジメントを行い投資計画の見直しを計っていく。</t>
    <phoneticPr fontId="4"/>
  </si>
  <si>
    <t>　28年度より地方公営企業法を適用し経営状況の把握に努めていく。そのため29年から38年までの投資・財政計画を策定した。処理場施設等の電気設備の更新やストックマネジメント後、施設の統廃合など含めた計画を見直しを行い将来性を考えた経営ができるよう努めていく。</t>
    <rPh sb="85" eb="86">
      <t>ゴ</t>
    </rPh>
    <rPh sb="87" eb="89">
      <t>シセツ</t>
    </rPh>
    <rPh sb="90" eb="93">
      <t>トウハイゴウ</t>
    </rPh>
    <rPh sb="95" eb="96">
      <t>フク</t>
    </rPh>
    <rPh sb="98" eb="100">
      <t>ケイカク</t>
    </rPh>
    <rPh sb="101" eb="103">
      <t>ミナオ</t>
    </rPh>
    <rPh sb="105" eb="106">
      <t>オコナ</t>
    </rPh>
    <rPh sb="107" eb="110">
      <t>ショウライセイ</t>
    </rPh>
    <rPh sb="111" eb="112">
      <t>カンガ</t>
    </rPh>
    <rPh sb="114" eb="116">
      <t>ケイエイ</t>
    </rPh>
    <phoneticPr fontId="4"/>
  </si>
  <si>
    <t>　27年度は地方公営企業法適用前年のため、打切り決算を行った。そのため費用が減少して収支比率、経費回収率が伸び、汚水処理原価が減少する結果になった。法適用事業となる今後も償還元金利子が終了していくので安定した経営を行っていける予定である。ただし、施設利用率が類似団体平均より低い傾向にあり、今後は処理施設の在り方等検討の必要がある。</t>
    <rPh sb="74" eb="75">
      <t>ホウ</t>
    </rPh>
    <rPh sb="75" eb="77">
      <t>テキヨウ</t>
    </rPh>
    <rPh sb="77" eb="79">
      <t>ジギョウ</t>
    </rPh>
    <rPh sb="82" eb="84">
      <t>コンゴ</t>
    </rPh>
    <rPh sb="85" eb="87">
      <t>ショウカン</t>
    </rPh>
    <rPh sb="87" eb="89">
      <t>ガンキン</t>
    </rPh>
    <rPh sb="89" eb="91">
      <t>リシ</t>
    </rPh>
    <rPh sb="92" eb="94">
      <t>シュウリョウ</t>
    </rPh>
    <rPh sb="100" eb="102">
      <t>アンテイ</t>
    </rPh>
    <rPh sb="104" eb="106">
      <t>ケイエイ</t>
    </rPh>
    <rPh sb="107" eb="108">
      <t>オコナ</t>
    </rPh>
    <rPh sb="113" eb="115">
      <t>ヨテイ</t>
    </rPh>
    <rPh sb="123" eb="125">
      <t>シセツ</t>
    </rPh>
    <rPh sb="125" eb="128">
      <t>リヨウリツ</t>
    </rPh>
    <rPh sb="129" eb="131">
      <t>ルイジ</t>
    </rPh>
    <rPh sb="131" eb="133">
      <t>ダンタイ</t>
    </rPh>
    <rPh sb="133" eb="135">
      <t>ヘイキン</t>
    </rPh>
    <rPh sb="137" eb="138">
      <t>ヒク</t>
    </rPh>
    <rPh sb="139" eb="141">
      <t>ケイコウ</t>
    </rPh>
    <rPh sb="145" eb="147">
      <t>コンゴ</t>
    </rPh>
    <rPh sb="148" eb="150">
      <t>ショリ</t>
    </rPh>
    <rPh sb="150" eb="152">
      <t>シセツ</t>
    </rPh>
    <rPh sb="153" eb="154">
      <t>ア</t>
    </rPh>
    <rPh sb="155" eb="156">
      <t>カタ</t>
    </rPh>
    <rPh sb="156" eb="157">
      <t>トウ</t>
    </rPh>
    <rPh sb="157" eb="159">
      <t>ケントウ</t>
    </rPh>
    <rPh sb="160" eb="1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</si>
</sst>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1949704"/>
        <c:axId val="45195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51949704"/>
        <c:axId val="451956368"/>
      </c:lineChart>
      <c:dateAx>
        <c:axId val="451949704"/>
        <c:scaling>
          <c:orientation val="minMax"/>
        </c:scaling>
        <c:delete val="1"/>
        <c:axPos val="b"/>
        <c:numFmt formatCode="ge" sourceLinked="1"/>
        <c:majorTickMark val="none"/>
        <c:minorTickMark val="none"/>
        <c:tickLblPos val="none"/>
        <c:crossAx val="451956368"/>
        <c:crosses val="autoZero"/>
        <c:auto val="1"/>
        <c:lblOffset val="100"/>
        <c:baseTimeUnit val="years"/>
      </c:dateAx>
      <c:valAx>
        <c:axId val="45195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48.26</c:v>
                </c:pt>
                <c:pt idx="1">
                  <c:v>48.88</c:v>
                </c:pt>
                <c:pt idx="2">
                  <c:v>50.97</c:v>
                </c:pt>
                <c:pt idx="3">
                  <c:v>50.74</c:v>
                </c:pt>
                <c:pt idx="4">
                  <c:v>51.43</c:v>
                </c:pt>
              </c:numCache>
            </c:numRef>
          </c:val>
        </c:ser>
        <c:dLbls>
          <c:showLegendKey val="0"/>
          <c:showVal val="0"/>
          <c:showCatName val="0"/>
          <c:showSerName val="0"/>
          <c:showPercent val="0"/>
          <c:showBubbleSize val="0"/>
        </c:dLbls>
        <c:gapWidth val="150"/>
        <c:axId val="442905296"/>
        <c:axId val="44503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42905296"/>
        <c:axId val="445035088"/>
      </c:lineChart>
      <c:dateAx>
        <c:axId val="442905296"/>
        <c:scaling>
          <c:orientation val="minMax"/>
        </c:scaling>
        <c:delete val="1"/>
        <c:axPos val="b"/>
        <c:numFmt formatCode="ge" sourceLinked="1"/>
        <c:majorTickMark val="none"/>
        <c:minorTickMark val="none"/>
        <c:tickLblPos val="none"/>
        <c:crossAx val="445035088"/>
        <c:crosses val="autoZero"/>
        <c:auto val="1"/>
        <c:lblOffset val="100"/>
        <c:baseTimeUnit val="years"/>
      </c:dateAx>
      <c:valAx>
        <c:axId val="44503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87.86</c:v>
                </c:pt>
                <c:pt idx="1">
                  <c:v>89.98</c:v>
                </c:pt>
                <c:pt idx="2">
                  <c:v>91.03</c:v>
                </c:pt>
                <c:pt idx="3">
                  <c:v>93.96</c:v>
                </c:pt>
                <c:pt idx="4">
                  <c:v>94.4</c:v>
                </c:pt>
              </c:numCache>
            </c:numRef>
          </c:val>
        </c:ser>
        <c:dLbls>
          <c:showLegendKey val="0"/>
          <c:showVal val="0"/>
          <c:showCatName val="0"/>
          <c:showSerName val="0"/>
          <c:showPercent val="0"/>
          <c:showBubbleSize val="0"/>
        </c:dLbls>
        <c:gapWidth val="150"/>
        <c:axId val="445039400"/>
        <c:axId val="44503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45039400"/>
        <c:axId val="445039792"/>
      </c:lineChart>
      <c:dateAx>
        <c:axId val="445039400"/>
        <c:scaling>
          <c:orientation val="minMax"/>
        </c:scaling>
        <c:delete val="1"/>
        <c:axPos val="b"/>
        <c:numFmt formatCode="ge" sourceLinked="1"/>
        <c:majorTickMark val="none"/>
        <c:minorTickMark val="none"/>
        <c:tickLblPos val="none"/>
        <c:crossAx val="445039792"/>
        <c:crosses val="autoZero"/>
        <c:auto val="1"/>
        <c:lblOffset val="100"/>
        <c:baseTimeUnit val="years"/>
      </c:dateAx>
      <c:valAx>
        <c:axId val="4450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83.7</c:v>
                </c:pt>
                <c:pt idx="1">
                  <c:v>84.76</c:v>
                </c:pt>
                <c:pt idx="2">
                  <c:v>83.54</c:v>
                </c:pt>
                <c:pt idx="3">
                  <c:v>86.17</c:v>
                </c:pt>
                <c:pt idx="4">
                  <c:v>89.29</c:v>
                </c:pt>
              </c:numCache>
            </c:numRef>
          </c:val>
        </c:ser>
        <c:dLbls>
          <c:showLegendKey val="0"/>
          <c:showVal val="0"/>
          <c:showCatName val="0"/>
          <c:showSerName val="0"/>
          <c:showPercent val="0"/>
          <c:showBubbleSize val="0"/>
        </c:dLbls>
        <c:gapWidth val="150"/>
        <c:axId val="451947744"/>
        <c:axId val="4519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947744"/>
        <c:axId val="451952448"/>
      </c:lineChart>
      <c:dateAx>
        <c:axId val="451947744"/>
        <c:scaling>
          <c:orientation val="minMax"/>
        </c:scaling>
        <c:delete val="1"/>
        <c:axPos val="b"/>
        <c:numFmt formatCode="ge" sourceLinked="1"/>
        <c:majorTickMark val="none"/>
        <c:minorTickMark val="none"/>
        <c:tickLblPos val="none"/>
        <c:crossAx val="451952448"/>
        <c:crosses val="autoZero"/>
        <c:auto val="1"/>
        <c:lblOffset val="100"/>
        <c:baseTimeUnit val="years"/>
      </c:dateAx>
      <c:valAx>
        <c:axId val="4519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954800"/>
        <c:axId val="45194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954800"/>
        <c:axId val="451945000"/>
      </c:lineChart>
      <c:dateAx>
        <c:axId val="451954800"/>
        <c:scaling>
          <c:orientation val="minMax"/>
        </c:scaling>
        <c:delete val="1"/>
        <c:axPos val="b"/>
        <c:numFmt formatCode="ge" sourceLinked="1"/>
        <c:majorTickMark val="none"/>
        <c:minorTickMark val="none"/>
        <c:tickLblPos val="none"/>
        <c:crossAx val="451945000"/>
        <c:crosses val="autoZero"/>
        <c:auto val="1"/>
        <c:lblOffset val="100"/>
        <c:baseTimeUnit val="years"/>
      </c:dateAx>
      <c:valAx>
        <c:axId val="45194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5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953232"/>
        <c:axId val="45195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953232"/>
        <c:axId val="451958328"/>
      </c:lineChart>
      <c:dateAx>
        <c:axId val="451953232"/>
        <c:scaling>
          <c:orientation val="minMax"/>
        </c:scaling>
        <c:delete val="1"/>
        <c:axPos val="b"/>
        <c:numFmt formatCode="ge" sourceLinked="1"/>
        <c:majorTickMark val="none"/>
        <c:minorTickMark val="none"/>
        <c:tickLblPos val="none"/>
        <c:crossAx val="451958328"/>
        <c:crosses val="autoZero"/>
        <c:auto val="1"/>
        <c:lblOffset val="100"/>
        <c:baseTimeUnit val="years"/>
      </c:dateAx>
      <c:valAx>
        <c:axId val="4519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5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957936"/>
        <c:axId val="45195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957936"/>
        <c:axId val="451957544"/>
      </c:lineChart>
      <c:dateAx>
        <c:axId val="451957936"/>
        <c:scaling>
          <c:orientation val="minMax"/>
        </c:scaling>
        <c:delete val="1"/>
        <c:axPos val="b"/>
        <c:numFmt formatCode="ge" sourceLinked="1"/>
        <c:majorTickMark val="none"/>
        <c:minorTickMark val="none"/>
        <c:tickLblPos val="none"/>
        <c:crossAx val="451957544"/>
        <c:crosses val="autoZero"/>
        <c:auto val="1"/>
        <c:lblOffset val="100"/>
        <c:baseTimeUnit val="years"/>
      </c:dateAx>
      <c:valAx>
        <c:axId val="45195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5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959112"/>
        <c:axId val="4519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959112"/>
        <c:axId val="451959504"/>
      </c:lineChart>
      <c:dateAx>
        <c:axId val="451959112"/>
        <c:scaling>
          <c:orientation val="minMax"/>
        </c:scaling>
        <c:delete val="1"/>
        <c:axPos val="b"/>
        <c:numFmt formatCode="ge" sourceLinked="1"/>
        <c:majorTickMark val="none"/>
        <c:minorTickMark val="none"/>
        <c:tickLblPos val="none"/>
        <c:crossAx val="451959504"/>
        <c:crosses val="autoZero"/>
        <c:auto val="1"/>
        <c:lblOffset val="100"/>
        <c:baseTimeUnit val="years"/>
      </c:dateAx>
      <c:valAx>
        <c:axId val="4519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259.32</c:v>
                </c:pt>
                <c:pt idx="1">
                  <c:v>23.04</c:v>
                </c:pt>
                <c:pt idx="2">
                  <c:v>649.9</c:v>
                </c:pt>
                <c:pt idx="3">
                  <c:v>9.5399999999999991</c:v>
                </c:pt>
                <c:pt idx="4">
                  <c:v>2027.11</c:v>
                </c:pt>
              </c:numCache>
            </c:numRef>
          </c:val>
        </c:ser>
        <c:dLbls>
          <c:showLegendKey val="0"/>
          <c:showVal val="0"/>
          <c:showCatName val="0"/>
          <c:showSerName val="0"/>
          <c:showPercent val="0"/>
          <c:showBubbleSize val="0"/>
        </c:dLbls>
        <c:gapWidth val="150"/>
        <c:axId val="445294136"/>
        <c:axId val="44529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45294136"/>
        <c:axId val="445296488"/>
      </c:lineChart>
      <c:dateAx>
        <c:axId val="445294136"/>
        <c:scaling>
          <c:orientation val="minMax"/>
        </c:scaling>
        <c:delete val="1"/>
        <c:axPos val="b"/>
        <c:numFmt formatCode="ge" sourceLinked="1"/>
        <c:majorTickMark val="none"/>
        <c:minorTickMark val="none"/>
        <c:tickLblPos val="none"/>
        <c:crossAx val="445296488"/>
        <c:crosses val="autoZero"/>
        <c:auto val="1"/>
        <c:lblOffset val="100"/>
        <c:baseTimeUnit val="years"/>
      </c:dateAx>
      <c:valAx>
        <c:axId val="44529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29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95.96</c:v>
                </c:pt>
                <c:pt idx="1">
                  <c:v>99.84</c:v>
                </c:pt>
                <c:pt idx="2">
                  <c:v>78.16</c:v>
                </c:pt>
                <c:pt idx="3">
                  <c:v>102.01</c:v>
                </c:pt>
                <c:pt idx="4">
                  <c:v>106.49</c:v>
                </c:pt>
              </c:numCache>
            </c:numRef>
          </c:val>
        </c:ser>
        <c:dLbls>
          <c:showLegendKey val="0"/>
          <c:showVal val="0"/>
          <c:showCatName val="0"/>
          <c:showSerName val="0"/>
          <c:showPercent val="0"/>
          <c:showBubbleSize val="0"/>
        </c:dLbls>
        <c:gapWidth val="150"/>
        <c:axId val="445306288"/>
        <c:axId val="44530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45306288"/>
        <c:axId val="445306680"/>
      </c:lineChart>
      <c:dateAx>
        <c:axId val="445306288"/>
        <c:scaling>
          <c:orientation val="minMax"/>
        </c:scaling>
        <c:delete val="1"/>
        <c:axPos val="b"/>
        <c:numFmt formatCode="ge" sourceLinked="1"/>
        <c:majorTickMark val="none"/>
        <c:minorTickMark val="none"/>
        <c:tickLblPos val="none"/>
        <c:crossAx val="445306680"/>
        <c:crosses val="autoZero"/>
        <c:auto val="1"/>
        <c:lblOffset val="100"/>
        <c:baseTimeUnit val="years"/>
      </c:dateAx>
      <c:valAx>
        <c:axId val="44530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0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209.74</c:v>
                </c:pt>
                <c:pt idx="1">
                  <c:v>201.47</c:v>
                </c:pt>
                <c:pt idx="2">
                  <c:v>257.89999999999998</c:v>
                </c:pt>
                <c:pt idx="3">
                  <c:v>202.93</c:v>
                </c:pt>
                <c:pt idx="4">
                  <c:v>194.83</c:v>
                </c:pt>
              </c:numCache>
            </c:numRef>
          </c:val>
        </c:ser>
        <c:dLbls>
          <c:showLegendKey val="0"/>
          <c:showVal val="0"/>
          <c:showCatName val="0"/>
          <c:showSerName val="0"/>
          <c:showPercent val="0"/>
          <c:showBubbleSize val="0"/>
        </c:dLbls>
        <c:gapWidth val="150"/>
        <c:axId val="442892752"/>
        <c:axId val="44289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42892752"/>
        <c:axId val="442899024"/>
      </c:lineChart>
      <c:dateAx>
        <c:axId val="442892752"/>
        <c:scaling>
          <c:orientation val="minMax"/>
        </c:scaling>
        <c:delete val="1"/>
        <c:axPos val="b"/>
        <c:numFmt formatCode="ge" sourceLinked="1"/>
        <c:majorTickMark val="none"/>
        <c:minorTickMark val="none"/>
        <c:tickLblPos val="none"/>
        <c:crossAx val="442899024"/>
        <c:crosses val="autoZero"/>
        <c:auto val="1"/>
        <c:lblOffset val="100"/>
        <c:baseTimeUnit val="years"/>
      </c:dateAx>
      <c:valAx>
        <c:axId val="44289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9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安曇野市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98514</v>
      </c>
      <c r="AM8" s="64"/>
      <c r="AN8" s="64"/>
      <c r="AO8" s="64"/>
      <c r="AP8" s="64"/>
      <c r="AQ8" s="64"/>
      <c r="AR8" s="64"/>
      <c r="AS8" s="64"/>
      <c r="AT8" s="63">
        <f>データ!S6</f>
        <v>331.78</v>
      </c>
      <c r="AU8" s="63"/>
      <c r="AV8" s="63"/>
      <c r="AW8" s="63"/>
      <c r="AX8" s="63"/>
      <c r="AY8" s="63"/>
      <c r="AZ8" s="63"/>
      <c r="BA8" s="63"/>
      <c r="BB8" s="63">
        <f>データ!T6</f>
        <v>296.93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v>
      </c>
      <c r="Q10" s="63"/>
      <c r="R10" s="63"/>
      <c r="S10" s="63"/>
      <c r="T10" s="63"/>
      <c r="U10" s="63"/>
      <c r="V10" s="63"/>
      <c r="W10" s="63">
        <f>データ!P6</f>
        <v>92.15</v>
      </c>
      <c r="X10" s="63"/>
      <c r="Y10" s="63"/>
      <c r="Z10" s="63"/>
      <c r="AA10" s="63"/>
      <c r="AB10" s="63"/>
      <c r="AC10" s="63"/>
      <c r="AD10" s="64">
        <f>データ!Q6</f>
        <v>3888</v>
      </c>
      <c r="AE10" s="64"/>
      <c r="AF10" s="64"/>
      <c r="AG10" s="64"/>
      <c r="AH10" s="64"/>
      <c r="AI10" s="64"/>
      <c r="AJ10" s="64"/>
      <c r="AK10" s="2"/>
      <c r="AL10" s="64">
        <f>データ!U6</f>
        <v>2946</v>
      </c>
      <c r="AM10" s="64"/>
      <c r="AN10" s="64"/>
      <c r="AO10" s="64"/>
      <c r="AP10" s="64"/>
      <c r="AQ10" s="64"/>
      <c r="AR10" s="64"/>
      <c r="AS10" s="64"/>
      <c r="AT10" s="63">
        <f>データ!V6</f>
        <v>0.91</v>
      </c>
      <c r="AU10" s="63"/>
      <c r="AV10" s="63"/>
      <c r="AW10" s="63"/>
      <c r="AX10" s="63"/>
      <c r="AY10" s="63"/>
      <c r="AZ10" s="63"/>
      <c r="BA10" s="63"/>
      <c r="BB10" s="63">
        <f>データ!W6</f>
        <v>3237.36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202207</v>
      </c>
      <c r="D6" s="31">
        <f t="shared" si="3"/>
        <v>47</v>
      </c>
      <c r="E6" s="31">
        <f t="shared" si="3"/>
        <v>17</v>
      </c>
      <c r="F6" s="31">
        <f t="shared" si="3"/>
        <v>5</v>
      </c>
      <c r="G6" s="31">
        <f t="shared" si="3"/>
        <v>0</v>
      </c>
      <c r="H6" s="31" t="str">
        <f t="shared" si="3"/>
        <v>長野県　安曇野市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v>
      </c>
      <c r="P6" s="32">
        <f t="shared" si="3"/>
        <v>92.15</v>
      </c>
      <c r="Q6" s="32">
        <f t="shared" si="3"/>
        <v>3888</v>
      </c>
      <c r="R6" s="32">
        <f t="shared" si="3"/>
        <v>98514</v>
      </c>
      <c r="S6" s="32">
        <f t="shared" si="3"/>
        <v>331.78</v>
      </c>
      <c r="T6" s="32">
        <f t="shared" si="3"/>
        <v>296.93</v>
      </c>
      <c r="U6" s="32">
        <f t="shared" si="3"/>
        <v>2946</v>
      </c>
      <c r="V6" s="32">
        <f t="shared" si="3"/>
        <v>0.91</v>
      </c>
      <c r="W6" s="32">
        <f t="shared" si="3"/>
        <v>3237.36</v>
      </c>
      <c r="X6" s="33">
        <f>IF(X7="",NA(),X7)</f>
        <v>83.7</v>
      </c>
      <c r="Y6" s="33">
        <f t="shared" ref="Y6:AG6" si="4">IF(Y7="",NA(),Y7)</f>
        <v>84.76</v>
      </c>
      <c r="Z6" s="33">
        <f t="shared" si="4"/>
        <v>83.54</v>
      </c>
      <c r="AA6" s="33">
        <f t="shared" si="4"/>
        <v>86.17</v>
      </c>
      <c r="AB6" s="33">
        <f t="shared" si="4"/>
        <v>89.29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259.32</v>
      </c>
      <c r="BF6" s="33">
        <f t="shared" ref="BF6:BN6" si="7">IF(BF7="",NA(),BF7)</f>
        <v>23.04</v>
      </c>
      <c r="BG6" s="33">
        <f t="shared" si="7"/>
        <v>649.9</v>
      </c>
      <c r="BH6" s="33">
        <f t="shared" si="7"/>
        <v>9.5399999999999991</v>
      </c>
      <c r="BI6" s="33">
        <f t="shared" si="7"/>
        <v>2027.11</v>
      </c>
      <c r="BJ6" s="33">
        <f t="shared" si="7"/>
        <v>1224.75</v>
      </c>
      <c r="BK6" s="33">
        <f t="shared" si="7"/>
        <v>1197.82</v>
      </c>
      <c r="BL6" s="33">
        <f t="shared" si="7"/>
        <v>1126.77</v>
      </c>
      <c r="BM6" s="33">
        <f t="shared" si="7"/>
        <v>1044.8</v>
      </c>
      <c r="BN6" s="33">
        <f t="shared" si="7"/>
        <v>1081.8</v>
      </c>
      <c r="BO6" s="32" t="str">
        <f>IF(BO7="","",IF(BO7="-","【-】","【"&amp;SUBSTITUTE(TEXT(BO7,"#,##0.00"),"-","△")&amp;"】"))</f>
        <v>【1,015.77】</v>
      </c>
      <c r="BP6" s="33">
        <f>IF(BP7="",NA(),BP7)</f>
        <v>95.96</v>
      </c>
      <c r="BQ6" s="33">
        <f t="shared" ref="BQ6:BY6" si="8">IF(BQ7="",NA(),BQ7)</f>
        <v>99.84</v>
      </c>
      <c r="BR6" s="33">
        <f t="shared" si="8"/>
        <v>78.16</v>
      </c>
      <c r="BS6" s="33">
        <f t="shared" si="8"/>
        <v>102.01</v>
      </c>
      <c r="BT6" s="33">
        <f t="shared" si="8"/>
        <v>106.49</v>
      </c>
      <c r="BU6" s="33">
        <f t="shared" si="8"/>
        <v>42.13</v>
      </c>
      <c r="BV6" s="33">
        <f t="shared" si="8"/>
        <v>51.03</v>
      </c>
      <c r="BW6" s="33">
        <f t="shared" si="8"/>
        <v>50.9</v>
      </c>
      <c r="BX6" s="33">
        <f t="shared" si="8"/>
        <v>50.82</v>
      </c>
      <c r="BY6" s="33">
        <f t="shared" si="8"/>
        <v>52.19</v>
      </c>
      <c r="BZ6" s="32" t="str">
        <f>IF(BZ7="","",IF(BZ7="-","【-】","【"&amp;SUBSTITUTE(TEXT(BZ7,"#,##0.00"),"-","△")&amp;"】"))</f>
        <v>【52.78】</v>
      </c>
      <c r="CA6" s="33">
        <f>IF(CA7="",NA(),CA7)</f>
        <v>209.74</v>
      </c>
      <c r="CB6" s="33">
        <f t="shared" ref="CB6:CJ6" si="9">IF(CB7="",NA(),CB7)</f>
        <v>201.47</v>
      </c>
      <c r="CC6" s="33">
        <f t="shared" si="9"/>
        <v>257.89999999999998</v>
      </c>
      <c r="CD6" s="33">
        <f t="shared" si="9"/>
        <v>202.93</v>
      </c>
      <c r="CE6" s="33">
        <f t="shared" si="9"/>
        <v>194.83</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48.26</v>
      </c>
      <c r="CM6" s="33">
        <f t="shared" ref="CM6:CU6" si="10">IF(CM7="",NA(),CM7)</f>
        <v>48.88</v>
      </c>
      <c r="CN6" s="33">
        <f t="shared" si="10"/>
        <v>50.97</v>
      </c>
      <c r="CO6" s="33">
        <f t="shared" si="10"/>
        <v>50.74</v>
      </c>
      <c r="CP6" s="33">
        <f t="shared" si="10"/>
        <v>51.43</v>
      </c>
      <c r="CQ6" s="33">
        <f t="shared" si="10"/>
        <v>46.85</v>
      </c>
      <c r="CR6" s="33">
        <f t="shared" si="10"/>
        <v>54.74</v>
      </c>
      <c r="CS6" s="33">
        <f t="shared" si="10"/>
        <v>53.78</v>
      </c>
      <c r="CT6" s="33">
        <f t="shared" si="10"/>
        <v>53.24</v>
      </c>
      <c r="CU6" s="33">
        <f t="shared" si="10"/>
        <v>52.31</v>
      </c>
      <c r="CV6" s="32" t="str">
        <f>IF(CV7="","",IF(CV7="-","【-】","【"&amp;SUBSTITUTE(TEXT(CV7,"#,##0.00"),"-","△")&amp;"】"))</f>
        <v>【52.74】</v>
      </c>
      <c r="CW6" s="33">
        <f>IF(CW7="",NA(),CW7)</f>
        <v>87.86</v>
      </c>
      <c r="CX6" s="33">
        <f t="shared" ref="CX6:DF6" si="11">IF(CX7="",NA(),CX7)</f>
        <v>89.98</v>
      </c>
      <c r="CY6" s="33">
        <f t="shared" si="11"/>
        <v>91.03</v>
      </c>
      <c r="CZ6" s="33">
        <f t="shared" si="11"/>
        <v>93.96</v>
      </c>
      <c r="DA6" s="33">
        <f t="shared" si="11"/>
        <v>94.4</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202207</v>
      </c>
      <c r="D7" s="35">
        <v>47</v>
      </c>
      <c r="E7" s="35">
        <v>17</v>
      </c>
      <c r="F7" s="35">
        <v>5</v>
      </c>
      <c r="G7" s="35">
        <v>0</v>
      </c>
      <c r="H7" s="35" t="s">
        <v>96</v>
      </c>
      <c r="I7" s="35" t="s">
        <v>97</v>
      </c>
      <c r="J7" s="35" t="s">
        <v>98</v>
      </c>
      <c r="K7" s="35" t="s">
        <v>99</v>
      </c>
      <c r="L7" s="35" t="s">
        <v>100</v>
      </c>
      <c r="M7" s="36" t="s">
        <v>101</v>
      </c>
      <c r="N7" s="36" t="s">
        <v>102</v>
      </c>
      <c r="O7" s="36">
        <v>3</v>
      </c>
      <c r="P7" s="36">
        <v>92.15</v>
      </c>
      <c r="Q7" s="36">
        <v>3888</v>
      </c>
      <c r="R7" s="36">
        <v>98514</v>
      </c>
      <c r="S7" s="36">
        <v>331.78</v>
      </c>
      <c r="T7" s="36">
        <v>296.93</v>
      </c>
      <c r="U7" s="36">
        <v>2946</v>
      </c>
      <c r="V7" s="36">
        <v>0.91</v>
      </c>
      <c r="W7" s="36">
        <v>3237.36</v>
      </c>
      <c r="X7" s="36">
        <v>83.7</v>
      </c>
      <c r="Y7" s="36">
        <v>84.76</v>
      </c>
      <c r="Z7" s="36">
        <v>83.54</v>
      </c>
      <c r="AA7" s="36">
        <v>86.17</v>
      </c>
      <c r="AB7" s="36">
        <v>89.29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259.32</v>
      </c>
      <c r="BF7" s="36">
        <v>23.04</v>
      </c>
      <c r="BG7" s="36">
        <v>649.9</v>
      </c>
      <c r="BH7" s="36">
        <v>9.5399999999999991</v>
      </c>
      <c r="BI7" s="36">
        <v>2027.11</v>
      </c>
      <c r="BJ7" s="36">
        <v>1224.75</v>
      </c>
      <c r="BK7" s="36">
        <v>1197.82</v>
      </c>
      <c r="BL7" s="36">
        <v>1126.77</v>
      </c>
      <c r="BM7" s="36">
        <v>1044.8</v>
      </c>
      <c r="BN7" s="36">
        <v>1081.8</v>
      </c>
      <c r="BO7" s="36">
        <v>1015.77</v>
      </c>
      <c r="BP7" s="36">
        <v>95.96</v>
      </c>
      <c r="BQ7" s="36">
        <v>99.84</v>
      </c>
      <c r="BR7" s="36">
        <v>78.16</v>
      </c>
      <c r="BS7" s="36">
        <v>102.01</v>
      </c>
      <c r="BT7" s="36">
        <v>106.49</v>
      </c>
      <c r="BU7" s="36">
        <v>42.13</v>
      </c>
      <c r="BV7" s="36">
        <v>51.03</v>
      </c>
      <c r="BW7" s="36">
        <v>50.9</v>
      </c>
      <c r="BX7" s="36">
        <v>50.82</v>
      </c>
      <c r="BY7" s="36">
        <v>52.19</v>
      </c>
      <c r="BZ7" s="36">
        <v>52.78</v>
      </c>
      <c r="CA7" s="36">
        <v>209.74</v>
      </c>
      <c r="CB7" s="36">
        <v>201.47</v>
      </c>
      <c r="CC7" s="36">
        <v>257.89999999999998</v>
      </c>
      <c r="CD7" s="36">
        <v>202.93</v>
      </c>
      <c r="CE7" s="36">
        <v>194.83</v>
      </c>
      <c r="CF7" s="36">
        <v>348.41</v>
      </c>
      <c r="CG7" s="36">
        <v>289.60000000000002</v>
      </c>
      <c r="CH7" s="36">
        <v>293.27</v>
      </c>
      <c r="CI7" s="36">
        <v>300.52</v>
      </c>
      <c r="CJ7" s="36">
        <v>296.14</v>
      </c>
      <c r="CK7" s="36">
        <v>289.81</v>
      </c>
      <c r="CL7" s="36">
        <v>48.26</v>
      </c>
      <c r="CM7" s="36">
        <v>48.88</v>
      </c>
      <c r="CN7" s="36">
        <v>50.97</v>
      </c>
      <c r="CO7" s="36">
        <v>50.74</v>
      </c>
      <c r="CP7" s="36">
        <v>51.43</v>
      </c>
      <c r="CQ7" s="36">
        <v>46.85</v>
      </c>
      <c r="CR7" s="36">
        <v>54.74</v>
      </c>
      <c r="CS7" s="36">
        <v>53.78</v>
      </c>
      <c r="CT7" s="36">
        <v>53.24</v>
      </c>
      <c r="CU7" s="36">
        <v>52.31</v>
      </c>
      <c r="CV7" s="36">
        <v>52.74</v>
      </c>
      <c r="CW7" s="36">
        <v>87.86</v>
      </c>
      <c r="CX7" s="36">
        <v>89.98</v>
      </c>
      <c r="CY7" s="36">
        <v>91.03</v>
      </c>
      <c r="CZ7" s="36">
        <v>93.96</v>
      </c>
      <c r="DA7" s="36">
        <v>94.4</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2017-02-14T05:02:40Z</cp:lastPrinted>
  <dcterms:created xsi:type="dcterms:W3CDTF">2017-02-08T03:10:50Z</dcterms:created>
  <dcterms:modified xsi:type="dcterms:W3CDTF">2017-02-14T05:31:58Z</dcterms:modified>
  <cp:category/>
</cp:coreProperties>
</file>