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<sst xmlns="http://schemas.openxmlformats.org/spreadsheetml/2006/main" count="221" uniqueCount="111">
  <si>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</si>
  <si>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</si>
  <si>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</si>
  <si>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</si>
  <si>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</si>
  <si>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</si>
  <si>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</si>
  <si>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</si>
  <si>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</si>
  <si>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</si>
  <si>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</si>
  <si>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</si>
  <si>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</si>
  <si>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</si>
  <si>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</si>
  <si>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</si>
  <si>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</si>
  <si>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</si>
  <si>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</si>
  <si>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</si>
  <si>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</si>
  <si>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</si>
  <si>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</si>
  <si>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</si>
  <si>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</si>
  <si>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</si>
  <si>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</si>
  <si>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</si>
  <si>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</si>
  <si>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</si>
  <si>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</si>
  <si>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</si>
  <si>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</si>
  <si>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</si>
  <si>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</si>
  <si>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</si>
  <si>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</si>
  <si>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</si>
  <si>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</si>
  <si>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</si>
  <si>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</si>
  <si>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</si>
  <si>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</si>
  <si>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</si>
  <si>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</si>
  <si>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</si>
  <si>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</si>
  <si>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</si>
  <si>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</si>
  <si>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</si>
  <si>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</si>
  <si>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</si>
  <si>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</si>
  <si>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</si>
  <si>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</si>
  <si>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</si>
  <si>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</si>
  <si>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</si>
  <si>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</si>
  <si>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</si>
  <si>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</si>
  <si>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</si>
  <si>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</si>
  <si>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</si>
  <si>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</si>
  <si>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</si>
  <si>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</si>
  <si>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</si>
  <si>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</si>
  <si>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</si>
  <si>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</si>
  <si>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</si>
  <si>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</si>
  <si>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</si>
  <si>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</si>
  <si>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</si>
  <si>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</si>
  <si>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</si>
  <si>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</si>
  <si>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</si>
  <si>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</si>
  <si>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</si>
  <si>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</si>
  <si>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</si>
  <si>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</si>
  <si>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</si>
  <si>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</si>
  <si>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</si>
  <si>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</si>
  <si>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</si>
  <si>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</si>
  <si>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</si>
  <si>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</si>
  <si>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</si>
  <si>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</si>
  <si>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</si>
  <si>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青木村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</si>
  <si>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</si>
  <si>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</si>
  <si>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</si>
  <si>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</si>
  <si>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</si>
  <si>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</si>
  <si>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</si>
  <si>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</si>
  <si>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</si>
  <si>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</si>
  <si>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</si>
  <si>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理運営費が営業収益を大幅に上回っており、一般会計からの繰入は必須の状況にある。水洗化率は90％を超え、有収水量及び料金収入は微増の状況、汚水処理原価も高く推移している。事業費の約80％を占める地方債の償還は平成44年度で終了するが、今後の施設の更新・改築・修繕等を見込むと、収支は厳しいものになる。事業継続のために、一般会計繰入金を原資とした計画的な施設の改築・更新と、早い時期に使用料を見直すことが必要である。</t>
    <rPh sb="1" eb="3">
      <t>カンリ</t>
    </rPh>
    <rPh sb="3" eb="5">
      <t>ウンエイ</t>
    </rPh>
    <rPh sb="5" eb="6">
      <t>ヒ</t>
    </rPh>
    <rPh sb="7" eb="9">
      <t>エイギョウ</t>
    </rPh>
    <rPh sb="9" eb="11">
      <t>シュウエキ</t>
    </rPh>
    <rPh sb="12" eb="14">
      <t>オオハバ</t>
    </rPh>
    <rPh sb="15" eb="17">
      <t>ウワマワ</t>
    </rPh>
    <rPh sb="22" eb="24">
      <t>イッパン</t>
    </rPh>
    <rPh sb="24" eb="26">
      <t>カイケイ</t>
    </rPh>
    <rPh sb="29" eb="31">
      <t>クリイレ</t>
    </rPh>
    <rPh sb="32" eb="34">
      <t>ヒッス</t>
    </rPh>
    <rPh sb="35" eb="37">
      <t>ジョウキョウ</t>
    </rPh>
    <rPh sb="41" eb="44">
      <t>スイセンカ</t>
    </rPh>
    <rPh sb="44" eb="45">
      <t>リツ</t>
    </rPh>
    <rPh sb="50" eb="51">
      <t>コ</t>
    </rPh>
    <rPh sb="53" eb="55">
      <t>ユウシュウ</t>
    </rPh>
    <rPh sb="55" eb="56">
      <t>スイ</t>
    </rPh>
    <rPh sb="56" eb="57">
      <t>リョウ</t>
    </rPh>
    <rPh sb="57" eb="58">
      <t>オヨ</t>
    </rPh>
    <rPh sb="59" eb="61">
      <t>リョウキン</t>
    </rPh>
    <rPh sb="61" eb="63">
      <t>シュウニュウ</t>
    </rPh>
    <rPh sb="64" eb="66">
      <t>ビゾウ</t>
    </rPh>
    <rPh sb="67" eb="69">
      <t>ジョウキョウ</t>
    </rPh>
    <rPh sb="70" eb="72">
      <t>オスイ</t>
    </rPh>
    <rPh sb="72" eb="74">
      <t>ショリ</t>
    </rPh>
    <rPh sb="74" eb="76">
      <t>ゲンカ</t>
    </rPh>
    <rPh sb="77" eb="78">
      <t>タカ</t>
    </rPh>
    <rPh sb="79" eb="81">
      <t>スイイ</t>
    </rPh>
    <rPh sb="86" eb="88">
      <t>ジギョウ</t>
    </rPh>
    <rPh sb="88" eb="89">
      <t>ヒ</t>
    </rPh>
    <rPh sb="90" eb="91">
      <t>ヤク</t>
    </rPh>
    <rPh sb="95" eb="96">
      <t>シ</t>
    </rPh>
    <rPh sb="98" eb="100">
      <t>チホウ</t>
    </rPh>
    <rPh sb="100" eb="101">
      <t>サイ</t>
    </rPh>
    <rPh sb="102" eb="104">
      <t>ショウカン</t>
    </rPh>
    <rPh sb="105" eb="107">
      <t>ヘイセイ</t>
    </rPh>
    <rPh sb="109" eb="110">
      <t>ネン</t>
    </rPh>
    <rPh sb="110" eb="111">
      <t>ド</t>
    </rPh>
    <rPh sb="112" eb="114">
      <t>シュウリョウ</t>
    </rPh>
    <rPh sb="118" eb="120">
      <t>コンゴ</t>
    </rPh>
    <rPh sb="121" eb="123">
      <t>シセツ</t>
    </rPh>
    <rPh sb="124" eb="126">
      <t>コウシン</t>
    </rPh>
    <rPh sb="127" eb="129">
      <t>カイチク</t>
    </rPh>
    <rPh sb="130" eb="132">
      <t>シュウゼン</t>
    </rPh>
    <rPh sb="132" eb="133">
      <t>トウ</t>
    </rPh>
    <rPh sb="134" eb="136">
      <t>ミコ</t>
    </rPh>
    <rPh sb="139" eb="141">
      <t>シュウシ</t>
    </rPh>
    <rPh sb="142" eb="143">
      <t>キビ</t>
    </rPh>
    <rPh sb="151" eb="153">
      <t>ジギョウ</t>
    </rPh>
    <rPh sb="153" eb="155">
      <t>ケイゾク</t>
    </rPh>
    <rPh sb="160" eb="162">
      <t>イッパン</t>
    </rPh>
    <rPh sb="162" eb="164">
      <t>カイケイ</t>
    </rPh>
    <rPh sb="164" eb="166">
      <t>クリイレ</t>
    </rPh>
    <rPh sb="166" eb="167">
      <t>キン</t>
    </rPh>
    <rPh sb="168" eb="170">
      <t>ゲンシ</t>
    </rPh>
    <rPh sb="173" eb="175">
      <t>ケイカク</t>
    </rPh>
    <rPh sb="175" eb="176">
      <t>テキ</t>
    </rPh>
    <rPh sb="177" eb="179">
      <t>シセツ</t>
    </rPh>
    <rPh sb="180" eb="182">
      <t>カイチク</t>
    </rPh>
    <rPh sb="183" eb="185">
      <t>コウシン</t>
    </rPh>
    <rPh sb="187" eb="188">
      <t>ハヤ</t>
    </rPh>
    <rPh sb="189" eb="191">
      <t>ジキ</t>
    </rPh>
    <rPh sb="192" eb="195">
      <t>シヨウリョウ</t>
    </rPh>
    <rPh sb="196" eb="198">
      <t>ミナオ</t>
    </rPh>
    <rPh sb="202" eb="204">
      <t>ヒツヨウ</t>
    </rPh>
    <phoneticPr fontId="4"/>
  </si>
  <si>
    <t>　下水処理場は供用20年を経過して、経年による故障や、修繕等の件数が増加している。管渠については老朽化の状況はさほど見られないが、日常の維持管理を工夫することで、管渠の寿命を延ばし財政負担の軽減を図る。村は平成26年度に処理場の長寿命化計画を策定し、平成27年度～平成29年度にかけて処理場内、管理汚泥棟の機械・電気設備の更新を実施中。</t>
    <rPh sb="1" eb="3">
      <t>ゲスイ</t>
    </rPh>
    <rPh sb="3" eb="5">
      <t>ショリ</t>
    </rPh>
    <rPh sb="5" eb="6">
      <t>ジョウ</t>
    </rPh>
    <rPh sb="7" eb="9">
      <t>キョウヨウ</t>
    </rPh>
    <rPh sb="11" eb="12">
      <t>ネン</t>
    </rPh>
    <rPh sb="13" eb="15">
      <t>ケイカ</t>
    </rPh>
    <rPh sb="18" eb="20">
      <t>ケイネン</t>
    </rPh>
    <rPh sb="23" eb="25">
      <t>コショウ</t>
    </rPh>
    <rPh sb="27" eb="29">
      <t>シュウゼン</t>
    </rPh>
    <rPh sb="29" eb="30">
      <t>トウ</t>
    </rPh>
    <rPh sb="31" eb="33">
      <t>ケンスウ</t>
    </rPh>
    <rPh sb="34" eb="36">
      <t>ゾウカ</t>
    </rPh>
    <rPh sb="41" eb="43">
      <t>カンキョ</t>
    </rPh>
    <rPh sb="48" eb="51">
      <t>ロウキュウカ</t>
    </rPh>
    <rPh sb="52" eb="54">
      <t>ジョウキョウ</t>
    </rPh>
    <rPh sb="58" eb="59">
      <t>ミ</t>
    </rPh>
    <rPh sb="65" eb="67">
      <t>ニチジョウ</t>
    </rPh>
    <rPh sb="68" eb="70">
      <t>イジ</t>
    </rPh>
    <rPh sb="70" eb="72">
      <t>カンリ</t>
    </rPh>
    <rPh sb="73" eb="75">
      <t>クフウ</t>
    </rPh>
    <rPh sb="81" eb="83">
      <t>カンキョ</t>
    </rPh>
    <rPh sb="84" eb="86">
      <t>ジュミョウ</t>
    </rPh>
    <rPh sb="87" eb="88">
      <t>ノ</t>
    </rPh>
    <rPh sb="90" eb="92">
      <t>ザイセイ</t>
    </rPh>
    <rPh sb="92" eb="94">
      <t>フタン</t>
    </rPh>
    <rPh sb="95" eb="97">
      <t>ケイゲン</t>
    </rPh>
    <rPh sb="98" eb="99">
      <t>ハカ</t>
    </rPh>
    <rPh sb="101" eb="102">
      <t>ムラ</t>
    </rPh>
    <rPh sb="103" eb="105">
      <t>ヘイセイ</t>
    </rPh>
    <rPh sb="107" eb="108">
      <t>ネン</t>
    </rPh>
    <rPh sb="108" eb="109">
      <t>ド</t>
    </rPh>
    <rPh sb="110" eb="112">
      <t>ショリ</t>
    </rPh>
    <rPh sb="112" eb="113">
      <t>ジョウ</t>
    </rPh>
    <rPh sb="114" eb="115">
      <t>チョウ</t>
    </rPh>
    <rPh sb="115" eb="118">
      <t>ジュミョウカ</t>
    </rPh>
    <rPh sb="118" eb="120">
      <t>ケイカク</t>
    </rPh>
    <rPh sb="121" eb="123">
      <t>サクテイ</t>
    </rPh>
    <rPh sb="125" eb="127">
      <t>ヘイセイ</t>
    </rPh>
    <rPh sb="129" eb="130">
      <t>ネン</t>
    </rPh>
    <rPh sb="130" eb="131">
      <t>ド</t>
    </rPh>
    <rPh sb="132" eb="134">
      <t>ヘイセイ</t>
    </rPh>
    <rPh sb="136" eb="137">
      <t>ネン</t>
    </rPh>
    <rPh sb="137" eb="138">
      <t>ド</t>
    </rPh>
    <rPh sb="142" eb="145">
      <t>ショリジョウ</t>
    </rPh>
    <rPh sb="145" eb="146">
      <t>ナイ</t>
    </rPh>
    <rPh sb="147" eb="149">
      <t>カンリ</t>
    </rPh>
    <rPh sb="149" eb="151">
      <t>オデイ</t>
    </rPh>
    <rPh sb="151" eb="152">
      <t>トウ</t>
    </rPh>
    <rPh sb="153" eb="155">
      <t>キカイ</t>
    </rPh>
    <rPh sb="156" eb="158">
      <t>デンキ</t>
    </rPh>
    <rPh sb="158" eb="160">
      <t>セツビ</t>
    </rPh>
    <rPh sb="161" eb="163">
      <t>コウシン</t>
    </rPh>
    <rPh sb="164" eb="166">
      <t>ジッシ</t>
    </rPh>
    <rPh sb="166" eb="167">
      <t>チュウ</t>
    </rPh>
    <phoneticPr fontId="4"/>
  </si>
  <si>
    <t>　維持管理費は概ね使用料収入により賄われているが、償還金については一般会計からの繰入により賄われている現状、地方債の償還は平成44年には完了予定だが、現状のままでは今後の改築・更新費用の財源として、一般会計からの繰入が必要となる見通し、下水道事業の経営改善のためには、改築・更新費用についても使用料収入により賄われることが理想であるため、今後、維持管理の効率化により維持管理費を削減し、ストックマネージメント計画により改築・更新費用の平準化を行うことで、管理運営費の削減に努める</t>
    <rPh sb="1" eb="3">
      <t>イジ</t>
    </rPh>
    <rPh sb="3" eb="5">
      <t>カンリ</t>
    </rPh>
    <rPh sb="5" eb="6">
      <t>ヒ</t>
    </rPh>
    <rPh sb="7" eb="8">
      <t>オオム</t>
    </rPh>
    <rPh sb="9" eb="12">
      <t>シヨウリョウ</t>
    </rPh>
    <rPh sb="12" eb="14">
      <t>シュウニュウ</t>
    </rPh>
    <rPh sb="17" eb="18">
      <t>マカナ</t>
    </rPh>
    <rPh sb="25" eb="28">
      <t>ショウカンキン</t>
    </rPh>
    <rPh sb="33" eb="35">
      <t>イッパン</t>
    </rPh>
    <rPh sb="35" eb="37">
      <t>カイケイ</t>
    </rPh>
    <rPh sb="40" eb="42">
      <t>クリイレ</t>
    </rPh>
    <rPh sb="45" eb="46">
      <t>マカナ</t>
    </rPh>
    <rPh sb="51" eb="53">
      <t>ゲンジョウ</t>
    </rPh>
    <rPh sb="54" eb="56">
      <t>チホウ</t>
    </rPh>
    <rPh sb="56" eb="57">
      <t>サイ</t>
    </rPh>
    <rPh sb="58" eb="60">
      <t>ショウカン</t>
    </rPh>
    <rPh sb="61" eb="63">
      <t>ヘイセイ</t>
    </rPh>
    <rPh sb="65" eb="66">
      <t>ネン</t>
    </rPh>
    <rPh sb="68" eb="70">
      <t>カンリョウ</t>
    </rPh>
    <rPh sb="70" eb="72">
      <t>ヨテイ</t>
    </rPh>
    <rPh sb="75" eb="77">
      <t>ゲンジョウ</t>
    </rPh>
    <rPh sb="82" eb="84">
      <t>コンゴ</t>
    </rPh>
    <rPh sb="85" eb="87">
      <t>カイチク</t>
    </rPh>
    <rPh sb="88" eb="90">
      <t>コウシン</t>
    </rPh>
    <rPh sb="90" eb="92">
      <t>ヒヨウ</t>
    </rPh>
    <rPh sb="93" eb="95">
      <t>ザイゲン</t>
    </rPh>
    <rPh sb="99" eb="101">
      <t>イッパン</t>
    </rPh>
    <rPh sb="101" eb="103">
      <t>カイケイ</t>
    </rPh>
    <rPh sb="106" eb="108">
      <t>クリイレ</t>
    </rPh>
    <rPh sb="109" eb="111">
      <t>ヒツヨウ</t>
    </rPh>
    <rPh sb="114" eb="116">
      <t>ミトオ</t>
    </rPh>
    <rPh sb="118" eb="120">
      <t>ゲスイ</t>
    </rPh>
    <rPh sb="120" eb="121">
      <t>ドウ</t>
    </rPh>
    <rPh sb="121" eb="123">
      <t>ジギョウ</t>
    </rPh>
    <rPh sb="124" eb="126">
      <t>ケイエイ</t>
    </rPh>
    <rPh sb="126" eb="128">
      <t>カイゼン</t>
    </rPh>
    <rPh sb="134" eb="136">
      <t>カイチク</t>
    </rPh>
    <rPh sb="137" eb="139">
      <t>コウシン</t>
    </rPh>
    <rPh sb="139" eb="141">
      <t>ヒヨウ</t>
    </rPh>
    <rPh sb="146" eb="149">
      <t>シヨウリョウ</t>
    </rPh>
    <rPh sb="149" eb="151">
      <t>シュウニュウ</t>
    </rPh>
    <rPh sb="154" eb="155">
      <t>マカナ</t>
    </rPh>
    <rPh sb="161" eb="163">
      <t>リソウ</t>
    </rPh>
    <rPh sb="169" eb="171">
      <t>コンゴ</t>
    </rPh>
    <rPh sb="172" eb="174">
      <t>イジ</t>
    </rPh>
    <rPh sb="174" eb="176">
      <t>カンリ</t>
    </rPh>
    <rPh sb="177" eb="180">
      <t>コウリツカ</t>
    </rPh>
    <rPh sb="183" eb="185">
      <t>イジ</t>
    </rPh>
    <rPh sb="185" eb="187">
      <t>カンリ</t>
    </rPh>
    <rPh sb="187" eb="188">
      <t>ヒ</t>
    </rPh>
    <rPh sb="189" eb="191">
      <t>サクゲン</t>
    </rPh>
    <rPh sb="204" eb="206">
      <t>ケイカク</t>
    </rPh>
    <rPh sb="209" eb="211">
      <t>カイチク</t>
    </rPh>
    <rPh sb="212" eb="214">
      <t>コウシン</t>
    </rPh>
    <rPh sb="214" eb="216">
      <t>ヒヨウ</t>
    </rPh>
    <rPh sb="217" eb="219">
      <t>ヘイジュン</t>
    </rPh>
    <rPh sb="219" eb="220">
      <t>カ</t>
    </rPh>
    <rPh sb="221" eb="222">
      <t>オコナ</t>
    </rPh>
    <rPh sb="227" eb="229">
      <t>カンリ</t>
    </rPh>
    <rPh sb="229" eb="232">
      <t>ウンエイヒ</t>
    </rPh>
    <rPh sb="233" eb="235">
      <t>サクゲン</t>
    </rPh>
    <rPh sb="236" eb="23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</si>
</sst>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50848"/>
        <c:axId val="915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1550848"/>
        <c:axId val="91552768"/>
      </c:lineChart>
      <c:dateAx>
        <c:axId val="91550848"/>
        <c:scaling>
          <c:orientation val="minMax"/>
        </c:scaling>
        <c:delete val="1"/>
        <c:axPos val="b"/>
        <c:numFmt formatCode="ge" sourceLinked="1"/>
        <c:majorTickMark val="none"/>
        <c:minorTickMark val="none"/>
        <c:tickLblPos val="none"/>
        <c:crossAx val="91552768"/>
        <c:crosses val="autoZero"/>
        <c:auto val="1"/>
        <c:lblOffset val="100"/>
        <c:baseTimeUnit val="years"/>
      </c:dateAx>
      <c:valAx>
        <c:axId val="915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44.12</c:v>
                </c:pt>
                <c:pt idx="1">
                  <c:v>43.85</c:v>
                </c:pt>
                <c:pt idx="2">
                  <c:v>44.76</c:v>
                </c:pt>
                <c:pt idx="3">
                  <c:v>46.36</c:v>
                </c:pt>
                <c:pt idx="4">
                  <c:v>46.84</c:v>
                </c:pt>
              </c:numCache>
            </c:numRef>
          </c:val>
        </c:ser>
        <c:dLbls>
          <c:showLegendKey val="0"/>
          <c:showVal val="0"/>
          <c:showCatName val="0"/>
          <c:showSerName val="0"/>
          <c:showPercent val="0"/>
          <c:showBubbleSize val="0"/>
        </c:dLbls>
        <c:gapWidth val="150"/>
        <c:axId val="95565312"/>
        <c:axId val="955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5565312"/>
        <c:axId val="95567232"/>
      </c:lineChart>
      <c:dateAx>
        <c:axId val="95565312"/>
        <c:scaling>
          <c:orientation val="minMax"/>
        </c:scaling>
        <c:delete val="1"/>
        <c:axPos val="b"/>
        <c:numFmt formatCode="ge" sourceLinked="1"/>
        <c:majorTickMark val="none"/>
        <c:minorTickMark val="none"/>
        <c:tickLblPos val="none"/>
        <c:crossAx val="95567232"/>
        <c:crosses val="autoZero"/>
        <c:auto val="1"/>
        <c:lblOffset val="100"/>
        <c:baseTimeUnit val="years"/>
      </c:dateAx>
      <c:valAx>
        <c:axId val="955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95.07</c:v>
                </c:pt>
                <c:pt idx="1">
                  <c:v>97.47</c:v>
                </c:pt>
                <c:pt idx="2">
                  <c:v>90.7</c:v>
                </c:pt>
                <c:pt idx="3">
                  <c:v>91.3</c:v>
                </c:pt>
                <c:pt idx="4">
                  <c:v>93.4</c:v>
                </c:pt>
              </c:numCache>
            </c:numRef>
          </c:val>
        </c:ser>
        <c:dLbls>
          <c:showLegendKey val="0"/>
          <c:showVal val="0"/>
          <c:showCatName val="0"/>
          <c:showSerName val="0"/>
          <c:showPercent val="0"/>
          <c:showBubbleSize val="0"/>
        </c:dLbls>
        <c:gapWidth val="150"/>
        <c:axId val="96666752"/>
        <c:axId val="966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6666752"/>
        <c:axId val="96668672"/>
      </c:lineChart>
      <c:dateAx>
        <c:axId val="96666752"/>
        <c:scaling>
          <c:orientation val="minMax"/>
        </c:scaling>
        <c:delete val="1"/>
        <c:axPos val="b"/>
        <c:numFmt formatCode="ge" sourceLinked="1"/>
        <c:majorTickMark val="none"/>
        <c:minorTickMark val="none"/>
        <c:tickLblPos val="none"/>
        <c:crossAx val="96668672"/>
        <c:crosses val="autoZero"/>
        <c:auto val="1"/>
        <c:lblOffset val="100"/>
        <c:baseTimeUnit val="years"/>
      </c:dateAx>
      <c:valAx>
        <c:axId val="966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84.66</c:v>
                </c:pt>
                <c:pt idx="1">
                  <c:v>85.98</c:v>
                </c:pt>
                <c:pt idx="2">
                  <c:v>83.7</c:v>
                </c:pt>
                <c:pt idx="3">
                  <c:v>84.84</c:v>
                </c:pt>
                <c:pt idx="4">
                  <c:v>82.42</c:v>
                </c:pt>
              </c:numCache>
            </c:numRef>
          </c:val>
        </c:ser>
        <c:dLbls>
          <c:showLegendKey val="0"/>
          <c:showVal val="0"/>
          <c:showCatName val="0"/>
          <c:showSerName val="0"/>
          <c:showPercent val="0"/>
          <c:showBubbleSize val="0"/>
        </c:dLbls>
        <c:gapWidth val="150"/>
        <c:axId val="91603712"/>
        <c:axId val="916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03712"/>
        <c:axId val="91605632"/>
      </c:lineChart>
      <c:dateAx>
        <c:axId val="91603712"/>
        <c:scaling>
          <c:orientation val="minMax"/>
        </c:scaling>
        <c:delete val="1"/>
        <c:axPos val="b"/>
        <c:numFmt formatCode="ge" sourceLinked="1"/>
        <c:majorTickMark val="none"/>
        <c:minorTickMark val="none"/>
        <c:tickLblPos val="none"/>
        <c:crossAx val="91605632"/>
        <c:crosses val="autoZero"/>
        <c:auto val="1"/>
        <c:lblOffset val="100"/>
        <c:baseTimeUnit val="years"/>
      </c:dateAx>
      <c:valAx>
        <c:axId val="916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98240"/>
        <c:axId val="919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98240"/>
        <c:axId val="91900160"/>
      </c:lineChart>
      <c:dateAx>
        <c:axId val="91898240"/>
        <c:scaling>
          <c:orientation val="minMax"/>
        </c:scaling>
        <c:delete val="1"/>
        <c:axPos val="b"/>
        <c:numFmt formatCode="ge" sourceLinked="1"/>
        <c:majorTickMark val="none"/>
        <c:minorTickMark val="none"/>
        <c:tickLblPos val="none"/>
        <c:crossAx val="91900160"/>
        <c:crosses val="autoZero"/>
        <c:auto val="1"/>
        <c:lblOffset val="100"/>
        <c:baseTimeUnit val="years"/>
      </c:dateAx>
      <c:valAx>
        <c:axId val="919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40768"/>
        <c:axId val="942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40768"/>
        <c:axId val="94242688"/>
      </c:lineChart>
      <c:dateAx>
        <c:axId val="94240768"/>
        <c:scaling>
          <c:orientation val="minMax"/>
        </c:scaling>
        <c:delete val="1"/>
        <c:axPos val="b"/>
        <c:numFmt formatCode="ge" sourceLinked="1"/>
        <c:majorTickMark val="none"/>
        <c:minorTickMark val="none"/>
        <c:tickLblPos val="none"/>
        <c:crossAx val="94242688"/>
        <c:crosses val="autoZero"/>
        <c:auto val="1"/>
        <c:lblOffset val="100"/>
        <c:baseTimeUnit val="years"/>
      </c:dateAx>
      <c:valAx>
        <c:axId val="942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85824"/>
        <c:axId val="942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85824"/>
        <c:axId val="94287744"/>
      </c:lineChart>
      <c:dateAx>
        <c:axId val="94285824"/>
        <c:scaling>
          <c:orientation val="minMax"/>
        </c:scaling>
        <c:delete val="1"/>
        <c:axPos val="b"/>
        <c:numFmt formatCode="ge" sourceLinked="1"/>
        <c:majorTickMark val="none"/>
        <c:minorTickMark val="none"/>
        <c:tickLblPos val="none"/>
        <c:crossAx val="94287744"/>
        <c:crosses val="autoZero"/>
        <c:auto val="1"/>
        <c:lblOffset val="100"/>
        <c:baseTimeUnit val="years"/>
      </c:dateAx>
      <c:valAx>
        <c:axId val="942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56416"/>
        <c:axId val="953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56416"/>
        <c:axId val="95358336"/>
      </c:lineChart>
      <c:dateAx>
        <c:axId val="95356416"/>
        <c:scaling>
          <c:orientation val="minMax"/>
        </c:scaling>
        <c:delete val="1"/>
        <c:axPos val="b"/>
        <c:numFmt formatCode="ge" sourceLinked="1"/>
        <c:majorTickMark val="none"/>
        <c:minorTickMark val="none"/>
        <c:tickLblPos val="none"/>
        <c:crossAx val="95358336"/>
        <c:crosses val="autoZero"/>
        <c:auto val="1"/>
        <c:lblOffset val="100"/>
        <c:baseTimeUnit val="years"/>
      </c:dateAx>
      <c:valAx>
        <c:axId val="953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377.76</c:v>
                </c:pt>
                <c:pt idx="1">
                  <c:v>354.72</c:v>
                </c:pt>
                <c:pt idx="2">
                  <c:v>341.89</c:v>
                </c:pt>
                <c:pt idx="3">
                  <c:v>309.10000000000002</c:v>
                </c:pt>
                <c:pt idx="4" formatCode="#,##0.00;&quot;△&quot;#,##0.00">
                  <c:v>0</c:v>
                </c:pt>
              </c:numCache>
            </c:numRef>
          </c:val>
        </c:ser>
        <c:dLbls>
          <c:showLegendKey val="0"/>
          <c:showVal val="0"/>
          <c:showCatName val="0"/>
          <c:showSerName val="0"/>
          <c:showPercent val="0"/>
          <c:showBubbleSize val="0"/>
        </c:dLbls>
        <c:gapWidth val="150"/>
        <c:axId val="95387008"/>
        <c:axId val="954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5387008"/>
        <c:axId val="95405568"/>
      </c:lineChart>
      <c:dateAx>
        <c:axId val="95387008"/>
        <c:scaling>
          <c:orientation val="minMax"/>
        </c:scaling>
        <c:delete val="1"/>
        <c:axPos val="b"/>
        <c:numFmt formatCode="ge" sourceLinked="1"/>
        <c:majorTickMark val="none"/>
        <c:minorTickMark val="none"/>
        <c:tickLblPos val="none"/>
        <c:crossAx val="95405568"/>
        <c:crosses val="autoZero"/>
        <c:auto val="1"/>
        <c:lblOffset val="100"/>
        <c:baseTimeUnit val="years"/>
      </c:dateAx>
      <c:valAx>
        <c:axId val="95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67.63</c:v>
                </c:pt>
                <c:pt idx="1">
                  <c:v>69.11</c:v>
                </c:pt>
                <c:pt idx="2">
                  <c:v>61.56</c:v>
                </c:pt>
                <c:pt idx="3">
                  <c:v>65.239999999999995</c:v>
                </c:pt>
                <c:pt idx="4">
                  <c:v>71.739999999999995</c:v>
                </c:pt>
              </c:numCache>
            </c:numRef>
          </c:val>
        </c:ser>
        <c:dLbls>
          <c:showLegendKey val="0"/>
          <c:showVal val="0"/>
          <c:showCatName val="0"/>
          <c:showSerName val="0"/>
          <c:showPercent val="0"/>
          <c:showBubbleSize val="0"/>
        </c:dLbls>
        <c:gapWidth val="150"/>
        <c:axId val="95439872"/>
        <c:axId val="95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5439872"/>
        <c:axId val="95442048"/>
      </c:lineChart>
      <c:dateAx>
        <c:axId val="95439872"/>
        <c:scaling>
          <c:orientation val="minMax"/>
        </c:scaling>
        <c:delete val="1"/>
        <c:axPos val="b"/>
        <c:numFmt formatCode="ge" sourceLinked="1"/>
        <c:majorTickMark val="none"/>
        <c:minorTickMark val="none"/>
        <c:tickLblPos val="none"/>
        <c:crossAx val="95442048"/>
        <c:crosses val="autoZero"/>
        <c:auto val="1"/>
        <c:lblOffset val="100"/>
        <c:baseTimeUnit val="years"/>
      </c:dateAx>
      <c:valAx>
        <c:axId val="95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312.61</c:v>
                </c:pt>
                <c:pt idx="1">
                  <c:v>306.67</c:v>
                </c:pt>
                <c:pt idx="2">
                  <c:v>341.48</c:v>
                </c:pt>
                <c:pt idx="3">
                  <c:v>330.89</c:v>
                </c:pt>
                <c:pt idx="4">
                  <c:v>301.98</c:v>
                </c:pt>
              </c:numCache>
            </c:numRef>
          </c:val>
        </c:ser>
        <c:dLbls>
          <c:showLegendKey val="0"/>
          <c:showVal val="0"/>
          <c:showCatName val="0"/>
          <c:showSerName val="0"/>
          <c:showPercent val="0"/>
          <c:showBubbleSize val="0"/>
        </c:dLbls>
        <c:gapWidth val="150"/>
        <c:axId val="95471872"/>
        <c:axId val="95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5471872"/>
        <c:axId val="95474048"/>
      </c:lineChart>
      <c:dateAx>
        <c:axId val="95471872"/>
        <c:scaling>
          <c:orientation val="minMax"/>
        </c:scaling>
        <c:delete val="1"/>
        <c:axPos val="b"/>
        <c:numFmt formatCode="ge" sourceLinked="1"/>
        <c:majorTickMark val="none"/>
        <c:minorTickMark val="none"/>
        <c:tickLblPos val="none"/>
        <c:crossAx val="95474048"/>
        <c:crosses val="autoZero"/>
        <c:auto val="1"/>
        <c:lblOffset val="100"/>
        <c:baseTimeUnit val="years"/>
      </c:dateAx>
      <c:valAx>
        <c:axId val="95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青木村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4574</v>
      </c>
      <c r="AM8" s="47"/>
      <c r="AN8" s="47"/>
      <c r="AO8" s="47"/>
      <c r="AP8" s="47"/>
      <c r="AQ8" s="47"/>
      <c r="AR8" s="47"/>
      <c r="AS8" s="47"/>
      <c r="AT8" s="43">
        <f>データ!S6</f>
        <v>57.1</v>
      </c>
      <c r="AU8" s="43"/>
      <c r="AV8" s="43"/>
      <c r="AW8" s="43"/>
      <c r="AX8" s="43"/>
      <c r="AY8" s="43"/>
      <c r="AZ8" s="43"/>
      <c r="BA8" s="43"/>
      <c r="BB8" s="43">
        <f>データ!T6</f>
        <v>80.11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89.9</v>
      </c>
      <c r="Q10" s="43"/>
      <c r="R10" s="43"/>
      <c r="S10" s="43"/>
      <c r="T10" s="43"/>
      <c r="U10" s="43"/>
      <c r="V10" s="43"/>
      <c r="W10" s="43">
        <f>データ!P6</f>
        <v>100</v>
      </c>
      <c r="X10" s="43"/>
      <c r="Y10" s="43"/>
      <c r="Z10" s="43"/>
      <c r="AA10" s="43"/>
      <c r="AB10" s="43"/>
      <c r="AC10" s="43"/>
      <c r="AD10" s="47">
        <f>データ!Q6</f>
        <v>4080</v>
      </c>
      <c r="AE10" s="47"/>
      <c r="AF10" s="47"/>
      <c r="AG10" s="47"/>
      <c r="AH10" s="47"/>
      <c r="AI10" s="47"/>
      <c r="AJ10" s="47"/>
      <c r="AK10" s="2"/>
      <c r="AL10" s="47">
        <f>データ!U6</f>
        <v>4093</v>
      </c>
      <c r="AM10" s="47"/>
      <c r="AN10" s="47"/>
      <c r="AO10" s="47"/>
      <c r="AP10" s="47"/>
      <c r="AQ10" s="47"/>
      <c r="AR10" s="47"/>
      <c r="AS10" s="47"/>
      <c r="AT10" s="43">
        <f>データ!V6</f>
        <v>1.5</v>
      </c>
      <c r="AU10" s="43"/>
      <c r="AV10" s="43"/>
      <c r="AW10" s="43"/>
      <c r="AX10" s="43"/>
      <c r="AY10" s="43"/>
      <c r="AZ10" s="43"/>
      <c r="BA10" s="43"/>
      <c r="BB10" s="43">
        <f>データ!W6</f>
        <v>2728.67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203491</v>
      </c>
      <c r="D6" s="31">
        <f t="shared" si="3"/>
        <v>47</v>
      </c>
      <c r="E6" s="31">
        <f t="shared" si="3"/>
        <v>17</v>
      </c>
      <c r="F6" s="31">
        <f t="shared" si="3"/>
        <v>4</v>
      </c>
      <c r="G6" s="31">
        <f t="shared" si="3"/>
        <v>0</v>
      </c>
      <c r="H6" s="31" t="str">
        <f t="shared" si="3"/>
        <v>長野県　青木村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89.9</v>
      </c>
      <c r="P6" s="32">
        <f t="shared" si="3"/>
        <v>100</v>
      </c>
      <c r="Q6" s="32">
        <f t="shared" si="3"/>
        <v>4080</v>
      </c>
      <c r="R6" s="32">
        <f t="shared" si="3"/>
        <v>4574</v>
      </c>
      <c r="S6" s="32">
        <f t="shared" si="3"/>
        <v>57.1</v>
      </c>
      <c r="T6" s="32">
        <f t="shared" si="3"/>
        <v>80.11</v>
      </c>
      <c r="U6" s="32">
        <f t="shared" si="3"/>
        <v>4093</v>
      </c>
      <c r="V6" s="32">
        <f t="shared" si="3"/>
        <v>1.5</v>
      </c>
      <c r="W6" s="32">
        <f t="shared" si="3"/>
        <v>2728.67</v>
      </c>
      <c r="X6" s="33">
        <f>IF(X7="",NA(),X7)</f>
        <v>84.66</v>
      </c>
      <c r="Y6" s="33">
        <f t="shared" ref="Y6:AG6" si="4">IF(Y7="",NA(),Y7)</f>
        <v>85.98</v>
      </c>
      <c r="Z6" s="33">
        <f t="shared" si="4"/>
        <v>83.7</v>
      </c>
      <c r="AA6" s="33">
        <f t="shared" si="4"/>
        <v>84.84</v>
      </c>
      <c r="AB6" s="33">
        <f t="shared" si="4"/>
        <v>82.42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377.76</v>
      </c>
      <c r="BF6" s="33">
        <f t="shared" ref="BF6:BN6" si="7">IF(BF7="",NA(),BF7)</f>
        <v>354.72</v>
      </c>
      <c r="BG6" s="33">
        <f t="shared" si="7"/>
        <v>341.89</v>
      </c>
      <c r="BH6" s="33">
        <f t="shared" si="7"/>
        <v>309.10000000000002</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67.63</v>
      </c>
      <c r="BQ6" s="33">
        <f t="shared" ref="BQ6:BY6" si="8">IF(BQ7="",NA(),BQ7)</f>
        <v>69.11</v>
      </c>
      <c r="BR6" s="33">
        <f t="shared" si="8"/>
        <v>61.56</v>
      </c>
      <c r="BS6" s="33">
        <f t="shared" si="8"/>
        <v>65.239999999999995</v>
      </c>
      <c r="BT6" s="33">
        <f t="shared" si="8"/>
        <v>71.739999999999995</v>
      </c>
      <c r="BU6" s="33">
        <f t="shared" si="8"/>
        <v>60.75</v>
      </c>
      <c r="BV6" s="33">
        <f t="shared" si="8"/>
        <v>62.83</v>
      </c>
      <c r="BW6" s="33">
        <f t="shared" si="8"/>
        <v>64.63</v>
      </c>
      <c r="BX6" s="33">
        <f t="shared" si="8"/>
        <v>66.56</v>
      </c>
      <c r="BY6" s="33">
        <f t="shared" si="8"/>
        <v>66.22</v>
      </c>
      <c r="BZ6" s="32" t="str">
        <f>IF(BZ7="","",IF(BZ7="-","【-】","【"&amp;SUBSTITUTE(TEXT(BZ7,"#,##0.00"),"-","△")&amp;"】"))</f>
        <v>【64.73】</v>
      </c>
      <c r="CA6" s="33">
        <f>IF(CA7="",NA(),CA7)</f>
        <v>312.61</v>
      </c>
      <c r="CB6" s="33">
        <f t="shared" ref="CB6:CJ6" si="9">IF(CB7="",NA(),CB7)</f>
        <v>306.67</v>
      </c>
      <c r="CC6" s="33">
        <f t="shared" si="9"/>
        <v>341.48</v>
      </c>
      <c r="CD6" s="33">
        <f t="shared" si="9"/>
        <v>330.89</v>
      </c>
      <c r="CE6" s="33">
        <f t="shared" si="9"/>
        <v>301.98</v>
      </c>
      <c r="CF6" s="33">
        <f t="shared" si="9"/>
        <v>256</v>
      </c>
      <c r="CG6" s="33">
        <f t="shared" si="9"/>
        <v>250.43</v>
      </c>
      <c r="CH6" s="33">
        <f t="shared" si="9"/>
        <v>245.75</v>
      </c>
      <c r="CI6" s="33">
        <f t="shared" si="9"/>
        <v>244.29</v>
      </c>
      <c r="CJ6" s="33">
        <f t="shared" si="9"/>
        <v>246.72</v>
      </c>
      <c r="CK6" s="32" t="str">
        <f>IF(CK7="","",IF(CK7="-","【-】","【"&amp;SUBSTITUTE(TEXT(CK7,"#,##0.00"),"-","△")&amp;"】"))</f>
        <v>【250.25】</v>
      </c>
      <c r="CL6" s="33">
        <f>IF(CL7="",NA(),CL7)</f>
        <v>44.12</v>
      </c>
      <c r="CM6" s="33">
        <f t="shared" ref="CM6:CU6" si="10">IF(CM7="",NA(),CM7)</f>
        <v>43.85</v>
      </c>
      <c r="CN6" s="33">
        <f t="shared" si="10"/>
        <v>44.76</v>
      </c>
      <c r="CO6" s="33">
        <f t="shared" si="10"/>
        <v>46.36</v>
      </c>
      <c r="CP6" s="33">
        <f t="shared" si="10"/>
        <v>46.84</v>
      </c>
      <c r="CQ6" s="33">
        <f t="shared" si="10"/>
        <v>41.59</v>
      </c>
      <c r="CR6" s="33">
        <f t="shared" si="10"/>
        <v>42.31</v>
      </c>
      <c r="CS6" s="33">
        <f t="shared" si="10"/>
        <v>43.65</v>
      </c>
      <c r="CT6" s="33">
        <f t="shared" si="10"/>
        <v>43.58</v>
      </c>
      <c r="CU6" s="33">
        <f t="shared" si="10"/>
        <v>41.35</v>
      </c>
      <c r="CV6" s="32" t="str">
        <f>IF(CV7="","",IF(CV7="-","【-】","【"&amp;SUBSTITUTE(TEXT(CV7,"#,##0.00"),"-","△")&amp;"】"))</f>
        <v>【40.31】</v>
      </c>
      <c r="CW6" s="33">
        <f>IF(CW7="",NA(),CW7)</f>
        <v>95.07</v>
      </c>
      <c r="CX6" s="33">
        <f t="shared" ref="CX6:DF6" si="11">IF(CX7="",NA(),CX7)</f>
        <v>97.47</v>
      </c>
      <c r="CY6" s="33">
        <f t="shared" si="11"/>
        <v>90.7</v>
      </c>
      <c r="CZ6" s="33">
        <f t="shared" si="11"/>
        <v>91.3</v>
      </c>
      <c r="DA6" s="33">
        <f t="shared" si="11"/>
        <v>93.4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203491</v>
      </c>
      <c r="D7" s="35">
        <v>47</v>
      </c>
      <c r="E7" s="35">
        <v>17</v>
      </c>
      <c r="F7" s="35">
        <v>4</v>
      </c>
      <c r="G7" s="35">
        <v>0</v>
      </c>
      <c r="H7" s="35" t="s">
        <v>96</v>
      </c>
      <c r="I7" s="35" t="s">
        <v>97</v>
      </c>
      <c r="J7" s="35" t="s">
        <v>98</v>
      </c>
      <c r="K7" s="35" t="s">
        <v>99</v>
      </c>
      <c r="L7" s="35" t="s">
        <v>100</v>
      </c>
      <c r="M7" s="36" t="s">
        <v>101</v>
      </c>
      <c r="N7" s="36" t="s">
        <v>102</v>
      </c>
      <c r="O7" s="36">
        <v>89.9</v>
      </c>
      <c r="P7" s="36">
        <v>100</v>
      </c>
      <c r="Q7" s="36">
        <v>4080</v>
      </c>
      <c r="R7" s="36">
        <v>4574</v>
      </c>
      <c r="S7" s="36">
        <v>57.1</v>
      </c>
      <c r="T7" s="36">
        <v>80.11</v>
      </c>
      <c r="U7" s="36">
        <v>4093</v>
      </c>
      <c r="V7" s="36">
        <v>1.5</v>
      </c>
      <c r="W7" s="36">
        <v>2728.67</v>
      </c>
      <c r="X7" s="36">
        <v>84.66</v>
      </c>
      <c r="Y7" s="36">
        <v>85.98</v>
      </c>
      <c r="Z7" s="36">
        <v>83.7</v>
      </c>
      <c r="AA7" s="36">
        <v>84.84</v>
      </c>
      <c r="AB7" s="36">
        <v>82.42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377.76</v>
      </c>
      <c r="BF7" s="36">
        <v>354.72</v>
      </c>
      <c r="BG7" s="36">
        <v>341.89</v>
      </c>
      <c r="BH7" s="36">
        <v>309.10000000000002</v>
      </c>
      <c r="BI7" s="36">
        <v>0</v>
      </c>
      <c r="BJ7" s="36">
        <v>1764.87</v>
      </c>
      <c r="BK7" s="36">
        <v>1622.51</v>
      </c>
      <c r="BL7" s="36">
        <v>1569.13</v>
      </c>
      <c r="BM7" s="36">
        <v>1436</v>
      </c>
      <c r="BN7" s="36">
        <v>1434.89</v>
      </c>
      <c r="BO7" s="36">
        <v>1457.06</v>
      </c>
      <c r="BP7" s="36">
        <v>67.63</v>
      </c>
      <c r="BQ7" s="36">
        <v>69.11</v>
      </c>
      <c r="BR7" s="36">
        <v>61.56</v>
      </c>
      <c r="BS7" s="36">
        <v>65.239999999999995</v>
      </c>
      <c r="BT7" s="36">
        <v>71.739999999999995</v>
      </c>
      <c r="BU7" s="36">
        <v>60.75</v>
      </c>
      <c r="BV7" s="36">
        <v>62.83</v>
      </c>
      <c r="BW7" s="36">
        <v>64.63</v>
      </c>
      <c r="BX7" s="36">
        <v>66.56</v>
      </c>
      <c r="BY7" s="36">
        <v>66.22</v>
      </c>
      <c r="BZ7" s="36">
        <v>64.73</v>
      </c>
      <c r="CA7" s="36">
        <v>312.61</v>
      </c>
      <c r="CB7" s="36">
        <v>306.67</v>
      </c>
      <c r="CC7" s="36">
        <v>341.48</v>
      </c>
      <c r="CD7" s="36">
        <v>330.89</v>
      </c>
      <c r="CE7" s="36">
        <v>301.98</v>
      </c>
      <c r="CF7" s="36">
        <v>256</v>
      </c>
      <c r="CG7" s="36">
        <v>250.43</v>
      </c>
      <c r="CH7" s="36">
        <v>245.75</v>
      </c>
      <c r="CI7" s="36">
        <v>244.29</v>
      </c>
      <c r="CJ7" s="36">
        <v>246.72</v>
      </c>
      <c r="CK7" s="36">
        <v>250.25</v>
      </c>
      <c r="CL7" s="36">
        <v>44.12</v>
      </c>
      <c r="CM7" s="36">
        <v>43.85</v>
      </c>
      <c r="CN7" s="36">
        <v>44.76</v>
      </c>
      <c r="CO7" s="36">
        <v>46.36</v>
      </c>
      <c r="CP7" s="36">
        <v>46.84</v>
      </c>
      <c r="CQ7" s="36">
        <v>41.59</v>
      </c>
      <c r="CR7" s="36">
        <v>42.31</v>
      </c>
      <c r="CS7" s="36">
        <v>43.65</v>
      </c>
      <c r="CT7" s="36">
        <v>43.58</v>
      </c>
      <c r="CU7" s="36">
        <v>41.35</v>
      </c>
      <c r="CV7" s="36">
        <v>40.31</v>
      </c>
      <c r="CW7" s="36">
        <v>95.07</v>
      </c>
      <c r="CX7" s="36">
        <v>97.47</v>
      </c>
      <c r="CY7" s="36">
        <v>90.7</v>
      </c>
      <c r="CZ7" s="36">
        <v>91.3</v>
      </c>
      <c r="DA7" s="36">
        <v>93.4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2017-02-13T22:58:32Z</cp:lastPrinted>
  <dcterms:created xsi:type="dcterms:W3CDTF">2017-02-08T03:01:04Z</dcterms:created>
  <dcterms:modified xsi:type="dcterms:W3CDTF">2017-02-15T06:49:28Z</dcterms:modified>
</cp:coreProperties>
</file>