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WS2226\Desktop\添付用ﾌｧｲﾙ仮置場\"/>
    </mc:Choice>
  </mc:AlternateContent>
  <xr:revisionPtr revIDLastSave="0" documentId="13_ncr:1_{90A0A329-77D6-4B27-B20F-1E86AC3DB97A}" xr6:coauthVersionLast="47" xr6:coauthVersionMax="47" xr10:uidLastSave="{00000000-0000-0000-0000-000000000000}"/>
  <bookViews>
    <workbookView xWindow="-120" yWindow="-120" windowWidth="20730" windowHeight="11160" tabRatio="83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Q102" i="12" l="1"/>
  <c r="DL102" i="12"/>
  <c r="DG102" i="12"/>
  <c r="DB102" i="12"/>
  <c r="CW102" i="12"/>
  <c r="CR102" i="12"/>
  <c r="AU88" i="12"/>
  <c r="AP88" i="12"/>
  <c r="AF88" i="12"/>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AM36" i="10"/>
  <c r="C36" i="10"/>
  <c r="CO35" i="10"/>
  <c r="BW35" i="10"/>
  <c r="AM35" i="10"/>
  <c r="C35" i="10"/>
  <c r="CO34" i="10"/>
  <c r="BW34" i="10"/>
  <c r="U34" i="10"/>
  <c r="U35" i="10" s="1"/>
  <c r="U36" i="10" s="1"/>
  <c r="U37" i="10" s="1"/>
  <c r="C34" i="10"/>
  <c r="AM34" i="10" s="1"/>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<sst xmlns="http://schemas.openxmlformats.org/spreadsheetml/2006/main" count="1149" uniqueCount="626">
  <si>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</si>
  <si>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</si>
  <si>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</si>
  <si>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</si>
  <si>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</si>
  <si>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</si>
  <si>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</si>
  <si>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</si>
  <si>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</si>
  <si>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</si>
  <si>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</si>
  <si>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</si>
  <si>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</si>
  <si>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</si>
  <si>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</si>
  <si>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</si>
  <si>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</si>
  <si>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</si>
  <si>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</si>
  <si>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</si>
  <si>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</si>
  <si>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</si>
  <si>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</si>
  <si>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</si>
  <si>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</si>
  <si>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</si>
  <si>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</si>
  <si>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</si>
  <si>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</si>
  <si>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</si>
  <si>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</si>
  <si>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</si>
  <si>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</si>
  <si>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</si>
  <si>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</si>
  <si>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</si>
  <si>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</si>
  <si>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</si>
  <si>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</si>
  <si>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</si>
  <si>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</si>
  <si>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</si>
  <si>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</si>
  <si>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</si>
  <si>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</si>
  <si>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</si>
  <si>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</si>
  <si>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</si>
  <si>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</si>
  <si>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</si>
  <si>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</si>
  <si>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</si>
  <si>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</si>
  <si>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</si>
  <si>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</si>
  <si>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</si>
  <si>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</si>
  <si>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</si>
  <si>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</si>
  <si>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</si>
  <si>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</si>
  <si>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</si>
  <si>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</si>
  <si>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</si>
  <si>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</si>
  <si>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</si>
  <si>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</si>
  <si>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</si>
  <si>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</si>
  <si>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</si>
  <si>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</si>
  <si>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</si>
  <si>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</si>
  <si>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</si>
  <si>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</si>
  <si>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</si>
  <si>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</si>
  <si>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</si>
  <si>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</si>
  <si>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</si>
  <si>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</si>
  <si>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</si>
  <si>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</si>
  <si>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</si>
  <si>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</si>
  <si>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</si>
  <si>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</si>
  <si>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</si>
  <si>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</si>
  <si>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</si>
  <si>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</si>
  <si>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</si>
  <si>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</si>
  <si>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</si>
  <si>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</si>
  <si>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</si>
  <si>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</si>
  <si>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</si>
  <si>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高山村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</si>
  <si>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</si>
  <si>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</si>
  <si>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</si>
  <si>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</si>
  <si>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</si>
  <si>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</si>
  <si>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</si>
  <si>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</si>
  <si>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</si>
  <si>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</si>
  <si>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</si>
  <si>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</si>
  <si>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</si>
  <si>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</si>
  <si>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</si>
  <si>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</si>
  <si>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</si>
  <si>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</si>
  <si>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</si>
  <si>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</si>
  <si>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</si>
  <si>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</si>
  <si>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</si>
  <si>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</si>
  <si>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</si>
  <si>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</si>
  <si>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</si>
  <si>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</si>
  <si>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</si>
  <si>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</si>
  <si>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</si>
  <si>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</si>
  <si>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</si>
  <si>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</si>
  <si>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</si>
  <si>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</si>
  <si>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</si>
  <si>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</si>
  <si>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</si>
  <si>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</si>
  <si>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</si>
  <si>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</si>
  <si>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</si>
  <si>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</si>
  <si>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</si>
  <si>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</si>
  <si>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</si>
  <si>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</si>
  <si>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</si>
  <si>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</si>
  <si>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</si>
  <si>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</si>
  <si>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</si>
  <si>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</si>
  <si>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</si>
  <si>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</si>
  <si>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</si>
  <si>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</si>
  <si>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</si>
  <si>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</si>
  <si>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</si>
  <si>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</si>
  <si>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</si>
  <si>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</si>
  <si>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</si>
  <si>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</si>
  <si>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</si>
  <si>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</si>
  <si>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</si>
  <si>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</si>
  <si>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</si>
  <si>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</si>
  <si>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</si>
  <si>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</si>
  <si>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</si>
  <si>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</si>
  <si>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</si>
  <si>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</si>
  <si>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</si>
  <si>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</si>
  <si>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</si>
  <si>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</si>
  <si>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</si>
  <si>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</si>
  <si>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</si>
  <si>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</si>
  <si>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</si>
  <si>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</si>
  <si>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</si>
  <si>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</si>
  <si>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</si>
  <si>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</si>
  <si>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</si>
  <si>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</si>
  <si>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</si>
  <si>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</si>
  <si>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</si>
  <si>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</si>
  <si>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</si>
  <si>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</si>
  <si>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</si>
  <si>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</si>
  <si>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</si>
  <si>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</si>
  <si>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</si>
  <si>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</si>
  <si>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</si>
  <si>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</si>
  <si>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</si>
  <si>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</si>
  <si>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</si>
  <si>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</si>
  <si>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</si>
  <si>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</si>
  <si>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</si>
  <si>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</si>
  <si>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長野県高山村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</si>
  <si>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</si>
  <si>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</si>
  <si>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</si>
  <si>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</si>
  <si>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</si>
  <si>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</si>
  <si>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</si>
  <si>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</si>
  <si>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</si>
  <si>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</si>
  <si>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</si>
  <si>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</si>
  <si>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</si>
  <si>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</si>
  <si>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</si>
  <si>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</si>
  <si>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</si>
  <si>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</si>
  <si>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</si>
  <si>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</si>
  <si>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</si>
  <si>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</si>
  <si>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</si>
  <si>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</si>
  <si>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</si>
  <si>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</si>
  <si>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</si>
  <si>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</si>
  <si>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</si>
  <si>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</si>
  <si>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</si>
  <si>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</si>
  <si>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</si>
  <si>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</si>
  <si>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</si>
  <si>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</si>
  <si>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</si>
  <si>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</si>
  <si>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</si>
  <si>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</si>
  <si>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</si>
  <si>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</si>
  <si>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</si>
  <si>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</si>
  <si>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</si>
  <si>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</si>
  <si>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</si>
  <si>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</si>
  <si>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</si>
  <si>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</si>
  <si>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</si>
  <si>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</si>
  <si>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</si>
  <si>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</si>
  <si>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</si>
  <si>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</si>
  <si>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</si>
  <si>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</si>
  <si>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</si>
  <si>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</si>
  <si>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</si>
  <si>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</si>
  <si>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</si>
  <si>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</si>
  <si>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</si>
  <si>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</si>
  <si>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</si>
  <si>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</si>
  <si>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</si>
  <si>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</si>
  <si>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</si>
  <si>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</si>
  <si>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</si>
  <si>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</si>
  <si>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</si>
  <si>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</si>
  <si>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</si>
  <si>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</si>
  <si>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</si>
  <si>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</si>
  <si>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</si>
  <si>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</si>
  <si>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</si>
  <si>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</si>
  <si>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</si>
  <si>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</si>
  <si>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</si>
  <si>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</si>
  <si>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</si>
  <si>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</si>
  <si>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</si>
  <si>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</si>
  <si>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</si>
  <si>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</si>
  <si>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</si>
  <si>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</si>
  <si>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</si>
  <si>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</si>
  <si>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</si>
  <si>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</si>
  <si>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</si>
  <si>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</si>
  <si>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</si>
  <si>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</si>
  <si>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</si>
  <si>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</si>
  <si>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</si>
  <si>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</si>
  <si>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</si>
  <si>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</si>
  <si>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</si>
  <si>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</si>
  <si>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</si>
  <si>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</si>
  <si>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</si>
  <si>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</si>
  <si>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</si>
  <si>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</si>
  <si>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</si>
  <si>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</si>
  <si>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</si>
  <si>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</si>
  <si>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</si>
  <si>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</si>
  <si>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</si>
  <si>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</si>
  <si>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</si>
  <si>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</si>
  <si>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</si>
  <si>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</si>
  <si>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</si>
  <si>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</si>
  <si>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</si>
  <si>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</si>
  <si>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</si>
  <si>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</si>
  <si>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</si>
  <si>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</si>
  <si>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</si>
  <si>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</si>
  <si>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</si>
  <si>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</si>
  <si>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</si>
  <si>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</si>
  <si>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</si>
  <si>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</si>
  <si>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</si>
  <si>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</si>
  <si>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</si>
  <si>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</si>
  <si>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</si>
  <si>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</si>
  <si>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</si>
  <si>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長野県高山村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</si>
  <si>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</si>
  <si>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</si>
  <si>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</si>
  <si>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</si>
  <si>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</si>
  <si>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</si>
  <si>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</si>
  <si>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</si>
  <si>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</si>
  <si>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</si>
  <si>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</si>
  <si>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</si>
  <si>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</si>
  <si>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</si>
  <si>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</si>
  <si>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</si>
  <si>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</si>
  <si>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</si>
  <si>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</si>
  <si>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</si>
  <si>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</si>
  <si>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</si>
  <si>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</si>
  <si>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</si>
  <si>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</si>
  <si>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</si>
  <si>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</si>
  <si>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</si>
  <si>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</si>
  <si>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</si>
  <si>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</si>
  <si>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</si>
  <si>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</si>
  <si>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</si>
  <si>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</si>
  <si>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</si>
  <si>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介護保険特別会計</t>
    <phoneticPr fontId="5"/>
  </si>
  <si>
    <t>後期高齢者医療特別会計</t>
    <phoneticPr fontId="5"/>
  </si>
  <si>
    <t>上水道事業会計</t>
    <phoneticPr fontId="5"/>
  </si>
  <si>
    <t>法適用企業</t>
    <phoneticPr fontId="5"/>
  </si>
  <si>
    <t>農業集落排水事業特別会計</t>
    <phoneticPr fontId="5"/>
  </si>
  <si>
    <t>法非適用企業</t>
    <phoneticPr fontId="5"/>
  </si>
  <si>
    <t>下水道事業特別会計</t>
    <phoneticPr fontId="5"/>
  </si>
  <si>
    <t>法非適用企業</t>
    <phoneticPr fontId="5"/>
  </si>
  <si>
    <t>温泉開発事業特別会計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</si>
  <si>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</si>
  <si>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</si>
  <si>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</si>
  <si>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</si>
  <si>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</si>
  <si>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</si>
  <si>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</si>
  <si>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</si>
  <si>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</si>
  <si>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</si>
  <si>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</si>
  <si>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</si>
  <si>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</si>
  <si>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</si>
  <si>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</si>
  <si>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</si>
  <si>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</si>
  <si>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</si>
  <si>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</si>
  <si>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</si>
  <si>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</si>
  <si>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</si>
  <si>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</si>
  <si>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</si>
  <si>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</si>
  <si>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</si>
  <si>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</si>
  <si>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</si>
  <si>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</si>
  <si>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</si>
  <si>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</si>
  <si>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</si>
  <si>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</si>
  <si>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</si>
  <si>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</si>
  <si>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</si>
  <si>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</si>
  <si>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</si>
  <si>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</si>
  <si>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</si>
  <si>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</si>
  <si>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</si>
  <si>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</si>
  <si>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</si>
  <si>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</si>
  <si>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</si>
  <si>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</si>
  <si>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</si>
  <si>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</si>
  <si>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</si>
  <si>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</si>
  <si>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</si>
  <si>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</si>
  <si>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</si>
  <si>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</si>
  <si>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</si>
  <si>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</si>
  <si>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</si>
  <si>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</si>
  <si>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</si>
  <si>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</si>
  <si>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</si>
  <si>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</si>
  <si>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</si>
  <si>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</si>
  <si>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</si>
  <si>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</si>
  <si>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</si>
  <si>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</si>
  <si>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</si>
  <si>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</si>
  <si>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</si>
  <si>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</si>
  <si>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</si>
  <si>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</si>
  <si>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</si>
  <si>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診療所特別会計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</si>
  <si>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</si>
  <si>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</si>
  <si>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</si>
  <si>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</si>
  <si>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</si>
  <si>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</si>
  <si>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</si>
  <si>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</si>
  <si>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</si>
  <si>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</si>
  <si>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</si>
  <si>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</si>
  <si>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</si>
  <si>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</si>
  <si>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</si>
  <si>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</si>
  <si>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</si>
  <si>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</si>
  <si>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</si>
  <si>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</si>
  <si>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</si>
  <si>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</si>
  <si>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</si>
  <si>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</si>
  <si>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</si>
  <si>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</si>
  <si>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</si>
  <si>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</si>
  <si>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</si>
  <si>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</si>
  <si>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</si>
  <si>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</si>
  <si>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</si>
  <si>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</si>
  <si>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</si>
  <si>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</si>
  <si>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</si>
  <si>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</si>
  <si>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</si>
  <si>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</si>
  <si>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</si>
  <si>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</si>
  <si>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</si>
  <si>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</si>
  <si>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</si>
  <si>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</si>
  <si>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</si>
  <si>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</si>
  <si>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</si>
  <si>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</si>
  <si>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</si>
  <si>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</si>
  <si>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</si>
  <si>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</si>
  <si>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</si>
  <si>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</si>
  <si>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</si>
  <si>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</si>
  <si>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</si>
  <si>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</si>
  <si>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</si>
  <si>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</si>
  <si>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</si>
  <si>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</si>
  <si>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</si>
  <si>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</si>
  <si>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</si>
  <si>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</si>
  <si>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</si>
  <si>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</si>
  <si>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</si>
  <si>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</si>
  <si>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</si>
  <si>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</si>
  <si>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</si>
  <si>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</si>
  <si>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</si>
  <si>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</si>
  <si>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</si>
  <si>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</si>
  <si>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</si>
  <si>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</si>
  <si>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</si>
  <si>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0.16</t>
  </si>
  <si>
    <t>▲ 2.96</t>
  </si>
  <si>
    <t>上水道事業会計</t>
  </si>
  <si>
    <t>一般会計</t>
  </si>
  <si>
    <t>国民健康保険特別会計</t>
  </si>
  <si>
    <t>介護保険特別会計</t>
  </si>
  <si>
    <t>下水道事業特別会計</t>
  </si>
  <si>
    <t>診療所特別会計</t>
  </si>
  <si>
    <t>農業集落排水事業特別会計</t>
  </si>
  <si>
    <t>温泉開発事業特別会計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</si>
  <si>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</si>
  <si>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</si>
  <si>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</si>
  <si>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</si>
  <si>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</si>
  <si>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</si>
  <si>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</si>
  <si>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</si>
  <si>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長野広域連合(一般会計)</t>
    <rPh sb="0" eb="2">
      <t>ナガノ</t>
    </rPh>
    <rPh sb="2" eb="4">
      <t>コウイキ</t>
    </rPh>
    <rPh sb="4" eb="6">
      <t>レンゴウ</t>
    </rPh>
    <rPh sb="7" eb="9">
      <t>イッパン</t>
    </rPh>
    <rPh sb="9" eb="11">
      <t>カイケイ</t>
    </rPh>
    <phoneticPr fontId="2"/>
  </si>
  <si>
    <t>長野広域連合(老人福祉施設等運営事業特別会計)</t>
    <rPh sb="0" eb="2">
      <t>ナガノ</t>
    </rPh>
    <rPh sb="2" eb="4">
      <t>コウイキ</t>
    </rPh>
    <rPh sb="4" eb="6">
      <t>レンゴウ</t>
    </rPh>
    <rPh sb="7" eb="9">
      <t>ロウジン</t>
    </rPh>
    <rPh sb="9" eb="11">
      <t>フクシ</t>
    </rPh>
    <rPh sb="11" eb="13">
      <t>シセツ</t>
    </rPh>
    <rPh sb="13" eb="14">
      <t>トウ</t>
    </rPh>
    <rPh sb="14" eb="16">
      <t>ウンエイ</t>
    </rPh>
    <rPh sb="16" eb="18">
      <t>ジギョウ</t>
    </rPh>
    <rPh sb="18" eb="20">
      <t>トクベツ</t>
    </rPh>
    <rPh sb="20" eb="22">
      <t>カイケイ</t>
    </rPh>
    <phoneticPr fontId="2"/>
  </si>
  <si>
    <t>長野広域連合(長野地域ふるさと事業特別会計)</t>
    <rPh sb="0" eb="2">
      <t>ナガノ</t>
    </rPh>
    <rPh sb="2" eb="4">
      <t>コウイキ</t>
    </rPh>
    <rPh sb="4" eb="6">
      <t>レンゴウ</t>
    </rPh>
    <rPh sb="7" eb="9">
      <t>ナガノ</t>
    </rPh>
    <rPh sb="9" eb="11">
      <t>チイキ</t>
    </rPh>
    <rPh sb="15" eb="17">
      <t>ジギョウ</t>
    </rPh>
    <rPh sb="17" eb="19">
      <t>トクベツ</t>
    </rPh>
    <rPh sb="19" eb="21">
      <t>カイケイ</t>
    </rPh>
    <phoneticPr fontId="2"/>
  </si>
  <si>
    <t>長野広域連合(ごみ処理施設事業特別会計)</t>
    <rPh sb="0" eb="2">
      <t>ナガノ</t>
    </rPh>
    <rPh sb="2" eb="4">
      <t>コウイキ</t>
    </rPh>
    <rPh sb="4" eb="6">
      <t>レンゴウ</t>
    </rPh>
    <rPh sb="9" eb="11">
      <t>ショリ</t>
    </rPh>
    <rPh sb="11" eb="13">
      <t>シセツ</t>
    </rPh>
    <rPh sb="13" eb="15">
      <t>ジギョウ</t>
    </rPh>
    <rPh sb="15" eb="17">
      <t>トクベツ</t>
    </rPh>
    <rPh sb="17" eb="19">
      <t>カイケイ</t>
    </rPh>
    <phoneticPr fontId="2"/>
  </si>
  <si>
    <t>須高行政事務組合</t>
    <rPh sb="0" eb="2">
      <t>スコウ</t>
    </rPh>
    <rPh sb="2" eb="4">
      <t>ギョウセイ</t>
    </rPh>
    <rPh sb="4" eb="6">
      <t>ジム</t>
    </rPh>
    <rPh sb="6" eb="8">
      <t>クミアイ</t>
    </rPh>
    <phoneticPr fontId="2"/>
  </si>
  <si>
    <t>高山村外一市一町財産組合</t>
    <rPh sb="0" eb="3">
      <t>タカヤマムラ</t>
    </rPh>
    <rPh sb="3" eb="4">
      <t>ホカ</t>
    </rPh>
    <rPh sb="4" eb="6">
      <t>イッシ</t>
    </rPh>
    <rPh sb="6" eb="8">
      <t>イッチョウ</t>
    </rPh>
    <rPh sb="8" eb="10">
      <t>ザイサン</t>
    </rPh>
    <rPh sb="10" eb="12">
      <t>クミアイ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</si>
  <si>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</si>
  <si>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</si>
  <si>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2">
      <t>ナガノ</t>
    </rPh>
    <rPh sb="2" eb="3">
      <t>ケン</t>
    </rPh>
    <rPh sb="3" eb="6">
      <t>チホウゼイ</t>
    </rPh>
    <rPh sb="6" eb="8">
      <t>タイノウ</t>
    </rPh>
    <rPh sb="8" eb="10">
      <t>セイリ</t>
    </rPh>
    <rPh sb="10" eb="12">
      <t>キコウ</t>
    </rPh>
    <phoneticPr fontId="2"/>
  </si>
  <si>
    <t>長野県市町村総合事務組合(非常勤職員公務災害補償特別会計)</t>
    <rPh sb="0" eb="3">
      <t>ナガノケン</t>
    </rPh>
    <rPh sb="3" eb="12">
      <t>シチョウソンソウゴウジムクミアイ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</si>
  <si>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</si>
  <si>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6">
      <t>トッカイ</t>
    </rPh>
    <phoneticPr fontId="2"/>
  </si>
  <si>
    <t>長野県市町村総合事務組合(一般会計)</t>
    <rPh sb="0" eb="3">
      <t>ナガノケン</t>
    </rPh>
    <rPh sb="3" eb="12">
      <t>シチョウソンソウゴウジムクミアイ</t>
    </rPh>
    <rPh sb="13" eb="15">
      <t>イッパン</t>
    </rPh>
    <rPh sb="15" eb="17">
      <t>カイケイ</t>
    </rPh>
    <phoneticPr fontId="2"/>
  </si>
  <si>
    <t>-</t>
    <phoneticPr fontId="2"/>
  </si>
  <si>
    <t>高山村土地開発公社</t>
    <rPh sb="0" eb="3">
      <t>タカヤマムラ</t>
    </rPh>
    <rPh sb="3" eb="9">
      <t>トチカイハツコウシャ</t>
    </rPh>
    <phoneticPr fontId="2"/>
  </si>
  <si>
    <t>　ふるさと創生基金(R3年度末現在)</t>
    <rPh sb="5" eb="7">
      <t>ソウセイ</t>
    </rPh>
    <rPh sb="7" eb="9">
      <t>キキン</t>
    </rPh>
    <phoneticPr fontId="2"/>
  </si>
  <si>
    <t>　道路橋梁施設整備基金(R3年度末現在)</t>
    <rPh sb="1" eb="3">
      <t>ドウロ</t>
    </rPh>
    <rPh sb="3" eb="5">
      <t>キョウリョウ</t>
    </rPh>
    <rPh sb="5" eb="7">
      <t>シセツ</t>
    </rPh>
    <rPh sb="7" eb="9">
      <t>セイビ</t>
    </rPh>
    <rPh sb="9" eb="11">
      <t>キキン</t>
    </rPh>
    <phoneticPr fontId="2"/>
  </si>
  <si>
    <t>　社会教育施設整備基金(R3年度末現在)</t>
    <rPh sb="1" eb="3">
      <t>シャカイ</t>
    </rPh>
    <rPh sb="3" eb="5">
      <t>キョウイク</t>
    </rPh>
    <rPh sb="5" eb="7">
      <t>シセツ</t>
    </rPh>
    <rPh sb="7" eb="9">
      <t>セイビ</t>
    </rPh>
    <rPh sb="9" eb="11">
      <t>キキン</t>
    </rPh>
    <phoneticPr fontId="2"/>
  </si>
  <si>
    <t>　下水道整備基金(R3年度末現在)</t>
    <rPh sb="1" eb="4">
      <t>ゲスイドウ</t>
    </rPh>
    <rPh sb="4" eb="6">
      <t>セイビ</t>
    </rPh>
    <rPh sb="6" eb="8">
      <t>キキン</t>
    </rPh>
    <phoneticPr fontId="2"/>
  </si>
  <si>
    <t>　高山村営住宅等基金(R3年度末現在)</t>
    <rPh sb="1" eb="3">
      <t>タカヤマ</t>
    </rPh>
    <rPh sb="3" eb="5">
      <t>ソンエイ</t>
    </rPh>
    <rPh sb="5" eb="7">
      <t>ジュウタク</t>
    </rPh>
    <rPh sb="7" eb="8">
      <t>トウ</t>
    </rPh>
    <rPh sb="8" eb="10">
      <t>キキン</t>
    </rPh>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</si>
  <si>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</si>
  <si>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</si>
  <si>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</si>
  <si>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</si>
  <si>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</si>
  <si>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</si>
  <si>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</si>
  <si>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</si>
  <si>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</si>
  <si>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</si>
  <si>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</si>
  <si>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有形固定資産の土地のうち、大きな部分を占める道路について、標準的な造成費をもとに再調達価格を算定したため、類似団体の中でも高い値になったものと考えられる。
　将来負担比率は負数であり、引き続き健全財政の堅持に努めたい。</t>
    <phoneticPr fontId="5"/>
  </si>
  <si>
    <t>　将来負担比率は負数であり、実質公債費比率が類似団体内平均値を下回り減少傾向であることから、事業実施にあたっては国庫補助制度の活用や有利な起債を利用するなど引き続き健全財政の堅持に努めたい。</t>
    <rPh sb="1" eb="3">
      <t>ショウライ</t>
    </rPh>
    <rPh sb="3" eb="5">
      <t>フタン</t>
    </rPh>
    <rPh sb="5" eb="7">
      <t>ヒリツ</t>
    </rPh>
    <rPh sb="8" eb="10">
      <t>フスウ</t>
    </rPh>
    <rPh sb="14" eb="16">
      <t>ジッシツ</t>
    </rPh>
    <rPh sb="16" eb="19">
      <t>コウサイヒ</t>
    </rPh>
    <rPh sb="19" eb="21">
      <t>ヒリツ</t>
    </rPh>
    <rPh sb="22" eb="24">
      <t>ルイジ</t>
    </rPh>
    <rPh sb="24" eb="26">
      <t>ダンタイ</t>
    </rPh>
    <rPh sb="26" eb="27">
      <t>ナイ</t>
    </rPh>
    <rPh sb="27" eb="30">
      <t>ヘイキンチ</t>
    </rPh>
    <rPh sb="31" eb="33">
      <t>シタマワ</t>
    </rPh>
    <rPh sb="34" eb="36">
      <t>ゲンショウ</t>
    </rPh>
    <rPh sb="36" eb="38">
      <t>ケイコウ</t>
    </rPh>
    <rPh sb="46" eb="48">
      <t>ジギョウ</t>
    </rPh>
    <rPh sb="48" eb="50">
      <t>ジッシ</t>
    </rPh>
    <rPh sb="56" eb="58">
      <t>コッコ</t>
    </rPh>
    <rPh sb="58" eb="60">
      <t>ホジョ</t>
    </rPh>
    <rPh sb="60" eb="62">
      <t>セイド</t>
    </rPh>
    <rPh sb="63" eb="65">
      <t>カツヨウ</t>
    </rPh>
    <rPh sb="66" eb="68">
      <t>ユウリ</t>
    </rPh>
    <rPh sb="69" eb="71">
      <t>キサイ</t>
    </rPh>
    <rPh sb="72" eb="74">
      <t>リヨウ</t>
    </rPh>
    <rPh sb="78" eb="79">
      <t>ヒ</t>
    </rPh>
    <rPh sb="80" eb="81">
      <t>ツヅ</t>
    </rPh>
    <rPh sb="82" eb="84">
      <t>ケンゼン</t>
    </rPh>
    <rPh sb="84" eb="86">
      <t>ザイセイ</t>
    </rPh>
    <rPh sb="87" eb="89">
      <t>ケンジ</t>
    </rPh>
    <rPh sb="90" eb="91">
      <t>ツトヒリツフスウジッシツコウサイヒヒリツルイジダンタイナイヘイキンチシタマワゲンショウケイコウジギョウジッシコッコホジョセイドカツヨウユウリキサイリヨウヒツヅケンゼンザイセイケンジツト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</si>
</sst>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8902AC5-35FD-4B4D-A342-E0E747F4091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122054</c:v>
                </c:pt>
              </c:numCache>
            </c:numRef>
          </c:val>
          <c:smooth val="0"/>
          <c:extLst>
            <c:ext xmlns:c16="http://schemas.microsoft.com/office/drawing/2014/chart" uri="{C3380CC4-5D6E-409C-BE32-E72D297353CC}">
              <c16:uniqueId val="{00000000-9396-40BE-A379-D0846D0DBAB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87973</c:v>
                </c:pt>
                <c:pt idx="1">
                  <c:v>86185</c:v>
                </c:pt>
                <c:pt idx="2">
                  <c:v>115145</c:v>
                </c:pt>
                <c:pt idx="3">
                  <c:v>100746</c:v>
                </c:pt>
                <c:pt idx="4">
                  <c:v>65482</c:v>
                </c:pt>
              </c:numCache>
            </c:numRef>
          </c:val>
          <c:smooth val="0"/>
          <c:extLst>
            <c:ext xmlns:c16="http://schemas.microsoft.com/office/drawing/2014/chart" uri="{C3380CC4-5D6E-409C-BE32-E72D297353CC}">
              <c16:uniqueId val="{00000001-9396-40BE-A379-D0846D0DBAB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6.94</c:v>
                </c:pt>
                <c:pt idx="1">
                  <c:v>11.14</c:v>
                </c:pt>
                <c:pt idx="2">
                  <c:v>8.2200000000000006</c:v>
                </c:pt>
                <c:pt idx="3">
                  <c:v>8.57</c:v>
                </c:pt>
                <c:pt idx="4">
                  <c:v>9.09</c:v>
                </c:pt>
              </c:numCache>
            </c:numRef>
          </c:val>
          <c:extLst>
            <c:ext xmlns:c16="http://schemas.microsoft.com/office/drawing/2014/chart" uri="{C3380CC4-5D6E-409C-BE32-E72D297353CC}">
              <c16:uniqueId val="{00000000-0040-43A9-AA36-06F8055AAA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16.29</c:v>
                </c:pt>
                <c:pt idx="1">
                  <c:v>16.53</c:v>
                </c:pt>
                <c:pt idx="2">
                  <c:v>16.600000000000001</c:v>
                </c:pt>
                <c:pt idx="3">
                  <c:v>15.43</c:v>
                </c:pt>
                <c:pt idx="4">
                  <c:v>13.6</c:v>
                </c:pt>
              </c:numCache>
            </c:numRef>
          </c:val>
          <c:extLst>
            <c:ext xmlns:c16="http://schemas.microsoft.com/office/drawing/2014/chart" uri="{C3380CC4-5D6E-409C-BE32-E72D297353CC}">
              <c16:uniqueId val="{00000001-0040-43A9-AA36-06F8055AAAD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-0.16</c:v>
                </c:pt>
                <c:pt idx="1">
                  <c:v>4.0999999999999996</c:v>
                </c:pt>
                <c:pt idx="2">
                  <c:v>-2.96</c:v>
                </c:pt>
                <c:pt idx="3">
                  <c:v>0.51</c:v>
                </c:pt>
                <c:pt idx="4">
                  <c:v>0.48</c:v>
                </c:pt>
              </c:numCache>
            </c:numRef>
          </c:val>
          <c:smooth val="0"/>
          <c:extLst>
            <c:ext xmlns:c16="http://schemas.microsoft.com/office/drawing/2014/chart" uri="{C3380CC4-5D6E-409C-BE32-E72D297353CC}">
              <c16:uniqueId val="{00000002-0040-43A9-AA36-06F8055AAAD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0-742D-45C3-A2E8-C196157080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42D-45C3-A2E8-C196157080D2}"/>
            </c:ext>
          </c:extLst>
        </c:ser>
        <c:ser>
          <c:idx val="2"/>
          <c:order val="2"/>
          <c:tx>
            <c:strRef>
              <c:f>データシート!$A$29</c:f>
              <c:strCache>
                <c:ptCount val="1"/>
                <c:pt idx="0">
                  <c:v>温泉開発事業特別会計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0.47</c:v>
                </c:pt>
                <c:pt idx="2">
                  <c:v>#N/A</c:v>
                </c:pt>
                <c:pt idx="3">
                  <c:v>0.34</c:v>
                </c:pt>
                <c:pt idx="4">
                  <c:v>#N/A</c:v>
                </c:pt>
                <c:pt idx="5">
                  <c:v>0.28000000000000003</c:v>
                </c:pt>
                <c:pt idx="6">
                  <c:v>#N/A</c:v>
                </c:pt>
                <c:pt idx="7">
                  <c:v>0.37</c:v>
                </c:pt>
                <c:pt idx="8">
                  <c:v>#N/A</c:v>
                </c:pt>
                <c:pt idx="9">
                  <c:v>0.08</c:v>
                </c:pt>
              </c:numCache>
            </c:numRef>
          </c:val>
          <c:extLst>
            <c:ext xmlns:c16="http://schemas.microsoft.com/office/drawing/2014/chart" uri="{C3380CC4-5D6E-409C-BE32-E72D297353CC}">
              <c16:uniqueId val="{00000002-742D-45C3-A2E8-C196157080D2}"/>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0.42</c:v>
                </c:pt>
                <c:pt idx="2">
                  <c:v>#N/A</c:v>
                </c:pt>
                <c:pt idx="3">
                  <c:v>0.22</c:v>
                </c:pt>
                <c:pt idx="4">
                  <c:v>#N/A</c:v>
                </c:pt>
                <c:pt idx="5">
                  <c:v>0.12</c:v>
                </c:pt>
                <c:pt idx="6">
                  <c:v>#N/A</c:v>
                </c:pt>
                <c:pt idx="7">
                  <c:v>0.1</c:v>
                </c:pt>
                <c:pt idx="8">
                  <c:v>#N/A</c:v>
                </c:pt>
                <c:pt idx="9">
                  <c:v>0.1</c:v>
                </c:pt>
              </c:numCache>
            </c:numRef>
          </c:val>
          <c:extLst>
            <c:ext xmlns:c16="http://schemas.microsoft.com/office/drawing/2014/chart" uri="{C3380CC4-5D6E-409C-BE32-E72D297353CC}">
              <c16:uniqueId val="{00000003-742D-45C3-A2E8-C196157080D2}"/>
            </c:ext>
          </c:extLst>
        </c:ser>
        <c:ser>
          <c:idx val="4"/>
          <c:order val="4"/>
          <c:tx>
            <c:strRef>
              <c:f>データシート!$A$31</c:f>
              <c:strCache>
                <c:ptCount val="1"/>
                <c:pt idx="0">
                  <c:v>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0.22</c:v>
                </c:pt>
                <c:pt idx="2">
                  <c:v>#N/A</c:v>
                </c:pt>
                <c:pt idx="3">
                  <c:v>0.32</c:v>
                </c:pt>
                <c:pt idx="4">
                  <c:v>#N/A</c:v>
                </c:pt>
                <c:pt idx="5">
                  <c:v>0.24</c:v>
                </c:pt>
                <c:pt idx="6">
                  <c:v>#N/A</c:v>
                </c:pt>
                <c:pt idx="7">
                  <c:v>0.17</c:v>
                </c:pt>
                <c:pt idx="8">
                  <c:v>#N/A</c:v>
                </c:pt>
                <c:pt idx="9">
                  <c:v>0.15</c:v>
                </c:pt>
              </c:numCache>
            </c:numRef>
          </c:val>
          <c:extLst>
            <c:ext xmlns:c16="http://schemas.microsoft.com/office/drawing/2014/chart" uri="{C3380CC4-5D6E-409C-BE32-E72D297353CC}">
              <c16:uniqueId val="{00000004-742D-45C3-A2E8-C196157080D2}"/>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0.88</c:v>
                </c:pt>
                <c:pt idx="2">
                  <c:v>#N/A</c:v>
                </c:pt>
                <c:pt idx="3">
                  <c:v>0.56000000000000005</c:v>
                </c:pt>
                <c:pt idx="4">
                  <c:v>#N/A</c:v>
                </c:pt>
                <c:pt idx="5">
                  <c:v>0.39</c:v>
                </c:pt>
                <c:pt idx="6">
                  <c:v>#N/A</c:v>
                </c:pt>
                <c:pt idx="7">
                  <c:v>0.28000000000000003</c:v>
                </c:pt>
                <c:pt idx="8">
                  <c:v>#N/A</c:v>
                </c:pt>
                <c:pt idx="9">
                  <c:v>0.68</c:v>
                </c:pt>
              </c:numCache>
            </c:numRef>
          </c:val>
          <c:extLst>
            <c:ext xmlns:c16="http://schemas.microsoft.com/office/drawing/2014/chart" uri="{C3380CC4-5D6E-409C-BE32-E72D297353CC}">
              <c16:uniqueId val="{00000005-742D-45C3-A2E8-C196157080D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1.61</c:v>
                </c:pt>
                <c:pt idx="2">
                  <c:v>#N/A</c:v>
                </c:pt>
                <c:pt idx="3">
                  <c:v>0.86</c:v>
                </c:pt>
                <c:pt idx="4">
                  <c:v>#N/A</c:v>
                </c:pt>
                <c:pt idx="5">
                  <c:v>1.29</c:v>
                </c:pt>
                <c:pt idx="6">
                  <c:v>#N/A</c:v>
                </c:pt>
                <c:pt idx="7">
                  <c:v>1.64</c:v>
                </c:pt>
                <c:pt idx="8">
                  <c:v>#N/A</c:v>
                </c:pt>
                <c:pt idx="9">
                  <c:v>1.89</c:v>
                </c:pt>
              </c:numCache>
            </c:numRef>
          </c:val>
          <c:extLst>
            <c:ext xmlns:c16="http://schemas.microsoft.com/office/drawing/2014/chart" uri="{C3380CC4-5D6E-409C-BE32-E72D297353CC}">
              <c16:uniqueId val="{00000006-742D-45C3-A2E8-C196157080D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1.78</c:v>
                </c:pt>
                <c:pt idx="2">
                  <c:v>#N/A</c:v>
                </c:pt>
                <c:pt idx="3">
                  <c:v>1.66</c:v>
                </c:pt>
                <c:pt idx="4">
                  <c:v>#N/A</c:v>
                </c:pt>
                <c:pt idx="5">
                  <c:v>1.62</c:v>
                </c:pt>
                <c:pt idx="6">
                  <c:v>#N/A</c:v>
                </c:pt>
                <c:pt idx="7">
                  <c:v>1.57</c:v>
                </c:pt>
                <c:pt idx="8">
                  <c:v>#N/A</c:v>
                </c:pt>
                <c:pt idx="9">
                  <c:v>2.02</c:v>
                </c:pt>
              </c:numCache>
            </c:numRef>
          </c:val>
          <c:extLst>
            <c:ext xmlns:c16="http://schemas.microsoft.com/office/drawing/2014/chart" uri="{C3380CC4-5D6E-409C-BE32-E72D297353CC}">
              <c16:uniqueId val="{00000007-742D-45C3-A2E8-C196157080D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6.94</c:v>
                </c:pt>
                <c:pt idx="2">
                  <c:v>#N/A</c:v>
                </c:pt>
                <c:pt idx="3">
                  <c:v>11.14</c:v>
                </c:pt>
                <c:pt idx="4">
                  <c:v>#N/A</c:v>
                </c:pt>
                <c:pt idx="5">
                  <c:v>8.2100000000000009</c:v>
                </c:pt>
                <c:pt idx="6">
                  <c:v>#N/A</c:v>
                </c:pt>
                <c:pt idx="7">
                  <c:v>8.56</c:v>
                </c:pt>
                <c:pt idx="8">
                  <c:v>#N/A</c:v>
                </c:pt>
                <c:pt idx="9">
                  <c:v>9.08</c:v>
                </c:pt>
              </c:numCache>
            </c:numRef>
          </c:val>
          <c:extLst>
            <c:ext xmlns:c16="http://schemas.microsoft.com/office/drawing/2014/chart" uri="{C3380CC4-5D6E-409C-BE32-E72D297353CC}">
              <c16:uniqueId val="{00000008-742D-45C3-A2E8-C196157080D2}"/>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21.76</c:v>
                </c:pt>
                <c:pt idx="2">
                  <c:v>#N/A</c:v>
                </c:pt>
                <c:pt idx="3">
                  <c:v>22.29</c:v>
                </c:pt>
                <c:pt idx="4">
                  <c:v>#N/A</c:v>
                </c:pt>
                <c:pt idx="5">
                  <c:v>21.36</c:v>
                </c:pt>
                <c:pt idx="6">
                  <c:v>#N/A</c:v>
                </c:pt>
                <c:pt idx="7">
                  <c:v>22.56</c:v>
                </c:pt>
                <c:pt idx="8">
                  <c:v>#N/A</c:v>
                </c:pt>
                <c:pt idx="9">
                  <c:v>20.43</c:v>
                </c:pt>
              </c:numCache>
            </c:numRef>
          </c:val>
          <c:extLst>
            <c:ext xmlns:c16="http://schemas.microsoft.com/office/drawing/2014/chart" uri="{C3380CC4-5D6E-409C-BE32-E72D297353CC}">
              <c16:uniqueId val="{00000009-742D-45C3-A2E8-C196157080D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482</c:v>
                </c:pt>
                <c:pt idx="5">
                  <c:v>451</c:v>
                </c:pt>
                <c:pt idx="8">
                  <c:v>436</c:v>
                </c:pt>
                <c:pt idx="11">
                  <c:v>426</c:v>
                </c:pt>
                <c:pt idx="14">
                  <c:v>432</c:v>
                </c:pt>
              </c:numCache>
            </c:numRef>
          </c:val>
          <c:extLst>
            <c:ext xmlns:c16="http://schemas.microsoft.com/office/drawing/2014/chart" uri="{C3380CC4-5D6E-409C-BE32-E72D297353CC}">
              <c16:uniqueId val="{00000000-E859-4209-9EC2-6F12A438F5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859-4209-9EC2-6F12A438F5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2-E859-4209-9EC2-6F12A438F5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c:v>
                </c:pt>
                <c:pt idx="3">
                  <c:v>3</c:v>
                </c:pt>
                <c:pt idx="6">
                  <c:v>8</c:v>
                </c:pt>
                <c:pt idx="9">
                  <c:v>12</c:v>
                </c:pt>
                <c:pt idx="12">
                  <c:v>10</c:v>
                </c:pt>
              </c:numCache>
            </c:numRef>
          </c:val>
          <c:extLst>
            <c:ext xmlns:c16="http://schemas.microsoft.com/office/drawing/2014/chart" uri="{C3380CC4-5D6E-409C-BE32-E72D297353CC}">
              <c16:uniqueId val="{00000003-E859-4209-9EC2-6F12A438F5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206</c:v>
                </c:pt>
                <c:pt idx="3">
                  <c:v>207</c:v>
                </c:pt>
                <c:pt idx="6">
                  <c:v>204</c:v>
                </c:pt>
                <c:pt idx="9">
                  <c:v>198</c:v>
                </c:pt>
                <c:pt idx="12">
                  <c:v>194</c:v>
                </c:pt>
              </c:numCache>
            </c:numRef>
          </c:val>
          <c:extLst>
            <c:ext xmlns:c16="http://schemas.microsoft.com/office/drawing/2014/chart" uri="{C3380CC4-5D6E-409C-BE32-E72D297353CC}">
              <c16:uniqueId val="{00000004-E859-4209-9EC2-6F12A438F5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59-4209-9EC2-6F12A438F5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859-4209-9EC2-6F12A438F5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449</c:v>
                </c:pt>
                <c:pt idx="3">
                  <c:v>412</c:v>
                </c:pt>
                <c:pt idx="6">
                  <c:v>348</c:v>
                </c:pt>
                <c:pt idx="9">
                  <c:v>343</c:v>
                </c:pt>
                <c:pt idx="12">
                  <c:v>388</c:v>
                </c:pt>
              </c:numCache>
            </c:numRef>
          </c:val>
          <c:extLst>
            <c:ext xmlns:c16="http://schemas.microsoft.com/office/drawing/2014/chart" uri="{C3380CC4-5D6E-409C-BE32-E72D297353CC}">
              <c16:uniqueId val="{00000007-E859-4209-9EC2-6F12A438F5F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181</c:v>
                </c:pt>
                <c:pt idx="2">
                  <c:v>#N/A</c:v>
                </c:pt>
                <c:pt idx="3">
                  <c:v>#N/A</c:v>
                </c:pt>
                <c:pt idx="4">
                  <c:v>176</c:v>
                </c:pt>
                <c:pt idx="5">
                  <c:v>#N/A</c:v>
                </c:pt>
                <c:pt idx="6">
                  <c:v>#N/A</c:v>
                </c:pt>
                <c:pt idx="7">
                  <c:v>129</c:v>
                </c:pt>
                <c:pt idx="8">
                  <c:v>#N/A</c:v>
                </c:pt>
                <c:pt idx="9">
                  <c:v>#N/A</c:v>
                </c:pt>
                <c:pt idx="10">
                  <c:v>132</c:v>
                </c:pt>
                <c:pt idx="11">
                  <c:v>#N/A</c:v>
                </c:pt>
                <c:pt idx="12">
                  <c:v>#N/A</c:v>
                </c:pt>
                <c:pt idx="13">
                  <c:v>165</c:v>
                </c:pt>
                <c:pt idx="14">
                  <c:v>#N/A</c:v>
                </c:pt>
              </c:numCache>
            </c:numRef>
          </c:val>
          <c:smooth val="0"/>
          <c:extLst>
            <c:ext xmlns:c16="http://schemas.microsoft.com/office/drawing/2014/chart" uri="{C3380CC4-5D6E-409C-BE32-E72D297353CC}">
              <c16:uniqueId val="{00000008-E859-4209-9EC2-6F12A438F5F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3909</c:v>
                </c:pt>
                <c:pt idx="5">
                  <c:v>3894</c:v>
                </c:pt>
                <c:pt idx="8">
                  <c:v>3791</c:v>
                </c:pt>
                <c:pt idx="11">
                  <c:v>3677</c:v>
                </c:pt>
                <c:pt idx="14">
                  <c:v>3540</c:v>
                </c:pt>
              </c:numCache>
            </c:numRef>
          </c:val>
          <c:extLst>
            <c:ext xmlns:c16="http://schemas.microsoft.com/office/drawing/2014/chart" uri="{C3380CC4-5D6E-409C-BE32-E72D297353CC}">
              <c16:uniqueId val="{00000000-2FA2-41BB-8529-343EF1152A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70</c:v>
                </c:pt>
                <c:pt idx="5">
                  <c:v>51</c:v>
                </c:pt>
                <c:pt idx="8">
                  <c:v>41</c:v>
                </c:pt>
                <c:pt idx="11">
                  <c:v>54</c:v>
                </c:pt>
                <c:pt idx="14">
                  <c:v>66</c:v>
                </c:pt>
              </c:numCache>
            </c:numRef>
          </c:val>
          <c:extLst>
            <c:ext xmlns:c16="http://schemas.microsoft.com/office/drawing/2014/chart" uri="{C3380CC4-5D6E-409C-BE32-E72D297353CC}">
              <c16:uniqueId val="{00000001-2FA2-41BB-8529-343EF1152A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3433</c:v>
                </c:pt>
                <c:pt idx="5">
                  <c:v>3453</c:v>
                </c:pt>
                <c:pt idx="8">
                  <c:v>3611</c:v>
                </c:pt>
                <c:pt idx="11">
                  <c:v>3781</c:v>
                </c:pt>
                <c:pt idx="14">
                  <c:v>4015</c:v>
                </c:pt>
              </c:numCache>
            </c:numRef>
          </c:val>
          <c:extLst>
            <c:ext xmlns:c16="http://schemas.microsoft.com/office/drawing/2014/chart" uri="{C3380CC4-5D6E-409C-BE32-E72D297353CC}">
              <c16:uniqueId val="{00000002-2FA2-41BB-8529-343EF1152A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A2-41BB-8529-343EF1152A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A2-41BB-8529-343EF1152A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A2-41BB-8529-343EF1152A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609</c:v>
                </c:pt>
                <c:pt idx="3">
                  <c:v>602</c:v>
                </c:pt>
                <c:pt idx="6">
                  <c:v>560</c:v>
                </c:pt>
                <c:pt idx="9">
                  <c:v>555</c:v>
                </c:pt>
                <c:pt idx="12">
                  <c:v>553</c:v>
                </c:pt>
              </c:numCache>
            </c:numRef>
          </c:val>
          <c:extLst>
            <c:ext xmlns:c16="http://schemas.microsoft.com/office/drawing/2014/chart" uri="{C3380CC4-5D6E-409C-BE32-E72D297353CC}">
              <c16:uniqueId val="{00000006-2FA2-41BB-8529-343EF1152A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80</c:v>
                </c:pt>
                <c:pt idx="3">
                  <c:v>155</c:v>
                </c:pt>
                <c:pt idx="6">
                  <c:v>150</c:v>
                </c:pt>
                <c:pt idx="9">
                  <c:v>144</c:v>
                </c:pt>
                <c:pt idx="12">
                  <c:v>156</c:v>
                </c:pt>
              </c:numCache>
            </c:numRef>
          </c:val>
          <c:extLst>
            <c:ext xmlns:c16="http://schemas.microsoft.com/office/drawing/2014/chart" uri="{C3380CC4-5D6E-409C-BE32-E72D297353CC}">
              <c16:uniqueId val="{00000007-2FA2-41BB-8529-343EF1152A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1547</c:v>
                </c:pt>
                <c:pt idx="3">
                  <c:v>1381</c:v>
                </c:pt>
                <c:pt idx="6">
                  <c:v>1290</c:v>
                </c:pt>
                <c:pt idx="9">
                  <c:v>1178</c:v>
                </c:pt>
                <c:pt idx="12">
                  <c:v>1050</c:v>
                </c:pt>
              </c:numCache>
            </c:numRef>
          </c:val>
          <c:extLst>
            <c:ext xmlns:c16="http://schemas.microsoft.com/office/drawing/2014/chart" uri="{C3380CC4-5D6E-409C-BE32-E72D297353CC}">
              <c16:uniqueId val="{00000008-2FA2-41BB-8529-343EF1152A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108</c:v>
                </c:pt>
                <c:pt idx="3">
                  <c:v>97</c:v>
                </c:pt>
                <c:pt idx="6">
                  <c:v>85</c:v>
                </c:pt>
                <c:pt idx="9">
                  <c:v>74</c:v>
                </c:pt>
                <c:pt idx="12">
                  <c:v>62</c:v>
                </c:pt>
              </c:numCache>
            </c:numRef>
          </c:val>
          <c:extLst>
            <c:ext xmlns:c16="http://schemas.microsoft.com/office/drawing/2014/chart" uri="{C3380CC4-5D6E-409C-BE32-E72D297353CC}">
              <c16:uniqueId val="{00000009-2FA2-41BB-8529-343EF1152A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3625</c:v>
                </c:pt>
                <c:pt idx="3">
                  <c:v>3638</c:v>
                </c:pt>
                <c:pt idx="6">
                  <c:v>3704</c:v>
                </c:pt>
                <c:pt idx="9">
                  <c:v>3766</c:v>
                </c:pt>
                <c:pt idx="12">
                  <c:v>3551</c:v>
                </c:pt>
              </c:numCache>
            </c:numRef>
          </c:val>
          <c:extLst>
            <c:ext xmlns:c16="http://schemas.microsoft.com/office/drawing/2014/chart" uri="{C3380CC4-5D6E-409C-BE32-E72D297353CC}">
              <c16:uniqueId val="{0000000A-2FA2-41BB-8529-343EF1152AE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FA2-41BB-8529-343EF1152AE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441</c:v>
                </c:pt>
                <c:pt idx="1">
                  <c:v>434</c:v>
                </c:pt>
                <c:pt idx="2">
                  <c:v>413</c:v>
                </c:pt>
              </c:numCache>
            </c:numRef>
          </c:val>
          <c:extLst>
            <c:ext xmlns:c16="http://schemas.microsoft.com/office/drawing/2014/chart" uri="{C3380CC4-5D6E-409C-BE32-E72D297353CC}">
              <c16:uniqueId val="{00000000-CEF0-4B47-9AF0-F388F0A4EF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161</c:v>
                </c:pt>
                <c:pt idx="1">
                  <c:v>222</c:v>
                </c:pt>
                <c:pt idx="2">
                  <c:v>293</c:v>
                </c:pt>
              </c:numCache>
            </c:numRef>
          </c:val>
          <c:extLst>
            <c:ext xmlns:c16="http://schemas.microsoft.com/office/drawing/2014/chart" uri="{C3380CC4-5D6E-409C-BE32-E72D297353CC}">
              <c16:uniqueId val="{00000001-CEF0-4B47-9AF0-F388F0A4EF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2705</c:v>
                </c:pt>
                <c:pt idx="1">
                  <c:v>2813</c:v>
                </c:pt>
                <c:pt idx="2">
                  <c:v>2992</c:v>
                </c:pt>
              </c:numCache>
            </c:numRef>
          </c:val>
          <c:extLst>
            <c:ext xmlns:c16="http://schemas.microsoft.com/office/drawing/2014/chart" uri="{C3380CC4-5D6E-409C-BE32-E72D297353CC}">
              <c16:uniqueId val="{00000002-CEF0-4B47-9AF0-F388F0A4EF6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{6F5D1CD3-E0BE-4854-B98F-3852FDD8D442}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266-4A0B-94C7-2A779571BB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{5CB8743F-EB84-4B04-AD38-4FB3E124A9C9}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66-4A0B-94C7-2A779571BB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{A8D0EFF2-0CA1-48EC-A2D2-DF8662638530}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66-4A0B-94C7-2A779571BB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{B5FEF1D0-601D-4760-B814-B62E79FDAA1F}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66-4A0B-94C7-2A779571BB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{A6E35242-BE9C-4EF5-A2C9-5F651BD7E6C2}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66-4A0B-94C7-2A779571BBA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{98A4C5FD-A7F0-4A1B-A349-207731FDBD1C}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266-4A0B-94C7-2A779571BBA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{0D2C0535-FE9E-4FA1-A637-2ECF8F8DD6BD}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266-4A0B-94C7-2A779571BBA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{B90C20AF-F4A6-4C44-A1B3-BB3A3D288AE9}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266-4A0B-94C7-2A779571BBA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{6E14850B-638B-4C81-9F7E-1D36D9E3DBEA}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266-4A0B-94C7-2A779571BB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74.099999999999994</c:v>
                </c:pt>
                <c:pt idx="8">
                  <c:v>74.2</c:v>
                </c:pt>
                <c:pt idx="16">
                  <c:v>74.7</c:v>
                </c:pt>
                <c:pt idx="24">
                  <c:v>74</c:v>
                </c:pt>
                <c:pt idx="32">
                  <c:v>75.099999999999994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266-4A0B-94C7-2A779571BB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{3BE1B575-C024-4B41-9C81-061B6F7798D5}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266-4A0B-94C7-2A779571BBA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{88C1C773-1093-45CB-9BD5-73FED003A1FF}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66-4A0B-94C7-2A779571BB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{109C89A1-495A-4DD8-8E22-DD35FDF22AED}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66-4A0B-94C7-2A779571BB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{9BE2A79B-513D-40DD-95B8-68955F70D423}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66-4A0B-94C7-2A779571BB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{95B110D4-0A47-475C-B899-EA5784294614}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66-4A0B-94C7-2A779571BBA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{933A5202-3B42-4C95-85F2-F383DB8A2BBB}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266-4A0B-94C7-2A779571BBA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{219B7DCE-220F-4191-90A0-20AD5C4DB954}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266-4A0B-94C7-2A779571BBA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{42D31464-CB38-4BE0-A9B7-837323FEB99F}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266-4A0B-94C7-2A779571BBA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{D520CD42-68D6-45EA-9602-28EA8C3D1D7B}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266-4A0B-94C7-2A779571BB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266-4A0B-94C7-2A779571BBAD}"/>
            </c:ext>
          </c:extLst>
        </c:ser>
        <c:dLbls>
          <c:showLegendKey val="0"/>
          <c:showVal val="1"/>
          <c:showCatName val="0"/>
          <c:showSerName val="0"/>
          <c:showPercent val="0"/>
          <c:showBubbleSize val="0"/>
        </c:dLbls>
        <c:axId val="46179840"/>
        <c:axId val="46181760"/>
      </c:scatterChart>
      <c:valAx>
        <c:axId val="46179840"/>
        <c:scaling>
          <c:orientation val="maxMin"/>
          <c:max val="67"/>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{80E07B83-0371-49DB-A4EF-E776DD348CB0}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699-4172-B697-8F03A3A7D5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{5D388D10-5FF1-4771-979E-6951EED1847F}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99-4172-B697-8F03A3A7D5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{2D5A88A8-2A40-4CC2-900F-35A950D0839E}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99-4172-B697-8F03A3A7D5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{D076538E-8E2C-498C-9BFB-E0C21F83BF5D}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99-4172-B697-8F03A3A7D5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{3E2A7341-A836-411D-9E87-27ECEEF1B8A9}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99-4172-B697-8F03A3A7D52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{6468EA9B-FB94-4F91-9D3A-9C9EB061F53D}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699-4172-B697-8F03A3A7D52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{1312EBEB-EED5-486C-A4C2-AE20DF08185A}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699-4172-B697-8F03A3A7D52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{873D2D9B-F3B7-4BED-B875-317B5E8FE18B}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699-4172-B697-8F03A3A7D52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{07A42C5B-F4EB-4C63-B86D-EA28DAD4F2F0}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699-4172-B697-8F03A3A7D5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8.4</c:v>
                </c:pt>
                <c:pt idx="16">
                  <c:v>7.2</c:v>
                </c:pt>
                <c:pt idx="24">
                  <c:v>6.4</c:v>
                </c:pt>
                <c:pt idx="32">
                  <c:v>5.8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699-4172-B697-8F03A3A7D52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{8549D6BB-415B-4E46-BAEA-3AF16DFFA452}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699-4172-B697-8F03A3A7D52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{FDDD8A60-D00F-4DA8-8738-7ECE0E0EA9DD}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99-4172-B697-8F03A3A7D5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{2A14378E-2D02-4DFC-8E02-8BBE464B1357}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99-4172-B697-8F03A3A7D5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{5DD36B4D-4802-4CD5-A458-1FFA59F4FF23}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99-4172-B697-8F03A3A7D5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{6063BDAF-0CB9-4023-BC81-65F8AADF5B79}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99-4172-B697-8F03A3A7D526}"/>
                </c:ext>
              </c:extLst>
            </c:dLbl>
            <c:dLbl>
              <c:idx val="8"/>
              <c:layout>
                <c:manualLayout>
                  <c:x val="-4.509653070695374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{E80F0CFF-AC28-4FCD-834C-E1D6C36DF79A}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699-4172-B697-8F03A3A7D526}"/>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{96033A17-C8FD-44BC-846A-10D6E23D7832}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699-4172-B697-8F03A3A7D52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{8C552197-A76C-44A7-9687-13AD296313C9}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699-4172-B697-8F03A3A7D52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{F3D9F66C-FDF5-42E2-8C2E-601F7B1999D9}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699-4172-B697-8F03A3A7D5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699-4172-B697-8F03A3A7D526}"/>
            </c:ext>
          </c:extLst>
        </c:ser>
        <c:dLbls>
          <c:showLegendKey val="0"/>
          <c:showVal val="1"/>
          <c:showCatName val="0"/>
          <c:showSerName val="0"/>
          <c:showPercent val="0"/>
          <c:showBubbleSize val="0"/>
        </c:dLbls>
        <c:axId val="84219776"/>
        <c:axId val="84234240"/>
      </c:scatterChart>
      <c:valAx>
        <c:axId val="84219776"/>
        <c:scaling>
          <c:orientation val="maxMin"/>
          <c:max val="9"/>
          <c:min val="7.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14FAF918-3A3E-484C-97E7-4F686C3C2C3A}"/>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E7F192B-8790-4C19-854E-14D11A03A75D}"/>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実質公債費比率の分子は、ここ数年は多少の増減はあるもののほぼ同額で推移している。</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今後は、学校教育施設等整備事業債</a:t>
          </a:r>
          <a:r>
            <a:rPr kumimoji="1" lang="en-US" altLang="ja-JP" sz="1300">
              <a:solidFill>
                <a:sysClr val="windowText" lastClr="000000"/>
              </a:solidFill>
              <a:latin typeface="ＭＳ ゴシック" pitchFamily="49" charset="-128"/>
              <a:ea typeface="ＭＳ ゴシック" pitchFamily="49" charset="-128"/>
            </a:rPr>
            <a:t>(</a:t>
          </a:r>
          <a:r>
            <a:rPr kumimoji="1" lang="ja-JP" altLang="en-US" sz="1300">
              <a:solidFill>
                <a:sysClr val="windowText" lastClr="000000"/>
              </a:solidFill>
              <a:latin typeface="ＭＳ ゴシック" pitchFamily="49" charset="-128"/>
              <a:ea typeface="ＭＳ ゴシック" pitchFamily="49" charset="-128"/>
            </a:rPr>
            <a:t>学校給食センター整備事業</a:t>
          </a:r>
          <a:r>
            <a:rPr kumimoji="1" lang="en-US" altLang="ja-JP" sz="1300">
              <a:solidFill>
                <a:sysClr val="windowText" lastClr="000000"/>
              </a:solidFill>
              <a:latin typeface="ＭＳ ゴシック" pitchFamily="49" charset="-128"/>
              <a:ea typeface="ＭＳ ゴシック" pitchFamily="49" charset="-128"/>
            </a:rPr>
            <a:t>)</a:t>
          </a:r>
          <a:r>
            <a:rPr kumimoji="1" lang="ja-JP" altLang="en-US" sz="1300">
              <a:solidFill>
                <a:sysClr val="windowText" lastClr="000000"/>
              </a:solidFill>
              <a:latin typeface="ＭＳ ゴシック" pitchFamily="49" charset="-128"/>
              <a:ea typeface="ＭＳ ゴシック" pitchFamily="49" charset="-128"/>
            </a:rPr>
            <a:t>や辺地対策事業債</a:t>
          </a:r>
          <a:r>
            <a:rPr kumimoji="1" lang="en-US" altLang="ja-JP" sz="1300">
              <a:solidFill>
                <a:sysClr val="windowText" lastClr="000000"/>
              </a:solidFill>
              <a:latin typeface="ＭＳ ゴシック" pitchFamily="49" charset="-128"/>
              <a:ea typeface="ＭＳ ゴシック" pitchFamily="49" charset="-128"/>
            </a:rPr>
            <a:t>(</a:t>
          </a:r>
          <a:r>
            <a:rPr kumimoji="1" lang="ja-JP" altLang="en-US" sz="1300">
              <a:solidFill>
                <a:sysClr val="windowText" lastClr="000000"/>
              </a:solidFill>
              <a:latin typeface="ＭＳ ゴシック" pitchFamily="49" charset="-128"/>
              <a:ea typeface="ＭＳ ゴシック" pitchFamily="49" charset="-128"/>
            </a:rPr>
            <a:t>七味温泉橋橋梁整備事業</a:t>
          </a:r>
          <a:r>
            <a:rPr kumimoji="1" lang="en-US" altLang="ja-JP" sz="1300">
              <a:solidFill>
                <a:sysClr val="windowText" lastClr="000000"/>
              </a:solidFill>
              <a:latin typeface="ＭＳ ゴシック" pitchFamily="49" charset="-128"/>
              <a:ea typeface="ＭＳ ゴシック" pitchFamily="49" charset="-128"/>
            </a:rPr>
            <a:t>)</a:t>
          </a:r>
          <a:r>
            <a:rPr kumimoji="1" lang="ja-JP" altLang="en-US" sz="1300">
              <a:solidFill>
                <a:sysClr val="windowText" lastClr="000000"/>
              </a:solidFill>
              <a:latin typeface="ＭＳ ゴシック" pitchFamily="49" charset="-128"/>
              <a:ea typeface="ＭＳ ゴシック" pitchFamily="49" charset="-128"/>
            </a:rPr>
            <a:t>、緊急防災・減災事業債</a:t>
          </a:r>
          <a:r>
            <a:rPr kumimoji="1" lang="en-US" altLang="ja-JP" sz="1300">
              <a:solidFill>
                <a:sysClr val="windowText" lastClr="000000"/>
              </a:solidFill>
              <a:latin typeface="ＭＳ ゴシック" pitchFamily="49" charset="-128"/>
              <a:ea typeface="ＭＳ ゴシック" pitchFamily="49" charset="-128"/>
            </a:rPr>
            <a:t>(</a:t>
          </a:r>
          <a:r>
            <a:rPr kumimoji="1" lang="ja-JP" altLang="en-US" sz="1300">
              <a:solidFill>
                <a:sysClr val="windowText" lastClr="000000"/>
              </a:solidFill>
              <a:latin typeface="ＭＳ ゴシック" pitchFamily="49" charset="-128"/>
              <a:ea typeface="ＭＳ ゴシック" pitchFamily="49" charset="-128"/>
            </a:rPr>
            <a:t>デジタル移動系防災無線</a:t>
          </a:r>
          <a:r>
            <a:rPr kumimoji="1" lang="en-US" altLang="ja-JP" sz="1300">
              <a:solidFill>
                <a:sysClr val="windowText" lastClr="000000"/>
              </a:solidFill>
              <a:latin typeface="ＭＳ ゴシック" pitchFamily="49" charset="-128"/>
              <a:ea typeface="ＭＳ ゴシック" pitchFamily="49" charset="-128"/>
            </a:rPr>
            <a:t>)</a:t>
          </a:r>
          <a:r>
            <a:rPr kumimoji="1" lang="ja-JP" altLang="en-US" sz="1300">
              <a:solidFill>
                <a:sysClr val="windowText" lastClr="000000"/>
              </a:solidFill>
              <a:latin typeface="ＭＳ ゴシック" pitchFamily="49" charset="-128"/>
              <a:ea typeface="ＭＳ ゴシック" pitchFamily="49" charset="-128"/>
            </a:rPr>
            <a:t>等が、今後の償還の大部分を占める。また、緊急自然災害防止事業債</a:t>
          </a:r>
          <a:r>
            <a:rPr kumimoji="1" lang="en-US" altLang="ja-JP" sz="1300">
              <a:solidFill>
                <a:sysClr val="windowText" lastClr="000000"/>
              </a:solidFill>
              <a:latin typeface="ＭＳ ゴシック" pitchFamily="49" charset="-128"/>
              <a:ea typeface="ＭＳ ゴシック" pitchFamily="49" charset="-128"/>
            </a:rPr>
            <a:t>(</a:t>
          </a:r>
          <a:r>
            <a:rPr kumimoji="1" lang="ja-JP" altLang="en-US" sz="1300">
              <a:solidFill>
                <a:sysClr val="windowText" lastClr="000000"/>
              </a:solidFill>
              <a:latin typeface="ＭＳ ゴシック" pitchFamily="49" charset="-128"/>
              <a:ea typeface="ＭＳ ゴシック" pitchFamily="49" charset="-128"/>
            </a:rPr>
            <a:t>不動川改修等</a:t>
          </a:r>
          <a:r>
            <a:rPr kumimoji="1" lang="en-US" altLang="ja-JP" sz="1300">
              <a:solidFill>
                <a:sysClr val="windowText" lastClr="000000"/>
              </a:solidFill>
              <a:latin typeface="ＭＳ ゴシック" pitchFamily="49" charset="-128"/>
              <a:ea typeface="ＭＳ ゴシック" pitchFamily="49" charset="-128"/>
            </a:rPr>
            <a:t>)</a:t>
          </a:r>
          <a:r>
            <a:rPr kumimoji="1" lang="ja-JP" altLang="en-US" sz="1300">
              <a:solidFill>
                <a:sysClr val="windowText" lastClr="000000"/>
              </a:solidFill>
              <a:latin typeface="ＭＳ ゴシック" pitchFamily="49" charset="-128"/>
              <a:ea typeface="ＭＳ ゴシック" pitchFamily="49" charset="-128"/>
            </a:rPr>
            <a:t>の発行等もあり、元利償還金の増加が見込まれる。</a:t>
          </a:r>
        </a:p>
        <a:p>
          <a:r>
            <a:rPr kumimoji="1" lang="ja-JP" altLang="en-US" sz="1300">
              <a:solidFill>
                <a:sysClr val="windowText" lastClr="000000"/>
              </a:solidFill>
              <a:latin typeface="ＭＳ ゴシック" pitchFamily="49" charset="-128"/>
              <a:ea typeface="ＭＳ ゴシック" pitchFamily="49" charset="-128"/>
            </a:rPr>
            <a:t>　今後の新規事業は、緊急度等を勘案しながら事業実施の可否を判断し、起債に依存することのないよう健全な財政運営に努める。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満期一括償還地方債なし。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地総債の償還完了等による地方債残高の減少や基金積立による充当可能基金の増加のほか、Ｈ</a:t>
          </a:r>
          <a:r>
            <a:rPr kumimoji="1" lang="en-US" altLang="ja-JP" sz="1300">
              <a:solidFill>
                <a:sysClr val="windowText" lastClr="000000"/>
              </a:solidFill>
              <a:latin typeface="ＭＳ ゴシック" pitchFamily="49" charset="-128"/>
              <a:ea typeface="ＭＳ ゴシック" pitchFamily="49" charset="-128"/>
            </a:rPr>
            <a:t>21</a:t>
          </a:r>
          <a:r>
            <a:rPr kumimoji="1" lang="ja-JP" altLang="en-US" sz="1300">
              <a:solidFill>
                <a:sysClr val="windowText" lastClr="000000"/>
              </a:solidFill>
              <a:latin typeface="ＭＳ ゴシック" pitchFamily="49" charset="-128"/>
              <a:ea typeface="ＭＳ ゴシック" pitchFamily="49" charset="-128"/>
            </a:rPr>
            <a:t>～</a:t>
          </a:r>
          <a:r>
            <a:rPr kumimoji="1" lang="en-US" altLang="ja-JP" sz="1300">
              <a:solidFill>
                <a:sysClr val="windowText" lastClr="000000"/>
              </a:solidFill>
              <a:latin typeface="ＭＳ ゴシック" pitchFamily="49" charset="-128"/>
              <a:ea typeface="ＭＳ ゴシック" pitchFamily="49" charset="-128"/>
            </a:rPr>
            <a:t>25</a:t>
          </a:r>
          <a:r>
            <a:rPr kumimoji="1" lang="ja-JP" altLang="en-US" sz="1300">
              <a:solidFill>
                <a:sysClr val="windowText" lastClr="000000"/>
              </a:solidFill>
              <a:latin typeface="ＭＳ ゴシック" pitchFamily="49" charset="-128"/>
              <a:ea typeface="ＭＳ ゴシック" pitchFamily="49" charset="-128"/>
            </a:rPr>
            <a:t>の５か年にわたり臨時財政対策債の全額を借り入れなかったこと等により、Ｈ</a:t>
          </a:r>
          <a:r>
            <a:rPr kumimoji="1" lang="en-US" altLang="ja-JP" sz="1300">
              <a:solidFill>
                <a:sysClr val="windowText" lastClr="000000"/>
              </a:solidFill>
              <a:latin typeface="ＭＳ ゴシック" pitchFamily="49" charset="-128"/>
              <a:ea typeface="ＭＳ ゴシック" pitchFamily="49" charset="-128"/>
            </a:rPr>
            <a:t>22</a:t>
          </a:r>
          <a:r>
            <a:rPr kumimoji="1" lang="ja-JP" altLang="en-US" sz="1300">
              <a:solidFill>
                <a:sysClr val="windowText" lastClr="000000"/>
              </a:solidFill>
              <a:latin typeface="ＭＳ ゴシック" pitchFamily="49" charset="-128"/>
              <a:ea typeface="ＭＳ ゴシック" pitchFamily="49" charset="-128"/>
            </a:rPr>
            <a:t>年度以降の将来負担比率</a:t>
          </a:r>
          <a:r>
            <a:rPr kumimoji="1" lang="en-US" altLang="ja-JP" sz="1300">
              <a:solidFill>
                <a:sysClr val="windowText" lastClr="000000"/>
              </a:solidFill>
              <a:latin typeface="ＭＳ ゴシック" pitchFamily="49" charset="-128"/>
              <a:ea typeface="ＭＳ ゴシック" pitchFamily="49" charset="-128"/>
            </a:rPr>
            <a:t>(</a:t>
          </a:r>
          <a:r>
            <a:rPr kumimoji="1" lang="ja-JP" altLang="en-US" sz="1300">
              <a:solidFill>
                <a:sysClr val="windowText" lastClr="000000"/>
              </a:solidFill>
              <a:latin typeface="ＭＳ ゴシック" pitchFamily="49" charset="-128"/>
              <a:ea typeface="ＭＳ ゴシック" pitchFamily="49" charset="-128"/>
            </a:rPr>
            <a:t>分子</a:t>
          </a:r>
          <a:r>
            <a:rPr kumimoji="1" lang="en-US" altLang="ja-JP" sz="1300">
              <a:solidFill>
                <a:sysClr val="windowText" lastClr="000000"/>
              </a:solidFill>
              <a:latin typeface="ＭＳ ゴシック" pitchFamily="49" charset="-128"/>
              <a:ea typeface="ＭＳ ゴシック" pitchFamily="49" charset="-128"/>
            </a:rPr>
            <a:t>)</a:t>
          </a:r>
          <a:r>
            <a:rPr kumimoji="1" lang="ja-JP" altLang="en-US" sz="1300">
              <a:solidFill>
                <a:sysClr val="windowText" lastClr="000000"/>
              </a:solidFill>
              <a:latin typeface="ＭＳ ゴシック" pitchFamily="49" charset="-128"/>
              <a:ea typeface="ＭＳ ゴシック" pitchFamily="49" charset="-128"/>
            </a:rPr>
            <a:t>はマイナスに転じている。</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今後は長野広域連合ごみ焼却施設建設事業の実施に伴う組合等負担等見込額の上昇が見込まれることから、引き続き経費の節減等により将来に備えたい。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長野県高山村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地方財政法の規定に基づく決算剰余金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以上の積立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、利息の積立等により増加している。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財政調整基金は災害等への備えとして、減債基金は学校教育施設等整備事業債の元利償還に充当するため、その他特定目的基金はそれぞれの目的の事業に財源として活用する。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〇ふるさと創生基金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地域における福祉活動の促進、快適な生活環境の形成等を図る。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〇道路橋梁施設整備基金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道路、橋梁、施設整備を図る。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〇社会教育施設整備基金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社会教育施設整備を図る。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〇下水道整備基金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下水道整備を図る。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〇高山村営住宅等基金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村営住宅等の整備、修繕、改良等に要する費用並びに地方債の償還に要する費用に充てる。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〇道路橋梁施設整備基金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地方財政法の規定に基づき決算剰余金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以上の積立を行っている。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〇社会教育施設整備基金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地方財政法の規定に基づき決算剰余金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以上の積立を行っている。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いずれの基金も住民ニーズを的確に把握しながら有効活用しつつ、各基金の一部を取崩後も同額程度の残高を維持していく。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ほぼ同水準を維持している。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災害復旧等への備えとして積み立てており、有事の際には取崩すがほぼ同額を維持する。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学校教育施設等整備事業債</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学校給食センター</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等の元利償還金の財源とするため積み立てた。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学校教育施設等整備事業債</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学校給食センター</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等の償還時に財源として取り崩す予定。</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BDFCE88-1725-48D1-B95C-D843B44A08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0FFA6EB-23F6-4478-A690-1B1ED35905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D0BF5172-9827-4BF5-B6CA-33B5FDCF7D21}"/>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69CFBA50-9314-4D8D-AFBD-139CB2BACB8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9A5B8F65-6B8D-4ADB-A9EC-1436A49ABE21}"/>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93102E26-1C44-469D-9599-7ED65DC2E56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E1EA70E0-A7DE-4E54-99DC-78D7DDDBAF8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8C49A119-405D-42E8-B3B6-7CBA6B4E0F61}"/>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6C7271C0-97D7-4CFD-A9C4-A74822809B0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EFCD2E23-2A9B-4398-9AC9-1EE080921FE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C3AAE6B5-8800-4987-BD60-2D2DA5DD5C5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DDE17D2E-6D21-4AC7-B7A7-7C9F5DDBC81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E08303ED-7BD9-472E-A969-3C4408A1D8E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46EBA1B9-24AC-4F42-B142-44D84C4458D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E90696A9-9526-4E50-B240-601DB607048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917DBC01-2195-4A7C-B03C-7110EB8DD2D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D3328AD8-2501-4665-B1A4-F1819EA7573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82C3E317-25EA-495F-878B-F09113B6BD5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C418D7C-D4E3-469E-9F04-4B7FE5F269D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A641E0CA-9866-40A0-9149-C0E90E7B785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3FD305E1-B456-4D4D-90B2-1816ED635E5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7F671AB6-DB7C-46EB-9AEA-27A6FC7DDBE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6,720
6,605
98.56
4,648,065
4,340,206
275,908
3,036,812
3,551,447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762846AE-96F8-45E2-9612-9D982CDB878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F3B9F19D-FF64-4686-A4DF-80474B9AACD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330F131C-228E-460F-8F9D-002B3049804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D9FFAE7D-AB6F-4DF4-85AB-53C150B026F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2BA14119-F309-4D3F-A8D0-B170C57C81D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4B0D4B99-165A-4081-B846-CFB45730B53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4773A853-ECA3-4468-BE39-A729F41444A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4784EAA5-F5A8-45E1-A90F-9BA0332A987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B72CEF47-A57A-4819-BE15-E9CB52EBAF0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7E32B474-0EA4-422B-9E86-B0C2CF69025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CD283C75-BB54-41B6-9850-E1525F18DD3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854732C2-FDEA-4A84-A336-D0580647464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AA9C824B-E05F-4887-B7A6-2AE7508BC42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ACAA957-E7E2-4C2A-B2EC-CD9629CB323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AA9F1CC4-D7CF-4392-9A47-842A25D012E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F61B1184-DBDC-4D53-8C7B-B42D0F6D0FC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2EC3DD9E-8990-402D-AB0C-CA49DD0BE13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EECED30D-C58E-4882-8D08-588F267E01E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9B83EDDB-A1D4-475F-B0DD-7410DA1BAF1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D782E09D-DD70-4217-A1DB-34AB5D8E0D4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1AC89468-20C1-4A35-A98D-EDDF30C9A67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CBCE6A30-FFA0-4023-9727-99D08D8B29F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C7AF3CA3-8D94-48A9-86F5-9D715455383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5B98041F-1C3F-40ED-ABFD-97A72326CCD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C75A74CA-8652-4BC9-AA80-B94C6EC7717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3D0B81A1-C3AA-4D24-8984-A45A5D3535A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5B8AC7CB-92E1-4571-9A7B-B518B803966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A3538E2-0595-4D77-84E5-3D8DBDFCB88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B6932BDB-2731-4E0D-A590-C34C5DDDEED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CDEAA751-331E-4A63-87DF-8612198C702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BBC8BA2-6722-4B6F-B9AE-BB16A41F8EE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B6F6351A-9162-4E10-AE0F-F8E8501A69B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21E8892F-EEDA-4BC8-934F-0A9A8F096D7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9AB5072B-0ADB-4F2B-8946-1D528272A7F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A579C08A-5C0E-4337-A510-C8AEA486D75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有形固定資産の土地のうち大部分を占める道路について、標準的な造成費をもとに再調達価格を算定したため、類似団体の中でも高い値になったものと考えられる。</a:t>
          </a:r>
          <a:endParaRPr lang="ja-JP" altLang="ja-JP">
            <a:effectLst/>
          </a:endParaRPr>
        </a:p>
        <a:p>
          <a:r>
            <a:rPr kumimoji="1" lang="ja-JP" altLang="ja-JP" sz="1100">
              <a:solidFill>
                <a:schemeClr val="dk1"/>
              </a:solidFill>
              <a:effectLst/>
              <a:latin typeface="+mn-lt"/>
              <a:ea typeface="+mn-ea"/>
              <a:cs typeface="+mn-cs"/>
            </a:rPr>
            <a:t>　今後は、高山村公共施設等総合管理計画などに基づき、施設量適正化の推進、長寿命化の推進に加え適切な施設配置と民間活力導入の促進を図る。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7199EB2F-D036-40C4-908B-C67599D44D7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B0BFCD1B-D059-44DA-9B0B-AA6B8A5BE64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87B45300-77C1-48B6-B56A-A489F29C36C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C81ACF3D-745A-42BD-98B5-FB49F06AC26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206CBD41-063C-4422-9219-34C4A76F0FFC}"/>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B34E648D-C8C2-4FD1-91B6-9F573A37E35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90825F71-66E4-45BE-898D-A63B07F8A0C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3398AA50-4A61-42AE-A9EA-176D4712B8E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6ABF2E5C-0C6C-4D91-BFAD-E5378E12BC8F}"/>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495889-AAF4-467E-B29F-C5758A58368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AF0D2BF8-3ED2-4F8E-B353-1B07AD9725B7}"/>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E3FB9FF4-F311-4666-8912-B3807E12BD79}"/>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629D6BB6-32F7-48A9-B3E2-3FE2333E1FC9}"/>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9B04D811-D87A-498B-9146-46756611E3B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ACE98E6B-B2A7-4459-A065-DC1180DF235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B31A3176-3DEA-4844-B2E3-517A9C76FFE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75" name="直線コネクタ 74">
          <a:extLst>
            <a:ext uri="{FF2B5EF4-FFF2-40B4-BE49-F238E27FC236}">
              <a16:creationId xmlns:a16="http://schemas.microsoft.com/office/drawing/2014/main" id="{27E666B6-09B8-4F57-B9D1-A336C16CD96A}"/>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a:extLst>
            <a:ext uri="{FF2B5EF4-FFF2-40B4-BE49-F238E27FC236}">
              <a16:creationId xmlns:a16="http://schemas.microsoft.com/office/drawing/2014/main" id="{6CB486E5-504C-44A8-90DC-1AE43652FC59}"/>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a:extLst>
            <a:ext uri="{FF2B5EF4-FFF2-40B4-BE49-F238E27FC236}">
              <a16:creationId xmlns:a16="http://schemas.microsoft.com/office/drawing/2014/main" id="{6B8C40B6-5FFA-48E0-A0AA-D9087A6798D5}"/>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8" name="有形固定資産減価償却率最大値テキスト">
          <a:extLst>
            <a:ext uri="{FF2B5EF4-FFF2-40B4-BE49-F238E27FC236}">
              <a16:creationId xmlns:a16="http://schemas.microsoft.com/office/drawing/2014/main" id="{A981551B-81CC-4007-AEAA-D072BA82DE55}"/>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9" name="直線コネクタ 78">
          <a:extLst>
            <a:ext uri="{FF2B5EF4-FFF2-40B4-BE49-F238E27FC236}">
              <a16:creationId xmlns:a16="http://schemas.microsoft.com/office/drawing/2014/main" id="{D9C5F984-726E-44FC-B5E1-1EB2E3963DCB}"/>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31449</xdr:rowOff>
    </xdr:from>
    <xdr:ext cx="405111" cy="259045"/>
    <xdr:sp macro="" textlink="">
      <xdr:nvSpPr>
        <xdr:cNvPr id="80" name="有形固定資産減価償却率平均値テキスト">
          <a:extLst>
            <a:ext uri="{FF2B5EF4-FFF2-40B4-BE49-F238E27FC236}">
              <a16:creationId xmlns:a16="http://schemas.microsoft.com/office/drawing/2014/main" id="{BE0A6E6F-A941-424F-AC32-AC0E1379CCD6}"/>
            </a:ext>
          </a:extLst>
        </xdr:cNvPr>
        <xdr:cNvSpPr txBox="1"/>
      </xdr:nvSpPr>
      <xdr:spPr>
        <a:xfrm>
          <a:off x="4813300" y="5946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81" name="フローチャート: 判断 80">
          <a:extLst>
            <a:ext uri="{FF2B5EF4-FFF2-40B4-BE49-F238E27FC236}">
              <a16:creationId xmlns:a16="http://schemas.microsoft.com/office/drawing/2014/main" id="{3DF869EC-02BF-4E5F-B99B-6F77C98B32F2}"/>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138642</xdr:rowOff>
    </xdr:from>
    <xdr:to>
      <xdr:col>19</xdr:col>
      <xdr:colOff>187325</xdr:colOff>
      <xdr:row>31</xdr:row>
      <xdr:rowOff>68792</xdr:rowOff>
    </xdr:to>
    <xdr:sp macro="" textlink="">
      <xdr:nvSpPr>
        <xdr:cNvPr id="82" name="フローチャート: 判断 81">
          <a:extLst>
            <a:ext uri="{FF2B5EF4-FFF2-40B4-BE49-F238E27FC236}">
              <a16:creationId xmlns:a16="http://schemas.microsoft.com/office/drawing/2014/main" id="{969A16C3-F2C2-42BD-85CD-92A9435E089E}"/>
            </a:ext>
          </a:extLst>
        </xdr:cNvPr>
        <xdr:cNvSpPr/>
      </xdr:nvSpPr>
      <xdr:spPr>
        <a:xfrm>
          <a:off x="40005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95462</xdr:rowOff>
    </xdr:from>
    <xdr:to>
      <xdr:col>15</xdr:col>
      <xdr:colOff>187325</xdr:colOff>
      <xdr:row>31</xdr:row>
      <xdr:rowOff>25612</xdr:rowOff>
    </xdr:to>
    <xdr:sp macro="" textlink="">
      <xdr:nvSpPr>
        <xdr:cNvPr id="83" name="フローチャート: 判断 82">
          <a:extLst>
            <a:ext uri="{FF2B5EF4-FFF2-40B4-BE49-F238E27FC236}">
              <a16:creationId xmlns:a16="http://schemas.microsoft.com/office/drawing/2014/main" id="{BE7585A7-6AAF-4900-9BFA-AC7FBEF179AD}"/>
            </a:ext>
          </a:extLst>
        </xdr:cNvPr>
        <xdr:cNvSpPr/>
      </xdr:nvSpPr>
      <xdr:spPr>
        <a:xfrm>
          <a:off x="32385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68474</xdr:rowOff>
    </xdr:from>
    <xdr:to>
      <xdr:col>11</xdr:col>
      <xdr:colOff>187325</xdr:colOff>
      <xdr:row>30</xdr:row>
      <xdr:rowOff>170074</xdr:rowOff>
    </xdr:to>
    <xdr:sp macro="" textlink="">
      <xdr:nvSpPr>
        <xdr:cNvPr id="84" name="フローチャート: 判断 83">
          <a:extLst>
            <a:ext uri="{FF2B5EF4-FFF2-40B4-BE49-F238E27FC236}">
              <a16:creationId xmlns:a16="http://schemas.microsoft.com/office/drawing/2014/main" id="{7B90187A-4778-4E46-B6F6-855AB6F22939}"/>
            </a:ext>
          </a:extLst>
        </xdr:cNvPr>
        <xdr:cNvSpPr/>
      </xdr:nvSpPr>
      <xdr:spPr>
        <a:xfrm>
          <a:off x="2476500" y="598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34290</xdr:rowOff>
    </xdr:from>
    <xdr:to>
      <xdr:col>7</xdr:col>
      <xdr:colOff>187325</xdr:colOff>
      <xdr:row>30</xdr:row>
      <xdr:rowOff>135890</xdr:rowOff>
    </xdr:to>
    <xdr:sp macro="" textlink="">
      <xdr:nvSpPr>
        <xdr:cNvPr id="85" name="フローチャート: 判断 84">
          <a:extLst>
            <a:ext uri="{FF2B5EF4-FFF2-40B4-BE49-F238E27FC236}">
              <a16:creationId xmlns:a16="http://schemas.microsoft.com/office/drawing/2014/main" id="{8C7B03F1-36BF-4AA0-B05A-7F0145061168}"/>
            </a:ext>
          </a:extLst>
        </xdr:cNvPr>
        <xdr:cNvSpPr/>
      </xdr:nvSpPr>
      <xdr:spPr>
        <a:xfrm>
          <a:off x="1714500" y="59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8F88EFB4-BCC3-4BBC-87FA-13874F8044B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6DCD76B5-2485-4824-88D0-F3700627C50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6A50699-5634-4A1F-8D74-2C5828C04B6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D8570922-4F4C-4196-846B-76E7BD8A948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1FA3C62E-8AFB-4C35-BF44-3793CBC4B57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166899</xdr:rowOff>
    </xdr:from>
    <xdr:to>
      <xdr:col>23</xdr:col>
      <xdr:colOff>136525</xdr:colOff>
      <xdr:row>32</xdr:row>
      <xdr:rowOff>97049</xdr:rowOff>
    </xdr:to>
    <xdr:sp macro="" textlink="">
      <xdr:nvSpPr>
        <xdr:cNvPr id="91" name="楕円 90">
          <a:extLst>
            <a:ext uri="{FF2B5EF4-FFF2-40B4-BE49-F238E27FC236}">
              <a16:creationId xmlns:a16="http://schemas.microsoft.com/office/drawing/2014/main" id="{6C3C727D-5F8E-4E30-B39D-6EA7D70C548C}"/>
            </a:ext>
          </a:extLst>
        </xdr:cNvPr>
        <xdr:cNvSpPr/>
      </xdr:nvSpPr>
      <xdr:spPr>
        <a:xfrm>
          <a:off x="4711700" y="625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145326</xdr:rowOff>
    </xdr:from>
    <xdr:ext cx="405111" cy="259045"/>
    <xdr:sp macro="" textlink="">
      <xdr:nvSpPr>
        <xdr:cNvPr id="92" name="有形固定資産減価償却率該当値テキスト">
          <a:extLst>
            <a:ext uri="{FF2B5EF4-FFF2-40B4-BE49-F238E27FC236}">
              <a16:creationId xmlns:a16="http://schemas.microsoft.com/office/drawing/2014/main" id="{2B0E9668-043B-481D-854E-07B7D3CDEB14}"/>
            </a:ext>
          </a:extLst>
        </xdr:cNvPr>
        <xdr:cNvSpPr txBox="1"/>
      </xdr:nvSpPr>
      <xdr:spPr>
        <a:xfrm>
          <a:off x="4813300" y="6231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147108</xdr:rowOff>
    </xdr:from>
    <xdr:to>
      <xdr:col>19</xdr:col>
      <xdr:colOff>187325</xdr:colOff>
      <xdr:row>32</xdr:row>
      <xdr:rowOff>77258</xdr:rowOff>
    </xdr:to>
    <xdr:sp macro="" textlink="">
      <xdr:nvSpPr>
        <xdr:cNvPr id="93" name="楕円 92">
          <a:extLst>
            <a:ext uri="{FF2B5EF4-FFF2-40B4-BE49-F238E27FC236}">
              <a16:creationId xmlns:a16="http://schemas.microsoft.com/office/drawing/2014/main" id="{9ADB2CFA-360E-409A-8F9D-C8A78BAEC37A}"/>
            </a:ext>
          </a:extLst>
        </xdr:cNvPr>
        <xdr:cNvSpPr/>
      </xdr:nvSpPr>
      <xdr:spPr>
        <a:xfrm>
          <a:off x="40005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26458</xdr:rowOff>
    </xdr:from>
    <xdr:to>
      <xdr:col>23</xdr:col>
      <xdr:colOff>85725</xdr:colOff>
      <xdr:row>32</xdr:row>
      <xdr:rowOff>46249</xdr:rowOff>
    </xdr:to>
    <xdr:cxnSp macro="">
      <xdr:nvCxnSpPr>
        <xdr:cNvPr id="94" name="直線コネクタ 93">
          <a:extLst>
            <a:ext uri="{FF2B5EF4-FFF2-40B4-BE49-F238E27FC236}">
              <a16:creationId xmlns:a16="http://schemas.microsoft.com/office/drawing/2014/main" id="{1CC0CC55-3ACB-414A-8708-944A8C8734E6}"/>
            </a:ext>
          </a:extLst>
        </xdr:cNvPr>
        <xdr:cNvCxnSpPr/>
      </xdr:nvCxnSpPr>
      <xdr:spPr>
        <a:xfrm>
          <a:off x="4051300" y="6284383"/>
          <a:ext cx="7112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159703</xdr:rowOff>
    </xdr:from>
    <xdr:to>
      <xdr:col>15</xdr:col>
      <xdr:colOff>187325</xdr:colOff>
      <xdr:row>32</xdr:row>
      <xdr:rowOff>89853</xdr:rowOff>
    </xdr:to>
    <xdr:sp macro="" textlink="">
      <xdr:nvSpPr>
        <xdr:cNvPr id="95" name="楕円 94">
          <a:extLst>
            <a:ext uri="{FF2B5EF4-FFF2-40B4-BE49-F238E27FC236}">
              <a16:creationId xmlns:a16="http://schemas.microsoft.com/office/drawing/2014/main" id="{E7456379-A818-4CE2-9555-003D115887B2}"/>
            </a:ext>
          </a:extLst>
        </xdr:cNvPr>
        <xdr:cNvSpPr/>
      </xdr:nvSpPr>
      <xdr:spPr>
        <a:xfrm>
          <a:off x="3238500" y="62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26458</xdr:rowOff>
    </xdr:from>
    <xdr:to>
      <xdr:col>19</xdr:col>
      <xdr:colOff>136525</xdr:colOff>
      <xdr:row>32</xdr:row>
      <xdr:rowOff>39053</xdr:rowOff>
    </xdr:to>
    <xdr:cxnSp macro="">
      <xdr:nvCxnSpPr>
        <xdr:cNvPr id="96" name="直線コネクタ 95">
          <a:extLst>
            <a:ext uri="{FF2B5EF4-FFF2-40B4-BE49-F238E27FC236}">
              <a16:creationId xmlns:a16="http://schemas.microsoft.com/office/drawing/2014/main" id="{28AE18A1-444F-4C3B-91FB-4F38633E0C28}"/>
            </a:ext>
          </a:extLst>
        </xdr:cNvPr>
        <xdr:cNvCxnSpPr/>
      </xdr:nvCxnSpPr>
      <xdr:spPr>
        <a:xfrm flipV="1">
          <a:off x="3289300" y="6284383"/>
          <a:ext cx="762000" cy="1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150707</xdr:rowOff>
    </xdr:from>
    <xdr:to>
      <xdr:col>11</xdr:col>
      <xdr:colOff>187325</xdr:colOff>
      <xdr:row>32</xdr:row>
      <xdr:rowOff>80857</xdr:rowOff>
    </xdr:to>
    <xdr:sp macro="" textlink="">
      <xdr:nvSpPr>
        <xdr:cNvPr id="97" name="楕円 96">
          <a:extLst>
            <a:ext uri="{FF2B5EF4-FFF2-40B4-BE49-F238E27FC236}">
              <a16:creationId xmlns:a16="http://schemas.microsoft.com/office/drawing/2014/main" id="{F7704642-3676-4E41-9929-CE54246FC355}"/>
            </a:ext>
          </a:extLst>
        </xdr:cNvPr>
        <xdr:cNvSpPr/>
      </xdr:nvSpPr>
      <xdr:spPr>
        <a:xfrm>
          <a:off x="2476500" y="623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30057</xdr:rowOff>
    </xdr:from>
    <xdr:to>
      <xdr:col>15</xdr:col>
      <xdr:colOff>136525</xdr:colOff>
      <xdr:row>32</xdr:row>
      <xdr:rowOff>39053</xdr:rowOff>
    </xdr:to>
    <xdr:cxnSp macro="">
      <xdr:nvCxnSpPr>
        <xdr:cNvPr id="98" name="直線コネクタ 97">
          <a:extLst>
            <a:ext uri="{FF2B5EF4-FFF2-40B4-BE49-F238E27FC236}">
              <a16:creationId xmlns:a16="http://schemas.microsoft.com/office/drawing/2014/main" id="{E8EFA5B6-279E-4748-BD21-908B330E6B30}"/>
            </a:ext>
          </a:extLst>
        </xdr:cNvPr>
        <xdr:cNvCxnSpPr/>
      </xdr:nvCxnSpPr>
      <xdr:spPr>
        <a:xfrm>
          <a:off x="2527300" y="6287982"/>
          <a:ext cx="7620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148908</xdr:rowOff>
    </xdr:from>
    <xdr:to>
      <xdr:col>7</xdr:col>
      <xdr:colOff>187325</xdr:colOff>
      <xdr:row>32</xdr:row>
      <xdr:rowOff>79058</xdr:rowOff>
    </xdr:to>
    <xdr:sp macro="" textlink="">
      <xdr:nvSpPr>
        <xdr:cNvPr id="99" name="楕円 98">
          <a:extLst>
            <a:ext uri="{FF2B5EF4-FFF2-40B4-BE49-F238E27FC236}">
              <a16:creationId xmlns:a16="http://schemas.microsoft.com/office/drawing/2014/main" id="{3EE85DA6-2963-42E1-B83C-3869F7A49191}"/>
            </a:ext>
          </a:extLst>
        </xdr:cNvPr>
        <xdr:cNvSpPr/>
      </xdr:nvSpPr>
      <xdr:spPr>
        <a:xfrm>
          <a:off x="1714500" y="623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28258</xdr:rowOff>
    </xdr:from>
    <xdr:to>
      <xdr:col>11</xdr:col>
      <xdr:colOff>136525</xdr:colOff>
      <xdr:row>32</xdr:row>
      <xdr:rowOff>30057</xdr:rowOff>
    </xdr:to>
    <xdr:cxnSp macro="">
      <xdr:nvCxnSpPr>
        <xdr:cNvPr id="100" name="直線コネクタ 99">
          <a:extLst>
            <a:ext uri="{FF2B5EF4-FFF2-40B4-BE49-F238E27FC236}">
              <a16:creationId xmlns:a16="http://schemas.microsoft.com/office/drawing/2014/main" id="{673900B3-BA57-4AC0-9AC4-5541A30DCF77}"/>
            </a:ext>
          </a:extLst>
        </xdr:cNvPr>
        <xdr:cNvCxnSpPr/>
      </xdr:nvCxnSpPr>
      <xdr:spPr>
        <a:xfrm>
          <a:off x="1765300" y="6286183"/>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85319</xdr:rowOff>
    </xdr:from>
    <xdr:ext cx="405111" cy="259045"/>
    <xdr:sp macro="" textlink="">
      <xdr:nvSpPr>
        <xdr:cNvPr id="101" name="n_1aveValue有形固定資産減価償却率">
          <a:extLst>
            <a:ext uri="{FF2B5EF4-FFF2-40B4-BE49-F238E27FC236}">
              <a16:creationId xmlns:a16="http://schemas.microsoft.com/office/drawing/2014/main" id="{76D7B98A-816C-4ACC-B21C-C16EEB84D718}"/>
            </a:ext>
          </a:extLst>
        </xdr:cNvPr>
        <xdr:cNvSpPr txBox="1"/>
      </xdr:nvSpPr>
      <xdr:spPr>
        <a:xfrm>
          <a:off x="3836044" y="5828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42139</xdr:rowOff>
    </xdr:from>
    <xdr:ext cx="405111" cy="259045"/>
    <xdr:sp macro="" textlink="">
      <xdr:nvSpPr>
        <xdr:cNvPr id="102" name="n_2aveValue有形固定資産減価償却率">
          <a:extLst>
            <a:ext uri="{FF2B5EF4-FFF2-40B4-BE49-F238E27FC236}">
              <a16:creationId xmlns:a16="http://schemas.microsoft.com/office/drawing/2014/main" id="{A2DDD454-1940-412D-9B6A-7483256D8E0B}"/>
            </a:ext>
          </a:extLst>
        </xdr:cNvPr>
        <xdr:cNvSpPr txBox="1"/>
      </xdr:nvSpPr>
      <xdr:spPr>
        <a:xfrm>
          <a:off x="3086744" y="578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15151</xdr:rowOff>
    </xdr:from>
    <xdr:ext cx="405111" cy="259045"/>
    <xdr:sp macro="" textlink="">
      <xdr:nvSpPr>
        <xdr:cNvPr id="103" name="n_3aveValue有形固定資産減価償却率">
          <a:extLst>
            <a:ext uri="{FF2B5EF4-FFF2-40B4-BE49-F238E27FC236}">
              <a16:creationId xmlns:a16="http://schemas.microsoft.com/office/drawing/2014/main" id="{993AD557-8008-4155-A860-B87B61F1396D}"/>
            </a:ext>
          </a:extLst>
        </xdr:cNvPr>
        <xdr:cNvSpPr txBox="1"/>
      </xdr:nvSpPr>
      <xdr:spPr>
        <a:xfrm>
          <a:off x="2324744" y="5758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152417</xdr:rowOff>
    </xdr:from>
    <xdr:ext cx="405111" cy="259045"/>
    <xdr:sp macro="" textlink="">
      <xdr:nvSpPr>
        <xdr:cNvPr id="104" name="n_4aveValue有形固定資産減価償却率">
          <a:extLst>
            <a:ext uri="{FF2B5EF4-FFF2-40B4-BE49-F238E27FC236}">
              <a16:creationId xmlns:a16="http://schemas.microsoft.com/office/drawing/2014/main" id="{5A1CAEF7-6AF7-4E31-86EF-4287B0C90743}"/>
            </a:ext>
          </a:extLst>
        </xdr:cNvPr>
        <xdr:cNvSpPr txBox="1"/>
      </xdr:nvSpPr>
      <xdr:spPr>
        <a:xfrm>
          <a:off x="1562744"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68385</xdr:rowOff>
    </xdr:from>
    <xdr:ext cx="405111" cy="259045"/>
    <xdr:sp macro="" textlink="">
      <xdr:nvSpPr>
        <xdr:cNvPr id="105" name="n_1mainValue有形固定資産減価償却率">
          <a:extLst>
            <a:ext uri="{FF2B5EF4-FFF2-40B4-BE49-F238E27FC236}">
              <a16:creationId xmlns:a16="http://schemas.microsoft.com/office/drawing/2014/main" id="{8DA8B28B-0AD4-46A6-B525-DBF5CBAF0514}"/>
            </a:ext>
          </a:extLst>
        </xdr:cNvPr>
        <xdr:cNvSpPr txBox="1"/>
      </xdr:nvSpPr>
      <xdr:spPr>
        <a:xfrm>
          <a:off x="38360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80980</xdr:rowOff>
    </xdr:from>
    <xdr:ext cx="405111" cy="259045"/>
    <xdr:sp macro="" textlink="">
      <xdr:nvSpPr>
        <xdr:cNvPr id="106" name="n_2mainValue有形固定資産減価償却率">
          <a:extLst>
            <a:ext uri="{FF2B5EF4-FFF2-40B4-BE49-F238E27FC236}">
              <a16:creationId xmlns:a16="http://schemas.microsoft.com/office/drawing/2014/main" id="{FAE54155-21B0-4B10-AE09-B188C79A6EE8}"/>
            </a:ext>
          </a:extLst>
        </xdr:cNvPr>
        <xdr:cNvSpPr txBox="1"/>
      </xdr:nvSpPr>
      <xdr:spPr>
        <a:xfrm>
          <a:off x="3086744" y="6338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71984</xdr:rowOff>
    </xdr:from>
    <xdr:ext cx="405111" cy="259045"/>
    <xdr:sp macro="" textlink="">
      <xdr:nvSpPr>
        <xdr:cNvPr id="107" name="n_3mainValue有形固定資産減価償却率">
          <a:extLst>
            <a:ext uri="{FF2B5EF4-FFF2-40B4-BE49-F238E27FC236}">
              <a16:creationId xmlns:a16="http://schemas.microsoft.com/office/drawing/2014/main" id="{84A9DBDF-FA11-49F8-9696-941E934B2C2B}"/>
            </a:ext>
          </a:extLst>
        </xdr:cNvPr>
        <xdr:cNvSpPr txBox="1"/>
      </xdr:nvSpPr>
      <xdr:spPr>
        <a:xfrm>
          <a:off x="2324744" y="6329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70185</xdr:rowOff>
    </xdr:from>
    <xdr:ext cx="405111" cy="259045"/>
    <xdr:sp macro="" textlink="">
      <xdr:nvSpPr>
        <xdr:cNvPr id="108" name="n_4mainValue有形固定資産減価償却率">
          <a:extLst>
            <a:ext uri="{FF2B5EF4-FFF2-40B4-BE49-F238E27FC236}">
              <a16:creationId xmlns:a16="http://schemas.microsoft.com/office/drawing/2014/main" id="{C26CBB6D-5116-46D3-A061-87F5BD197C34}"/>
            </a:ext>
          </a:extLst>
        </xdr:cNvPr>
        <xdr:cNvSpPr txBox="1"/>
      </xdr:nvSpPr>
      <xdr:spPr>
        <a:xfrm>
          <a:off x="1562744" y="6328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9AD6A721-93AA-4353-A3C0-7F4B5DE2ED8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E616D2F6-D751-4C23-925A-41ACFBAACDA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1" name="正方形/長方形 110">
          <a:extLst>
            <a:ext uri="{FF2B5EF4-FFF2-40B4-BE49-F238E27FC236}">
              <a16:creationId xmlns:a16="http://schemas.microsoft.com/office/drawing/2014/main" id="{17214B2B-3EB4-4B1F-9FF0-694555EEA878}"/>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23460B2D-747F-45D1-B556-376984D9471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8AAF86D-A897-47A8-A13D-7ED52AE603B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3A95E7E9-A443-4053-B828-1DCA12E70FF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AD06E06B-152B-45CF-8357-44B379F2289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E3EAD0ED-75E8-4703-9001-23C69C85949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45E8FB37-1B31-4784-BE72-EFF53FE6189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6B016C31-95BD-46E3-BD66-19C524064E9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B597DC8-EFBD-44EF-9D1E-05E18716639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65ED5D95-0C02-4290-9F06-2209350AD09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ECD2E9B7-8B5E-40C6-89CF-96874DD8D55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地方債現在高の減少に加え、基金積み立てによる地方債充当基金残高が増加した。また、地方税は減収となったものの、地方交付税等の増加により経常一般財源等の歳入も増加したことから前年に比べ大幅に改善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引き続き将来負担軽減のため起債の発行抑制に努めたい。</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6C3F8C76-DF53-499E-8247-4AD6C56A715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B2085C64-4FC3-4E68-95BA-BFFB43039E4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C4CEDA96-9EB7-4EE9-8072-516C49FF21D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A7D42BC1-D6CD-4F19-B790-955C17765D3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B2797058-DED3-490C-ACE9-392C697BA667}"/>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09535F5E-6F3C-4060-9E29-588C0BE8B63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5C11A709-BEB1-43DE-B59E-D5432AF16D2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D4F71956-FF77-40A7-BD6C-76AB7A4A576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89305842-9CD3-4AF5-9DCE-66D4E0CBC368}"/>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25AC6BD8-6C10-4CBD-A06F-B5F475BD724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88E31A84-4C1E-4AFB-BF97-ABB9EE80A91A}"/>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76225692-2DBF-4894-85A3-16E57B96F49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CD3E85E5-44FA-4D63-AFDF-90C0E67EABE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37CDB7D7-5401-4042-A07D-C6AE8D9B2BD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D03C8E1B-EBE7-4C9F-AB0A-D9AAF0C9DBA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7" name="直線コネクタ 136">
          <a:extLst>
            <a:ext uri="{FF2B5EF4-FFF2-40B4-BE49-F238E27FC236}">
              <a16:creationId xmlns:a16="http://schemas.microsoft.com/office/drawing/2014/main" id="{3516EC7B-33AB-4E4B-BEA8-AC47CA48433A}"/>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8" name="債務償還比率最小値テキスト">
          <a:extLst>
            <a:ext uri="{FF2B5EF4-FFF2-40B4-BE49-F238E27FC236}">
              <a16:creationId xmlns:a16="http://schemas.microsoft.com/office/drawing/2014/main" id="{D9BF6F7E-9746-4146-B514-E852C91A409F}"/>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9" name="直線コネクタ 138">
          <a:extLst>
            <a:ext uri="{FF2B5EF4-FFF2-40B4-BE49-F238E27FC236}">
              <a16:creationId xmlns:a16="http://schemas.microsoft.com/office/drawing/2014/main" id="{1BF688B2-3BB9-4223-A688-CAF214D73602}"/>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6FA79035-8991-4894-8533-871C3EEBD32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BC3FA0A1-A5AF-4D63-AE62-0E439DCEFEDF}"/>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142" name="債務償還比率平均値テキスト">
          <a:extLst>
            <a:ext uri="{FF2B5EF4-FFF2-40B4-BE49-F238E27FC236}">
              <a16:creationId xmlns:a16="http://schemas.microsoft.com/office/drawing/2014/main" id="{F48AAF8E-2968-4F86-A18B-98F90E321E42}"/>
            </a:ext>
          </a:extLst>
        </xdr:cNvPr>
        <xdr:cNvSpPr txBox="1"/>
      </xdr:nvSpPr>
      <xdr:spPr>
        <a:xfrm>
          <a:off x="14846300" y="5629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43" name="フローチャート: 判断 142">
          <a:extLst>
            <a:ext uri="{FF2B5EF4-FFF2-40B4-BE49-F238E27FC236}">
              <a16:creationId xmlns:a16="http://schemas.microsoft.com/office/drawing/2014/main" id="{681479B0-88C7-4F2D-8462-43EFFDC3F4D5}"/>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875</xdr:rowOff>
    </xdr:from>
    <xdr:to>
      <xdr:col>72</xdr:col>
      <xdr:colOff>123825</xdr:colOff>
      <xdr:row>29</xdr:row>
      <xdr:rowOff>102475</xdr:rowOff>
    </xdr:to>
    <xdr:sp macro="" textlink="">
      <xdr:nvSpPr>
        <xdr:cNvPr id="144" name="フローチャート: 判断 143">
          <a:extLst>
            <a:ext uri="{FF2B5EF4-FFF2-40B4-BE49-F238E27FC236}">
              <a16:creationId xmlns:a16="http://schemas.microsoft.com/office/drawing/2014/main" id="{9C3A9631-7ADA-4F84-9C46-50192989BE31}"/>
            </a:ext>
          </a:extLst>
        </xdr:cNvPr>
        <xdr:cNvSpPr/>
      </xdr:nvSpPr>
      <xdr:spPr>
        <a:xfrm>
          <a:off x="14033500" y="574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5433</xdr:rowOff>
    </xdr:from>
    <xdr:to>
      <xdr:col>68</xdr:col>
      <xdr:colOff>123825</xdr:colOff>
      <xdr:row>29</xdr:row>
      <xdr:rowOff>107033</xdr:rowOff>
    </xdr:to>
    <xdr:sp macro="" textlink="">
      <xdr:nvSpPr>
        <xdr:cNvPr id="145" name="フローチャート: 判断 144">
          <a:extLst>
            <a:ext uri="{FF2B5EF4-FFF2-40B4-BE49-F238E27FC236}">
              <a16:creationId xmlns:a16="http://schemas.microsoft.com/office/drawing/2014/main" id="{BA5CC06B-916E-4DF9-8755-007B894AEDED}"/>
            </a:ext>
          </a:extLst>
        </xdr:cNvPr>
        <xdr:cNvSpPr/>
      </xdr:nvSpPr>
      <xdr:spPr>
        <a:xfrm>
          <a:off x="13271500" y="574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18747</xdr:rowOff>
    </xdr:from>
    <xdr:to>
      <xdr:col>64</xdr:col>
      <xdr:colOff>123825</xdr:colOff>
      <xdr:row>29</xdr:row>
      <xdr:rowOff>120347</xdr:rowOff>
    </xdr:to>
    <xdr:sp macro="" textlink="">
      <xdr:nvSpPr>
        <xdr:cNvPr id="146" name="フローチャート: 判断 145">
          <a:extLst>
            <a:ext uri="{FF2B5EF4-FFF2-40B4-BE49-F238E27FC236}">
              <a16:creationId xmlns:a16="http://schemas.microsoft.com/office/drawing/2014/main" id="{2A34002A-3E68-4976-A51E-649AC3A058C6}"/>
            </a:ext>
          </a:extLst>
        </xdr:cNvPr>
        <xdr:cNvSpPr/>
      </xdr:nvSpPr>
      <xdr:spPr>
        <a:xfrm>
          <a:off x="12509500" y="576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9511</xdr:rowOff>
    </xdr:from>
    <xdr:to>
      <xdr:col>60</xdr:col>
      <xdr:colOff>123825</xdr:colOff>
      <xdr:row>29</xdr:row>
      <xdr:rowOff>111111</xdr:rowOff>
    </xdr:to>
    <xdr:sp macro="" textlink="">
      <xdr:nvSpPr>
        <xdr:cNvPr id="147" name="フローチャート: 判断 146">
          <a:extLst>
            <a:ext uri="{FF2B5EF4-FFF2-40B4-BE49-F238E27FC236}">
              <a16:creationId xmlns:a16="http://schemas.microsoft.com/office/drawing/2014/main" id="{4160DB09-DCCB-4A36-BD96-DF2BA03EDD97}"/>
            </a:ext>
          </a:extLst>
        </xdr:cNvPr>
        <xdr:cNvSpPr/>
      </xdr:nvSpPr>
      <xdr:spPr>
        <a:xfrm>
          <a:off x="11747500" y="57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4D1A3BB4-965E-49B9-A20B-39E49F4CCDB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38ADD06F-430A-4C1F-93B8-C2447662354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9AD42422-08B0-43EF-8427-589B0915E1E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1FE8AD76-CB6A-4BF5-9D2D-CCECC5AA266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B419090-B777-4CEE-87F1-9B23CB3F369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149994</xdr:rowOff>
    </xdr:from>
    <xdr:to>
      <xdr:col>76</xdr:col>
      <xdr:colOff>73025</xdr:colOff>
      <xdr:row>27</xdr:row>
      <xdr:rowOff>80144</xdr:rowOff>
    </xdr:to>
    <xdr:sp macro="" textlink="">
      <xdr:nvSpPr>
        <xdr:cNvPr id="153" name="楕円 152">
          <a:extLst>
            <a:ext uri="{FF2B5EF4-FFF2-40B4-BE49-F238E27FC236}">
              <a16:creationId xmlns:a16="http://schemas.microsoft.com/office/drawing/2014/main" id="{09551CBD-CA76-461F-97D9-52D61FDF42A7}"/>
            </a:ext>
          </a:extLst>
        </xdr:cNvPr>
        <xdr:cNvSpPr/>
      </xdr:nvSpPr>
      <xdr:spPr>
        <a:xfrm>
          <a:off x="14744700" y="537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64921</xdr:rowOff>
    </xdr:from>
    <xdr:ext cx="405111" cy="259045"/>
    <xdr:sp macro="" textlink="">
      <xdr:nvSpPr>
        <xdr:cNvPr id="154" name="債務償還比率該当値テキスト">
          <a:extLst>
            <a:ext uri="{FF2B5EF4-FFF2-40B4-BE49-F238E27FC236}">
              <a16:creationId xmlns:a16="http://schemas.microsoft.com/office/drawing/2014/main" id="{85888123-01F2-45BD-8432-AF9B0B447696}"/>
            </a:ext>
          </a:extLst>
        </xdr:cNvPr>
        <xdr:cNvSpPr txBox="1"/>
      </xdr:nvSpPr>
      <xdr:spPr>
        <a:xfrm>
          <a:off x="14846300" y="5294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65144</xdr:rowOff>
    </xdr:from>
    <xdr:to>
      <xdr:col>72</xdr:col>
      <xdr:colOff>123825</xdr:colOff>
      <xdr:row>27</xdr:row>
      <xdr:rowOff>166744</xdr:rowOff>
    </xdr:to>
    <xdr:sp macro="" textlink="">
      <xdr:nvSpPr>
        <xdr:cNvPr id="155" name="楕円 154">
          <a:extLst>
            <a:ext uri="{FF2B5EF4-FFF2-40B4-BE49-F238E27FC236}">
              <a16:creationId xmlns:a16="http://schemas.microsoft.com/office/drawing/2014/main" id="{B5E0E810-D006-4D20-BF77-BB355AFEA2AF}"/>
            </a:ext>
          </a:extLst>
        </xdr:cNvPr>
        <xdr:cNvSpPr/>
      </xdr:nvSpPr>
      <xdr:spPr>
        <a:xfrm>
          <a:off x="14033500" y="546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29344</xdr:rowOff>
    </xdr:from>
    <xdr:to>
      <xdr:col>76</xdr:col>
      <xdr:colOff>22225</xdr:colOff>
      <xdr:row>27</xdr:row>
      <xdr:rowOff>115944</xdr:rowOff>
    </xdr:to>
    <xdr:cxnSp macro="">
      <xdr:nvCxnSpPr>
        <xdr:cNvPr id="156" name="直線コネクタ 155">
          <a:extLst>
            <a:ext uri="{FF2B5EF4-FFF2-40B4-BE49-F238E27FC236}">
              <a16:creationId xmlns:a16="http://schemas.microsoft.com/office/drawing/2014/main" id="{D71C7DD0-35D9-4050-B81E-A511B48B163D}"/>
            </a:ext>
          </a:extLst>
        </xdr:cNvPr>
        <xdr:cNvCxnSpPr/>
      </xdr:nvCxnSpPr>
      <xdr:spPr>
        <a:xfrm flipV="1">
          <a:off x="14084300" y="5430019"/>
          <a:ext cx="711200" cy="8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91412</xdr:rowOff>
    </xdr:from>
    <xdr:to>
      <xdr:col>68</xdr:col>
      <xdr:colOff>123825</xdr:colOff>
      <xdr:row>28</xdr:row>
      <xdr:rowOff>21562</xdr:rowOff>
    </xdr:to>
    <xdr:sp macro="" textlink="">
      <xdr:nvSpPr>
        <xdr:cNvPr id="157" name="楕円 156">
          <a:extLst>
            <a:ext uri="{FF2B5EF4-FFF2-40B4-BE49-F238E27FC236}">
              <a16:creationId xmlns:a16="http://schemas.microsoft.com/office/drawing/2014/main" id="{FC09D5A2-BF93-4C80-813F-68D2BAE9CC6A}"/>
            </a:ext>
          </a:extLst>
        </xdr:cNvPr>
        <xdr:cNvSpPr/>
      </xdr:nvSpPr>
      <xdr:spPr>
        <a:xfrm>
          <a:off x="13271500" y="549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115944</xdr:rowOff>
    </xdr:from>
    <xdr:to>
      <xdr:col>72</xdr:col>
      <xdr:colOff>73025</xdr:colOff>
      <xdr:row>27</xdr:row>
      <xdr:rowOff>142212</xdr:rowOff>
    </xdr:to>
    <xdr:cxnSp macro="">
      <xdr:nvCxnSpPr>
        <xdr:cNvPr id="158" name="直線コネクタ 157">
          <a:extLst>
            <a:ext uri="{FF2B5EF4-FFF2-40B4-BE49-F238E27FC236}">
              <a16:creationId xmlns:a16="http://schemas.microsoft.com/office/drawing/2014/main" id="{B108F763-16A4-4390-B0FD-2566B7734E89}"/>
            </a:ext>
          </a:extLst>
        </xdr:cNvPr>
        <xdr:cNvCxnSpPr/>
      </xdr:nvCxnSpPr>
      <xdr:spPr>
        <a:xfrm flipV="1">
          <a:off x="13322300" y="5516619"/>
          <a:ext cx="762000" cy="2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109284</xdr:rowOff>
    </xdr:from>
    <xdr:to>
      <xdr:col>64</xdr:col>
      <xdr:colOff>123825</xdr:colOff>
      <xdr:row>28</xdr:row>
      <xdr:rowOff>39434</xdr:rowOff>
    </xdr:to>
    <xdr:sp macro="" textlink="">
      <xdr:nvSpPr>
        <xdr:cNvPr id="159" name="楕円 158">
          <a:extLst>
            <a:ext uri="{FF2B5EF4-FFF2-40B4-BE49-F238E27FC236}">
              <a16:creationId xmlns:a16="http://schemas.microsoft.com/office/drawing/2014/main" id="{DFAAD53B-655E-4736-9F6D-F9133F065FDE}"/>
            </a:ext>
          </a:extLst>
        </xdr:cNvPr>
        <xdr:cNvSpPr/>
      </xdr:nvSpPr>
      <xdr:spPr>
        <a:xfrm>
          <a:off x="12509500" y="55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142212</xdr:rowOff>
    </xdr:from>
    <xdr:to>
      <xdr:col>68</xdr:col>
      <xdr:colOff>73025</xdr:colOff>
      <xdr:row>27</xdr:row>
      <xdr:rowOff>160084</xdr:rowOff>
    </xdr:to>
    <xdr:cxnSp macro="">
      <xdr:nvCxnSpPr>
        <xdr:cNvPr id="160" name="直線コネクタ 159">
          <a:extLst>
            <a:ext uri="{FF2B5EF4-FFF2-40B4-BE49-F238E27FC236}">
              <a16:creationId xmlns:a16="http://schemas.microsoft.com/office/drawing/2014/main" id="{F772E106-CA4D-4AF1-BFB5-EEB52BE98C6C}"/>
            </a:ext>
          </a:extLst>
        </xdr:cNvPr>
        <xdr:cNvCxnSpPr/>
      </xdr:nvCxnSpPr>
      <xdr:spPr>
        <a:xfrm flipV="1">
          <a:off x="12560300" y="5542887"/>
          <a:ext cx="762000" cy="1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96569</xdr:rowOff>
    </xdr:from>
    <xdr:to>
      <xdr:col>60</xdr:col>
      <xdr:colOff>123825</xdr:colOff>
      <xdr:row>28</xdr:row>
      <xdr:rowOff>26719</xdr:rowOff>
    </xdr:to>
    <xdr:sp macro="" textlink="">
      <xdr:nvSpPr>
        <xdr:cNvPr id="161" name="楕円 160">
          <a:extLst>
            <a:ext uri="{FF2B5EF4-FFF2-40B4-BE49-F238E27FC236}">
              <a16:creationId xmlns:a16="http://schemas.microsoft.com/office/drawing/2014/main" id="{A45E8564-25B2-4EDA-9D92-544A2FD9E9DB}"/>
            </a:ext>
          </a:extLst>
        </xdr:cNvPr>
        <xdr:cNvSpPr/>
      </xdr:nvSpPr>
      <xdr:spPr>
        <a:xfrm>
          <a:off x="11747500" y="54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147369</xdr:rowOff>
    </xdr:from>
    <xdr:to>
      <xdr:col>64</xdr:col>
      <xdr:colOff>73025</xdr:colOff>
      <xdr:row>27</xdr:row>
      <xdr:rowOff>160084</xdr:rowOff>
    </xdr:to>
    <xdr:cxnSp macro="">
      <xdr:nvCxnSpPr>
        <xdr:cNvPr id="162" name="直線コネクタ 161">
          <a:extLst>
            <a:ext uri="{FF2B5EF4-FFF2-40B4-BE49-F238E27FC236}">
              <a16:creationId xmlns:a16="http://schemas.microsoft.com/office/drawing/2014/main" id="{644D08CD-5992-407B-99B0-4BB8454ECA11}"/>
            </a:ext>
          </a:extLst>
        </xdr:cNvPr>
        <xdr:cNvCxnSpPr/>
      </xdr:nvCxnSpPr>
      <xdr:spPr>
        <a:xfrm>
          <a:off x="11798300" y="5548044"/>
          <a:ext cx="762000" cy="1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93602</xdr:rowOff>
    </xdr:from>
    <xdr:ext cx="469744" cy="259045"/>
    <xdr:sp macro="" textlink="">
      <xdr:nvSpPr>
        <xdr:cNvPr id="163" name="n_1aveValue債務償還比率">
          <a:extLst>
            <a:ext uri="{FF2B5EF4-FFF2-40B4-BE49-F238E27FC236}">
              <a16:creationId xmlns:a16="http://schemas.microsoft.com/office/drawing/2014/main" id="{05F9999D-4CA7-401D-BB9C-C2B4FC124077}"/>
            </a:ext>
          </a:extLst>
        </xdr:cNvPr>
        <xdr:cNvSpPr txBox="1"/>
      </xdr:nvSpPr>
      <xdr:spPr>
        <a:xfrm>
          <a:off x="13836727" y="583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98160</xdr:rowOff>
    </xdr:from>
    <xdr:ext cx="469744" cy="259045"/>
    <xdr:sp macro="" textlink="">
      <xdr:nvSpPr>
        <xdr:cNvPr id="164" name="n_2aveValue債務償還比率">
          <a:extLst>
            <a:ext uri="{FF2B5EF4-FFF2-40B4-BE49-F238E27FC236}">
              <a16:creationId xmlns:a16="http://schemas.microsoft.com/office/drawing/2014/main" id="{BDCE58AF-16F8-49D1-A7D1-916DAF72B4B0}"/>
            </a:ext>
          </a:extLst>
        </xdr:cNvPr>
        <xdr:cNvSpPr txBox="1"/>
      </xdr:nvSpPr>
      <xdr:spPr>
        <a:xfrm>
          <a:off x="13087427" y="584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111474</xdr:rowOff>
    </xdr:from>
    <xdr:ext cx="469744" cy="259045"/>
    <xdr:sp macro="" textlink="">
      <xdr:nvSpPr>
        <xdr:cNvPr id="165" name="n_3aveValue債務償還比率">
          <a:extLst>
            <a:ext uri="{FF2B5EF4-FFF2-40B4-BE49-F238E27FC236}">
              <a16:creationId xmlns:a16="http://schemas.microsoft.com/office/drawing/2014/main" id="{C154FE84-5D4F-43E5-AC62-7BEE390C89B5}"/>
            </a:ext>
          </a:extLst>
        </xdr:cNvPr>
        <xdr:cNvSpPr txBox="1"/>
      </xdr:nvSpPr>
      <xdr:spPr>
        <a:xfrm>
          <a:off x="12325427" y="585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102238</xdr:rowOff>
    </xdr:from>
    <xdr:ext cx="469744" cy="259045"/>
    <xdr:sp macro="" textlink="">
      <xdr:nvSpPr>
        <xdr:cNvPr id="166" name="n_4aveValue債務償還比率">
          <a:extLst>
            <a:ext uri="{FF2B5EF4-FFF2-40B4-BE49-F238E27FC236}">
              <a16:creationId xmlns:a16="http://schemas.microsoft.com/office/drawing/2014/main" id="{6F6CDBD3-7943-4318-B359-193E8664DF6F}"/>
            </a:ext>
          </a:extLst>
        </xdr:cNvPr>
        <xdr:cNvSpPr txBox="1"/>
      </xdr:nvSpPr>
      <xdr:spPr>
        <a:xfrm>
          <a:off x="11563427" y="584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11821</xdr:rowOff>
    </xdr:from>
    <xdr:ext cx="469744" cy="259045"/>
    <xdr:sp macro="" textlink="">
      <xdr:nvSpPr>
        <xdr:cNvPr id="167" name="n_1mainValue債務償還比率">
          <a:extLst>
            <a:ext uri="{FF2B5EF4-FFF2-40B4-BE49-F238E27FC236}">
              <a16:creationId xmlns:a16="http://schemas.microsoft.com/office/drawing/2014/main" id="{EBA7B2C2-3DEB-4CAA-92C0-3B9FB61AFD52}"/>
            </a:ext>
          </a:extLst>
        </xdr:cNvPr>
        <xdr:cNvSpPr txBox="1"/>
      </xdr:nvSpPr>
      <xdr:spPr>
        <a:xfrm>
          <a:off x="13836727" y="524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38089</xdr:rowOff>
    </xdr:from>
    <xdr:ext cx="469744" cy="259045"/>
    <xdr:sp macro="" textlink="">
      <xdr:nvSpPr>
        <xdr:cNvPr id="168" name="n_2mainValue債務償還比率">
          <a:extLst>
            <a:ext uri="{FF2B5EF4-FFF2-40B4-BE49-F238E27FC236}">
              <a16:creationId xmlns:a16="http://schemas.microsoft.com/office/drawing/2014/main" id="{5D532FA8-DBC8-4F38-AB68-DE50AB3E1DA7}"/>
            </a:ext>
          </a:extLst>
        </xdr:cNvPr>
        <xdr:cNvSpPr txBox="1"/>
      </xdr:nvSpPr>
      <xdr:spPr>
        <a:xfrm>
          <a:off x="13087427" y="526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55961</xdr:rowOff>
    </xdr:from>
    <xdr:ext cx="469744" cy="259045"/>
    <xdr:sp macro="" textlink="">
      <xdr:nvSpPr>
        <xdr:cNvPr id="169" name="n_3mainValue債務償還比率">
          <a:extLst>
            <a:ext uri="{FF2B5EF4-FFF2-40B4-BE49-F238E27FC236}">
              <a16:creationId xmlns:a16="http://schemas.microsoft.com/office/drawing/2014/main" id="{5D858535-6FF0-468E-A8BB-B23674A2D18D}"/>
            </a:ext>
          </a:extLst>
        </xdr:cNvPr>
        <xdr:cNvSpPr txBox="1"/>
      </xdr:nvSpPr>
      <xdr:spPr>
        <a:xfrm>
          <a:off x="12325427" y="528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43246</xdr:rowOff>
    </xdr:from>
    <xdr:ext cx="469744" cy="259045"/>
    <xdr:sp macro="" textlink="">
      <xdr:nvSpPr>
        <xdr:cNvPr id="170" name="n_4mainValue債務償還比率">
          <a:extLst>
            <a:ext uri="{FF2B5EF4-FFF2-40B4-BE49-F238E27FC236}">
              <a16:creationId xmlns:a16="http://schemas.microsoft.com/office/drawing/2014/main" id="{95FC3C9B-DD69-40DB-A4CA-05D2D17F3B9A}"/>
            </a:ext>
          </a:extLst>
        </xdr:cNvPr>
        <xdr:cNvSpPr txBox="1"/>
      </xdr:nvSpPr>
      <xdr:spPr>
        <a:xfrm>
          <a:off x="11563427" y="527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A2BD5096-94E5-4229-90A3-CD5D91FA3D9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25502F09-8EBB-499B-A44A-608BD221F7A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143CCDF4-8474-4611-AEE8-74A88DA273B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BD16382E-8B33-4306-87C8-BC739581F27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19758F0D-37AD-406B-A8D6-B6904C6F449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82F7B5D1-DF39-47BF-AD68-BFC023C96DF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0509191-9E0C-4DC2-8F80-036213ADF96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D2366DF-5CEA-4F9F-BE0F-837C8B6DDFB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65A5D2E-D51E-4CE9-BE97-477E744ACAA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835250F-50B9-476A-9A4F-C0C2B4BD5AA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C601205-7D8F-4D8A-BEE3-DFDFD81066C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5B1F718-8D2E-42D0-BCB3-8AA1B45334D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839A0FB-6C1A-426F-927D-06EA528F249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6BF213E-705B-4843-B08B-AD87C620B7D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0E62327-5E3E-462F-9344-C9DF4F24D8E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6337E72-F497-46B5-A42B-60A820D87CC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6,720
6,605
98.56
4,648,065
4,340,206
275,908
3,036,812
3,551,447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04A3171-1D05-4B89-9B83-ED23DCE752D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E31537E-0421-45A0-A1CB-01865B77493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ACC51A0-0AC5-42A0-AE43-F8824C4DB3E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AD794D4-5B67-4EF5-B0C0-D00E7103259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7EF0972-85BA-4EB0-B7B5-945EC9C1AA4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EC20657-D3C1-48D1-A9A0-3BE460B35DC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5E3D3BB-63A1-4662-A038-76B710906D1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B6E0966-CD5E-42D8-93F5-F50FD09D5D4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0249DE1-D6A5-4832-B942-C0BE2BA18AC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ECB62AB-5920-42C9-BED7-6C383CF6C24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EBE113D-5501-4252-8431-1B2B55B9315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B74BEB1-B979-4D56-870A-44455ED4299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507997D-C82C-4A53-83E1-F5513AC63BF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2D42BDE-0FF9-4689-90B1-1AAAD35BF3C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C08587E-9CE5-4241-B973-0B186799DC6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7DA06B0-140A-4183-9CC9-7E803F0F9CD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D7C67E2-9D23-401E-A8FD-AE7FC75F446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47FCBB9-F40A-4F8F-85DE-AA7DEF1A48A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7D20FA0-E7C1-434A-8B53-8C487FEEF20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8718C1C-6E31-4C05-B8D9-CF8B2E83C0B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865E6E6-F131-4F5B-9407-4AAC475F5E9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44FE15E-4C3C-40AE-BC2D-3F3B59FB4B3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1986827-1CC8-43BD-BEE9-650A5F50CCD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A6B33DD-2E4F-4FBB-81D1-0B45878D223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0CE9746-68F0-443C-A3C7-306072CDF24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FF51AC2-9AA8-41A4-A45E-8BD61EC5E0E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46164AC-C1D0-48F2-BC16-3679018C151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BDC54F8-0935-4912-8B75-09E9FF306C5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E58F0AA-CAB7-42F8-BAC9-61DD70C45A1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5C44761-162F-4ED8-AFE0-3EEC2D74E46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942AF73-1D9B-42C7-8800-AB52A9D0FCA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07339BF-D953-46A7-AB3B-C67E4627A90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DA85804-CBC5-4A54-A809-41B0E7B6E34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9EAD12C-08C6-4F34-B2E1-3DF94E3E923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DA1A8F3-7F7B-495A-8B9D-34AF61946E5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889BDEA-B651-44BE-BAB4-C5EDAD42476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269C79B-A172-4487-83D6-79C4EDCE3AA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7520705-CD5A-4125-9176-E4BAC1536F1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D933A63-B20F-4376-AB63-6FAC7B0AC97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CACFB8E-126D-4032-9D5E-88F2FD6D31A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408B66C-4471-4105-BD48-799C2BF26A8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03D9330-217E-4365-9788-F5706AE4336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7B872DE-78DC-4CC5-A47C-9EB3C916B29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D04E7A1-F58F-4EA3-986A-60807872218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1749B1A-3A70-41B5-BDE5-D85D8DA6D84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2E73D3FC-CC79-4A90-99D8-9F3EA489395E}"/>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5C66CCD2-CC12-4D6C-8003-B2A64E0AA382}"/>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BDEDE2B4-FA18-4299-B297-72CFBD278317}"/>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0F0136FD-9745-40DB-B44D-424BD44BE18C}"/>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7553880C-2919-4705-8A53-B54C755105AB}"/>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84472</xdr:rowOff>
    </xdr:from>
    <xdr:ext cx="405111" cy="259045"/>
    <xdr:sp macro="" textlink="">
      <xdr:nvSpPr>
        <xdr:cNvPr id="62" name="【道路】&#10;有形固定資産減価償却率平均値テキスト">
          <a:extLst>
            <a:ext uri="{FF2B5EF4-FFF2-40B4-BE49-F238E27FC236}">
              <a16:creationId xmlns:a16="http://schemas.microsoft.com/office/drawing/2014/main" id="{0C3B21D5-3230-4969-9856-3D2B87CC7A2A}"/>
            </a:ext>
          </a:extLst>
        </xdr:cNvPr>
        <xdr:cNvSpPr txBox="1"/>
      </xdr:nvSpPr>
      <xdr:spPr>
        <a:xfrm>
          <a:off x="4673600" y="6428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A15F8C53-95C6-478A-94D7-E811E447DF7B}"/>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38735</xdr:rowOff>
    </xdr:from>
    <xdr:to>
      <xdr:col>20</xdr:col>
      <xdr:colOff>38100</xdr:colOff>
      <xdr:row>38</xdr:row>
      <xdr:rowOff>140335</xdr:rowOff>
    </xdr:to>
    <xdr:sp macro="" textlink="">
      <xdr:nvSpPr>
        <xdr:cNvPr id="64" name="フローチャート: 判断 63">
          <a:extLst>
            <a:ext uri="{FF2B5EF4-FFF2-40B4-BE49-F238E27FC236}">
              <a16:creationId xmlns:a16="http://schemas.microsoft.com/office/drawing/2014/main" id="{EE93691D-4143-4110-A74C-6FEDB9F28438}"/>
            </a:ext>
          </a:extLst>
        </xdr:cNvPr>
        <xdr:cNvSpPr/>
      </xdr:nvSpPr>
      <xdr:spPr>
        <a:xfrm>
          <a:off x="3746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141605</xdr:rowOff>
    </xdr:from>
    <xdr:to>
      <xdr:col>15</xdr:col>
      <xdr:colOff>101600</xdr:colOff>
      <xdr:row>38</xdr:row>
      <xdr:rowOff>71755</xdr:rowOff>
    </xdr:to>
    <xdr:sp macro="" textlink="">
      <xdr:nvSpPr>
        <xdr:cNvPr id="65" name="フローチャート: 判断 64">
          <a:extLst>
            <a:ext uri="{FF2B5EF4-FFF2-40B4-BE49-F238E27FC236}">
              <a16:creationId xmlns:a16="http://schemas.microsoft.com/office/drawing/2014/main" id="{DDDABCC0-A356-4818-85B0-FA3C764D557B}"/>
            </a:ext>
          </a:extLst>
        </xdr:cNvPr>
        <xdr:cNvSpPr/>
      </xdr:nvSpPr>
      <xdr:spPr>
        <a:xfrm>
          <a:off x="28575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114935</xdr:rowOff>
    </xdr:from>
    <xdr:to>
      <xdr:col>10</xdr:col>
      <xdr:colOff>165100</xdr:colOff>
      <xdr:row>38</xdr:row>
      <xdr:rowOff>45085</xdr:rowOff>
    </xdr:to>
    <xdr:sp macro="" textlink="">
      <xdr:nvSpPr>
        <xdr:cNvPr id="66" name="フローチャート: 判断 65">
          <a:extLst>
            <a:ext uri="{FF2B5EF4-FFF2-40B4-BE49-F238E27FC236}">
              <a16:creationId xmlns:a16="http://schemas.microsoft.com/office/drawing/2014/main" id="{798334BC-A1BB-4DCD-B39C-3C4E0B10D0D5}"/>
            </a:ext>
          </a:extLst>
        </xdr:cNvPr>
        <xdr:cNvSpPr/>
      </xdr:nvSpPr>
      <xdr:spPr>
        <a:xfrm>
          <a:off x="1968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52070</xdr:rowOff>
    </xdr:from>
    <xdr:to>
      <xdr:col>6</xdr:col>
      <xdr:colOff>38100</xdr:colOff>
      <xdr:row>37</xdr:row>
      <xdr:rowOff>153670</xdr:rowOff>
    </xdr:to>
    <xdr:sp macro="" textlink="">
      <xdr:nvSpPr>
        <xdr:cNvPr id="67" name="フローチャート: 判断 66">
          <a:extLst>
            <a:ext uri="{FF2B5EF4-FFF2-40B4-BE49-F238E27FC236}">
              <a16:creationId xmlns:a16="http://schemas.microsoft.com/office/drawing/2014/main" id="{05304B45-BB00-4E0F-9CD5-90A06A99AF93}"/>
            </a:ext>
          </a:extLst>
        </xdr:cNvPr>
        <xdr:cNvSpPr/>
      </xdr:nvSpPr>
      <xdr:spPr>
        <a:xfrm>
          <a:off x="1079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F0F8073-9C42-4B85-9A26-F09187E29B1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00BAB2F-BBDC-48B2-BB3C-FDAFA39962B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C82001A-973A-4463-811D-A9AC4E813B4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16943B9-DFB0-4CEA-84F1-BCEB4ED811E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1D7540C-725E-4D67-AEC4-D2F125955A7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10160</xdr:rowOff>
    </xdr:from>
    <xdr:to>
      <xdr:col>24</xdr:col>
      <xdr:colOff>114300</xdr:colOff>
      <xdr:row>41</xdr:row>
      <xdr:rowOff>111760</xdr:rowOff>
    </xdr:to>
    <xdr:sp macro="" textlink="">
      <xdr:nvSpPr>
        <xdr:cNvPr id="73" name="楕円 72">
          <a:extLst>
            <a:ext uri="{FF2B5EF4-FFF2-40B4-BE49-F238E27FC236}">
              <a16:creationId xmlns:a16="http://schemas.microsoft.com/office/drawing/2014/main" id="{CED5483C-5DFB-4037-8AD4-918747BE1BBF}"/>
            </a:ext>
          </a:extLst>
        </xdr:cNvPr>
        <xdr:cNvSpPr/>
      </xdr:nvSpPr>
      <xdr:spPr>
        <a:xfrm>
          <a:off x="45847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160037</xdr:rowOff>
    </xdr:from>
    <xdr:ext cx="405111" cy="259045"/>
    <xdr:sp macro="" textlink="">
      <xdr:nvSpPr>
        <xdr:cNvPr id="74" name="【道路】&#10;有形固定資産減価償却率該当値テキスト">
          <a:extLst>
            <a:ext uri="{FF2B5EF4-FFF2-40B4-BE49-F238E27FC236}">
              <a16:creationId xmlns:a16="http://schemas.microsoft.com/office/drawing/2014/main" id="{5A57559E-132D-4D08-BD10-524ACB3E8337}"/>
            </a:ext>
          </a:extLst>
        </xdr:cNvPr>
        <xdr:cNvSpPr txBox="1"/>
      </xdr:nvSpPr>
      <xdr:spPr>
        <a:xfrm>
          <a:off x="4673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4445</xdr:rowOff>
    </xdr:from>
    <xdr:to>
      <xdr:col>20</xdr:col>
      <xdr:colOff>38100</xdr:colOff>
      <xdr:row>41</xdr:row>
      <xdr:rowOff>106045</xdr:rowOff>
    </xdr:to>
    <xdr:sp macro="" textlink="">
      <xdr:nvSpPr>
        <xdr:cNvPr id="75" name="楕円 74">
          <a:extLst>
            <a:ext uri="{FF2B5EF4-FFF2-40B4-BE49-F238E27FC236}">
              <a16:creationId xmlns:a16="http://schemas.microsoft.com/office/drawing/2014/main" id="{B53E2B21-1684-48EB-A967-BA4E077930EB}"/>
            </a:ext>
          </a:extLst>
        </xdr:cNvPr>
        <xdr:cNvSpPr/>
      </xdr:nvSpPr>
      <xdr:spPr>
        <a:xfrm>
          <a:off x="37465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55245</xdr:rowOff>
    </xdr:from>
    <xdr:to>
      <xdr:col>24</xdr:col>
      <xdr:colOff>63500</xdr:colOff>
      <xdr:row>41</xdr:row>
      <xdr:rowOff>60960</xdr:rowOff>
    </xdr:to>
    <xdr:cxnSp macro="">
      <xdr:nvCxnSpPr>
        <xdr:cNvPr id="76" name="直線コネクタ 75">
          <a:extLst>
            <a:ext uri="{FF2B5EF4-FFF2-40B4-BE49-F238E27FC236}">
              <a16:creationId xmlns:a16="http://schemas.microsoft.com/office/drawing/2014/main" id="{601A6DEF-D7AB-406B-A905-6A628E450A32}"/>
            </a:ext>
          </a:extLst>
        </xdr:cNvPr>
        <xdr:cNvCxnSpPr/>
      </xdr:nvCxnSpPr>
      <xdr:spPr>
        <a:xfrm>
          <a:off x="3797300" y="708469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38735</xdr:rowOff>
    </xdr:from>
    <xdr:to>
      <xdr:col>15</xdr:col>
      <xdr:colOff>101600</xdr:colOff>
      <xdr:row>41</xdr:row>
      <xdr:rowOff>140335</xdr:rowOff>
    </xdr:to>
    <xdr:sp macro="" textlink="">
      <xdr:nvSpPr>
        <xdr:cNvPr id="77" name="楕円 76">
          <a:extLst>
            <a:ext uri="{FF2B5EF4-FFF2-40B4-BE49-F238E27FC236}">
              <a16:creationId xmlns:a16="http://schemas.microsoft.com/office/drawing/2014/main" id="{8CB9E00F-64E3-436C-9F73-531DE50E0F1D}"/>
            </a:ext>
          </a:extLst>
        </xdr:cNvPr>
        <xdr:cNvSpPr/>
      </xdr:nvSpPr>
      <xdr:spPr>
        <a:xfrm>
          <a:off x="28575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55245</xdr:rowOff>
    </xdr:from>
    <xdr:to>
      <xdr:col>19</xdr:col>
      <xdr:colOff>177800</xdr:colOff>
      <xdr:row>41</xdr:row>
      <xdr:rowOff>89535</xdr:rowOff>
    </xdr:to>
    <xdr:cxnSp macro="">
      <xdr:nvCxnSpPr>
        <xdr:cNvPr id="78" name="直線コネクタ 77">
          <a:extLst>
            <a:ext uri="{FF2B5EF4-FFF2-40B4-BE49-F238E27FC236}">
              <a16:creationId xmlns:a16="http://schemas.microsoft.com/office/drawing/2014/main" id="{A389530A-9BD4-423B-928A-00E163334333}"/>
            </a:ext>
          </a:extLst>
        </xdr:cNvPr>
        <xdr:cNvCxnSpPr/>
      </xdr:nvCxnSpPr>
      <xdr:spPr>
        <a:xfrm flipV="1">
          <a:off x="2908300" y="70846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36830</xdr:rowOff>
    </xdr:from>
    <xdr:to>
      <xdr:col>10</xdr:col>
      <xdr:colOff>165100</xdr:colOff>
      <xdr:row>41</xdr:row>
      <xdr:rowOff>138430</xdr:rowOff>
    </xdr:to>
    <xdr:sp macro="" textlink="">
      <xdr:nvSpPr>
        <xdr:cNvPr id="79" name="楕円 78">
          <a:extLst>
            <a:ext uri="{FF2B5EF4-FFF2-40B4-BE49-F238E27FC236}">
              <a16:creationId xmlns:a16="http://schemas.microsoft.com/office/drawing/2014/main" id="{99D9E54B-765A-4A14-B39B-BB9F652260FC}"/>
            </a:ext>
          </a:extLst>
        </xdr:cNvPr>
        <xdr:cNvSpPr/>
      </xdr:nvSpPr>
      <xdr:spPr>
        <a:xfrm>
          <a:off x="1968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87630</xdr:rowOff>
    </xdr:from>
    <xdr:to>
      <xdr:col>15</xdr:col>
      <xdr:colOff>50800</xdr:colOff>
      <xdr:row>41</xdr:row>
      <xdr:rowOff>89535</xdr:rowOff>
    </xdr:to>
    <xdr:cxnSp macro="">
      <xdr:nvCxnSpPr>
        <xdr:cNvPr id="80" name="直線コネクタ 79">
          <a:extLst>
            <a:ext uri="{FF2B5EF4-FFF2-40B4-BE49-F238E27FC236}">
              <a16:creationId xmlns:a16="http://schemas.microsoft.com/office/drawing/2014/main" id="{9D5BE171-9857-4E3F-9F04-8D992C34006B}"/>
            </a:ext>
          </a:extLst>
        </xdr:cNvPr>
        <xdr:cNvCxnSpPr/>
      </xdr:nvCxnSpPr>
      <xdr:spPr>
        <a:xfrm>
          <a:off x="2019300" y="71170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34925</xdr:rowOff>
    </xdr:from>
    <xdr:to>
      <xdr:col>6</xdr:col>
      <xdr:colOff>38100</xdr:colOff>
      <xdr:row>41</xdr:row>
      <xdr:rowOff>136525</xdr:rowOff>
    </xdr:to>
    <xdr:sp macro="" textlink="">
      <xdr:nvSpPr>
        <xdr:cNvPr id="81" name="楕円 80">
          <a:extLst>
            <a:ext uri="{FF2B5EF4-FFF2-40B4-BE49-F238E27FC236}">
              <a16:creationId xmlns:a16="http://schemas.microsoft.com/office/drawing/2014/main" id="{C3AD315C-855B-41D2-B5A6-A7EE22AA50E0}"/>
            </a:ext>
          </a:extLst>
        </xdr:cNvPr>
        <xdr:cNvSpPr/>
      </xdr:nvSpPr>
      <xdr:spPr>
        <a:xfrm>
          <a:off x="10795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85725</xdr:rowOff>
    </xdr:from>
    <xdr:to>
      <xdr:col>10</xdr:col>
      <xdr:colOff>114300</xdr:colOff>
      <xdr:row>41</xdr:row>
      <xdr:rowOff>87630</xdr:rowOff>
    </xdr:to>
    <xdr:cxnSp macro="">
      <xdr:nvCxnSpPr>
        <xdr:cNvPr id="82" name="直線コネクタ 81">
          <a:extLst>
            <a:ext uri="{FF2B5EF4-FFF2-40B4-BE49-F238E27FC236}">
              <a16:creationId xmlns:a16="http://schemas.microsoft.com/office/drawing/2014/main" id="{6CD5A5F3-5802-43CC-A4D5-FBAFBA6F2B60}"/>
            </a:ext>
          </a:extLst>
        </xdr:cNvPr>
        <xdr:cNvCxnSpPr/>
      </xdr:nvCxnSpPr>
      <xdr:spPr>
        <a:xfrm>
          <a:off x="1130300" y="71151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156862</xdr:rowOff>
    </xdr:from>
    <xdr:ext cx="405111" cy="259045"/>
    <xdr:sp macro="" textlink="">
      <xdr:nvSpPr>
        <xdr:cNvPr id="83" name="n_1aveValue【道路】&#10;有形固定資産減価償却率">
          <a:extLst>
            <a:ext uri="{FF2B5EF4-FFF2-40B4-BE49-F238E27FC236}">
              <a16:creationId xmlns:a16="http://schemas.microsoft.com/office/drawing/2014/main" id="{D0587559-8E1D-4628-83E9-D9ACC82312B1}"/>
            </a:ext>
          </a:extLst>
        </xdr:cNvPr>
        <xdr:cNvSpPr txBox="1"/>
      </xdr:nvSpPr>
      <xdr:spPr>
        <a:xfrm>
          <a:off x="3582044" y="632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88282</xdr:rowOff>
    </xdr:from>
    <xdr:ext cx="405111" cy="259045"/>
    <xdr:sp macro="" textlink="">
      <xdr:nvSpPr>
        <xdr:cNvPr id="84" name="n_2aveValue【道路】&#10;有形固定資産減価償却率">
          <a:extLst>
            <a:ext uri="{FF2B5EF4-FFF2-40B4-BE49-F238E27FC236}">
              <a16:creationId xmlns:a16="http://schemas.microsoft.com/office/drawing/2014/main" id="{95538B70-9B7E-4F29-BE9C-9780B63DF71E}"/>
            </a:ext>
          </a:extLst>
        </xdr:cNvPr>
        <xdr:cNvSpPr txBox="1"/>
      </xdr:nvSpPr>
      <xdr:spPr>
        <a:xfrm>
          <a:off x="2705744"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61612</xdr:rowOff>
    </xdr:from>
    <xdr:ext cx="405111" cy="259045"/>
    <xdr:sp macro="" textlink="">
      <xdr:nvSpPr>
        <xdr:cNvPr id="85" name="n_3aveValue【道路】&#10;有形固定資産減価償却率">
          <a:extLst>
            <a:ext uri="{FF2B5EF4-FFF2-40B4-BE49-F238E27FC236}">
              <a16:creationId xmlns:a16="http://schemas.microsoft.com/office/drawing/2014/main" id="{AA91B03E-F89F-4947-99C8-51E305B31FF4}"/>
            </a:ext>
          </a:extLst>
        </xdr:cNvPr>
        <xdr:cNvSpPr txBox="1"/>
      </xdr:nvSpPr>
      <xdr:spPr>
        <a:xfrm>
          <a:off x="1816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170197</xdr:rowOff>
    </xdr:from>
    <xdr:ext cx="405111" cy="259045"/>
    <xdr:sp macro="" textlink="">
      <xdr:nvSpPr>
        <xdr:cNvPr id="86" name="n_4aveValue【道路】&#10;有形固定資産減価償却率">
          <a:extLst>
            <a:ext uri="{FF2B5EF4-FFF2-40B4-BE49-F238E27FC236}">
              <a16:creationId xmlns:a16="http://schemas.microsoft.com/office/drawing/2014/main" id="{5DFA6B6A-F8E5-4B62-A30F-F5724BC0E3AC}"/>
            </a:ext>
          </a:extLst>
        </xdr:cNvPr>
        <xdr:cNvSpPr txBox="1"/>
      </xdr:nvSpPr>
      <xdr:spPr>
        <a:xfrm>
          <a:off x="927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97172</xdr:rowOff>
    </xdr:from>
    <xdr:ext cx="405111" cy="259045"/>
    <xdr:sp macro="" textlink="">
      <xdr:nvSpPr>
        <xdr:cNvPr id="87" name="n_1mainValue【道路】&#10;有形固定資産減価償却率">
          <a:extLst>
            <a:ext uri="{FF2B5EF4-FFF2-40B4-BE49-F238E27FC236}">
              <a16:creationId xmlns:a16="http://schemas.microsoft.com/office/drawing/2014/main" id="{BA15F0B8-12AD-4BB8-AA21-758F6864B21E}"/>
            </a:ext>
          </a:extLst>
        </xdr:cNvPr>
        <xdr:cNvSpPr txBox="1"/>
      </xdr:nvSpPr>
      <xdr:spPr>
        <a:xfrm>
          <a:off x="3582044"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131462</xdr:rowOff>
    </xdr:from>
    <xdr:ext cx="405111" cy="259045"/>
    <xdr:sp macro="" textlink="">
      <xdr:nvSpPr>
        <xdr:cNvPr id="88" name="n_2mainValue【道路】&#10;有形固定資産減価償却率">
          <a:extLst>
            <a:ext uri="{FF2B5EF4-FFF2-40B4-BE49-F238E27FC236}">
              <a16:creationId xmlns:a16="http://schemas.microsoft.com/office/drawing/2014/main" id="{96172422-2896-4A7C-B679-3D719C4B3762}"/>
            </a:ext>
          </a:extLst>
        </xdr:cNvPr>
        <xdr:cNvSpPr txBox="1"/>
      </xdr:nvSpPr>
      <xdr:spPr>
        <a:xfrm>
          <a:off x="2705744" y="716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129557</xdr:rowOff>
    </xdr:from>
    <xdr:ext cx="405111" cy="259045"/>
    <xdr:sp macro="" textlink="">
      <xdr:nvSpPr>
        <xdr:cNvPr id="89" name="n_3mainValue【道路】&#10;有形固定資産減価償却率">
          <a:extLst>
            <a:ext uri="{FF2B5EF4-FFF2-40B4-BE49-F238E27FC236}">
              <a16:creationId xmlns:a16="http://schemas.microsoft.com/office/drawing/2014/main" id="{594C8022-7103-4AC0-AF0B-010C3FFE9809}"/>
            </a:ext>
          </a:extLst>
        </xdr:cNvPr>
        <xdr:cNvSpPr txBox="1"/>
      </xdr:nvSpPr>
      <xdr:spPr>
        <a:xfrm>
          <a:off x="18167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127652</xdr:rowOff>
    </xdr:from>
    <xdr:ext cx="405111" cy="259045"/>
    <xdr:sp macro="" textlink="">
      <xdr:nvSpPr>
        <xdr:cNvPr id="90" name="n_4mainValue【道路】&#10;有形固定資産減価償却率">
          <a:extLst>
            <a:ext uri="{FF2B5EF4-FFF2-40B4-BE49-F238E27FC236}">
              <a16:creationId xmlns:a16="http://schemas.microsoft.com/office/drawing/2014/main" id="{3A08621C-005F-4790-899A-632E52C82626}"/>
            </a:ext>
          </a:extLst>
        </xdr:cNvPr>
        <xdr:cNvSpPr txBox="1"/>
      </xdr:nvSpPr>
      <xdr:spPr>
        <a:xfrm>
          <a:off x="927744"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D3F62CBE-DA50-4A40-974B-9028BAAB43F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120B4BC-AB29-4BFC-BA43-5CCFA7DEB21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40824E7-EF32-41D2-9A9B-9EAFC7B4D47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E7C70F7D-9499-4A98-9571-BA12EE5A757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522E3B0-1661-4791-A1DD-D4D39247EA8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41DA880-4318-406E-B894-231E5F8B059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733F54B-6452-45A6-86C3-BF02344FDEE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DCAB132-CB79-4215-9F34-36AA919B396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FDB83449-C3E5-4DF8-B5F5-8EAA4FF3244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58D51535-4F82-4379-96DB-6486774623C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F7A6CB99-A66D-4AF6-A537-B60F699C0DF3}"/>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9571A1F8-3BCC-41A7-89C4-41116F67E3C1}"/>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1911063B-AA14-4F12-B09E-106916703FE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B20EBD85-554F-40A5-B70C-60DC51D003F3}"/>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DEDFDDFB-6AA5-44B4-8B7A-953506D87C7A}"/>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3E7D1E1F-CD1C-44A1-BBBE-549BB75A7852}"/>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F8EB5C2F-BB1F-4A10-9443-D62724EE46AD}"/>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9C138C1E-D1F0-44B3-85CD-7E80CDC1051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CEA21EB7-1A2B-4E33-908A-70D2849D7F9C}"/>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8BE54C3F-D903-46C1-9101-D23898F39058}"/>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76C2BF1E-5A67-44C5-B5FE-B3AA2E323715}"/>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9272A7E2-5F2A-44C7-B3AC-815790ECD842}"/>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BEFC7982-2DA3-4341-9ADF-FCE1BA03E8D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2048DB72-91CD-4752-ADB8-39C2E57D32D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FD4B588C-6276-4F4A-92B3-8798C2B8C99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a:extLst>
            <a:ext uri="{FF2B5EF4-FFF2-40B4-BE49-F238E27FC236}">
              <a16:creationId xmlns:a16="http://schemas.microsoft.com/office/drawing/2014/main" id="{F2AAEF88-0FA9-458A-B67C-62C5EE091E9B}"/>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a:extLst>
            <a:ext uri="{FF2B5EF4-FFF2-40B4-BE49-F238E27FC236}">
              <a16:creationId xmlns:a16="http://schemas.microsoft.com/office/drawing/2014/main" id="{31964536-D1FD-4AC9-81C9-4A602E15138D}"/>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a:extLst>
            <a:ext uri="{FF2B5EF4-FFF2-40B4-BE49-F238E27FC236}">
              <a16:creationId xmlns:a16="http://schemas.microsoft.com/office/drawing/2014/main" id="{83C296CE-DB8C-4163-864D-74BE4CFD908F}"/>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a:extLst>
            <a:ext uri="{FF2B5EF4-FFF2-40B4-BE49-F238E27FC236}">
              <a16:creationId xmlns:a16="http://schemas.microsoft.com/office/drawing/2014/main" id="{7F55B489-A7DE-45F2-AC71-C2CB52A8EF84}"/>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a:extLst>
            <a:ext uri="{FF2B5EF4-FFF2-40B4-BE49-F238E27FC236}">
              <a16:creationId xmlns:a16="http://schemas.microsoft.com/office/drawing/2014/main" id="{472AE2C7-D128-4FDE-94E2-F8BE0DAB6BF7}"/>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139468</xdr:rowOff>
    </xdr:from>
    <xdr:ext cx="534377" cy="259045"/>
    <xdr:sp macro="" textlink="">
      <xdr:nvSpPr>
        <xdr:cNvPr id="121" name="【道路】&#10;一人当たり延長平均値テキスト">
          <a:extLst>
            <a:ext uri="{FF2B5EF4-FFF2-40B4-BE49-F238E27FC236}">
              <a16:creationId xmlns:a16="http://schemas.microsoft.com/office/drawing/2014/main" id="{22C83E3E-7146-4972-8D9D-62C182E6D470}"/>
            </a:ext>
          </a:extLst>
        </xdr:cNvPr>
        <xdr:cNvSpPr txBox="1"/>
      </xdr:nvSpPr>
      <xdr:spPr>
        <a:xfrm>
          <a:off x="10515600" y="6654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a:extLst>
            <a:ext uri="{FF2B5EF4-FFF2-40B4-BE49-F238E27FC236}">
              <a16:creationId xmlns:a16="http://schemas.microsoft.com/office/drawing/2014/main" id="{3ADEFF9F-312A-41A0-83A3-AB42CE5D7180}"/>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154069</xdr:rowOff>
    </xdr:from>
    <xdr:to>
      <xdr:col>50</xdr:col>
      <xdr:colOff>165100</xdr:colOff>
      <xdr:row>37</xdr:row>
      <xdr:rowOff>84219</xdr:rowOff>
    </xdr:to>
    <xdr:sp macro="" textlink="">
      <xdr:nvSpPr>
        <xdr:cNvPr id="123" name="フローチャート: 判断 122">
          <a:extLst>
            <a:ext uri="{FF2B5EF4-FFF2-40B4-BE49-F238E27FC236}">
              <a16:creationId xmlns:a16="http://schemas.microsoft.com/office/drawing/2014/main" id="{1D08914B-58B3-452E-BAE7-C3817F4D06BC}"/>
            </a:ext>
          </a:extLst>
        </xdr:cNvPr>
        <xdr:cNvSpPr/>
      </xdr:nvSpPr>
      <xdr:spPr>
        <a:xfrm>
          <a:off x="9588500" y="632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80835</xdr:rowOff>
    </xdr:from>
    <xdr:to>
      <xdr:col>46</xdr:col>
      <xdr:colOff>38100</xdr:colOff>
      <xdr:row>37</xdr:row>
      <xdr:rowOff>10985</xdr:rowOff>
    </xdr:to>
    <xdr:sp macro="" textlink="">
      <xdr:nvSpPr>
        <xdr:cNvPr id="124" name="フローチャート: 判断 123">
          <a:extLst>
            <a:ext uri="{FF2B5EF4-FFF2-40B4-BE49-F238E27FC236}">
              <a16:creationId xmlns:a16="http://schemas.microsoft.com/office/drawing/2014/main" id="{82DD3EB7-24BC-4A89-8DE8-D25B82BED45C}"/>
            </a:ext>
          </a:extLst>
        </xdr:cNvPr>
        <xdr:cNvSpPr/>
      </xdr:nvSpPr>
      <xdr:spPr>
        <a:xfrm>
          <a:off x="8699500" y="62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35</xdr:row>
      <xdr:rowOff>69455</xdr:rowOff>
    </xdr:from>
    <xdr:to>
      <xdr:col>41</xdr:col>
      <xdr:colOff>101600</xdr:colOff>
      <xdr:row>35</xdr:row>
      <xdr:rowOff>171055</xdr:rowOff>
    </xdr:to>
    <xdr:sp macro="" textlink="">
      <xdr:nvSpPr>
        <xdr:cNvPr id="125" name="フローチャート: 判断 124">
          <a:extLst>
            <a:ext uri="{FF2B5EF4-FFF2-40B4-BE49-F238E27FC236}">
              <a16:creationId xmlns:a16="http://schemas.microsoft.com/office/drawing/2014/main" id="{1F587020-E9EF-4B28-82C8-FDB509463279}"/>
            </a:ext>
          </a:extLst>
        </xdr:cNvPr>
        <xdr:cNvSpPr/>
      </xdr:nvSpPr>
      <xdr:spPr>
        <a:xfrm>
          <a:off x="7810500" y="607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132385</xdr:rowOff>
    </xdr:from>
    <xdr:to>
      <xdr:col>36</xdr:col>
      <xdr:colOff>165100</xdr:colOff>
      <xdr:row>37</xdr:row>
      <xdr:rowOff>62535</xdr:rowOff>
    </xdr:to>
    <xdr:sp macro="" textlink="">
      <xdr:nvSpPr>
        <xdr:cNvPr id="126" name="フローチャート: 判断 125">
          <a:extLst>
            <a:ext uri="{FF2B5EF4-FFF2-40B4-BE49-F238E27FC236}">
              <a16:creationId xmlns:a16="http://schemas.microsoft.com/office/drawing/2014/main" id="{0690937F-6298-4932-9DFA-4C47827EF9C1}"/>
            </a:ext>
          </a:extLst>
        </xdr:cNvPr>
        <xdr:cNvSpPr/>
      </xdr:nvSpPr>
      <xdr:spPr>
        <a:xfrm>
          <a:off x="6921500" y="630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6C435FB-9B3F-4B30-8B46-7AF67DE8F69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958F762-B5BC-487D-A081-C004327204F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8806472-2DC0-4019-B1FD-CD04E49C4F5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2DD94FB-084E-424C-966D-B99F9825309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1726395D-6ADE-43EC-AE5C-F0368BC4F29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23457</xdr:rowOff>
    </xdr:from>
    <xdr:to>
      <xdr:col>55</xdr:col>
      <xdr:colOff>50800</xdr:colOff>
      <xdr:row>37</xdr:row>
      <xdr:rowOff>125057</xdr:rowOff>
    </xdr:to>
    <xdr:sp macro="" textlink="">
      <xdr:nvSpPr>
        <xdr:cNvPr id="132" name="楕円 131">
          <a:extLst>
            <a:ext uri="{FF2B5EF4-FFF2-40B4-BE49-F238E27FC236}">
              <a16:creationId xmlns:a16="http://schemas.microsoft.com/office/drawing/2014/main" id="{36A5D1B5-3298-4C6F-9499-716BFB34883F}"/>
            </a:ext>
          </a:extLst>
        </xdr:cNvPr>
        <xdr:cNvSpPr/>
      </xdr:nvSpPr>
      <xdr:spPr>
        <a:xfrm>
          <a:off x="10426700" y="636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46334</xdr:rowOff>
    </xdr:from>
    <xdr:ext cx="534377" cy="259045"/>
    <xdr:sp macro="" textlink="">
      <xdr:nvSpPr>
        <xdr:cNvPr id="133" name="【道路】&#10;一人当たり延長該当値テキスト">
          <a:extLst>
            <a:ext uri="{FF2B5EF4-FFF2-40B4-BE49-F238E27FC236}">
              <a16:creationId xmlns:a16="http://schemas.microsoft.com/office/drawing/2014/main" id="{8A9C3417-FA8C-4037-B2FD-5A6A1C49886E}"/>
            </a:ext>
          </a:extLst>
        </xdr:cNvPr>
        <xdr:cNvSpPr txBox="1"/>
      </xdr:nvSpPr>
      <xdr:spPr>
        <a:xfrm>
          <a:off x="10515600" y="621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40945</xdr:rowOff>
    </xdr:from>
    <xdr:to>
      <xdr:col>50</xdr:col>
      <xdr:colOff>165100</xdr:colOff>
      <xdr:row>37</xdr:row>
      <xdr:rowOff>142545</xdr:rowOff>
    </xdr:to>
    <xdr:sp macro="" textlink="">
      <xdr:nvSpPr>
        <xdr:cNvPr id="134" name="楕円 133">
          <a:extLst>
            <a:ext uri="{FF2B5EF4-FFF2-40B4-BE49-F238E27FC236}">
              <a16:creationId xmlns:a16="http://schemas.microsoft.com/office/drawing/2014/main" id="{2FFB260B-80CF-40C3-B1B1-79442A61A22D}"/>
            </a:ext>
          </a:extLst>
        </xdr:cNvPr>
        <xdr:cNvSpPr/>
      </xdr:nvSpPr>
      <xdr:spPr>
        <a:xfrm>
          <a:off x="9588500" y="63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74257</xdr:rowOff>
    </xdr:from>
    <xdr:to>
      <xdr:col>55</xdr:col>
      <xdr:colOff>0</xdr:colOff>
      <xdr:row>37</xdr:row>
      <xdr:rowOff>91745</xdr:rowOff>
    </xdr:to>
    <xdr:cxnSp macro="">
      <xdr:nvCxnSpPr>
        <xdr:cNvPr id="135" name="直線コネクタ 134">
          <a:extLst>
            <a:ext uri="{FF2B5EF4-FFF2-40B4-BE49-F238E27FC236}">
              <a16:creationId xmlns:a16="http://schemas.microsoft.com/office/drawing/2014/main" id="{B742B7D2-98F7-4E8D-90C7-66E31DAFEC1F}"/>
            </a:ext>
          </a:extLst>
        </xdr:cNvPr>
        <xdr:cNvCxnSpPr/>
      </xdr:nvCxnSpPr>
      <xdr:spPr>
        <a:xfrm flipV="1">
          <a:off x="9639300" y="6417907"/>
          <a:ext cx="8382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60147</xdr:rowOff>
    </xdr:from>
    <xdr:to>
      <xdr:col>46</xdr:col>
      <xdr:colOff>38100</xdr:colOff>
      <xdr:row>37</xdr:row>
      <xdr:rowOff>161747</xdr:rowOff>
    </xdr:to>
    <xdr:sp macro="" textlink="">
      <xdr:nvSpPr>
        <xdr:cNvPr id="136" name="楕円 135">
          <a:extLst>
            <a:ext uri="{FF2B5EF4-FFF2-40B4-BE49-F238E27FC236}">
              <a16:creationId xmlns:a16="http://schemas.microsoft.com/office/drawing/2014/main" id="{9E9F5535-75E9-4EBA-B132-252732C7D78E}"/>
            </a:ext>
          </a:extLst>
        </xdr:cNvPr>
        <xdr:cNvSpPr/>
      </xdr:nvSpPr>
      <xdr:spPr>
        <a:xfrm>
          <a:off x="8699500" y="640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91745</xdr:rowOff>
    </xdr:from>
    <xdr:to>
      <xdr:col>50</xdr:col>
      <xdr:colOff>114300</xdr:colOff>
      <xdr:row>37</xdr:row>
      <xdr:rowOff>110947</xdr:rowOff>
    </xdr:to>
    <xdr:cxnSp macro="">
      <xdr:nvCxnSpPr>
        <xdr:cNvPr id="137" name="直線コネクタ 136">
          <a:extLst>
            <a:ext uri="{FF2B5EF4-FFF2-40B4-BE49-F238E27FC236}">
              <a16:creationId xmlns:a16="http://schemas.microsoft.com/office/drawing/2014/main" id="{379054D3-35F3-479F-84C0-BA024E2196E9}"/>
            </a:ext>
          </a:extLst>
        </xdr:cNvPr>
        <xdr:cNvCxnSpPr/>
      </xdr:nvCxnSpPr>
      <xdr:spPr>
        <a:xfrm flipV="1">
          <a:off x="8750300" y="6435395"/>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71691</xdr:rowOff>
    </xdr:from>
    <xdr:to>
      <xdr:col>41</xdr:col>
      <xdr:colOff>101600</xdr:colOff>
      <xdr:row>38</xdr:row>
      <xdr:rowOff>1842</xdr:rowOff>
    </xdr:to>
    <xdr:sp macro="" textlink="">
      <xdr:nvSpPr>
        <xdr:cNvPr id="138" name="楕円 137">
          <a:extLst>
            <a:ext uri="{FF2B5EF4-FFF2-40B4-BE49-F238E27FC236}">
              <a16:creationId xmlns:a16="http://schemas.microsoft.com/office/drawing/2014/main" id="{27A2C077-4743-410D-B3CC-2333C8994632}"/>
            </a:ext>
          </a:extLst>
        </xdr:cNvPr>
        <xdr:cNvSpPr/>
      </xdr:nvSpPr>
      <xdr:spPr>
        <a:xfrm>
          <a:off x="7810500" y="64153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110947</xdr:rowOff>
    </xdr:from>
    <xdr:to>
      <xdr:col>45</xdr:col>
      <xdr:colOff>177800</xdr:colOff>
      <xdr:row>37</xdr:row>
      <xdr:rowOff>122491</xdr:rowOff>
    </xdr:to>
    <xdr:cxnSp macro="">
      <xdr:nvCxnSpPr>
        <xdr:cNvPr id="139" name="直線コネクタ 138">
          <a:extLst>
            <a:ext uri="{FF2B5EF4-FFF2-40B4-BE49-F238E27FC236}">
              <a16:creationId xmlns:a16="http://schemas.microsoft.com/office/drawing/2014/main" id="{49256AEC-3790-4F57-9D71-6BB06D2837F4}"/>
            </a:ext>
          </a:extLst>
        </xdr:cNvPr>
        <xdr:cNvCxnSpPr/>
      </xdr:nvCxnSpPr>
      <xdr:spPr>
        <a:xfrm flipV="1">
          <a:off x="7861300" y="6454597"/>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80444</xdr:rowOff>
    </xdr:from>
    <xdr:to>
      <xdr:col>36</xdr:col>
      <xdr:colOff>165100</xdr:colOff>
      <xdr:row>38</xdr:row>
      <xdr:rowOff>10593</xdr:rowOff>
    </xdr:to>
    <xdr:sp macro="" textlink="">
      <xdr:nvSpPr>
        <xdr:cNvPr id="140" name="楕円 139">
          <a:extLst>
            <a:ext uri="{FF2B5EF4-FFF2-40B4-BE49-F238E27FC236}">
              <a16:creationId xmlns:a16="http://schemas.microsoft.com/office/drawing/2014/main" id="{FCD09ACF-1414-4729-B7E0-99704EA6E1A7}"/>
            </a:ext>
          </a:extLst>
        </xdr:cNvPr>
        <xdr:cNvSpPr/>
      </xdr:nvSpPr>
      <xdr:spPr>
        <a:xfrm>
          <a:off x="6921500" y="64240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122491</xdr:rowOff>
    </xdr:from>
    <xdr:to>
      <xdr:col>41</xdr:col>
      <xdr:colOff>50800</xdr:colOff>
      <xdr:row>37</xdr:row>
      <xdr:rowOff>131244</xdr:rowOff>
    </xdr:to>
    <xdr:cxnSp macro="">
      <xdr:nvCxnSpPr>
        <xdr:cNvPr id="141" name="直線コネクタ 140">
          <a:extLst>
            <a:ext uri="{FF2B5EF4-FFF2-40B4-BE49-F238E27FC236}">
              <a16:creationId xmlns:a16="http://schemas.microsoft.com/office/drawing/2014/main" id="{ABB1B787-F677-48FA-BCE0-A1216A52F13F}"/>
            </a:ext>
          </a:extLst>
        </xdr:cNvPr>
        <xdr:cNvCxnSpPr/>
      </xdr:nvCxnSpPr>
      <xdr:spPr>
        <a:xfrm flipV="1">
          <a:off x="6972300" y="6466141"/>
          <a:ext cx="8890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100746</xdr:rowOff>
    </xdr:from>
    <xdr:ext cx="534377" cy="259045"/>
    <xdr:sp macro="" textlink="">
      <xdr:nvSpPr>
        <xdr:cNvPr id="142" name="n_1aveValue【道路】&#10;一人当たり延長">
          <a:extLst>
            <a:ext uri="{FF2B5EF4-FFF2-40B4-BE49-F238E27FC236}">
              <a16:creationId xmlns:a16="http://schemas.microsoft.com/office/drawing/2014/main" id="{43076414-C503-4E50-9113-A725632D7A09}"/>
            </a:ext>
          </a:extLst>
        </xdr:cNvPr>
        <xdr:cNvSpPr txBox="1"/>
      </xdr:nvSpPr>
      <xdr:spPr>
        <a:xfrm>
          <a:off x="9359411" y="610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27512</xdr:rowOff>
    </xdr:from>
    <xdr:ext cx="534377" cy="259045"/>
    <xdr:sp macro="" textlink="">
      <xdr:nvSpPr>
        <xdr:cNvPr id="143" name="n_2aveValue【道路】&#10;一人当たり延長">
          <a:extLst>
            <a:ext uri="{FF2B5EF4-FFF2-40B4-BE49-F238E27FC236}">
              <a16:creationId xmlns:a16="http://schemas.microsoft.com/office/drawing/2014/main" id="{EFD1AD65-B63D-46EA-8D11-DAF7844ECF0B}"/>
            </a:ext>
          </a:extLst>
        </xdr:cNvPr>
        <xdr:cNvSpPr txBox="1"/>
      </xdr:nvSpPr>
      <xdr:spPr>
        <a:xfrm>
          <a:off x="8483111" y="602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16132</xdr:rowOff>
    </xdr:from>
    <xdr:ext cx="534377" cy="259045"/>
    <xdr:sp macro="" textlink="">
      <xdr:nvSpPr>
        <xdr:cNvPr id="144" name="n_3aveValue【道路】&#10;一人当たり延長">
          <a:extLst>
            <a:ext uri="{FF2B5EF4-FFF2-40B4-BE49-F238E27FC236}">
              <a16:creationId xmlns:a16="http://schemas.microsoft.com/office/drawing/2014/main" id="{624DD189-CA96-4CC9-AA4E-605FB47D818A}"/>
            </a:ext>
          </a:extLst>
        </xdr:cNvPr>
        <xdr:cNvSpPr txBox="1"/>
      </xdr:nvSpPr>
      <xdr:spPr>
        <a:xfrm>
          <a:off x="7594111" y="584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79062</xdr:rowOff>
    </xdr:from>
    <xdr:ext cx="534377" cy="259045"/>
    <xdr:sp macro="" textlink="">
      <xdr:nvSpPr>
        <xdr:cNvPr id="145" name="n_4aveValue【道路】&#10;一人当たり延長">
          <a:extLst>
            <a:ext uri="{FF2B5EF4-FFF2-40B4-BE49-F238E27FC236}">
              <a16:creationId xmlns:a16="http://schemas.microsoft.com/office/drawing/2014/main" id="{8FAF4E55-98EF-44DF-BA10-312AF22FBB81}"/>
            </a:ext>
          </a:extLst>
        </xdr:cNvPr>
        <xdr:cNvSpPr txBox="1"/>
      </xdr:nvSpPr>
      <xdr:spPr>
        <a:xfrm>
          <a:off x="6705111" y="607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133672</xdr:rowOff>
    </xdr:from>
    <xdr:ext cx="534377" cy="259045"/>
    <xdr:sp macro="" textlink="">
      <xdr:nvSpPr>
        <xdr:cNvPr id="146" name="n_1mainValue【道路】&#10;一人当たり延長">
          <a:extLst>
            <a:ext uri="{FF2B5EF4-FFF2-40B4-BE49-F238E27FC236}">
              <a16:creationId xmlns:a16="http://schemas.microsoft.com/office/drawing/2014/main" id="{E121A959-6BAF-4C24-8B8B-720089C60148}"/>
            </a:ext>
          </a:extLst>
        </xdr:cNvPr>
        <xdr:cNvSpPr txBox="1"/>
      </xdr:nvSpPr>
      <xdr:spPr>
        <a:xfrm>
          <a:off x="9359411" y="647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152874</xdr:rowOff>
    </xdr:from>
    <xdr:ext cx="534377" cy="259045"/>
    <xdr:sp macro="" textlink="">
      <xdr:nvSpPr>
        <xdr:cNvPr id="147" name="n_2mainValue【道路】&#10;一人当たり延長">
          <a:extLst>
            <a:ext uri="{FF2B5EF4-FFF2-40B4-BE49-F238E27FC236}">
              <a16:creationId xmlns:a16="http://schemas.microsoft.com/office/drawing/2014/main" id="{20F30432-2FB1-4D75-B25E-4FCDF4370327}"/>
            </a:ext>
          </a:extLst>
        </xdr:cNvPr>
        <xdr:cNvSpPr txBox="1"/>
      </xdr:nvSpPr>
      <xdr:spPr>
        <a:xfrm>
          <a:off x="8483111" y="649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164419</xdr:rowOff>
    </xdr:from>
    <xdr:ext cx="534377" cy="259045"/>
    <xdr:sp macro="" textlink="">
      <xdr:nvSpPr>
        <xdr:cNvPr id="148" name="n_3mainValue【道路】&#10;一人当たり延長">
          <a:extLst>
            <a:ext uri="{FF2B5EF4-FFF2-40B4-BE49-F238E27FC236}">
              <a16:creationId xmlns:a16="http://schemas.microsoft.com/office/drawing/2014/main" id="{9C56CEDE-6741-428D-8987-BD73A9DD4A30}"/>
            </a:ext>
          </a:extLst>
        </xdr:cNvPr>
        <xdr:cNvSpPr txBox="1"/>
      </xdr:nvSpPr>
      <xdr:spPr>
        <a:xfrm>
          <a:off x="7594111" y="650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1721</xdr:rowOff>
    </xdr:from>
    <xdr:ext cx="534377" cy="259045"/>
    <xdr:sp macro="" textlink="">
      <xdr:nvSpPr>
        <xdr:cNvPr id="149" name="n_4mainValue【道路】&#10;一人当たり延長">
          <a:extLst>
            <a:ext uri="{FF2B5EF4-FFF2-40B4-BE49-F238E27FC236}">
              <a16:creationId xmlns:a16="http://schemas.microsoft.com/office/drawing/2014/main" id="{18037C3E-6FC5-45E4-8BC1-1A118251A5F7}"/>
            </a:ext>
          </a:extLst>
        </xdr:cNvPr>
        <xdr:cNvSpPr txBox="1"/>
      </xdr:nvSpPr>
      <xdr:spPr>
        <a:xfrm>
          <a:off x="6705111" y="651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516D3741-4040-40F8-B2A3-83B0A579EAC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5257F8FA-3D6A-49E8-B73B-7430FE230C4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515B20C0-2F95-4E8C-95E8-E677144158B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FD0A424F-AE19-42D9-A3B7-D5E356725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FE58E116-C08D-475E-8A00-BC93BABDFCB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1C8F6D0D-5E94-4EA8-9FF8-0D5D66E677C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C75C55E7-AAE5-4994-AF88-513717A0191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4E8ACEB4-3FE7-4F74-890B-78DB019A8AA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7DC32F11-C32E-4F5B-BF0C-5238B993F49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1556FBB4-2A50-43E6-BFD9-6D7168EC699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741A1AEE-A924-4075-BA3C-8624197BB4C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D7326F6-B551-47ED-B1F3-690E50B0899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C72551AF-D4A3-4A5C-AC59-0166CB50E28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ABC04953-0434-4C2F-B8BF-08D8BF1EF21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DEDA5C21-CB68-405C-939F-498E1CAA19C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E0CB2D6F-B15E-4829-A3DE-24D4735CEA7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458D7160-E575-4A7E-A116-A9C085D5140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26C31CB4-4A0A-479C-AE46-0CBB9B15B00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B433F172-CEC9-466A-9058-424625B8884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472B953E-1599-481D-AAA6-263E5AB3B91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ACE458CB-514E-4C42-A480-9194D316553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1E853CAA-F126-4FCD-AFFA-46E029BC666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7D7E765C-5EEE-4C36-9096-FFDD0C6EE16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1DD1F936-D6D9-47FB-A51D-2CA24C37F92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946B7E16-ED0B-45D5-A11C-0CD73FD8C73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a:extLst>
            <a:ext uri="{FF2B5EF4-FFF2-40B4-BE49-F238E27FC236}">
              <a16:creationId xmlns:a16="http://schemas.microsoft.com/office/drawing/2014/main" id="{A9E0E8C4-8B7D-456E-B9AD-AA71BEA36E2B}"/>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AF4F3A6F-BE8D-4DE3-A7B2-8E0B74316E8B}"/>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a:extLst>
            <a:ext uri="{FF2B5EF4-FFF2-40B4-BE49-F238E27FC236}">
              <a16:creationId xmlns:a16="http://schemas.microsoft.com/office/drawing/2014/main" id="{9E073ADE-5A7B-4F23-9911-6E821EAAD9EE}"/>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625EE0FE-7C07-45E1-91E0-69366E93E19E}"/>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a:extLst>
            <a:ext uri="{FF2B5EF4-FFF2-40B4-BE49-F238E27FC236}">
              <a16:creationId xmlns:a16="http://schemas.microsoft.com/office/drawing/2014/main" id="{027F403B-9B36-4773-A55D-815D7FD356FB}"/>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39EE68DE-6511-48BA-8D02-6F73DFABF777}"/>
            </a:ext>
          </a:extLst>
        </xdr:cNvPr>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a:extLst>
            <a:ext uri="{FF2B5EF4-FFF2-40B4-BE49-F238E27FC236}">
              <a16:creationId xmlns:a16="http://schemas.microsoft.com/office/drawing/2014/main" id="{0C910ED6-AFA0-484C-882E-0DBC401EA2DD}"/>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2" name="フローチャート: 判断 181">
          <a:extLst>
            <a:ext uri="{FF2B5EF4-FFF2-40B4-BE49-F238E27FC236}">
              <a16:creationId xmlns:a16="http://schemas.microsoft.com/office/drawing/2014/main" id="{086BB157-06C4-4B37-8FDA-21BF02452FAD}"/>
            </a:ext>
          </a:extLst>
        </xdr:cNvPr>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3" name="フローチャート: 判断 182">
          <a:extLst>
            <a:ext uri="{FF2B5EF4-FFF2-40B4-BE49-F238E27FC236}">
              <a16:creationId xmlns:a16="http://schemas.microsoft.com/office/drawing/2014/main" id="{AE863AD0-C62A-4514-885F-4535E666C634}"/>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4" name="フローチャート: 判断 183">
          <a:extLst>
            <a:ext uri="{FF2B5EF4-FFF2-40B4-BE49-F238E27FC236}">
              <a16:creationId xmlns:a16="http://schemas.microsoft.com/office/drawing/2014/main" id="{AB05F4BB-B722-445B-BA5A-80FC3FF1B334}"/>
            </a:ext>
          </a:extLst>
        </xdr:cNvPr>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5" name="フローチャート: 判断 184">
          <a:extLst>
            <a:ext uri="{FF2B5EF4-FFF2-40B4-BE49-F238E27FC236}">
              <a16:creationId xmlns:a16="http://schemas.microsoft.com/office/drawing/2014/main" id="{627FA84F-3775-4C23-9084-9D6764AD062D}"/>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109D580-E6B3-4876-A3FF-0EEAAC2A780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F9611F0-1DF7-4C90-8AE3-419B96A8C48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A3B6068-CD67-40DB-B46C-BF854AAC2F6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F5BCA6C-D007-4482-A1A5-BE34C7C3538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38F68A1F-31FF-4DE7-983D-ECE6A7A178C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40640</xdr:rowOff>
    </xdr:from>
    <xdr:to>
      <xdr:col>24</xdr:col>
      <xdr:colOff>114300</xdr:colOff>
      <xdr:row>59</xdr:row>
      <xdr:rowOff>142240</xdr:rowOff>
    </xdr:to>
    <xdr:sp macro="" textlink="">
      <xdr:nvSpPr>
        <xdr:cNvPr id="191" name="楕円 190">
          <a:extLst>
            <a:ext uri="{FF2B5EF4-FFF2-40B4-BE49-F238E27FC236}">
              <a16:creationId xmlns:a16="http://schemas.microsoft.com/office/drawing/2014/main" id="{213A5246-965D-4DBE-B313-C9520862AB50}"/>
            </a:ext>
          </a:extLst>
        </xdr:cNvPr>
        <xdr:cNvSpPr/>
      </xdr:nvSpPr>
      <xdr:spPr>
        <a:xfrm>
          <a:off x="45847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63517</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A1165802-3A7E-41CD-96F1-AD2DFD8427AC}"/>
            </a:ext>
          </a:extLst>
        </xdr:cNvPr>
        <xdr:cNvSpPr txBox="1"/>
      </xdr:nvSpPr>
      <xdr:spPr>
        <a:xfrm>
          <a:off x="4673600"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29210</xdr:rowOff>
    </xdr:from>
    <xdr:to>
      <xdr:col>20</xdr:col>
      <xdr:colOff>38100</xdr:colOff>
      <xdr:row>59</xdr:row>
      <xdr:rowOff>130810</xdr:rowOff>
    </xdr:to>
    <xdr:sp macro="" textlink="">
      <xdr:nvSpPr>
        <xdr:cNvPr id="193" name="楕円 192">
          <a:extLst>
            <a:ext uri="{FF2B5EF4-FFF2-40B4-BE49-F238E27FC236}">
              <a16:creationId xmlns:a16="http://schemas.microsoft.com/office/drawing/2014/main" id="{35A719B3-984E-4B37-AE89-8CD8786E5437}"/>
            </a:ext>
          </a:extLst>
        </xdr:cNvPr>
        <xdr:cNvSpPr/>
      </xdr:nvSpPr>
      <xdr:spPr>
        <a:xfrm>
          <a:off x="3746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80010</xdr:rowOff>
    </xdr:from>
    <xdr:to>
      <xdr:col>24</xdr:col>
      <xdr:colOff>63500</xdr:colOff>
      <xdr:row>59</xdr:row>
      <xdr:rowOff>91440</xdr:rowOff>
    </xdr:to>
    <xdr:cxnSp macro="">
      <xdr:nvCxnSpPr>
        <xdr:cNvPr id="194" name="直線コネクタ 193">
          <a:extLst>
            <a:ext uri="{FF2B5EF4-FFF2-40B4-BE49-F238E27FC236}">
              <a16:creationId xmlns:a16="http://schemas.microsoft.com/office/drawing/2014/main" id="{D9EAACA8-0309-46A0-98AF-DF3C21937F1B}"/>
            </a:ext>
          </a:extLst>
        </xdr:cNvPr>
        <xdr:cNvCxnSpPr/>
      </xdr:nvCxnSpPr>
      <xdr:spPr>
        <a:xfrm>
          <a:off x="3797300" y="101955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34109</xdr:rowOff>
    </xdr:from>
    <xdr:to>
      <xdr:col>15</xdr:col>
      <xdr:colOff>101600</xdr:colOff>
      <xdr:row>59</xdr:row>
      <xdr:rowOff>135709</xdr:rowOff>
    </xdr:to>
    <xdr:sp macro="" textlink="">
      <xdr:nvSpPr>
        <xdr:cNvPr id="195" name="楕円 194">
          <a:extLst>
            <a:ext uri="{FF2B5EF4-FFF2-40B4-BE49-F238E27FC236}">
              <a16:creationId xmlns:a16="http://schemas.microsoft.com/office/drawing/2014/main" id="{387AF593-A880-4D2A-BDB1-18579797A02F}"/>
            </a:ext>
          </a:extLst>
        </xdr:cNvPr>
        <xdr:cNvSpPr/>
      </xdr:nvSpPr>
      <xdr:spPr>
        <a:xfrm>
          <a:off x="285750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80010</xdr:rowOff>
    </xdr:from>
    <xdr:to>
      <xdr:col>19</xdr:col>
      <xdr:colOff>177800</xdr:colOff>
      <xdr:row>59</xdr:row>
      <xdr:rowOff>84909</xdr:rowOff>
    </xdr:to>
    <xdr:cxnSp macro="">
      <xdr:nvCxnSpPr>
        <xdr:cNvPr id="196" name="直線コネクタ 195">
          <a:extLst>
            <a:ext uri="{FF2B5EF4-FFF2-40B4-BE49-F238E27FC236}">
              <a16:creationId xmlns:a16="http://schemas.microsoft.com/office/drawing/2014/main" id="{8F16F44A-ED0A-4359-ABB4-1CCDCBAAAAA1}"/>
            </a:ext>
          </a:extLst>
        </xdr:cNvPr>
        <xdr:cNvCxnSpPr/>
      </xdr:nvCxnSpPr>
      <xdr:spPr>
        <a:xfrm flipV="1">
          <a:off x="2908300" y="1019556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97" name="楕円 196">
          <a:extLst>
            <a:ext uri="{FF2B5EF4-FFF2-40B4-BE49-F238E27FC236}">
              <a16:creationId xmlns:a16="http://schemas.microsoft.com/office/drawing/2014/main" id="{B99FE3D2-F3A1-4231-8E56-BDF142DFABA6}"/>
            </a:ext>
          </a:extLst>
        </xdr:cNvPr>
        <xdr:cNvSpPr/>
      </xdr:nvSpPr>
      <xdr:spPr>
        <a:xfrm>
          <a:off x="1968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66947</xdr:rowOff>
    </xdr:from>
    <xdr:to>
      <xdr:col>15</xdr:col>
      <xdr:colOff>50800</xdr:colOff>
      <xdr:row>59</xdr:row>
      <xdr:rowOff>84909</xdr:rowOff>
    </xdr:to>
    <xdr:cxnSp macro="">
      <xdr:nvCxnSpPr>
        <xdr:cNvPr id="198" name="直線コネクタ 197">
          <a:extLst>
            <a:ext uri="{FF2B5EF4-FFF2-40B4-BE49-F238E27FC236}">
              <a16:creationId xmlns:a16="http://schemas.microsoft.com/office/drawing/2014/main" id="{F2F10214-D72F-4435-8D25-4542FC75E235}"/>
            </a:ext>
          </a:extLst>
        </xdr:cNvPr>
        <xdr:cNvCxnSpPr/>
      </xdr:nvCxnSpPr>
      <xdr:spPr>
        <a:xfrm>
          <a:off x="2019300" y="1018249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65133</xdr:rowOff>
    </xdr:from>
    <xdr:to>
      <xdr:col>6</xdr:col>
      <xdr:colOff>38100</xdr:colOff>
      <xdr:row>59</xdr:row>
      <xdr:rowOff>166733</xdr:rowOff>
    </xdr:to>
    <xdr:sp macro="" textlink="">
      <xdr:nvSpPr>
        <xdr:cNvPr id="199" name="楕円 198">
          <a:extLst>
            <a:ext uri="{FF2B5EF4-FFF2-40B4-BE49-F238E27FC236}">
              <a16:creationId xmlns:a16="http://schemas.microsoft.com/office/drawing/2014/main" id="{AE0DC550-136F-4EFC-A510-5493673A45F1}"/>
            </a:ext>
          </a:extLst>
        </xdr:cNvPr>
        <xdr:cNvSpPr/>
      </xdr:nvSpPr>
      <xdr:spPr>
        <a:xfrm>
          <a:off x="1079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66947</xdr:rowOff>
    </xdr:from>
    <xdr:to>
      <xdr:col>10</xdr:col>
      <xdr:colOff>114300</xdr:colOff>
      <xdr:row>59</xdr:row>
      <xdr:rowOff>115933</xdr:rowOff>
    </xdr:to>
    <xdr:cxnSp macro="">
      <xdr:nvCxnSpPr>
        <xdr:cNvPr id="200" name="直線コネクタ 199">
          <a:extLst>
            <a:ext uri="{FF2B5EF4-FFF2-40B4-BE49-F238E27FC236}">
              <a16:creationId xmlns:a16="http://schemas.microsoft.com/office/drawing/2014/main" id="{A3223E36-8C7A-47C4-9388-224240B4FDC4}"/>
            </a:ext>
          </a:extLst>
        </xdr:cNvPr>
        <xdr:cNvCxnSpPr/>
      </xdr:nvCxnSpPr>
      <xdr:spPr>
        <a:xfrm flipV="1">
          <a:off x="1130300" y="1018249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41977D44-F647-4B5D-B81F-EAD2E154807A}"/>
            </a:ext>
          </a:extLst>
        </xdr:cNvPr>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69C8EAEE-2FA7-4F85-90D2-F2F78EBAE99E}"/>
            </a:ext>
          </a:extLst>
        </xdr:cNvPr>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71164A6-F969-447B-ABDC-5454EBD7FBEE}"/>
            </a:ext>
          </a:extLst>
        </xdr:cNvPr>
        <xdr:cNvSpPr txBox="1"/>
      </xdr:nvSpPr>
      <xdr:spPr>
        <a:xfrm>
          <a:off x="1816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633906DE-8662-4E3B-8A9E-F5CA94056832}"/>
            </a:ext>
          </a:extLst>
        </xdr:cNvPr>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147337</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A229BEFB-4D4F-4EB4-8529-D37F5A3A4413}"/>
            </a:ext>
          </a:extLst>
        </xdr:cNvPr>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152236</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7389BDC0-A5EA-4D69-B39D-E59C19CCEE11}"/>
            </a:ext>
          </a:extLst>
        </xdr:cNvPr>
        <xdr:cNvSpPr txBox="1"/>
      </xdr:nvSpPr>
      <xdr:spPr>
        <a:xfrm>
          <a:off x="27057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A66217F8-DA14-4C18-B184-A4A012CA22B5}"/>
            </a:ext>
          </a:extLst>
        </xdr:cNvPr>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11810</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538CB1D0-D7D1-44C6-B08F-91C9AE36AEAF}"/>
            </a:ext>
          </a:extLst>
        </xdr:cNvPr>
        <xdr:cNvSpPr txBox="1"/>
      </xdr:nvSpPr>
      <xdr:spPr>
        <a:xfrm>
          <a:off x="927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D6D96EAB-B298-472A-95B2-03DD75A1329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35A112A3-F9B7-45A7-B1F1-A531DB2A461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AFAFA21F-0888-4042-8DB3-2024CF619E5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4BA707EA-C523-43EC-A4DA-46FBFAAEBE9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AC1BE73C-68A0-489C-A576-E4A15F5531D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E11B8160-A2BA-40ED-80A4-259E3F23E64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2F378251-5137-4B23-8AD0-3FBB4BD3941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5DAC3040-32C7-4F81-8C78-5423462ABC4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1F63359-ACB7-4D00-BCCA-C9514EA1D83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6B2477CE-EBCC-475E-96C0-FF230612AD2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BB3A9ED9-130A-47E4-85B4-EF40E36D786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a:extLst>
            <a:ext uri="{FF2B5EF4-FFF2-40B4-BE49-F238E27FC236}">
              <a16:creationId xmlns:a16="http://schemas.microsoft.com/office/drawing/2014/main" id="{2DD2059A-4FA5-458C-BF6A-ED604CE413DA}"/>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E80899F0-5064-4460-853D-E71D862F83B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a:extLst>
            <a:ext uri="{FF2B5EF4-FFF2-40B4-BE49-F238E27FC236}">
              <a16:creationId xmlns:a16="http://schemas.microsoft.com/office/drawing/2014/main" id="{089C6B7E-08F1-4123-877C-80BF5B214AB2}"/>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85E2DDB3-8AB6-478B-9CD8-1809816CE06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a:extLst>
            <a:ext uri="{FF2B5EF4-FFF2-40B4-BE49-F238E27FC236}">
              <a16:creationId xmlns:a16="http://schemas.microsoft.com/office/drawing/2014/main" id="{57179DB1-99D9-413B-BC2A-1F9676CF1163}"/>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84A588B5-FFDE-4D2D-828A-F0B64413A4A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a:extLst>
            <a:ext uri="{FF2B5EF4-FFF2-40B4-BE49-F238E27FC236}">
              <a16:creationId xmlns:a16="http://schemas.microsoft.com/office/drawing/2014/main" id="{CD9D3F5F-FCFF-489F-A73F-6DDEB4388D8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F2C04D50-816F-4C03-A0F2-C6EB3E8EBF3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DE913FEB-A7BD-4F32-A04C-6A741F4B4D0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9C4219ED-C9AB-463E-95A1-E5EFF46F3A5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a:extLst>
            <a:ext uri="{FF2B5EF4-FFF2-40B4-BE49-F238E27FC236}">
              <a16:creationId xmlns:a16="http://schemas.microsoft.com/office/drawing/2014/main" id="{729E5746-F49C-4926-B83E-DBBEDD486730}"/>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E215F9F0-32CE-4094-A6E3-1E8FF0209531}"/>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a:extLst>
            <a:ext uri="{FF2B5EF4-FFF2-40B4-BE49-F238E27FC236}">
              <a16:creationId xmlns:a16="http://schemas.microsoft.com/office/drawing/2014/main" id="{41859CFF-5476-4D74-B4D6-9EDDE8CFF059}"/>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1A681B2F-9A7B-47FD-9A61-044E87B3DA22}"/>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a:extLst>
            <a:ext uri="{FF2B5EF4-FFF2-40B4-BE49-F238E27FC236}">
              <a16:creationId xmlns:a16="http://schemas.microsoft.com/office/drawing/2014/main" id="{1CA48A14-65DB-4C99-8F9B-DA808B9A3E71}"/>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5AACF9E8-0EA2-4F61-819F-936DB425AD2A}"/>
            </a:ext>
          </a:extLst>
        </xdr:cNvPr>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a:extLst>
            <a:ext uri="{FF2B5EF4-FFF2-40B4-BE49-F238E27FC236}">
              <a16:creationId xmlns:a16="http://schemas.microsoft.com/office/drawing/2014/main" id="{BE5BD982-1512-4573-89E5-6FB8C4193E60}"/>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7" name="フローチャート: 判断 236">
          <a:extLst>
            <a:ext uri="{FF2B5EF4-FFF2-40B4-BE49-F238E27FC236}">
              <a16:creationId xmlns:a16="http://schemas.microsoft.com/office/drawing/2014/main" id="{B4D374EC-B20A-45D0-9801-87E85A61BBF4}"/>
            </a:ext>
          </a:extLst>
        </xdr:cNvPr>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8" name="フローチャート: 判断 237">
          <a:extLst>
            <a:ext uri="{FF2B5EF4-FFF2-40B4-BE49-F238E27FC236}">
              <a16:creationId xmlns:a16="http://schemas.microsoft.com/office/drawing/2014/main" id="{6E6D2420-9173-463A-BAB7-B1B6C36902AA}"/>
            </a:ext>
          </a:extLst>
        </xdr:cNvPr>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9" name="フローチャート: 判断 238">
          <a:extLst>
            <a:ext uri="{FF2B5EF4-FFF2-40B4-BE49-F238E27FC236}">
              <a16:creationId xmlns:a16="http://schemas.microsoft.com/office/drawing/2014/main" id="{4BB3B510-0360-4E53-8AB9-3B161F0740E7}"/>
            </a:ext>
          </a:extLst>
        </xdr:cNvPr>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40" name="フローチャート: 判断 239">
          <a:extLst>
            <a:ext uri="{FF2B5EF4-FFF2-40B4-BE49-F238E27FC236}">
              <a16:creationId xmlns:a16="http://schemas.microsoft.com/office/drawing/2014/main" id="{4867465F-FBE3-4471-92D0-EAB69DEB1B8B}"/>
            </a:ext>
          </a:extLst>
        </xdr:cNvPr>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D2581D0-EE8C-4BF8-9382-CEB70FF9266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C710795-2632-40B8-A052-B0275327889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70CB048-0A57-4BB2-85CD-4961861C04F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2C5EF27-E5F8-4C96-8730-FF509A3EC39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E4751EC-0323-4B29-8D25-85F150B77B2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63885</xdr:rowOff>
    </xdr:from>
    <xdr:to>
      <xdr:col>55</xdr:col>
      <xdr:colOff>50800</xdr:colOff>
      <xdr:row>62</xdr:row>
      <xdr:rowOff>165485</xdr:rowOff>
    </xdr:to>
    <xdr:sp macro="" textlink="">
      <xdr:nvSpPr>
        <xdr:cNvPr id="246" name="楕円 245">
          <a:extLst>
            <a:ext uri="{FF2B5EF4-FFF2-40B4-BE49-F238E27FC236}">
              <a16:creationId xmlns:a16="http://schemas.microsoft.com/office/drawing/2014/main" id="{659BB16E-D470-40B6-A22A-F8A13B1B1020}"/>
            </a:ext>
          </a:extLst>
        </xdr:cNvPr>
        <xdr:cNvSpPr/>
      </xdr:nvSpPr>
      <xdr:spPr>
        <a:xfrm>
          <a:off x="10426700" y="1069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42312</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ABF77C9B-D34A-4057-92E2-822214844A68}"/>
            </a:ext>
          </a:extLst>
        </xdr:cNvPr>
        <xdr:cNvSpPr txBox="1"/>
      </xdr:nvSpPr>
      <xdr:spPr>
        <a:xfrm>
          <a:off x="10515600" y="1067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73034</xdr:rowOff>
    </xdr:from>
    <xdr:to>
      <xdr:col>50</xdr:col>
      <xdr:colOff>165100</xdr:colOff>
      <xdr:row>63</xdr:row>
      <xdr:rowOff>3184</xdr:rowOff>
    </xdr:to>
    <xdr:sp macro="" textlink="">
      <xdr:nvSpPr>
        <xdr:cNvPr id="248" name="楕円 247">
          <a:extLst>
            <a:ext uri="{FF2B5EF4-FFF2-40B4-BE49-F238E27FC236}">
              <a16:creationId xmlns:a16="http://schemas.microsoft.com/office/drawing/2014/main" id="{22E5E54C-5E19-4BBA-B1FE-0D0CF469BF76}"/>
            </a:ext>
          </a:extLst>
        </xdr:cNvPr>
        <xdr:cNvSpPr/>
      </xdr:nvSpPr>
      <xdr:spPr>
        <a:xfrm>
          <a:off x="9588500" y="1070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114685</xdr:rowOff>
    </xdr:from>
    <xdr:to>
      <xdr:col>55</xdr:col>
      <xdr:colOff>0</xdr:colOff>
      <xdr:row>62</xdr:row>
      <xdr:rowOff>123834</xdr:rowOff>
    </xdr:to>
    <xdr:cxnSp macro="">
      <xdr:nvCxnSpPr>
        <xdr:cNvPr id="249" name="直線コネクタ 248">
          <a:extLst>
            <a:ext uri="{FF2B5EF4-FFF2-40B4-BE49-F238E27FC236}">
              <a16:creationId xmlns:a16="http://schemas.microsoft.com/office/drawing/2014/main" id="{61F5D4DC-4B96-4B91-B128-953A2E1244F0}"/>
            </a:ext>
          </a:extLst>
        </xdr:cNvPr>
        <xdr:cNvCxnSpPr/>
      </xdr:nvCxnSpPr>
      <xdr:spPr>
        <a:xfrm flipV="1">
          <a:off x="9639300" y="10744585"/>
          <a:ext cx="838200" cy="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87327</xdr:rowOff>
    </xdr:from>
    <xdr:to>
      <xdr:col>46</xdr:col>
      <xdr:colOff>38100</xdr:colOff>
      <xdr:row>63</xdr:row>
      <xdr:rowOff>17477</xdr:rowOff>
    </xdr:to>
    <xdr:sp macro="" textlink="">
      <xdr:nvSpPr>
        <xdr:cNvPr id="250" name="楕円 249">
          <a:extLst>
            <a:ext uri="{FF2B5EF4-FFF2-40B4-BE49-F238E27FC236}">
              <a16:creationId xmlns:a16="http://schemas.microsoft.com/office/drawing/2014/main" id="{C2223A5B-62E2-45B5-AF2E-8F6355E5FEC4}"/>
            </a:ext>
          </a:extLst>
        </xdr:cNvPr>
        <xdr:cNvSpPr/>
      </xdr:nvSpPr>
      <xdr:spPr>
        <a:xfrm>
          <a:off x="8699500" y="1071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123834</xdr:rowOff>
    </xdr:from>
    <xdr:to>
      <xdr:col>50</xdr:col>
      <xdr:colOff>114300</xdr:colOff>
      <xdr:row>62</xdr:row>
      <xdr:rowOff>138127</xdr:rowOff>
    </xdr:to>
    <xdr:cxnSp macro="">
      <xdr:nvCxnSpPr>
        <xdr:cNvPr id="251" name="直線コネクタ 250">
          <a:extLst>
            <a:ext uri="{FF2B5EF4-FFF2-40B4-BE49-F238E27FC236}">
              <a16:creationId xmlns:a16="http://schemas.microsoft.com/office/drawing/2014/main" id="{903545CB-C49E-45E8-8A24-08AC4DACD04E}"/>
            </a:ext>
          </a:extLst>
        </xdr:cNvPr>
        <xdr:cNvCxnSpPr/>
      </xdr:nvCxnSpPr>
      <xdr:spPr>
        <a:xfrm flipV="1">
          <a:off x="8750300" y="10753734"/>
          <a:ext cx="889000" cy="1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92868</xdr:rowOff>
    </xdr:from>
    <xdr:to>
      <xdr:col>41</xdr:col>
      <xdr:colOff>101600</xdr:colOff>
      <xdr:row>63</xdr:row>
      <xdr:rowOff>23018</xdr:rowOff>
    </xdr:to>
    <xdr:sp macro="" textlink="">
      <xdr:nvSpPr>
        <xdr:cNvPr id="252" name="楕円 251">
          <a:extLst>
            <a:ext uri="{FF2B5EF4-FFF2-40B4-BE49-F238E27FC236}">
              <a16:creationId xmlns:a16="http://schemas.microsoft.com/office/drawing/2014/main" id="{925E9765-0507-44A9-BBF4-6F57E66B1391}"/>
            </a:ext>
          </a:extLst>
        </xdr:cNvPr>
        <xdr:cNvSpPr/>
      </xdr:nvSpPr>
      <xdr:spPr>
        <a:xfrm>
          <a:off x="7810500" y="1072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138127</xdr:rowOff>
    </xdr:from>
    <xdr:to>
      <xdr:col>45</xdr:col>
      <xdr:colOff>177800</xdr:colOff>
      <xdr:row>62</xdr:row>
      <xdr:rowOff>143668</xdr:rowOff>
    </xdr:to>
    <xdr:cxnSp macro="">
      <xdr:nvCxnSpPr>
        <xdr:cNvPr id="253" name="直線コネクタ 252">
          <a:extLst>
            <a:ext uri="{FF2B5EF4-FFF2-40B4-BE49-F238E27FC236}">
              <a16:creationId xmlns:a16="http://schemas.microsoft.com/office/drawing/2014/main" id="{EE4B24D7-5A8B-490C-8592-C5C23FF7D006}"/>
            </a:ext>
          </a:extLst>
        </xdr:cNvPr>
        <xdr:cNvCxnSpPr/>
      </xdr:nvCxnSpPr>
      <xdr:spPr>
        <a:xfrm flipV="1">
          <a:off x="7861300" y="10768027"/>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113927</xdr:rowOff>
    </xdr:from>
    <xdr:to>
      <xdr:col>36</xdr:col>
      <xdr:colOff>165100</xdr:colOff>
      <xdr:row>63</xdr:row>
      <xdr:rowOff>44077</xdr:rowOff>
    </xdr:to>
    <xdr:sp macro="" textlink="">
      <xdr:nvSpPr>
        <xdr:cNvPr id="254" name="楕円 253">
          <a:extLst>
            <a:ext uri="{FF2B5EF4-FFF2-40B4-BE49-F238E27FC236}">
              <a16:creationId xmlns:a16="http://schemas.microsoft.com/office/drawing/2014/main" id="{E238C70D-BF75-4FFC-9CF3-2F5D35580809}"/>
            </a:ext>
          </a:extLst>
        </xdr:cNvPr>
        <xdr:cNvSpPr/>
      </xdr:nvSpPr>
      <xdr:spPr>
        <a:xfrm>
          <a:off x="6921500" y="1074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143668</xdr:rowOff>
    </xdr:from>
    <xdr:to>
      <xdr:col>41</xdr:col>
      <xdr:colOff>50800</xdr:colOff>
      <xdr:row>62</xdr:row>
      <xdr:rowOff>164727</xdr:rowOff>
    </xdr:to>
    <xdr:cxnSp macro="">
      <xdr:nvCxnSpPr>
        <xdr:cNvPr id="255" name="直線コネクタ 254">
          <a:extLst>
            <a:ext uri="{FF2B5EF4-FFF2-40B4-BE49-F238E27FC236}">
              <a16:creationId xmlns:a16="http://schemas.microsoft.com/office/drawing/2014/main" id="{AE505292-CB5A-4886-95B8-2E6EE864A764}"/>
            </a:ext>
          </a:extLst>
        </xdr:cNvPr>
        <xdr:cNvCxnSpPr/>
      </xdr:nvCxnSpPr>
      <xdr:spPr>
        <a:xfrm flipV="1">
          <a:off x="6972300" y="10773568"/>
          <a:ext cx="889000" cy="2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42441D05-CDE6-4F33-BB3E-2113305C91DB}"/>
            </a:ext>
          </a:extLst>
        </xdr:cNvPr>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57D02BF6-79D3-4619-8FB7-7E15A8F416B8}"/>
            </a:ext>
          </a:extLst>
        </xdr:cNvPr>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B5194119-46A3-49F2-894E-28801902B51A}"/>
            </a:ext>
          </a:extLst>
        </xdr:cNvPr>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B5B5C016-26E2-4A96-8161-29B6DA633A89}"/>
            </a:ext>
          </a:extLst>
        </xdr:cNvPr>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165761</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FC11E618-68A3-4831-A152-947361CED326}"/>
            </a:ext>
          </a:extLst>
        </xdr:cNvPr>
        <xdr:cNvSpPr txBox="1"/>
      </xdr:nvSpPr>
      <xdr:spPr>
        <a:xfrm>
          <a:off x="9327095" y="1079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8604</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59AC7C42-CC89-4FE9-962E-1F6EBD53CB6C}"/>
            </a:ext>
          </a:extLst>
        </xdr:cNvPr>
        <xdr:cNvSpPr txBox="1"/>
      </xdr:nvSpPr>
      <xdr:spPr>
        <a:xfrm>
          <a:off x="8450795" y="1080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14145</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EBB66F6E-0C7F-412E-841C-8B1A1F49BA36}"/>
            </a:ext>
          </a:extLst>
        </xdr:cNvPr>
        <xdr:cNvSpPr txBox="1"/>
      </xdr:nvSpPr>
      <xdr:spPr>
        <a:xfrm>
          <a:off x="7561795" y="1081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35204</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1CA12A2B-5777-437C-AF18-5B3B637EC430}"/>
            </a:ext>
          </a:extLst>
        </xdr:cNvPr>
        <xdr:cNvSpPr txBox="1"/>
      </xdr:nvSpPr>
      <xdr:spPr>
        <a:xfrm>
          <a:off x="6672795" y="1083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A953BA6F-DE99-420E-A2A3-8D0CBD63AE1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CD12953D-AF7E-47B7-AB84-FB12D0B20EB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7F2FB1C7-3AF0-497E-97C7-41EC0A6BDC0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79603842-248D-430D-927D-7B296F8D8D3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3DF3BE6-5A1A-410B-85A4-C74AEA8E11B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8BED65A8-DCA1-41FF-A722-C0E0833D1E5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214A98BE-027E-434A-A431-464C9923393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B676B88-3D29-4053-8C75-3C60BA76A7B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E5D0533A-F7EB-43D6-8EB7-154E5C43F5F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EAF00619-00E5-4081-A18F-1B6619A8E17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3FC0D1BC-83F1-4C21-8484-C42CF1AE2B9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AD7181D8-73DF-45EA-B8AD-217F074863D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67AEC130-1C07-4D04-8F5A-F37C1622534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722EF693-4174-44E6-9445-C936BC87E3D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5E6F47A1-D27E-452C-8DD0-E8D890C687B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C90A827F-7D9E-431C-99E5-BFE333481FF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777EC2C6-790E-4BBB-BB05-3AF898240DA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1FF20CC-29C5-4BB9-9A73-591E9C9058D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D9D29CAC-401E-4943-8FE9-3F0C7BCAD8F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15AAE924-DF60-4F6E-9213-512C541B624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C8D9EE70-FA6E-4561-85C7-23C64603131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BB3009F2-FDFD-4267-8179-9EC4DF571A2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7A5935AA-EB77-459D-B1DB-DEC06D4253B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FFEA85E6-54B2-4FB0-BB44-5EFEF532A57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8318FF13-9115-44B8-9322-1B79EAEF8B14}"/>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7DD90247-A234-4620-840A-5D6C3C9F330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401AE0D2-E954-4CF0-8ABE-48B9F589F99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C9FE571B-3D8D-491F-B75B-087E3EFC5C2B}"/>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a:extLst>
            <a:ext uri="{FF2B5EF4-FFF2-40B4-BE49-F238E27FC236}">
              <a16:creationId xmlns:a16="http://schemas.microsoft.com/office/drawing/2014/main" id="{B783E399-3975-4367-8A4B-13D827673294}"/>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3D0C3D73-3F79-4F46-B477-DB67F84A519A}"/>
            </a:ext>
          </a:extLst>
        </xdr:cNvPr>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a:extLst>
            <a:ext uri="{FF2B5EF4-FFF2-40B4-BE49-F238E27FC236}">
              <a16:creationId xmlns:a16="http://schemas.microsoft.com/office/drawing/2014/main" id="{F846E217-2F0A-4DAF-BB34-221181640CEB}"/>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5" name="フローチャート: 判断 294">
          <a:extLst>
            <a:ext uri="{FF2B5EF4-FFF2-40B4-BE49-F238E27FC236}">
              <a16:creationId xmlns:a16="http://schemas.microsoft.com/office/drawing/2014/main" id="{B29D5D27-84CF-4065-A6F9-61CCAD7E6392}"/>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6" name="フローチャート: 判断 295">
          <a:extLst>
            <a:ext uri="{FF2B5EF4-FFF2-40B4-BE49-F238E27FC236}">
              <a16:creationId xmlns:a16="http://schemas.microsoft.com/office/drawing/2014/main" id="{875BB556-F2DB-4268-9850-77A66C89B61E}"/>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7" name="フローチャート: 判断 296">
          <a:extLst>
            <a:ext uri="{FF2B5EF4-FFF2-40B4-BE49-F238E27FC236}">
              <a16:creationId xmlns:a16="http://schemas.microsoft.com/office/drawing/2014/main" id="{702743B5-4534-4795-A415-60698F71DB74}"/>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8" name="フローチャート: 判断 297">
          <a:extLst>
            <a:ext uri="{FF2B5EF4-FFF2-40B4-BE49-F238E27FC236}">
              <a16:creationId xmlns:a16="http://schemas.microsoft.com/office/drawing/2014/main" id="{5E0C0E9C-B610-4627-86B4-F963DD5B2A9F}"/>
            </a:ext>
          </a:extLst>
        </xdr:cNvPr>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896C466-F9F4-4FC2-B548-D2178AB1109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73C1BB6-4BF3-4335-B6AD-B25F5DE2A30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40AA85C-29F9-4F6B-A355-522AFF4383F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8309212-38BD-40A2-8CAB-7F43B9FB472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7114894-7D56-4A29-A537-F635B280B54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78739</xdr:rowOff>
    </xdr:from>
    <xdr:to>
      <xdr:col>24</xdr:col>
      <xdr:colOff>114300</xdr:colOff>
      <xdr:row>81</xdr:row>
      <xdr:rowOff>8889</xdr:rowOff>
    </xdr:to>
    <xdr:sp macro="" textlink="">
      <xdr:nvSpPr>
        <xdr:cNvPr id="304" name="楕円 303">
          <a:extLst>
            <a:ext uri="{FF2B5EF4-FFF2-40B4-BE49-F238E27FC236}">
              <a16:creationId xmlns:a16="http://schemas.microsoft.com/office/drawing/2014/main" id="{C81355CE-4353-4EB1-A846-D9F340BFC19C}"/>
            </a:ext>
          </a:extLst>
        </xdr:cNvPr>
        <xdr:cNvSpPr/>
      </xdr:nvSpPr>
      <xdr:spPr>
        <a:xfrm>
          <a:off x="4584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101616</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FC343DCC-C50A-4A60-842D-9B28EFB0C25A}"/>
            </a:ext>
          </a:extLst>
        </xdr:cNvPr>
        <xdr:cNvSpPr txBox="1"/>
      </xdr:nvSpPr>
      <xdr:spPr>
        <a:xfrm>
          <a:off x="4673600"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636</xdr:rowOff>
    </xdr:from>
    <xdr:to>
      <xdr:col>20</xdr:col>
      <xdr:colOff>38100</xdr:colOff>
      <xdr:row>80</xdr:row>
      <xdr:rowOff>102236</xdr:rowOff>
    </xdr:to>
    <xdr:sp macro="" textlink="">
      <xdr:nvSpPr>
        <xdr:cNvPr id="306" name="楕円 305">
          <a:extLst>
            <a:ext uri="{FF2B5EF4-FFF2-40B4-BE49-F238E27FC236}">
              <a16:creationId xmlns:a16="http://schemas.microsoft.com/office/drawing/2014/main" id="{38B677CB-98A3-402C-8AD7-CA549D047571}"/>
            </a:ext>
          </a:extLst>
        </xdr:cNvPr>
        <xdr:cNvSpPr/>
      </xdr:nvSpPr>
      <xdr:spPr>
        <a:xfrm>
          <a:off x="37465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51436</xdr:rowOff>
    </xdr:from>
    <xdr:to>
      <xdr:col>24</xdr:col>
      <xdr:colOff>63500</xdr:colOff>
      <xdr:row>80</xdr:row>
      <xdr:rowOff>129539</xdr:rowOff>
    </xdr:to>
    <xdr:cxnSp macro="">
      <xdr:nvCxnSpPr>
        <xdr:cNvPr id="307" name="直線コネクタ 306">
          <a:extLst>
            <a:ext uri="{FF2B5EF4-FFF2-40B4-BE49-F238E27FC236}">
              <a16:creationId xmlns:a16="http://schemas.microsoft.com/office/drawing/2014/main" id="{929C0CDD-552A-48EC-A93F-BE8AA4CF413A}"/>
            </a:ext>
          </a:extLst>
        </xdr:cNvPr>
        <xdr:cNvCxnSpPr/>
      </xdr:nvCxnSpPr>
      <xdr:spPr>
        <a:xfrm>
          <a:off x="3797300" y="13767436"/>
          <a:ext cx="8382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95886</xdr:rowOff>
    </xdr:from>
    <xdr:to>
      <xdr:col>15</xdr:col>
      <xdr:colOff>101600</xdr:colOff>
      <xdr:row>80</xdr:row>
      <xdr:rowOff>26036</xdr:rowOff>
    </xdr:to>
    <xdr:sp macro="" textlink="">
      <xdr:nvSpPr>
        <xdr:cNvPr id="308" name="楕円 307">
          <a:extLst>
            <a:ext uri="{FF2B5EF4-FFF2-40B4-BE49-F238E27FC236}">
              <a16:creationId xmlns:a16="http://schemas.microsoft.com/office/drawing/2014/main" id="{C3B255A6-0B22-4122-95EB-E5B066C84BD6}"/>
            </a:ext>
          </a:extLst>
        </xdr:cNvPr>
        <xdr:cNvSpPr/>
      </xdr:nvSpPr>
      <xdr:spPr>
        <a:xfrm>
          <a:off x="2857500" y="136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146686</xdr:rowOff>
    </xdr:from>
    <xdr:to>
      <xdr:col>19</xdr:col>
      <xdr:colOff>177800</xdr:colOff>
      <xdr:row>80</xdr:row>
      <xdr:rowOff>51436</xdr:rowOff>
    </xdr:to>
    <xdr:cxnSp macro="">
      <xdr:nvCxnSpPr>
        <xdr:cNvPr id="309" name="直線コネクタ 308">
          <a:extLst>
            <a:ext uri="{FF2B5EF4-FFF2-40B4-BE49-F238E27FC236}">
              <a16:creationId xmlns:a16="http://schemas.microsoft.com/office/drawing/2014/main" id="{50329EB5-943F-4AC7-85C8-7D7F0DD4FF17}"/>
            </a:ext>
          </a:extLst>
        </xdr:cNvPr>
        <xdr:cNvCxnSpPr/>
      </xdr:nvCxnSpPr>
      <xdr:spPr>
        <a:xfrm>
          <a:off x="2908300" y="1369123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48261</xdr:rowOff>
    </xdr:from>
    <xdr:to>
      <xdr:col>10</xdr:col>
      <xdr:colOff>165100</xdr:colOff>
      <xdr:row>79</xdr:row>
      <xdr:rowOff>149861</xdr:rowOff>
    </xdr:to>
    <xdr:sp macro="" textlink="">
      <xdr:nvSpPr>
        <xdr:cNvPr id="310" name="楕円 309">
          <a:extLst>
            <a:ext uri="{FF2B5EF4-FFF2-40B4-BE49-F238E27FC236}">
              <a16:creationId xmlns:a16="http://schemas.microsoft.com/office/drawing/2014/main" id="{171A3A11-7745-4A26-A88D-C33904BD0E08}"/>
            </a:ext>
          </a:extLst>
        </xdr:cNvPr>
        <xdr:cNvSpPr/>
      </xdr:nvSpPr>
      <xdr:spPr>
        <a:xfrm>
          <a:off x="1968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99061</xdr:rowOff>
    </xdr:from>
    <xdr:to>
      <xdr:col>15</xdr:col>
      <xdr:colOff>50800</xdr:colOff>
      <xdr:row>79</xdr:row>
      <xdr:rowOff>146686</xdr:rowOff>
    </xdr:to>
    <xdr:cxnSp macro="">
      <xdr:nvCxnSpPr>
        <xdr:cNvPr id="311" name="直線コネクタ 310">
          <a:extLst>
            <a:ext uri="{FF2B5EF4-FFF2-40B4-BE49-F238E27FC236}">
              <a16:creationId xmlns:a16="http://schemas.microsoft.com/office/drawing/2014/main" id="{7DE83FF6-8FD2-4EF6-A1BE-616DA9074B3B}"/>
            </a:ext>
          </a:extLst>
        </xdr:cNvPr>
        <xdr:cNvCxnSpPr/>
      </xdr:nvCxnSpPr>
      <xdr:spPr>
        <a:xfrm>
          <a:off x="2019300" y="1364361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23495</xdr:rowOff>
    </xdr:from>
    <xdr:to>
      <xdr:col>6</xdr:col>
      <xdr:colOff>38100</xdr:colOff>
      <xdr:row>79</xdr:row>
      <xdr:rowOff>125095</xdr:rowOff>
    </xdr:to>
    <xdr:sp macro="" textlink="">
      <xdr:nvSpPr>
        <xdr:cNvPr id="312" name="楕円 311">
          <a:extLst>
            <a:ext uri="{FF2B5EF4-FFF2-40B4-BE49-F238E27FC236}">
              <a16:creationId xmlns:a16="http://schemas.microsoft.com/office/drawing/2014/main" id="{1D95AB66-E9D0-43A3-A26E-230C49DC356C}"/>
            </a:ext>
          </a:extLst>
        </xdr:cNvPr>
        <xdr:cNvSpPr/>
      </xdr:nvSpPr>
      <xdr:spPr>
        <a:xfrm>
          <a:off x="1079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74295</xdr:rowOff>
    </xdr:from>
    <xdr:to>
      <xdr:col>10</xdr:col>
      <xdr:colOff>114300</xdr:colOff>
      <xdr:row>79</xdr:row>
      <xdr:rowOff>99061</xdr:rowOff>
    </xdr:to>
    <xdr:cxnSp macro="">
      <xdr:nvCxnSpPr>
        <xdr:cNvPr id="313" name="直線コネクタ 312">
          <a:extLst>
            <a:ext uri="{FF2B5EF4-FFF2-40B4-BE49-F238E27FC236}">
              <a16:creationId xmlns:a16="http://schemas.microsoft.com/office/drawing/2014/main" id="{35C831B1-EB5F-4649-8513-DAF611A0E399}"/>
            </a:ext>
          </a:extLst>
        </xdr:cNvPr>
        <xdr:cNvCxnSpPr/>
      </xdr:nvCxnSpPr>
      <xdr:spPr>
        <a:xfrm>
          <a:off x="1130300" y="1361884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314" name="n_1aveValue【公営住宅】&#10;有形固定資産減価償却率">
          <a:extLst>
            <a:ext uri="{FF2B5EF4-FFF2-40B4-BE49-F238E27FC236}">
              <a16:creationId xmlns:a16="http://schemas.microsoft.com/office/drawing/2014/main" id="{E1039C02-364C-4BA5-BC5D-7DB7F100336C}"/>
            </a:ext>
          </a:extLst>
        </xdr:cNvPr>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5" name="n_2aveValue【公営住宅】&#10;有形固定資産減価償却率">
          <a:extLst>
            <a:ext uri="{FF2B5EF4-FFF2-40B4-BE49-F238E27FC236}">
              <a16:creationId xmlns:a16="http://schemas.microsoft.com/office/drawing/2014/main" id="{018F7B0A-AA3B-4168-B1C4-2BF9157C5030}"/>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6" name="n_3aveValue【公営住宅】&#10;有形固定資産減価償却率">
          <a:extLst>
            <a:ext uri="{FF2B5EF4-FFF2-40B4-BE49-F238E27FC236}">
              <a16:creationId xmlns:a16="http://schemas.microsoft.com/office/drawing/2014/main" id="{D9DBA2AB-479B-411E-98EB-487849DB9463}"/>
            </a:ext>
          </a:extLst>
        </xdr:cNvPr>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139082</xdr:rowOff>
    </xdr:from>
    <xdr:ext cx="405111" cy="259045"/>
    <xdr:sp macro="" textlink="">
      <xdr:nvSpPr>
        <xdr:cNvPr id="317" name="n_4aveValue【公営住宅】&#10;有形固定資産減価償却率">
          <a:extLst>
            <a:ext uri="{FF2B5EF4-FFF2-40B4-BE49-F238E27FC236}">
              <a16:creationId xmlns:a16="http://schemas.microsoft.com/office/drawing/2014/main" id="{CC8E389B-747C-43EC-A9B4-696DCAD49D66}"/>
            </a:ext>
          </a:extLst>
        </xdr:cNvPr>
        <xdr:cNvSpPr txBox="1"/>
      </xdr:nvSpPr>
      <xdr:spPr>
        <a:xfrm>
          <a:off x="927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118763</xdr:rowOff>
    </xdr:from>
    <xdr:ext cx="405111" cy="259045"/>
    <xdr:sp macro="" textlink="">
      <xdr:nvSpPr>
        <xdr:cNvPr id="318" name="n_1mainValue【公営住宅】&#10;有形固定資産減価償却率">
          <a:extLst>
            <a:ext uri="{FF2B5EF4-FFF2-40B4-BE49-F238E27FC236}">
              <a16:creationId xmlns:a16="http://schemas.microsoft.com/office/drawing/2014/main" id="{3B2038FB-F8E5-476D-B2B1-D7ECE34FD9EA}"/>
            </a:ext>
          </a:extLst>
        </xdr:cNvPr>
        <xdr:cNvSpPr txBox="1"/>
      </xdr:nvSpPr>
      <xdr:spPr>
        <a:xfrm>
          <a:off x="35820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42563</xdr:rowOff>
    </xdr:from>
    <xdr:ext cx="405111" cy="259045"/>
    <xdr:sp macro="" textlink="">
      <xdr:nvSpPr>
        <xdr:cNvPr id="319" name="n_2mainValue【公営住宅】&#10;有形固定資産減価償却率">
          <a:extLst>
            <a:ext uri="{FF2B5EF4-FFF2-40B4-BE49-F238E27FC236}">
              <a16:creationId xmlns:a16="http://schemas.microsoft.com/office/drawing/2014/main" id="{7DEF69DA-923C-43DC-B553-26ADB6957A65}"/>
            </a:ext>
          </a:extLst>
        </xdr:cNvPr>
        <xdr:cNvSpPr txBox="1"/>
      </xdr:nvSpPr>
      <xdr:spPr>
        <a:xfrm>
          <a:off x="270574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166388</xdr:rowOff>
    </xdr:from>
    <xdr:ext cx="405111" cy="259045"/>
    <xdr:sp macro="" textlink="">
      <xdr:nvSpPr>
        <xdr:cNvPr id="320" name="n_3mainValue【公営住宅】&#10;有形固定資産減価償却率">
          <a:extLst>
            <a:ext uri="{FF2B5EF4-FFF2-40B4-BE49-F238E27FC236}">
              <a16:creationId xmlns:a16="http://schemas.microsoft.com/office/drawing/2014/main" id="{540BB10C-6D10-49B9-AC99-76BB5551ADDB}"/>
            </a:ext>
          </a:extLst>
        </xdr:cNvPr>
        <xdr:cNvSpPr txBox="1"/>
      </xdr:nvSpPr>
      <xdr:spPr>
        <a:xfrm>
          <a:off x="1816744"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141622</xdr:rowOff>
    </xdr:from>
    <xdr:ext cx="405111" cy="259045"/>
    <xdr:sp macro="" textlink="">
      <xdr:nvSpPr>
        <xdr:cNvPr id="321" name="n_4mainValue【公営住宅】&#10;有形固定資産減価償却率">
          <a:extLst>
            <a:ext uri="{FF2B5EF4-FFF2-40B4-BE49-F238E27FC236}">
              <a16:creationId xmlns:a16="http://schemas.microsoft.com/office/drawing/2014/main" id="{8805593A-B122-43B0-8A90-E1D524374C2E}"/>
            </a:ext>
          </a:extLst>
        </xdr:cNvPr>
        <xdr:cNvSpPr txBox="1"/>
      </xdr:nvSpPr>
      <xdr:spPr>
        <a:xfrm>
          <a:off x="9277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67BB8B24-9B34-45F1-8CDC-E1ADC1EEF2C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C6284598-F796-440C-9652-5196FB75D17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5010FD2E-C61A-4092-AEEF-2F68F530BA0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DC5295A3-6244-45B5-9908-02251C4FA6F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3C5D391F-2386-443E-9EC5-B8D45152A3C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299039ED-2E90-47BD-BB0D-C70F8344B04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152660EB-E3CA-4869-A87C-128D7FE7B06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F5B45021-42AC-45A6-9DF8-3CAC55162B3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8D68D0F6-12D2-47FD-9BC4-C4D4A0CC4BC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BCAF5284-3C5F-4764-8B69-5CBDCF47A39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8416D5CF-B2B8-4E61-A2B1-F90843C2B683}"/>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99820A17-F51A-4762-82D2-67C88D9DE96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A14988FE-3EA1-48C3-ADE7-8124A726359B}"/>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CFA9B135-8361-4365-9797-84FA4BC3094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4A998D14-2206-45D0-BB4C-74E59E0DFB8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B3937D16-BF84-4765-8346-02D2676B74AE}"/>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056D09E6-C066-4407-B59F-ABA046ED63E6}"/>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D3B56CC3-BC2A-4FEA-A594-FAE13D3C60FC}"/>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502FA453-161C-445F-986C-798ABF33826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a:extLst>
            <a:ext uri="{FF2B5EF4-FFF2-40B4-BE49-F238E27FC236}">
              <a16:creationId xmlns:a16="http://schemas.microsoft.com/office/drawing/2014/main" id="{ED8E8536-0227-4E32-8510-C29F09461CCD}"/>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A568790C-2269-4140-AEE0-9C1482C6E62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a:extLst>
            <a:ext uri="{FF2B5EF4-FFF2-40B4-BE49-F238E27FC236}">
              <a16:creationId xmlns:a16="http://schemas.microsoft.com/office/drawing/2014/main" id="{9F5CD32A-5CB3-478D-8312-CCD52F72B88D}"/>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432BB50D-05E6-454D-A8E5-DE744AEAA16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884A4D4A-7A05-4D85-873A-91B4B9CC957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64A1FF6E-FD00-4FAA-B047-BC701218EC3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a:extLst>
            <a:ext uri="{FF2B5EF4-FFF2-40B4-BE49-F238E27FC236}">
              <a16:creationId xmlns:a16="http://schemas.microsoft.com/office/drawing/2014/main" id="{5CE3F078-1E7D-433D-92B5-A387F27DAE28}"/>
            </a:ext>
          </a:extLst>
        </xdr:cNvPr>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a:extLst>
            <a:ext uri="{FF2B5EF4-FFF2-40B4-BE49-F238E27FC236}">
              <a16:creationId xmlns:a16="http://schemas.microsoft.com/office/drawing/2014/main" id="{F6BAF1E0-F705-473C-8E53-2308C9F70404}"/>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a:extLst>
            <a:ext uri="{FF2B5EF4-FFF2-40B4-BE49-F238E27FC236}">
              <a16:creationId xmlns:a16="http://schemas.microsoft.com/office/drawing/2014/main" id="{5BBE9999-A508-4DA5-BBB6-B3683ED346F2}"/>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a:extLst>
            <a:ext uri="{FF2B5EF4-FFF2-40B4-BE49-F238E27FC236}">
              <a16:creationId xmlns:a16="http://schemas.microsoft.com/office/drawing/2014/main" id="{5CB34BF1-AEBC-41FB-A0B0-9249B2C094A1}"/>
            </a:ext>
          </a:extLst>
        </xdr:cNvPr>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a:extLst>
            <a:ext uri="{FF2B5EF4-FFF2-40B4-BE49-F238E27FC236}">
              <a16:creationId xmlns:a16="http://schemas.microsoft.com/office/drawing/2014/main" id="{FD161EF6-5B63-4948-9424-195D11C35F5C}"/>
            </a:ext>
          </a:extLst>
        </xdr:cNvPr>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162468</xdr:rowOff>
    </xdr:from>
    <xdr:ext cx="469744" cy="259045"/>
    <xdr:sp macro="" textlink="">
      <xdr:nvSpPr>
        <xdr:cNvPr id="352" name="【公営住宅】&#10;一人当たり面積平均値テキスト">
          <a:extLst>
            <a:ext uri="{FF2B5EF4-FFF2-40B4-BE49-F238E27FC236}">
              <a16:creationId xmlns:a16="http://schemas.microsoft.com/office/drawing/2014/main" id="{3BC8B8EE-4DD5-43EC-A29D-2D28EC4D489A}"/>
            </a:ext>
          </a:extLst>
        </xdr:cNvPr>
        <xdr:cNvSpPr txBox="1"/>
      </xdr:nvSpPr>
      <xdr:spPr>
        <a:xfrm>
          <a:off x="10515600" y="14564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a:extLst>
            <a:ext uri="{FF2B5EF4-FFF2-40B4-BE49-F238E27FC236}">
              <a16:creationId xmlns:a16="http://schemas.microsoft.com/office/drawing/2014/main" id="{5A81B5B7-1205-42A8-8202-E204FBD416D6}"/>
            </a:ext>
          </a:extLst>
        </xdr:cNvPr>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156899</xdr:rowOff>
    </xdr:from>
    <xdr:to>
      <xdr:col>50</xdr:col>
      <xdr:colOff>165100</xdr:colOff>
      <xdr:row>85</xdr:row>
      <xdr:rowOff>87049</xdr:rowOff>
    </xdr:to>
    <xdr:sp macro="" textlink="">
      <xdr:nvSpPr>
        <xdr:cNvPr id="354" name="フローチャート: 判断 353">
          <a:extLst>
            <a:ext uri="{FF2B5EF4-FFF2-40B4-BE49-F238E27FC236}">
              <a16:creationId xmlns:a16="http://schemas.microsoft.com/office/drawing/2014/main" id="{834DC312-D063-4F98-B46A-20BD6A2317DD}"/>
            </a:ext>
          </a:extLst>
        </xdr:cNvPr>
        <xdr:cNvSpPr/>
      </xdr:nvSpPr>
      <xdr:spPr>
        <a:xfrm>
          <a:off x="9588500" y="1455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145796</xdr:rowOff>
    </xdr:from>
    <xdr:to>
      <xdr:col>46</xdr:col>
      <xdr:colOff>38100</xdr:colOff>
      <xdr:row>85</xdr:row>
      <xdr:rowOff>75946</xdr:rowOff>
    </xdr:to>
    <xdr:sp macro="" textlink="">
      <xdr:nvSpPr>
        <xdr:cNvPr id="355" name="フローチャート: 判断 354">
          <a:extLst>
            <a:ext uri="{FF2B5EF4-FFF2-40B4-BE49-F238E27FC236}">
              <a16:creationId xmlns:a16="http://schemas.microsoft.com/office/drawing/2014/main" id="{A63D6062-4DE7-48D1-B801-64111EA8C369}"/>
            </a:ext>
          </a:extLst>
        </xdr:cNvPr>
        <xdr:cNvSpPr/>
      </xdr:nvSpPr>
      <xdr:spPr>
        <a:xfrm>
          <a:off x="8699500" y="1454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139047</xdr:rowOff>
    </xdr:from>
    <xdr:to>
      <xdr:col>41</xdr:col>
      <xdr:colOff>101600</xdr:colOff>
      <xdr:row>85</xdr:row>
      <xdr:rowOff>69197</xdr:rowOff>
    </xdr:to>
    <xdr:sp macro="" textlink="">
      <xdr:nvSpPr>
        <xdr:cNvPr id="356" name="フローチャート: 判断 355">
          <a:extLst>
            <a:ext uri="{FF2B5EF4-FFF2-40B4-BE49-F238E27FC236}">
              <a16:creationId xmlns:a16="http://schemas.microsoft.com/office/drawing/2014/main" id="{5AD72060-B5A2-4352-9F80-E1727887C8A8}"/>
            </a:ext>
          </a:extLst>
        </xdr:cNvPr>
        <xdr:cNvSpPr/>
      </xdr:nvSpPr>
      <xdr:spPr>
        <a:xfrm>
          <a:off x="7810500" y="1454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159294</xdr:rowOff>
    </xdr:from>
    <xdr:to>
      <xdr:col>36</xdr:col>
      <xdr:colOff>165100</xdr:colOff>
      <xdr:row>85</xdr:row>
      <xdr:rowOff>89444</xdr:rowOff>
    </xdr:to>
    <xdr:sp macro="" textlink="">
      <xdr:nvSpPr>
        <xdr:cNvPr id="357" name="フローチャート: 判断 356">
          <a:extLst>
            <a:ext uri="{FF2B5EF4-FFF2-40B4-BE49-F238E27FC236}">
              <a16:creationId xmlns:a16="http://schemas.microsoft.com/office/drawing/2014/main" id="{41D317A4-162D-4586-8CF6-7ABB54A5D73A}"/>
            </a:ext>
          </a:extLst>
        </xdr:cNvPr>
        <xdr:cNvSpPr/>
      </xdr:nvSpPr>
      <xdr:spPr>
        <a:xfrm>
          <a:off x="69215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AE1AEEA-5892-4C0B-A89E-F891F963F50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850CDC2-8E06-4EA9-8239-3DE2E241F8F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11AF73F-94B5-4029-AC89-CFB0D83DADC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F3073B0C-DE47-45FB-B71C-B3F25588E42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C5178031-B2E6-44F5-AD85-BA548400EF2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58165</xdr:rowOff>
    </xdr:from>
    <xdr:to>
      <xdr:col>55</xdr:col>
      <xdr:colOff>50800</xdr:colOff>
      <xdr:row>86</xdr:row>
      <xdr:rowOff>159765</xdr:rowOff>
    </xdr:to>
    <xdr:sp macro="" textlink="">
      <xdr:nvSpPr>
        <xdr:cNvPr id="363" name="楕円 362">
          <a:extLst>
            <a:ext uri="{FF2B5EF4-FFF2-40B4-BE49-F238E27FC236}">
              <a16:creationId xmlns:a16="http://schemas.microsoft.com/office/drawing/2014/main" id="{7CA434CE-B235-4DA3-BEA4-8B24C09051CE}"/>
            </a:ext>
          </a:extLst>
        </xdr:cNvPr>
        <xdr:cNvSpPr/>
      </xdr:nvSpPr>
      <xdr:spPr>
        <a:xfrm>
          <a:off x="10426700" y="148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144542</xdr:rowOff>
    </xdr:from>
    <xdr:ext cx="469744" cy="259045"/>
    <xdr:sp macro="" textlink="">
      <xdr:nvSpPr>
        <xdr:cNvPr id="364" name="【公営住宅】&#10;一人当たり面積該当値テキスト">
          <a:extLst>
            <a:ext uri="{FF2B5EF4-FFF2-40B4-BE49-F238E27FC236}">
              <a16:creationId xmlns:a16="http://schemas.microsoft.com/office/drawing/2014/main" id="{247C29FB-780D-4073-BEA0-189C1C8F62EC}"/>
            </a:ext>
          </a:extLst>
        </xdr:cNvPr>
        <xdr:cNvSpPr txBox="1"/>
      </xdr:nvSpPr>
      <xdr:spPr>
        <a:xfrm>
          <a:off x="10515600" y="1471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63500</xdr:rowOff>
    </xdr:from>
    <xdr:to>
      <xdr:col>50</xdr:col>
      <xdr:colOff>165100</xdr:colOff>
      <xdr:row>86</xdr:row>
      <xdr:rowOff>165100</xdr:rowOff>
    </xdr:to>
    <xdr:sp macro="" textlink="">
      <xdr:nvSpPr>
        <xdr:cNvPr id="365" name="楕円 364">
          <a:extLst>
            <a:ext uri="{FF2B5EF4-FFF2-40B4-BE49-F238E27FC236}">
              <a16:creationId xmlns:a16="http://schemas.microsoft.com/office/drawing/2014/main" id="{EE9AA2A2-0FFA-4D53-B1C8-BD0445B32296}"/>
            </a:ext>
          </a:extLst>
        </xdr:cNvPr>
        <xdr:cNvSpPr/>
      </xdr:nvSpPr>
      <xdr:spPr>
        <a:xfrm>
          <a:off x="958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108965</xdr:rowOff>
    </xdr:from>
    <xdr:to>
      <xdr:col>55</xdr:col>
      <xdr:colOff>0</xdr:colOff>
      <xdr:row>86</xdr:row>
      <xdr:rowOff>114300</xdr:rowOff>
    </xdr:to>
    <xdr:cxnSp macro="">
      <xdr:nvCxnSpPr>
        <xdr:cNvPr id="366" name="直線コネクタ 365">
          <a:extLst>
            <a:ext uri="{FF2B5EF4-FFF2-40B4-BE49-F238E27FC236}">
              <a16:creationId xmlns:a16="http://schemas.microsoft.com/office/drawing/2014/main" id="{186C1DCB-CC29-452D-B5DE-377AF3A467BF}"/>
            </a:ext>
          </a:extLst>
        </xdr:cNvPr>
        <xdr:cNvCxnSpPr/>
      </xdr:nvCxnSpPr>
      <xdr:spPr>
        <a:xfrm flipV="1">
          <a:off x="9639300" y="14853665"/>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64697</xdr:rowOff>
    </xdr:from>
    <xdr:to>
      <xdr:col>46</xdr:col>
      <xdr:colOff>38100</xdr:colOff>
      <xdr:row>86</xdr:row>
      <xdr:rowOff>166297</xdr:rowOff>
    </xdr:to>
    <xdr:sp macro="" textlink="">
      <xdr:nvSpPr>
        <xdr:cNvPr id="367" name="楕円 366">
          <a:extLst>
            <a:ext uri="{FF2B5EF4-FFF2-40B4-BE49-F238E27FC236}">
              <a16:creationId xmlns:a16="http://schemas.microsoft.com/office/drawing/2014/main" id="{289AE634-E05A-4548-93A1-F929D6728511}"/>
            </a:ext>
          </a:extLst>
        </xdr:cNvPr>
        <xdr:cNvSpPr/>
      </xdr:nvSpPr>
      <xdr:spPr>
        <a:xfrm>
          <a:off x="8699500" y="1480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114300</xdr:rowOff>
    </xdr:from>
    <xdr:to>
      <xdr:col>50</xdr:col>
      <xdr:colOff>114300</xdr:colOff>
      <xdr:row>86</xdr:row>
      <xdr:rowOff>115497</xdr:rowOff>
    </xdr:to>
    <xdr:cxnSp macro="">
      <xdr:nvCxnSpPr>
        <xdr:cNvPr id="368" name="直線コネクタ 367">
          <a:extLst>
            <a:ext uri="{FF2B5EF4-FFF2-40B4-BE49-F238E27FC236}">
              <a16:creationId xmlns:a16="http://schemas.microsoft.com/office/drawing/2014/main" id="{44505ECE-0C32-43A0-9CD7-AC416794FA14}"/>
            </a:ext>
          </a:extLst>
        </xdr:cNvPr>
        <xdr:cNvCxnSpPr/>
      </xdr:nvCxnSpPr>
      <xdr:spPr>
        <a:xfrm flipV="1">
          <a:off x="8750300" y="14859000"/>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65460</xdr:rowOff>
    </xdr:from>
    <xdr:to>
      <xdr:col>41</xdr:col>
      <xdr:colOff>101600</xdr:colOff>
      <xdr:row>86</xdr:row>
      <xdr:rowOff>167060</xdr:rowOff>
    </xdr:to>
    <xdr:sp macro="" textlink="">
      <xdr:nvSpPr>
        <xdr:cNvPr id="369" name="楕円 368">
          <a:extLst>
            <a:ext uri="{FF2B5EF4-FFF2-40B4-BE49-F238E27FC236}">
              <a16:creationId xmlns:a16="http://schemas.microsoft.com/office/drawing/2014/main" id="{76182F1A-D490-4428-97D2-F7F8196242DE}"/>
            </a:ext>
          </a:extLst>
        </xdr:cNvPr>
        <xdr:cNvSpPr/>
      </xdr:nvSpPr>
      <xdr:spPr>
        <a:xfrm>
          <a:off x="7810500" y="148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115497</xdr:rowOff>
    </xdr:from>
    <xdr:to>
      <xdr:col>45</xdr:col>
      <xdr:colOff>177800</xdr:colOff>
      <xdr:row>86</xdr:row>
      <xdr:rowOff>116260</xdr:rowOff>
    </xdr:to>
    <xdr:cxnSp macro="">
      <xdr:nvCxnSpPr>
        <xdr:cNvPr id="370" name="直線コネクタ 369">
          <a:extLst>
            <a:ext uri="{FF2B5EF4-FFF2-40B4-BE49-F238E27FC236}">
              <a16:creationId xmlns:a16="http://schemas.microsoft.com/office/drawing/2014/main" id="{080AD274-6625-4EF2-A1FF-52B84E9A6034}"/>
            </a:ext>
          </a:extLst>
        </xdr:cNvPr>
        <xdr:cNvCxnSpPr/>
      </xdr:nvCxnSpPr>
      <xdr:spPr>
        <a:xfrm flipV="1">
          <a:off x="7861300" y="1486019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66004</xdr:rowOff>
    </xdr:from>
    <xdr:to>
      <xdr:col>36</xdr:col>
      <xdr:colOff>165100</xdr:colOff>
      <xdr:row>86</xdr:row>
      <xdr:rowOff>167604</xdr:rowOff>
    </xdr:to>
    <xdr:sp macro="" textlink="">
      <xdr:nvSpPr>
        <xdr:cNvPr id="371" name="楕円 370">
          <a:extLst>
            <a:ext uri="{FF2B5EF4-FFF2-40B4-BE49-F238E27FC236}">
              <a16:creationId xmlns:a16="http://schemas.microsoft.com/office/drawing/2014/main" id="{C2A44865-6B7E-4C7D-9E56-C807A9F8D197}"/>
            </a:ext>
          </a:extLst>
        </xdr:cNvPr>
        <xdr:cNvSpPr/>
      </xdr:nvSpPr>
      <xdr:spPr>
        <a:xfrm>
          <a:off x="6921500" y="1481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116260</xdr:rowOff>
    </xdr:from>
    <xdr:to>
      <xdr:col>41</xdr:col>
      <xdr:colOff>50800</xdr:colOff>
      <xdr:row>86</xdr:row>
      <xdr:rowOff>116804</xdr:rowOff>
    </xdr:to>
    <xdr:cxnSp macro="">
      <xdr:nvCxnSpPr>
        <xdr:cNvPr id="372" name="直線コネクタ 371">
          <a:extLst>
            <a:ext uri="{FF2B5EF4-FFF2-40B4-BE49-F238E27FC236}">
              <a16:creationId xmlns:a16="http://schemas.microsoft.com/office/drawing/2014/main" id="{58D40B47-9814-402B-AF50-300C3C3FF561}"/>
            </a:ext>
          </a:extLst>
        </xdr:cNvPr>
        <xdr:cNvCxnSpPr/>
      </xdr:nvCxnSpPr>
      <xdr:spPr>
        <a:xfrm flipV="1">
          <a:off x="6972300" y="14860960"/>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103576</xdr:rowOff>
    </xdr:from>
    <xdr:ext cx="469744" cy="259045"/>
    <xdr:sp macro="" textlink="">
      <xdr:nvSpPr>
        <xdr:cNvPr id="373" name="n_1aveValue【公営住宅】&#10;一人当たり面積">
          <a:extLst>
            <a:ext uri="{FF2B5EF4-FFF2-40B4-BE49-F238E27FC236}">
              <a16:creationId xmlns:a16="http://schemas.microsoft.com/office/drawing/2014/main" id="{649010DF-57F6-439B-B5AA-1F454EE1E99E}"/>
            </a:ext>
          </a:extLst>
        </xdr:cNvPr>
        <xdr:cNvSpPr txBox="1"/>
      </xdr:nvSpPr>
      <xdr:spPr>
        <a:xfrm>
          <a:off x="9391727" y="1433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92473</xdr:rowOff>
    </xdr:from>
    <xdr:ext cx="469744" cy="259045"/>
    <xdr:sp macro="" textlink="">
      <xdr:nvSpPr>
        <xdr:cNvPr id="374" name="n_2aveValue【公営住宅】&#10;一人当たり面積">
          <a:extLst>
            <a:ext uri="{FF2B5EF4-FFF2-40B4-BE49-F238E27FC236}">
              <a16:creationId xmlns:a16="http://schemas.microsoft.com/office/drawing/2014/main" id="{C8B01CBF-CE84-459B-9858-783F6E2CBCDC}"/>
            </a:ext>
          </a:extLst>
        </xdr:cNvPr>
        <xdr:cNvSpPr txBox="1"/>
      </xdr:nvSpPr>
      <xdr:spPr>
        <a:xfrm>
          <a:off x="8515427" y="1432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85724</xdr:rowOff>
    </xdr:from>
    <xdr:ext cx="469744" cy="259045"/>
    <xdr:sp macro="" textlink="">
      <xdr:nvSpPr>
        <xdr:cNvPr id="375" name="n_3aveValue【公営住宅】&#10;一人当たり面積">
          <a:extLst>
            <a:ext uri="{FF2B5EF4-FFF2-40B4-BE49-F238E27FC236}">
              <a16:creationId xmlns:a16="http://schemas.microsoft.com/office/drawing/2014/main" id="{6AE04BEF-EA73-400C-982A-155D6ABFCBF5}"/>
            </a:ext>
          </a:extLst>
        </xdr:cNvPr>
        <xdr:cNvSpPr txBox="1"/>
      </xdr:nvSpPr>
      <xdr:spPr>
        <a:xfrm>
          <a:off x="7626427" y="1431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105971</xdr:rowOff>
    </xdr:from>
    <xdr:ext cx="469744" cy="259045"/>
    <xdr:sp macro="" textlink="">
      <xdr:nvSpPr>
        <xdr:cNvPr id="376" name="n_4aveValue【公営住宅】&#10;一人当たり面積">
          <a:extLst>
            <a:ext uri="{FF2B5EF4-FFF2-40B4-BE49-F238E27FC236}">
              <a16:creationId xmlns:a16="http://schemas.microsoft.com/office/drawing/2014/main" id="{5C509966-EBCF-4EE5-929B-A6AF1BA2BA50}"/>
            </a:ext>
          </a:extLst>
        </xdr:cNvPr>
        <xdr:cNvSpPr txBox="1"/>
      </xdr:nvSpPr>
      <xdr:spPr>
        <a:xfrm>
          <a:off x="6737427" y="1433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156227</xdr:rowOff>
    </xdr:from>
    <xdr:ext cx="469744" cy="259045"/>
    <xdr:sp macro="" textlink="">
      <xdr:nvSpPr>
        <xdr:cNvPr id="377" name="n_1mainValue【公営住宅】&#10;一人当たり面積">
          <a:extLst>
            <a:ext uri="{FF2B5EF4-FFF2-40B4-BE49-F238E27FC236}">
              <a16:creationId xmlns:a16="http://schemas.microsoft.com/office/drawing/2014/main" id="{E5FE4071-2DB6-4661-B84F-9DA4693D313D}"/>
            </a:ext>
          </a:extLst>
        </xdr:cNvPr>
        <xdr:cNvSpPr txBox="1"/>
      </xdr:nvSpPr>
      <xdr:spPr>
        <a:xfrm>
          <a:off x="9391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157424</xdr:rowOff>
    </xdr:from>
    <xdr:ext cx="469744" cy="259045"/>
    <xdr:sp macro="" textlink="">
      <xdr:nvSpPr>
        <xdr:cNvPr id="378" name="n_2mainValue【公営住宅】&#10;一人当たり面積">
          <a:extLst>
            <a:ext uri="{FF2B5EF4-FFF2-40B4-BE49-F238E27FC236}">
              <a16:creationId xmlns:a16="http://schemas.microsoft.com/office/drawing/2014/main" id="{94062099-56BA-464D-9414-FD6B02EA2DF7}"/>
            </a:ext>
          </a:extLst>
        </xdr:cNvPr>
        <xdr:cNvSpPr txBox="1"/>
      </xdr:nvSpPr>
      <xdr:spPr>
        <a:xfrm>
          <a:off x="8515427" y="1490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158187</xdr:rowOff>
    </xdr:from>
    <xdr:ext cx="469744" cy="259045"/>
    <xdr:sp macro="" textlink="">
      <xdr:nvSpPr>
        <xdr:cNvPr id="379" name="n_3mainValue【公営住宅】&#10;一人当たり面積">
          <a:extLst>
            <a:ext uri="{FF2B5EF4-FFF2-40B4-BE49-F238E27FC236}">
              <a16:creationId xmlns:a16="http://schemas.microsoft.com/office/drawing/2014/main" id="{C6C96A67-5977-4942-8173-0D6CC0122742}"/>
            </a:ext>
          </a:extLst>
        </xdr:cNvPr>
        <xdr:cNvSpPr txBox="1"/>
      </xdr:nvSpPr>
      <xdr:spPr>
        <a:xfrm>
          <a:off x="7626427" y="149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158731</xdr:rowOff>
    </xdr:from>
    <xdr:ext cx="469744" cy="259045"/>
    <xdr:sp macro="" textlink="">
      <xdr:nvSpPr>
        <xdr:cNvPr id="380" name="n_4mainValue【公営住宅】&#10;一人当たり面積">
          <a:extLst>
            <a:ext uri="{FF2B5EF4-FFF2-40B4-BE49-F238E27FC236}">
              <a16:creationId xmlns:a16="http://schemas.microsoft.com/office/drawing/2014/main" id="{C3917557-9449-4AE7-9840-251DE83DCB1E}"/>
            </a:ext>
          </a:extLst>
        </xdr:cNvPr>
        <xdr:cNvSpPr txBox="1"/>
      </xdr:nvSpPr>
      <xdr:spPr>
        <a:xfrm>
          <a:off x="6737427" y="1490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A80F55FD-C337-4C7D-B7BC-406112F0B32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B3C107D5-F8F9-4E48-9526-DF271287BC1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F15052BF-0FA8-42E6-9F3A-A2FC5D3BE1E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33540336-902D-4D99-BF69-046D24C1A55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B5E1EB8B-B7AF-4EE0-95AA-E77D99B7A97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4A2D091D-BEE9-45C1-B1F9-58394F57B42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A51A2FBA-6303-45A6-94D5-B8A57B9893B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C9DD36FC-8E2F-41CE-A4CA-6ED18F41B6E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F713FE17-D1F4-443A-9CF6-D9801D9B454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2096FEAE-6B38-41C1-9A3A-286F16CC16C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B217FD21-A59D-4CFB-83D7-2650803C79D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A335EA49-ADA2-40F4-9181-B4FC2DE895C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95336EF1-AE34-41EB-BB2D-CD381E453C3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9C4503FC-9DE7-463B-8B8E-630354A442B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5AD94172-76BD-44D5-B7F8-32116090B22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3578EB41-FCA5-40B0-A246-3017EE520B4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3D1C93FB-D5A4-46CB-8682-A5DA827B767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D0EDF2F5-46B7-49F2-8193-3CC3AF1B233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894D714F-863E-4E28-83B6-9E5B5159BCB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10691C4E-10DE-4780-960D-1E61D28D131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179BC9E5-4964-4626-85C5-95E4389EF9D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CC84E973-DB26-42B2-AFC0-D5A575168D3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A1E76316-ADB7-44D4-B6D2-5C0BF3445C5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2C4648E-1993-4881-B507-CE5CBF906B8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F8C58757-3440-464B-975E-1BD7C5C8D59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A30D3D5E-1F7B-47E6-8F64-C25A7CCA2C6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721FDB85-48CF-4FC8-A42D-9C734B9FC43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92E538DF-DDFE-456D-BFB5-1B673877A2E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D5C11787-2BB2-42DE-A5A7-9707C681E02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675B9C23-ECCD-4B22-B227-A047C7FE36E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4A68CB61-5733-4A75-978C-28D80CFC8E1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87E6682B-AD3E-4997-910F-D89C3207885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44D304AA-DA9C-42F7-8FE2-447AC389F7D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15BB0C83-2B67-4C34-8E0D-422D4CC1869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2B9F2BCF-EA8C-4363-A37B-8E98B01D98F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AAA6995B-C6AF-45EB-90E7-08854B64C52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ABA18858-E2DA-425B-B102-6C225A4539D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68011705-7AAD-4798-B01C-D672683FEF4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5468B94C-C8C1-4F13-840E-EC765B57E09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47A4656-3873-4054-9CAB-2119E0A734D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6F981D8A-B865-42A6-8BF0-CBCD5C4BC83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7E07662A-EA46-4713-A251-E8D2C30CF2D0}"/>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BDD8D6E5-3B05-42BD-9A4C-7ABFAAB2D75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31A17371-1BFB-4AE5-B3CE-7A32ED3641D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063F1102-163E-4BFD-841E-5BF849882B8F}"/>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a:extLst>
            <a:ext uri="{FF2B5EF4-FFF2-40B4-BE49-F238E27FC236}">
              <a16:creationId xmlns:a16="http://schemas.microsoft.com/office/drawing/2014/main" id="{9B6B7043-EB60-4FF8-A3B7-247BA2019E50}"/>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A36250F4-909D-45A4-BF40-71776469B8A1}"/>
            </a:ext>
          </a:extLst>
        </xdr:cNvPr>
        <xdr:cNvSpPr txBox="1"/>
      </xdr:nvSpPr>
      <xdr:spPr>
        <a:xfrm>
          <a:off x="16357600" y="65009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a:extLst>
            <a:ext uri="{FF2B5EF4-FFF2-40B4-BE49-F238E27FC236}">
              <a16:creationId xmlns:a16="http://schemas.microsoft.com/office/drawing/2014/main" id="{1B395512-EB96-4D9E-AC01-57530B9645FE}"/>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429" name="フローチャート: 判断 428">
          <a:extLst>
            <a:ext uri="{FF2B5EF4-FFF2-40B4-BE49-F238E27FC236}">
              <a16:creationId xmlns:a16="http://schemas.microsoft.com/office/drawing/2014/main" id="{16A08969-0F70-4125-889D-4B2BCA3CBA5A}"/>
            </a:ext>
          </a:extLst>
        </xdr:cNvPr>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30" name="フローチャート: 判断 429">
          <a:extLst>
            <a:ext uri="{FF2B5EF4-FFF2-40B4-BE49-F238E27FC236}">
              <a16:creationId xmlns:a16="http://schemas.microsoft.com/office/drawing/2014/main" id="{FD9CC5D4-6A5D-48CA-B603-8A0F1DE2FEAF}"/>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31" name="フローチャート: 判断 430">
          <a:extLst>
            <a:ext uri="{FF2B5EF4-FFF2-40B4-BE49-F238E27FC236}">
              <a16:creationId xmlns:a16="http://schemas.microsoft.com/office/drawing/2014/main" id="{3DDE1742-6B1B-4557-8F28-3EA2CDA0CF56}"/>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432" name="フローチャート: 判断 431">
          <a:extLst>
            <a:ext uri="{FF2B5EF4-FFF2-40B4-BE49-F238E27FC236}">
              <a16:creationId xmlns:a16="http://schemas.microsoft.com/office/drawing/2014/main" id="{73DDA810-1A1D-4D73-8173-F60DDDE2B9B9}"/>
            </a:ext>
          </a:extLst>
        </xdr:cNvPr>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2BC2CCD-A4E7-49E7-9800-E38F500DBB6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F70215D-0737-4CD8-B883-D9E39A9B6AB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D9155182-EF4C-4996-842C-705BAE9E72C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5C4DC8CE-8A6A-417C-8915-EC87E10BF75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75594842-0395-44AD-825E-A0DDB8449E9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110308</xdr:rowOff>
    </xdr:from>
    <xdr:to>
      <xdr:col>85</xdr:col>
      <xdr:colOff>177800</xdr:colOff>
      <xdr:row>36</xdr:row>
      <xdr:rowOff>40458</xdr:rowOff>
    </xdr:to>
    <xdr:sp macro="" textlink="">
      <xdr:nvSpPr>
        <xdr:cNvPr id="438" name="楕円 437">
          <a:extLst>
            <a:ext uri="{FF2B5EF4-FFF2-40B4-BE49-F238E27FC236}">
              <a16:creationId xmlns:a16="http://schemas.microsoft.com/office/drawing/2014/main" id="{CDE97E9B-E066-46E8-8A03-B984A9F0438B}"/>
            </a:ext>
          </a:extLst>
        </xdr:cNvPr>
        <xdr:cNvSpPr/>
      </xdr:nvSpPr>
      <xdr:spPr>
        <a:xfrm>
          <a:off x="16268700" y="611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133185</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E4CB8F86-E494-404C-82C0-21754F310084}"/>
            </a:ext>
          </a:extLst>
        </xdr:cNvPr>
        <xdr:cNvSpPr txBox="1"/>
      </xdr:nvSpPr>
      <xdr:spPr>
        <a:xfrm>
          <a:off x="16357600" y="59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72753</xdr:rowOff>
    </xdr:from>
    <xdr:to>
      <xdr:col>81</xdr:col>
      <xdr:colOff>101600</xdr:colOff>
      <xdr:row>36</xdr:row>
      <xdr:rowOff>2903</xdr:rowOff>
    </xdr:to>
    <xdr:sp macro="" textlink="">
      <xdr:nvSpPr>
        <xdr:cNvPr id="440" name="楕円 439">
          <a:extLst>
            <a:ext uri="{FF2B5EF4-FFF2-40B4-BE49-F238E27FC236}">
              <a16:creationId xmlns:a16="http://schemas.microsoft.com/office/drawing/2014/main" id="{AC66276E-6FE8-480E-8D9A-0E2F8F1EB569}"/>
            </a:ext>
          </a:extLst>
        </xdr:cNvPr>
        <xdr:cNvSpPr/>
      </xdr:nvSpPr>
      <xdr:spPr>
        <a:xfrm>
          <a:off x="15430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123553</xdr:rowOff>
    </xdr:from>
    <xdr:to>
      <xdr:col>85</xdr:col>
      <xdr:colOff>127000</xdr:colOff>
      <xdr:row>35</xdr:row>
      <xdr:rowOff>161108</xdr:rowOff>
    </xdr:to>
    <xdr:cxnSp macro="">
      <xdr:nvCxnSpPr>
        <xdr:cNvPr id="441" name="直線コネクタ 440">
          <a:extLst>
            <a:ext uri="{FF2B5EF4-FFF2-40B4-BE49-F238E27FC236}">
              <a16:creationId xmlns:a16="http://schemas.microsoft.com/office/drawing/2014/main" id="{131F1044-D65C-428F-86EC-42B24D9D0CBC}"/>
            </a:ext>
          </a:extLst>
        </xdr:cNvPr>
        <xdr:cNvCxnSpPr/>
      </xdr:nvCxnSpPr>
      <xdr:spPr>
        <a:xfrm>
          <a:off x="15481300" y="6124303"/>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35197</xdr:rowOff>
    </xdr:from>
    <xdr:to>
      <xdr:col>76</xdr:col>
      <xdr:colOff>165100</xdr:colOff>
      <xdr:row>35</xdr:row>
      <xdr:rowOff>136797</xdr:rowOff>
    </xdr:to>
    <xdr:sp macro="" textlink="">
      <xdr:nvSpPr>
        <xdr:cNvPr id="442" name="楕円 441">
          <a:extLst>
            <a:ext uri="{FF2B5EF4-FFF2-40B4-BE49-F238E27FC236}">
              <a16:creationId xmlns:a16="http://schemas.microsoft.com/office/drawing/2014/main" id="{1EBCF59C-6A52-48B0-9DB1-C983EB5CAF72}"/>
            </a:ext>
          </a:extLst>
        </xdr:cNvPr>
        <xdr:cNvSpPr/>
      </xdr:nvSpPr>
      <xdr:spPr>
        <a:xfrm>
          <a:off x="14541500" y="60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85997</xdr:rowOff>
    </xdr:from>
    <xdr:to>
      <xdr:col>81</xdr:col>
      <xdr:colOff>50800</xdr:colOff>
      <xdr:row>35</xdr:row>
      <xdr:rowOff>123553</xdr:rowOff>
    </xdr:to>
    <xdr:cxnSp macro="">
      <xdr:nvCxnSpPr>
        <xdr:cNvPr id="443" name="直線コネクタ 442">
          <a:extLst>
            <a:ext uri="{FF2B5EF4-FFF2-40B4-BE49-F238E27FC236}">
              <a16:creationId xmlns:a16="http://schemas.microsoft.com/office/drawing/2014/main" id="{B31A8D5D-4FFF-48D0-A23E-98C44D7C3EAF}"/>
            </a:ext>
          </a:extLst>
        </xdr:cNvPr>
        <xdr:cNvCxnSpPr/>
      </xdr:nvCxnSpPr>
      <xdr:spPr>
        <a:xfrm>
          <a:off x="14592300" y="608674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169092</xdr:rowOff>
    </xdr:from>
    <xdr:to>
      <xdr:col>72</xdr:col>
      <xdr:colOff>38100</xdr:colOff>
      <xdr:row>35</xdr:row>
      <xdr:rowOff>99242</xdr:rowOff>
    </xdr:to>
    <xdr:sp macro="" textlink="">
      <xdr:nvSpPr>
        <xdr:cNvPr id="444" name="楕円 443">
          <a:extLst>
            <a:ext uri="{FF2B5EF4-FFF2-40B4-BE49-F238E27FC236}">
              <a16:creationId xmlns:a16="http://schemas.microsoft.com/office/drawing/2014/main" id="{12A7F493-481F-48B9-A2DC-6A121660EF97}"/>
            </a:ext>
          </a:extLst>
        </xdr:cNvPr>
        <xdr:cNvSpPr/>
      </xdr:nvSpPr>
      <xdr:spPr>
        <a:xfrm>
          <a:off x="13652500" y="59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48442</xdr:rowOff>
    </xdr:from>
    <xdr:to>
      <xdr:col>76</xdr:col>
      <xdr:colOff>114300</xdr:colOff>
      <xdr:row>35</xdr:row>
      <xdr:rowOff>85997</xdr:rowOff>
    </xdr:to>
    <xdr:cxnSp macro="">
      <xdr:nvCxnSpPr>
        <xdr:cNvPr id="445" name="直線コネクタ 444">
          <a:extLst>
            <a:ext uri="{FF2B5EF4-FFF2-40B4-BE49-F238E27FC236}">
              <a16:creationId xmlns:a16="http://schemas.microsoft.com/office/drawing/2014/main" id="{9ED3BF0C-5921-4CFE-ABD3-9EE2EB20920E}"/>
            </a:ext>
          </a:extLst>
        </xdr:cNvPr>
        <xdr:cNvCxnSpPr/>
      </xdr:nvCxnSpPr>
      <xdr:spPr>
        <a:xfrm>
          <a:off x="13703300" y="604919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136434</xdr:rowOff>
    </xdr:from>
    <xdr:to>
      <xdr:col>67</xdr:col>
      <xdr:colOff>101600</xdr:colOff>
      <xdr:row>35</xdr:row>
      <xdr:rowOff>66584</xdr:rowOff>
    </xdr:to>
    <xdr:sp macro="" textlink="">
      <xdr:nvSpPr>
        <xdr:cNvPr id="446" name="楕円 445">
          <a:extLst>
            <a:ext uri="{FF2B5EF4-FFF2-40B4-BE49-F238E27FC236}">
              <a16:creationId xmlns:a16="http://schemas.microsoft.com/office/drawing/2014/main" id="{20C9B8CE-EC27-42FB-B925-F0552A7A1A9F}"/>
            </a:ext>
          </a:extLst>
        </xdr:cNvPr>
        <xdr:cNvSpPr/>
      </xdr:nvSpPr>
      <xdr:spPr>
        <a:xfrm>
          <a:off x="12763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15784</xdr:rowOff>
    </xdr:from>
    <xdr:to>
      <xdr:col>71</xdr:col>
      <xdr:colOff>177800</xdr:colOff>
      <xdr:row>35</xdr:row>
      <xdr:rowOff>48442</xdr:rowOff>
    </xdr:to>
    <xdr:cxnSp macro="">
      <xdr:nvCxnSpPr>
        <xdr:cNvPr id="447" name="直線コネクタ 446">
          <a:extLst>
            <a:ext uri="{FF2B5EF4-FFF2-40B4-BE49-F238E27FC236}">
              <a16:creationId xmlns:a16="http://schemas.microsoft.com/office/drawing/2014/main" id="{66482918-D43B-4590-8F6F-2201C1D62E26}"/>
            </a:ext>
          </a:extLst>
        </xdr:cNvPr>
        <xdr:cNvCxnSpPr/>
      </xdr:nvCxnSpPr>
      <xdr:spPr>
        <a:xfrm>
          <a:off x="12814300" y="60165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136089</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FE907A51-7E87-4C54-8A55-1E45969D8FBF}"/>
            </a:ext>
          </a:extLst>
        </xdr:cNvPr>
        <xdr:cNvSpPr txBox="1"/>
      </xdr:nvSpPr>
      <xdr:spPr>
        <a:xfrm>
          <a:off x="15266044"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FC417572-16AF-4C11-9630-DC6869A35DAA}"/>
            </a:ext>
          </a:extLst>
        </xdr:cNvPr>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14AE7D59-D7EE-48AD-A0B9-7812F0B75ABB}"/>
            </a:ext>
          </a:extLst>
        </xdr:cNvPr>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5460</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ADB82937-3DD2-4E29-AF67-11910D5E24EB}"/>
            </a:ext>
          </a:extLst>
        </xdr:cNvPr>
        <xdr:cNvSpPr txBox="1"/>
      </xdr:nvSpPr>
      <xdr:spPr>
        <a:xfrm>
          <a:off x="12611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19430</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DFB69757-A3BB-41BE-AFC4-EF2016471C57}"/>
            </a:ext>
          </a:extLst>
        </xdr:cNvPr>
        <xdr:cNvSpPr txBox="1"/>
      </xdr:nvSpPr>
      <xdr:spPr>
        <a:xfrm>
          <a:off x="152660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153324</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5F40A9E4-E258-4406-AB5D-A9DF3A20CB63}"/>
            </a:ext>
          </a:extLst>
        </xdr:cNvPr>
        <xdr:cNvSpPr txBox="1"/>
      </xdr:nvSpPr>
      <xdr:spPr>
        <a:xfrm>
          <a:off x="14389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115769</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402D290B-F3B2-4136-A163-BC7A297E2BC2}"/>
            </a:ext>
          </a:extLst>
        </xdr:cNvPr>
        <xdr:cNvSpPr txBox="1"/>
      </xdr:nvSpPr>
      <xdr:spPr>
        <a:xfrm>
          <a:off x="13500744" y="577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83111</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8C65FB4D-1B42-4999-8DB9-8655FE78DB5D}"/>
            </a:ext>
          </a:extLst>
        </xdr:cNvPr>
        <xdr:cNvSpPr txBox="1"/>
      </xdr:nvSpPr>
      <xdr:spPr>
        <a:xfrm>
          <a:off x="12611744" y="574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8B74D1F-7C2E-491E-86F5-9BF4D900AFC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368A4DD8-4A2B-4A81-9C1E-1CA8ACD6E90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FB5EC65C-BD24-47DA-B102-B06C2701C74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BDE655C-B944-4B99-AE9F-0AC2BB23EB9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7E777B2A-2883-4E3F-81E2-A1D052668E0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73452EC5-52DC-4287-A064-5415FFBE263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3AB73A3F-62F8-441B-9470-D43F01D7AD4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A4F096BD-5E9A-4875-9EFC-60EBAD89CCD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7970E66D-BD05-4E1C-8E86-847AA8DC6AB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AD8DAFA7-E4EB-4364-9810-3FAD77C46B8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6" name="直線コネクタ 465">
          <a:extLst>
            <a:ext uri="{FF2B5EF4-FFF2-40B4-BE49-F238E27FC236}">
              <a16:creationId xmlns:a16="http://schemas.microsoft.com/office/drawing/2014/main" id="{4CA9C73F-FCAD-4E70-8C7D-A29832B5A60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7" name="テキスト ボックス 466">
          <a:extLst>
            <a:ext uri="{FF2B5EF4-FFF2-40B4-BE49-F238E27FC236}">
              <a16:creationId xmlns:a16="http://schemas.microsoft.com/office/drawing/2014/main" id="{253F2315-1914-47B4-AD44-F7000FA9397B}"/>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8" name="直線コネクタ 467">
          <a:extLst>
            <a:ext uri="{FF2B5EF4-FFF2-40B4-BE49-F238E27FC236}">
              <a16:creationId xmlns:a16="http://schemas.microsoft.com/office/drawing/2014/main" id="{8CC3AED7-4405-4BCB-B3B7-6EE090BC075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9" name="テキスト ボックス 468">
          <a:extLst>
            <a:ext uri="{FF2B5EF4-FFF2-40B4-BE49-F238E27FC236}">
              <a16:creationId xmlns:a16="http://schemas.microsoft.com/office/drawing/2014/main" id="{5E3E8F82-792E-41B7-955A-C75F7BC00515}"/>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0" name="直線コネクタ 469">
          <a:extLst>
            <a:ext uri="{FF2B5EF4-FFF2-40B4-BE49-F238E27FC236}">
              <a16:creationId xmlns:a16="http://schemas.microsoft.com/office/drawing/2014/main" id="{F5E2979A-AB0F-4539-8537-82CBEB1FC35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1" name="テキスト ボックス 470">
          <a:extLst>
            <a:ext uri="{FF2B5EF4-FFF2-40B4-BE49-F238E27FC236}">
              <a16:creationId xmlns:a16="http://schemas.microsoft.com/office/drawing/2014/main" id="{ECDFFDE2-368F-4432-9CF5-08DC604D8A69}"/>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2" name="直線コネクタ 471">
          <a:extLst>
            <a:ext uri="{FF2B5EF4-FFF2-40B4-BE49-F238E27FC236}">
              <a16:creationId xmlns:a16="http://schemas.microsoft.com/office/drawing/2014/main" id="{6CD5FA72-6706-491D-9915-7CE3E114A24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3" name="テキスト ボックス 472">
          <a:extLst>
            <a:ext uri="{FF2B5EF4-FFF2-40B4-BE49-F238E27FC236}">
              <a16:creationId xmlns:a16="http://schemas.microsoft.com/office/drawing/2014/main" id="{1D4E9554-2BEE-41CD-A9CF-89F2CFC4406E}"/>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4" name="直線コネクタ 473">
          <a:extLst>
            <a:ext uri="{FF2B5EF4-FFF2-40B4-BE49-F238E27FC236}">
              <a16:creationId xmlns:a16="http://schemas.microsoft.com/office/drawing/2014/main" id="{5F2589FC-7BD6-407E-A81F-EC0F83D9A46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5" name="テキスト ボックス 474">
          <a:extLst>
            <a:ext uri="{FF2B5EF4-FFF2-40B4-BE49-F238E27FC236}">
              <a16:creationId xmlns:a16="http://schemas.microsoft.com/office/drawing/2014/main" id="{04825923-84BC-4F37-8508-4A1905D1249B}"/>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A3513B29-BADD-4AAD-8B78-7F6C0F2CA35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939C88EB-FCE6-4DFB-A334-25BFE0C6515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630DEAFC-6DE8-4557-ABFB-0AB31C3D166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140970</xdr:rowOff>
    </xdr:from>
    <xdr:to>
      <xdr:col>116</xdr:col>
      <xdr:colOff>62864</xdr:colOff>
      <xdr:row>42</xdr:row>
      <xdr:rowOff>17780</xdr:rowOff>
    </xdr:to>
    <xdr:cxnSp macro="">
      <xdr:nvCxnSpPr>
        <xdr:cNvPr id="479" name="直線コネクタ 478">
          <a:extLst>
            <a:ext uri="{FF2B5EF4-FFF2-40B4-BE49-F238E27FC236}">
              <a16:creationId xmlns:a16="http://schemas.microsoft.com/office/drawing/2014/main" id="{A27833FD-4FD3-4BF8-B86C-0E2F25BFD502}"/>
            </a:ext>
          </a:extLst>
        </xdr:cNvPr>
        <xdr:cNvCxnSpPr/>
      </xdr:nvCxnSpPr>
      <xdr:spPr>
        <a:xfrm flipV="1">
          <a:off x="22160864" y="6141720"/>
          <a:ext cx="0" cy="1076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21607</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7D56DA12-33ED-4442-B1F4-991521194E0C}"/>
            </a:ext>
          </a:extLst>
        </xdr:cNvPr>
        <xdr:cNvSpPr txBox="1"/>
      </xdr:nvSpPr>
      <xdr:spPr>
        <a:xfrm>
          <a:off x="22199600" y="722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17780</xdr:rowOff>
    </xdr:from>
    <xdr:to>
      <xdr:col>116</xdr:col>
      <xdr:colOff>152400</xdr:colOff>
      <xdr:row>42</xdr:row>
      <xdr:rowOff>17780</xdr:rowOff>
    </xdr:to>
    <xdr:cxnSp macro="">
      <xdr:nvCxnSpPr>
        <xdr:cNvPr id="481" name="直線コネクタ 480">
          <a:extLst>
            <a:ext uri="{FF2B5EF4-FFF2-40B4-BE49-F238E27FC236}">
              <a16:creationId xmlns:a16="http://schemas.microsoft.com/office/drawing/2014/main" id="{D51CF2D6-A5D5-4FB7-9803-534618869728}"/>
            </a:ext>
          </a:extLst>
        </xdr:cNvPr>
        <xdr:cNvCxnSpPr/>
      </xdr:nvCxnSpPr>
      <xdr:spPr>
        <a:xfrm>
          <a:off x="22072600" y="721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87647</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549610D4-E64F-4714-A545-2718555396E8}"/>
            </a:ext>
          </a:extLst>
        </xdr:cNvPr>
        <xdr:cNvSpPr txBox="1"/>
      </xdr:nvSpPr>
      <xdr:spPr>
        <a:xfrm>
          <a:off x="22199600" y="591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140970</xdr:rowOff>
    </xdr:from>
    <xdr:to>
      <xdr:col>116</xdr:col>
      <xdr:colOff>152400</xdr:colOff>
      <xdr:row>35</xdr:row>
      <xdr:rowOff>140970</xdr:rowOff>
    </xdr:to>
    <xdr:cxnSp macro="">
      <xdr:nvCxnSpPr>
        <xdr:cNvPr id="483" name="直線コネクタ 482">
          <a:extLst>
            <a:ext uri="{FF2B5EF4-FFF2-40B4-BE49-F238E27FC236}">
              <a16:creationId xmlns:a16="http://schemas.microsoft.com/office/drawing/2014/main" id="{572E6A2F-8C45-4C6D-9AC5-FFDA2997BF78}"/>
            </a:ext>
          </a:extLst>
        </xdr:cNvPr>
        <xdr:cNvCxnSpPr/>
      </xdr:nvCxnSpPr>
      <xdr:spPr>
        <a:xfrm>
          <a:off x="22072600" y="614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80027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DEE64A28-BD3F-4E32-93BA-6311166EDF7F}"/>
            </a:ext>
          </a:extLst>
        </xdr:cNvPr>
        <xdr:cNvSpPr txBox="1"/>
      </xdr:nvSpPr>
      <xdr:spPr>
        <a:xfrm>
          <a:off x="22199600" y="659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57150</xdr:rowOff>
    </xdr:from>
    <xdr:to>
      <xdr:col>116</xdr:col>
      <xdr:colOff>114300</xdr:colOff>
      <xdr:row>39</xdr:row>
      <xdr:rowOff>158750</xdr:rowOff>
    </xdr:to>
    <xdr:sp macro="" textlink="">
      <xdr:nvSpPr>
        <xdr:cNvPr id="485" name="フローチャート: 判断 484">
          <a:extLst>
            <a:ext uri="{FF2B5EF4-FFF2-40B4-BE49-F238E27FC236}">
              <a16:creationId xmlns:a16="http://schemas.microsoft.com/office/drawing/2014/main" id="{2B84316F-E2BA-43B5-AA79-97CC8A461BC3}"/>
            </a:ext>
          </a:extLst>
        </xdr:cNvPr>
        <xdr:cNvSpPr/>
      </xdr:nvSpPr>
      <xdr:spPr>
        <a:xfrm>
          <a:off x="221107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76200</xdr:rowOff>
    </xdr:from>
    <xdr:to>
      <xdr:col>112</xdr:col>
      <xdr:colOff>38100</xdr:colOff>
      <xdr:row>40</xdr:row>
      <xdr:rowOff>6350</xdr:rowOff>
    </xdr:to>
    <xdr:sp macro="" textlink="">
      <xdr:nvSpPr>
        <xdr:cNvPr id="486" name="フローチャート: 判断 485">
          <a:extLst>
            <a:ext uri="{FF2B5EF4-FFF2-40B4-BE49-F238E27FC236}">
              <a16:creationId xmlns:a16="http://schemas.microsoft.com/office/drawing/2014/main" id="{88CFD9A4-2F51-462F-8A03-C0EA57BD6BA8}"/>
            </a:ext>
          </a:extLst>
        </xdr:cNvPr>
        <xdr:cNvSpPr/>
      </xdr:nvSpPr>
      <xdr:spPr>
        <a:xfrm>
          <a:off x="212725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71120</xdr:rowOff>
    </xdr:from>
    <xdr:to>
      <xdr:col>107</xdr:col>
      <xdr:colOff>101600</xdr:colOff>
      <xdr:row>40</xdr:row>
      <xdr:rowOff>1270</xdr:rowOff>
    </xdr:to>
    <xdr:sp macro="" textlink="">
      <xdr:nvSpPr>
        <xdr:cNvPr id="487" name="フローチャート: 判断 486">
          <a:extLst>
            <a:ext uri="{FF2B5EF4-FFF2-40B4-BE49-F238E27FC236}">
              <a16:creationId xmlns:a16="http://schemas.microsoft.com/office/drawing/2014/main" id="{C963FB2E-DCF9-4119-B029-ECA41CEF207B}"/>
            </a:ext>
          </a:extLst>
        </xdr:cNvPr>
        <xdr:cNvSpPr/>
      </xdr:nvSpPr>
      <xdr:spPr>
        <a:xfrm>
          <a:off x="20383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53340</xdr:rowOff>
    </xdr:from>
    <xdr:to>
      <xdr:col>102</xdr:col>
      <xdr:colOff>165100</xdr:colOff>
      <xdr:row>34</xdr:row>
      <xdr:rowOff>154940</xdr:rowOff>
    </xdr:to>
    <xdr:sp macro="" textlink="">
      <xdr:nvSpPr>
        <xdr:cNvPr id="488" name="フローチャート: 判断 487">
          <a:extLst>
            <a:ext uri="{FF2B5EF4-FFF2-40B4-BE49-F238E27FC236}">
              <a16:creationId xmlns:a16="http://schemas.microsoft.com/office/drawing/2014/main" id="{FC28A503-2898-47A4-AF1F-CA344395C7E5}"/>
            </a:ext>
          </a:extLst>
        </xdr:cNvPr>
        <xdr:cNvSpPr/>
      </xdr:nvSpPr>
      <xdr:spPr>
        <a:xfrm>
          <a:off x="194945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118110</xdr:rowOff>
    </xdr:from>
    <xdr:to>
      <xdr:col>98</xdr:col>
      <xdr:colOff>38100</xdr:colOff>
      <xdr:row>40</xdr:row>
      <xdr:rowOff>48260</xdr:rowOff>
    </xdr:to>
    <xdr:sp macro="" textlink="">
      <xdr:nvSpPr>
        <xdr:cNvPr id="489" name="フローチャート: 判断 488">
          <a:extLst>
            <a:ext uri="{FF2B5EF4-FFF2-40B4-BE49-F238E27FC236}">
              <a16:creationId xmlns:a16="http://schemas.microsoft.com/office/drawing/2014/main" id="{181CD235-86FE-4804-A681-1FA2713C13AA}"/>
            </a:ext>
          </a:extLst>
        </xdr:cNvPr>
        <xdr:cNvSpPr/>
      </xdr:nvSpPr>
      <xdr:spPr>
        <a:xfrm>
          <a:off x="18605500" y="680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CD412E48-5F16-470E-BA0F-AF8238D23A8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B322BCEA-3FE1-4133-B30E-218B0EEC62E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CCBA1AA3-7416-4D0C-AAEC-F0DBA148F4F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6F1460D3-90CC-49EA-B39D-8FA449389E4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B8B2673A-FE0F-45FF-AFFD-41136C5FDB5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165100</xdr:rowOff>
    </xdr:from>
    <xdr:to>
      <xdr:col>116</xdr:col>
      <xdr:colOff>114300</xdr:colOff>
      <xdr:row>40</xdr:row>
      <xdr:rowOff>95250</xdr:rowOff>
    </xdr:to>
    <xdr:sp macro="" textlink="">
      <xdr:nvSpPr>
        <xdr:cNvPr id="495" name="楕円 494">
          <a:extLst>
            <a:ext uri="{FF2B5EF4-FFF2-40B4-BE49-F238E27FC236}">
              <a16:creationId xmlns:a16="http://schemas.microsoft.com/office/drawing/2014/main" id="{0694A39D-9CDC-4389-9D66-7A498B99D89B}"/>
            </a:ext>
          </a:extLst>
        </xdr:cNvPr>
        <xdr:cNvSpPr/>
      </xdr:nvSpPr>
      <xdr:spPr>
        <a:xfrm>
          <a:off x="22110700" y="68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143527</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58EEF934-F0E4-4413-8AA6-976D6C814C62}"/>
            </a:ext>
          </a:extLst>
        </xdr:cNvPr>
        <xdr:cNvSpPr txBox="1"/>
      </xdr:nvSpPr>
      <xdr:spPr>
        <a:xfrm>
          <a:off x="22199600" y="683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0</xdr:rowOff>
    </xdr:from>
    <xdr:to>
      <xdr:col>112</xdr:col>
      <xdr:colOff>38100</xdr:colOff>
      <xdr:row>40</xdr:row>
      <xdr:rowOff>101600</xdr:rowOff>
    </xdr:to>
    <xdr:sp macro="" textlink="">
      <xdr:nvSpPr>
        <xdr:cNvPr id="497" name="楕円 496">
          <a:extLst>
            <a:ext uri="{FF2B5EF4-FFF2-40B4-BE49-F238E27FC236}">
              <a16:creationId xmlns:a16="http://schemas.microsoft.com/office/drawing/2014/main" id="{E93E84D5-6E6D-46DF-A52D-8078171992ED}"/>
            </a:ext>
          </a:extLst>
        </xdr:cNvPr>
        <xdr:cNvSpPr/>
      </xdr:nvSpPr>
      <xdr:spPr>
        <a:xfrm>
          <a:off x="21272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44450</xdr:rowOff>
    </xdr:from>
    <xdr:to>
      <xdr:col>116</xdr:col>
      <xdr:colOff>63500</xdr:colOff>
      <xdr:row>40</xdr:row>
      <xdr:rowOff>50800</xdr:rowOff>
    </xdr:to>
    <xdr:cxnSp macro="">
      <xdr:nvCxnSpPr>
        <xdr:cNvPr id="498" name="直線コネクタ 497">
          <a:extLst>
            <a:ext uri="{FF2B5EF4-FFF2-40B4-BE49-F238E27FC236}">
              <a16:creationId xmlns:a16="http://schemas.microsoft.com/office/drawing/2014/main" id="{5527E8EA-3E5D-40EE-AA1B-BADC20C6D606}"/>
            </a:ext>
          </a:extLst>
        </xdr:cNvPr>
        <xdr:cNvCxnSpPr/>
      </xdr:nvCxnSpPr>
      <xdr:spPr>
        <a:xfrm flipV="1">
          <a:off x="21323300" y="690245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7620</xdr:rowOff>
    </xdr:from>
    <xdr:to>
      <xdr:col>107</xdr:col>
      <xdr:colOff>101600</xdr:colOff>
      <xdr:row>40</xdr:row>
      <xdr:rowOff>109220</xdr:rowOff>
    </xdr:to>
    <xdr:sp macro="" textlink="">
      <xdr:nvSpPr>
        <xdr:cNvPr id="499" name="楕円 498">
          <a:extLst>
            <a:ext uri="{FF2B5EF4-FFF2-40B4-BE49-F238E27FC236}">
              <a16:creationId xmlns:a16="http://schemas.microsoft.com/office/drawing/2014/main" id="{A113F71D-18B4-44DC-A25F-1E5007B21C23}"/>
            </a:ext>
          </a:extLst>
        </xdr:cNvPr>
        <xdr:cNvSpPr/>
      </xdr:nvSpPr>
      <xdr:spPr>
        <a:xfrm>
          <a:off x="203835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50800</xdr:rowOff>
    </xdr:from>
    <xdr:to>
      <xdr:col>111</xdr:col>
      <xdr:colOff>177800</xdr:colOff>
      <xdr:row>40</xdr:row>
      <xdr:rowOff>58420</xdr:rowOff>
    </xdr:to>
    <xdr:cxnSp macro="">
      <xdr:nvCxnSpPr>
        <xdr:cNvPr id="500" name="直線コネクタ 499">
          <a:extLst>
            <a:ext uri="{FF2B5EF4-FFF2-40B4-BE49-F238E27FC236}">
              <a16:creationId xmlns:a16="http://schemas.microsoft.com/office/drawing/2014/main" id="{7893DE23-53A2-45D6-BBB9-0D0AA3168EE0}"/>
            </a:ext>
          </a:extLst>
        </xdr:cNvPr>
        <xdr:cNvCxnSpPr/>
      </xdr:nvCxnSpPr>
      <xdr:spPr>
        <a:xfrm flipV="1">
          <a:off x="20434300" y="6908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11430</xdr:rowOff>
    </xdr:from>
    <xdr:to>
      <xdr:col>102</xdr:col>
      <xdr:colOff>165100</xdr:colOff>
      <xdr:row>40</xdr:row>
      <xdr:rowOff>113030</xdr:rowOff>
    </xdr:to>
    <xdr:sp macro="" textlink="">
      <xdr:nvSpPr>
        <xdr:cNvPr id="501" name="楕円 500">
          <a:extLst>
            <a:ext uri="{FF2B5EF4-FFF2-40B4-BE49-F238E27FC236}">
              <a16:creationId xmlns:a16="http://schemas.microsoft.com/office/drawing/2014/main" id="{80994F4A-E032-4409-880D-BB09FEB6E91C}"/>
            </a:ext>
          </a:extLst>
        </xdr:cNvPr>
        <xdr:cNvSpPr/>
      </xdr:nvSpPr>
      <xdr:spPr>
        <a:xfrm>
          <a:off x="19494500" y="68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58420</xdr:rowOff>
    </xdr:from>
    <xdr:to>
      <xdr:col>107</xdr:col>
      <xdr:colOff>50800</xdr:colOff>
      <xdr:row>40</xdr:row>
      <xdr:rowOff>62230</xdr:rowOff>
    </xdr:to>
    <xdr:cxnSp macro="">
      <xdr:nvCxnSpPr>
        <xdr:cNvPr id="502" name="直線コネクタ 501">
          <a:extLst>
            <a:ext uri="{FF2B5EF4-FFF2-40B4-BE49-F238E27FC236}">
              <a16:creationId xmlns:a16="http://schemas.microsoft.com/office/drawing/2014/main" id="{0C470967-4F8D-4223-91C9-A6C3A55EF3F3}"/>
            </a:ext>
          </a:extLst>
        </xdr:cNvPr>
        <xdr:cNvCxnSpPr/>
      </xdr:nvCxnSpPr>
      <xdr:spPr>
        <a:xfrm flipV="1">
          <a:off x="19545300" y="6916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15240</xdr:rowOff>
    </xdr:from>
    <xdr:to>
      <xdr:col>98</xdr:col>
      <xdr:colOff>38100</xdr:colOff>
      <xdr:row>40</xdr:row>
      <xdr:rowOff>116840</xdr:rowOff>
    </xdr:to>
    <xdr:sp macro="" textlink="">
      <xdr:nvSpPr>
        <xdr:cNvPr id="503" name="楕円 502">
          <a:extLst>
            <a:ext uri="{FF2B5EF4-FFF2-40B4-BE49-F238E27FC236}">
              <a16:creationId xmlns:a16="http://schemas.microsoft.com/office/drawing/2014/main" id="{FF2D4453-6917-4525-9969-335725565FD2}"/>
            </a:ext>
          </a:extLst>
        </xdr:cNvPr>
        <xdr:cNvSpPr/>
      </xdr:nvSpPr>
      <xdr:spPr>
        <a:xfrm>
          <a:off x="186055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62230</xdr:rowOff>
    </xdr:from>
    <xdr:to>
      <xdr:col>102</xdr:col>
      <xdr:colOff>114300</xdr:colOff>
      <xdr:row>40</xdr:row>
      <xdr:rowOff>66040</xdr:rowOff>
    </xdr:to>
    <xdr:cxnSp macro="">
      <xdr:nvCxnSpPr>
        <xdr:cNvPr id="504" name="直線コネクタ 503">
          <a:extLst>
            <a:ext uri="{FF2B5EF4-FFF2-40B4-BE49-F238E27FC236}">
              <a16:creationId xmlns:a16="http://schemas.microsoft.com/office/drawing/2014/main" id="{98F9BE3E-DC53-4F90-8169-0D0104BFE75D}"/>
            </a:ext>
          </a:extLst>
        </xdr:cNvPr>
        <xdr:cNvCxnSpPr/>
      </xdr:nvCxnSpPr>
      <xdr:spPr>
        <a:xfrm flipV="1">
          <a:off x="18656300" y="69202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22877</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0F469732-4FCE-4ACC-9737-850B475F70F5}"/>
            </a:ext>
          </a:extLst>
        </xdr:cNvPr>
        <xdr:cNvSpPr txBox="1"/>
      </xdr:nvSpPr>
      <xdr:spPr>
        <a:xfrm>
          <a:off x="21075727" y="65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17797</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FB5308E2-52D8-40CE-B87E-0694C0AFBDCA}"/>
            </a:ext>
          </a:extLst>
        </xdr:cNvPr>
        <xdr:cNvSpPr txBox="1"/>
      </xdr:nvSpPr>
      <xdr:spPr>
        <a:xfrm>
          <a:off x="20199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17</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E2B332C3-999C-40C0-8EF9-136B5736139C}"/>
            </a:ext>
          </a:extLst>
        </xdr:cNvPr>
        <xdr:cNvSpPr txBox="1"/>
      </xdr:nvSpPr>
      <xdr:spPr>
        <a:xfrm>
          <a:off x="19310427"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64787</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5868FA0F-7199-4896-9F6D-DB5E4A139821}"/>
            </a:ext>
          </a:extLst>
        </xdr:cNvPr>
        <xdr:cNvSpPr txBox="1"/>
      </xdr:nvSpPr>
      <xdr:spPr>
        <a:xfrm>
          <a:off x="18421427"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92727</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817635E8-F369-44BA-8601-9436E6172B03}"/>
            </a:ext>
          </a:extLst>
        </xdr:cNvPr>
        <xdr:cNvSpPr txBox="1"/>
      </xdr:nvSpPr>
      <xdr:spPr>
        <a:xfrm>
          <a:off x="21075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100347</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833393C7-0FE3-4AB8-83C2-5B62A2F7A6DB}"/>
            </a:ext>
          </a:extLst>
        </xdr:cNvPr>
        <xdr:cNvSpPr txBox="1"/>
      </xdr:nvSpPr>
      <xdr:spPr>
        <a:xfrm>
          <a:off x="20199427" y="69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104157</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EFBD7738-8862-4146-9F2D-C6B7D1FC8558}"/>
            </a:ext>
          </a:extLst>
        </xdr:cNvPr>
        <xdr:cNvSpPr txBox="1"/>
      </xdr:nvSpPr>
      <xdr:spPr>
        <a:xfrm>
          <a:off x="19310427" y="696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107967</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5DB2FDE6-0B21-4E9C-9E98-4A3D9CE82DE5}"/>
            </a:ext>
          </a:extLst>
        </xdr:cNvPr>
        <xdr:cNvSpPr txBox="1"/>
      </xdr:nvSpPr>
      <xdr:spPr>
        <a:xfrm>
          <a:off x="18421427" y="696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4878B4DC-7A2A-438F-B87C-BC040D0E262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EDCCC30B-61F4-40B9-9683-36E9D2889AD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D0A1BC9F-B7C2-4158-B740-938F05BC44C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69DD1417-A005-4FBA-A800-94045AB8DC6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4B92F66F-68E9-404B-8CEC-E47AA063657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C0AA8D3F-223F-44A4-9E4A-D077BB3BBEA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46AF2A2B-104D-43C6-AAA1-AB0A83AD19C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C42BD2A6-5420-48B2-8FC1-FB025EB885D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397D57EE-A157-49E1-944B-F7E300869CE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348B08BD-396C-4337-9DC6-95DA61E24CC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AB2D072A-E09B-48EB-A17E-BC0488CB06D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E98D6AEB-936A-4F21-ABF1-FA51641B7D9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F00A930B-6E3E-4E9C-A400-0F7A7E90FD1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F54AB57C-547B-4D37-8421-A258A5FCE9A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9ABF3661-1B8E-41AD-84DA-74CC2E5961B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7DB1EF28-D76C-493B-82F5-B15C38EF058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54625E2E-2B89-47B1-920F-8E574FB1925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B391BBB9-3982-42D5-9A63-7095585525C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F5954E6E-9652-494E-B1EE-C9C98EF84EF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B18070AD-E1F8-4B24-BFAE-28441610505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B3E2F002-4CF2-4360-86E3-DA201C4117B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3E363CE6-0F5F-4536-9E79-C6E6B5E7B1E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53F294DA-9765-42C3-91BE-41600A2E70D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44EE7567-2506-45CD-A726-9AD2DFEB31B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7" name="直線コネクタ 536">
          <a:extLst>
            <a:ext uri="{FF2B5EF4-FFF2-40B4-BE49-F238E27FC236}">
              <a16:creationId xmlns:a16="http://schemas.microsoft.com/office/drawing/2014/main" id="{9A9B6E77-ADEF-4D09-BFEB-6BF436B665D3}"/>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4E82E146-8874-45F1-9C81-F77D5E7D045C}"/>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39" name="直線コネクタ 538">
          <a:extLst>
            <a:ext uri="{FF2B5EF4-FFF2-40B4-BE49-F238E27FC236}">
              <a16:creationId xmlns:a16="http://schemas.microsoft.com/office/drawing/2014/main" id="{4D1CF0CB-D4D6-44C1-98E8-E22126231D32}"/>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5F06CC2C-437F-440D-AF63-F6841B09CF3A}"/>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1" name="直線コネクタ 540">
          <a:extLst>
            <a:ext uri="{FF2B5EF4-FFF2-40B4-BE49-F238E27FC236}">
              <a16:creationId xmlns:a16="http://schemas.microsoft.com/office/drawing/2014/main" id="{ED1C7860-29BA-43B2-9644-2538D6C8C063}"/>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83B9973C-351F-4C67-A358-2955A04D3C33}"/>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3" name="フローチャート: 判断 542">
          <a:extLst>
            <a:ext uri="{FF2B5EF4-FFF2-40B4-BE49-F238E27FC236}">
              <a16:creationId xmlns:a16="http://schemas.microsoft.com/office/drawing/2014/main" id="{10964CF7-6D48-441F-BE2E-761BF7D24214}"/>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44" name="フローチャート: 判断 543">
          <a:extLst>
            <a:ext uri="{FF2B5EF4-FFF2-40B4-BE49-F238E27FC236}">
              <a16:creationId xmlns:a16="http://schemas.microsoft.com/office/drawing/2014/main" id="{F6167062-870D-4557-AD2E-F35752D27AAE}"/>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45" name="フローチャート: 判断 544">
          <a:extLst>
            <a:ext uri="{FF2B5EF4-FFF2-40B4-BE49-F238E27FC236}">
              <a16:creationId xmlns:a16="http://schemas.microsoft.com/office/drawing/2014/main" id="{6E038569-2583-4E5A-8472-EFD081173BD0}"/>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46" name="フローチャート: 判断 545">
          <a:extLst>
            <a:ext uri="{FF2B5EF4-FFF2-40B4-BE49-F238E27FC236}">
              <a16:creationId xmlns:a16="http://schemas.microsoft.com/office/drawing/2014/main" id="{16474131-F21E-46AA-A355-63A11EB7FBBE}"/>
            </a:ext>
          </a:extLst>
        </xdr:cNvPr>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547" name="フローチャート: 判断 546">
          <a:extLst>
            <a:ext uri="{FF2B5EF4-FFF2-40B4-BE49-F238E27FC236}">
              <a16:creationId xmlns:a16="http://schemas.microsoft.com/office/drawing/2014/main" id="{4B96C0AE-2874-497D-A3E4-692BFAD99B42}"/>
            </a:ext>
          </a:extLst>
        </xdr:cNvPr>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B33904B9-1B00-4D33-80EC-41E1D2C0EF4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362E40A3-EFBE-454B-B60F-5C6757EEBA5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33D84DBB-C2D1-41B6-8D26-7DF90DE8B4F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90A3E8B4-7048-4F10-998F-AAD5DB77F35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1DD34C2A-3EC1-4A6F-ABE3-1EB1CB52F8E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53" name="楕円 552">
          <a:extLst>
            <a:ext uri="{FF2B5EF4-FFF2-40B4-BE49-F238E27FC236}">
              <a16:creationId xmlns:a16="http://schemas.microsoft.com/office/drawing/2014/main" id="{88B6557E-9D62-4078-9D48-55BD7061F54C}"/>
            </a:ext>
          </a:extLst>
        </xdr:cNvPr>
        <xdr:cNvSpPr/>
      </xdr:nvSpPr>
      <xdr:spPr>
        <a:xfrm>
          <a:off x="16268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52087</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004A21BE-C200-4171-A65E-C4C42F3A8D98}"/>
            </a:ext>
          </a:extLst>
        </xdr:cNvPr>
        <xdr:cNvSpPr txBox="1"/>
      </xdr:nvSpPr>
      <xdr:spPr>
        <a:xfrm>
          <a:off x="16357600"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156845</xdr:rowOff>
    </xdr:from>
    <xdr:to>
      <xdr:col>81</xdr:col>
      <xdr:colOff>101600</xdr:colOff>
      <xdr:row>59</xdr:row>
      <xdr:rowOff>86995</xdr:rowOff>
    </xdr:to>
    <xdr:sp macro="" textlink="">
      <xdr:nvSpPr>
        <xdr:cNvPr id="555" name="楕円 554">
          <a:extLst>
            <a:ext uri="{FF2B5EF4-FFF2-40B4-BE49-F238E27FC236}">
              <a16:creationId xmlns:a16="http://schemas.microsoft.com/office/drawing/2014/main" id="{60DB7EE0-32C7-4D19-B951-9FD77C8B013D}"/>
            </a:ext>
          </a:extLst>
        </xdr:cNvPr>
        <xdr:cNvSpPr/>
      </xdr:nvSpPr>
      <xdr:spPr>
        <a:xfrm>
          <a:off x="15430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36195</xdr:rowOff>
    </xdr:from>
    <xdr:to>
      <xdr:col>85</xdr:col>
      <xdr:colOff>127000</xdr:colOff>
      <xdr:row>59</xdr:row>
      <xdr:rowOff>80010</xdr:rowOff>
    </xdr:to>
    <xdr:cxnSp macro="">
      <xdr:nvCxnSpPr>
        <xdr:cNvPr id="556" name="直線コネクタ 555">
          <a:extLst>
            <a:ext uri="{FF2B5EF4-FFF2-40B4-BE49-F238E27FC236}">
              <a16:creationId xmlns:a16="http://schemas.microsoft.com/office/drawing/2014/main" id="{27851063-43B7-499C-9BBE-D1812520AC99}"/>
            </a:ext>
          </a:extLst>
        </xdr:cNvPr>
        <xdr:cNvCxnSpPr/>
      </xdr:nvCxnSpPr>
      <xdr:spPr>
        <a:xfrm>
          <a:off x="15481300" y="1015174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116840</xdr:rowOff>
    </xdr:from>
    <xdr:to>
      <xdr:col>76</xdr:col>
      <xdr:colOff>165100</xdr:colOff>
      <xdr:row>59</xdr:row>
      <xdr:rowOff>46990</xdr:rowOff>
    </xdr:to>
    <xdr:sp macro="" textlink="">
      <xdr:nvSpPr>
        <xdr:cNvPr id="557" name="楕円 556">
          <a:extLst>
            <a:ext uri="{FF2B5EF4-FFF2-40B4-BE49-F238E27FC236}">
              <a16:creationId xmlns:a16="http://schemas.microsoft.com/office/drawing/2014/main" id="{4A37A3C0-08CA-4578-896B-5674DE56A500}"/>
            </a:ext>
          </a:extLst>
        </xdr:cNvPr>
        <xdr:cNvSpPr/>
      </xdr:nvSpPr>
      <xdr:spPr>
        <a:xfrm>
          <a:off x="14541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167640</xdr:rowOff>
    </xdr:from>
    <xdr:to>
      <xdr:col>81</xdr:col>
      <xdr:colOff>50800</xdr:colOff>
      <xdr:row>59</xdr:row>
      <xdr:rowOff>36195</xdr:rowOff>
    </xdr:to>
    <xdr:cxnSp macro="">
      <xdr:nvCxnSpPr>
        <xdr:cNvPr id="558" name="直線コネクタ 557">
          <a:extLst>
            <a:ext uri="{FF2B5EF4-FFF2-40B4-BE49-F238E27FC236}">
              <a16:creationId xmlns:a16="http://schemas.microsoft.com/office/drawing/2014/main" id="{2071C8EA-DC84-4BD5-9BB9-AA8C78264D0B}"/>
            </a:ext>
          </a:extLst>
        </xdr:cNvPr>
        <xdr:cNvCxnSpPr/>
      </xdr:nvCxnSpPr>
      <xdr:spPr>
        <a:xfrm>
          <a:off x="14592300" y="101117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90170</xdr:rowOff>
    </xdr:from>
    <xdr:to>
      <xdr:col>72</xdr:col>
      <xdr:colOff>38100</xdr:colOff>
      <xdr:row>59</xdr:row>
      <xdr:rowOff>20320</xdr:rowOff>
    </xdr:to>
    <xdr:sp macro="" textlink="">
      <xdr:nvSpPr>
        <xdr:cNvPr id="559" name="楕円 558">
          <a:extLst>
            <a:ext uri="{FF2B5EF4-FFF2-40B4-BE49-F238E27FC236}">
              <a16:creationId xmlns:a16="http://schemas.microsoft.com/office/drawing/2014/main" id="{5C5D7213-A703-4DAB-959E-0941609803A0}"/>
            </a:ext>
          </a:extLst>
        </xdr:cNvPr>
        <xdr:cNvSpPr/>
      </xdr:nvSpPr>
      <xdr:spPr>
        <a:xfrm>
          <a:off x="13652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140970</xdr:rowOff>
    </xdr:from>
    <xdr:to>
      <xdr:col>76</xdr:col>
      <xdr:colOff>114300</xdr:colOff>
      <xdr:row>58</xdr:row>
      <xdr:rowOff>167640</xdr:rowOff>
    </xdr:to>
    <xdr:cxnSp macro="">
      <xdr:nvCxnSpPr>
        <xdr:cNvPr id="560" name="直線コネクタ 559">
          <a:extLst>
            <a:ext uri="{FF2B5EF4-FFF2-40B4-BE49-F238E27FC236}">
              <a16:creationId xmlns:a16="http://schemas.microsoft.com/office/drawing/2014/main" id="{EC22D1C5-BEB2-45CE-8D9A-8AD7B8A817B3}"/>
            </a:ext>
          </a:extLst>
        </xdr:cNvPr>
        <xdr:cNvCxnSpPr/>
      </xdr:nvCxnSpPr>
      <xdr:spPr>
        <a:xfrm>
          <a:off x="13703300" y="100850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44450</xdr:rowOff>
    </xdr:from>
    <xdr:to>
      <xdr:col>67</xdr:col>
      <xdr:colOff>101600</xdr:colOff>
      <xdr:row>58</xdr:row>
      <xdr:rowOff>146050</xdr:rowOff>
    </xdr:to>
    <xdr:sp macro="" textlink="">
      <xdr:nvSpPr>
        <xdr:cNvPr id="561" name="楕円 560">
          <a:extLst>
            <a:ext uri="{FF2B5EF4-FFF2-40B4-BE49-F238E27FC236}">
              <a16:creationId xmlns:a16="http://schemas.microsoft.com/office/drawing/2014/main" id="{514976E1-E7F2-44FD-A1AB-CDAFB091DDF5}"/>
            </a:ext>
          </a:extLst>
        </xdr:cNvPr>
        <xdr:cNvSpPr/>
      </xdr:nvSpPr>
      <xdr:spPr>
        <a:xfrm>
          <a:off x="12763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95250</xdr:rowOff>
    </xdr:from>
    <xdr:to>
      <xdr:col>71</xdr:col>
      <xdr:colOff>177800</xdr:colOff>
      <xdr:row>58</xdr:row>
      <xdr:rowOff>140970</xdr:rowOff>
    </xdr:to>
    <xdr:cxnSp macro="">
      <xdr:nvCxnSpPr>
        <xdr:cNvPr id="562" name="直線コネクタ 561">
          <a:extLst>
            <a:ext uri="{FF2B5EF4-FFF2-40B4-BE49-F238E27FC236}">
              <a16:creationId xmlns:a16="http://schemas.microsoft.com/office/drawing/2014/main" id="{6310774B-056D-4F49-A82C-38128C8F94E8}"/>
            </a:ext>
          </a:extLst>
        </xdr:cNvPr>
        <xdr:cNvCxnSpPr/>
      </xdr:nvCxnSpPr>
      <xdr:spPr>
        <a:xfrm>
          <a:off x="12814300" y="100393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563" name="n_1aveValue【学校施設】&#10;有形固定資産減価償却率">
          <a:extLst>
            <a:ext uri="{FF2B5EF4-FFF2-40B4-BE49-F238E27FC236}">
              <a16:creationId xmlns:a16="http://schemas.microsoft.com/office/drawing/2014/main" id="{F3DBE2F0-A467-46C6-B5D2-3CEF5366ECDB}"/>
            </a:ext>
          </a:extLst>
        </xdr:cNvPr>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564" name="n_2aveValue【学校施設】&#10;有形固定資産減価償却率">
          <a:extLst>
            <a:ext uri="{FF2B5EF4-FFF2-40B4-BE49-F238E27FC236}">
              <a16:creationId xmlns:a16="http://schemas.microsoft.com/office/drawing/2014/main" id="{0AD52932-A4E9-4076-8B06-DE5F19054141}"/>
            </a:ext>
          </a:extLst>
        </xdr:cNvPr>
        <xdr:cNvSpPr txBox="1"/>
      </xdr:nvSpPr>
      <xdr:spPr>
        <a:xfrm>
          <a:off x="14389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22877</xdr:rowOff>
    </xdr:from>
    <xdr:ext cx="405111" cy="259045"/>
    <xdr:sp macro="" textlink="">
      <xdr:nvSpPr>
        <xdr:cNvPr id="565" name="n_3aveValue【学校施設】&#10;有形固定資産減価償却率">
          <a:extLst>
            <a:ext uri="{FF2B5EF4-FFF2-40B4-BE49-F238E27FC236}">
              <a16:creationId xmlns:a16="http://schemas.microsoft.com/office/drawing/2014/main" id="{130C267B-A75C-45D0-9CBE-1E2DA9CA28FC}"/>
            </a:ext>
          </a:extLst>
        </xdr:cNvPr>
        <xdr:cNvSpPr txBox="1"/>
      </xdr:nvSpPr>
      <xdr:spPr>
        <a:xfrm>
          <a:off x="13500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169562</xdr:rowOff>
    </xdr:from>
    <xdr:ext cx="405111" cy="259045"/>
    <xdr:sp macro="" textlink="">
      <xdr:nvSpPr>
        <xdr:cNvPr id="566" name="n_4aveValue【学校施設】&#10;有形固定資産減価償却率">
          <a:extLst>
            <a:ext uri="{FF2B5EF4-FFF2-40B4-BE49-F238E27FC236}">
              <a16:creationId xmlns:a16="http://schemas.microsoft.com/office/drawing/2014/main" id="{0FBA30B2-7803-42A8-A7E8-CDA6B1CBF1B7}"/>
            </a:ext>
          </a:extLst>
        </xdr:cNvPr>
        <xdr:cNvSpPr txBox="1"/>
      </xdr:nvSpPr>
      <xdr:spPr>
        <a:xfrm>
          <a:off x="12611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103522</xdr:rowOff>
    </xdr:from>
    <xdr:ext cx="405111" cy="259045"/>
    <xdr:sp macro="" textlink="">
      <xdr:nvSpPr>
        <xdr:cNvPr id="567" name="n_1mainValue【学校施設】&#10;有形固定資産減価償却率">
          <a:extLst>
            <a:ext uri="{FF2B5EF4-FFF2-40B4-BE49-F238E27FC236}">
              <a16:creationId xmlns:a16="http://schemas.microsoft.com/office/drawing/2014/main" id="{01DABB9C-169F-49E0-B925-7215D7FF826B}"/>
            </a:ext>
          </a:extLst>
        </xdr:cNvPr>
        <xdr:cNvSpPr txBox="1"/>
      </xdr:nvSpPr>
      <xdr:spPr>
        <a:xfrm>
          <a:off x="15266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63517</xdr:rowOff>
    </xdr:from>
    <xdr:ext cx="405111" cy="259045"/>
    <xdr:sp macro="" textlink="">
      <xdr:nvSpPr>
        <xdr:cNvPr id="568" name="n_2mainValue【学校施設】&#10;有形固定資産減価償却率">
          <a:extLst>
            <a:ext uri="{FF2B5EF4-FFF2-40B4-BE49-F238E27FC236}">
              <a16:creationId xmlns:a16="http://schemas.microsoft.com/office/drawing/2014/main" id="{44451144-3D92-492A-B8EF-71F973947E9D}"/>
            </a:ext>
          </a:extLst>
        </xdr:cNvPr>
        <xdr:cNvSpPr txBox="1"/>
      </xdr:nvSpPr>
      <xdr:spPr>
        <a:xfrm>
          <a:off x="14389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36847</xdr:rowOff>
    </xdr:from>
    <xdr:ext cx="405111" cy="259045"/>
    <xdr:sp macro="" textlink="">
      <xdr:nvSpPr>
        <xdr:cNvPr id="569" name="n_3mainValue【学校施設】&#10;有形固定資産減価償却率">
          <a:extLst>
            <a:ext uri="{FF2B5EF4-FFF2-40B4-BE49-F238E27FC236}">
              <a16:creationId xmlns:a16="http://schemas.microsoft.com/office/drawing/2014/main" id="{6343E3F4-38AF-4A9A-8D81-976484B85729}"/>
            </a:ext>
          </a:extLst>
        </xdr:cNvPr>
        <xdr:cNvSpPr txBox="1"/>
      </xdr:nvSpPr>
      <xdr:spPr>
        <a:xfrm>
          <a:off x="13500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162577</xdr:rowOff>
    </xdr:from>
    <xdr:ext cx="405111" cy="259045"/>
    <xdr:sp macro="" textlink="">
      <xdr:nvSpPr>
        <xdr:cNvPr id="570" name="n_4mainValue【学校施設】&#10;有形固定資産減価償却率">
          <a:extLst>
            <a:ext uri="{FF2B5EF4-FFF2-40B4-BE49-F238E27FC236}">
              <a16:creationId xmlns:a16="http://schemas.microsoft.com/office/drawing/2014/main" id="{BB02DF30-AC01-442F-9000-38225A9C0883}"/>
            </a:ext>
          </a:extLst>
        </xdr:cNvPr>
        <xdr:cNvSpPr txBox="1"/>
      </xdr:nvSpPr>
      <xdr:spPr>
        <a:xfrm>
          <a:off x="12611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7532B45A-B7C8-41D7-9172-2DD4EE0E653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618DFC23-66A2-4625-9FCB-751BE461D20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0C1B45DC-5BEF-4E7E-BCF6-C4B5576546F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CA5B9793-D4D1-4E0F-B6A5-742437EBCDC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28887215-F6F5-473B-905C-08BBF9AF7BC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BD2090BB-EAF9-471D-B09F-0EFB562E269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3B977748-EBDF-4F76-A378-0ED2BA0D04C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05063820-D94E-4025-B4E7-3A0D37D9DFD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B91466A0-E4E4-4A31-B2E1-9F6E5F5A2BE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0E89CF9D-59C0-465E-A364-725CFBD9BE8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A51FCCAC-BD9C-4160-8E8B-1422AE28813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99AB88CC-2EB2-4FEC-ADA4-8187201E4D9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6886A4C9-5D26-4FE7-BA80-500C5D51574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0AE6F4DE-EBA2-4C13-8DE3-92820D8A499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FB9DCA24-0363-4749-90D0-F87DF3D4EAC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E7D83744-7129-4BEE-AB94-6672378247D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CAB3DE73-36D1-4159-81C2-E9883CB14D87}"/>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27213958-9DA8-4B8B-859C-FC31F7F5C7C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B543DA40-36DB-4164-A36F-67C346E7966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5DDBF0B6-ACAC-4C24-8805-93F54B3561B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5A9923B2-9AC0-4B12-8223-0B673F64202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2" name="テキスト ボックス 591">
          <a:extLst>
            <a:ext uri="{FF2B5EF4-FFF2-40B4-BE49-F238E27FC236}">
              <a16:creationId xmlns:a16="http://schemas.microsoft.com/office/drawing/2014/main" id="{CEAEA14C-C445-4975-B4E4-A4D098D6293D}"/>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4B138DC0-6461-4CE8-98E5-69D5DBE9E36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a:extLst>
            <a:ext uri="{FF2B5EF4-FFF2-40B4-BE49-F238E27FC236}">
              <a16:creationId xmlns:a16="http://schemas.microsoft.com/office/drawing/2014/main" id="{90A65FC2-4F28-4BF1-AA2B-257E268F9FA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2E59B1C8-5B82-4567-8D89-B26B2D2E3C9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6" name="直線コネクタ 595">
          <a:extLst>
            <a:ext uri="{FF2B5EF4-FFF2-40B4-BE49-F238E27FC236}">
              <a16:creationId xmlns:a16="http://schemas.microsoft.com/office/drawing/2014/main" id="{78968F48-9FD0-4FE6-856C-96D0B02C53CE}"/>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7" name="【学校施設】&#10;一人当たり面積最小値テキスト">
          <a:extLst>
            <a:ext uri="{FF2B5EF4-FFF2-40B4-BE49-F238E27FC236}">
              <a16:creationId xmlns:a16="http://schemas.microsoft.com/office/drawing/2014/main" id="{893F16B8-7481-4BA4-854A-585F864B63DD}"/>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598" name="直線コネクタ 597">
          <a:extLst>
            <a:ext uri="{FF2B5EF4-FFF2-40B4-BE49-F238E27FC236}">
              <a16:creationId xmlns:a16="http://schemas.microsoft.com/office/drawing/2014/main" id="{89B709A4-F867-4C69-860C-2B3F5FF036CD}"/>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599" name="【学校施設】&#10;一人当たり面積最大値テキスト">
          <a:extLst>
            <a:ext uri="{FF2B5EF4-FFF2-40B4-BE49-F238E27FC236}">
              <a16:creationId xmlns:a16="http://schemas.microsoft.com/office/drawing/2014/main" id="{C7433B1C-DDF6-43AA-B278-6FFDDCF76490}"/>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0" name="直線コネクタ 599">
          <a:extLst>
            <a:ext uri="{FF2B5EF4-FFF2-40B4-BE49-F238E27FC236}">
              <a16:creationId xmlns:a16="http://schemas.microsoft.com/office/drawing/2014/main" id="{606ACAD3-1ED6-4BF0-87A4-35BC71AA87E8}"/>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131244</xdr:rowOff>
    </xdr:from>
    <xdr:ext cx="469744" cy="259045"/>
    <xdr:sp macro="" textlink="">
      <xdr:nvSpPr>
        <xdr:cNvPr id="601" name="【学校施設】&#10;一人当たり面積平均値テキスト">
          <a:extLst>
            <a:ext uri="{FF2B5EF4-FFF2-40B4-BE49-F238E27FC236}">
              <a16:creationId xmlns:a16="http://schemas.microsoft.com/office/drawing/2014/main" id="{7134B9AA-BCCC-4709-AD1F-448E26000C83}"/>
            </a:ext>
          </a:extLst>
        </xdr:cNvPr>
        <xdr:cNvSpPr txBox="1"/>
      </xdr:nvSpPr>
      <xdr:spPr>
        <a:xfrm>
          <a:off x="22199600" y="10589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2" name="フローチャート: 判断 601">
          <a:extLst>
            <a:ext uri="{FF2B5EF4-FFF2-40B4-BE49-F238E27FC236}">
              <a16:creationId xmlns:a16="http://schemas.microsoft.com/office/drawing/2014/main" id="{F413388F-6789-4460-8F0B-A661C8BD141E}"/>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60888</xdr:rowOff>
    </xdr:from>
    <xdr:to>
      <xdr:col>112</xdr:col>
      <xdr:colOff>38100</xdr:colOff>
      <xdr:row>61</xdr:row>
      <xdr:rowOff>162488</xdr:rowOff>
    </xdr:to>
    <xdr:sp macro="" textlink="">
      <xdr:nvSpPr>
        <xdr:cNvPr id="603" name="フローチャート: 判断 602">
          <a:extLst>
            <a:ext uri="{FF2B5EF4-FFF2-40B4-BE49-F238E27FC236}">
              <a16:creationId xmlns:a16="http://schemas.microsoft.com/office/drawing/2014/main" id="{3108FE98-E675-4EC8-8074-AA2AAFC80517}"/>
            </a:ext>
          </a:extLst>
        </xdr:cNvPr>
        <xdr:cNvSpPr/>
      </xdr:nvSpPr>
      <xdr:spPr>
        <a:xfrm>
          <a:off x="21272500" y="1051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36231</xdr:rowOff>
    </xdr:from>
    <xdr:to>
      <xdr:col>107</xdr:col>
      <xdr:colOff>101600</xdr:colOff>
      <xdr:row>61</xdr:row>
      <xdr:rowOff>137831</xdr:rowOff>
    </xdr:to>
    <xdr:sp macro="" textlink="">
      <xdr:nvSpPr>
        <xdr:cNvPr id="604" name="フローチャート: 判断 603">
          <a:extLst>
            <a:ext uri="{FF2B5EF4-FFF2-40B4-BE49-F238E27FC236}">
              <a16:creationId xmlns:a16="http://schemas.microsoft.com/office/drawing/2014/main" id="{7893E6B7-1337-44F2-AD59-F72067EB8B56}"/>
            </a:ext>
          </a:extLst>
        </xdr:cNvPr>
        <xdr:cNvSpPr/>
      </xdr:nvSpPr>
      <xdr:spPr>
        <a:xfrm>
          <a:off x="20383500" y="1049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34599</xdr:rowOff>
    </xdr:from>
    <xdr:to>
      <xdr:col>102</xdr:col>
      <xdr:colOff>165100</xdr:colOff>
      <xdr:row>61</xdr:row>
      <xdr:rowOff>136199</xdr:rowOff>
    </xdr:to>
    <xdr:sp macro="" textlink="">
      <xdr:nvSpPr>
        <xdr:cNvPr id="605" name="フローチャート: 判断 604">
          <a:extLst>
            <a:ext uri="{FF2B5EF4-FFF2-40B4-BE49-F238E27FC236}">
              <a16:creationId xmlns:a16="http://schemas.microsoft.com/office/drawing/2014/main" id="{D56A0FB2-B0DF-4401-B58A-0DF6CAF2888F}"/>
            </a:ext>
          </a:extLst>
        </xdr:cNvPr>
        <xdr:cNvSpPr/>
      </xdr:nvSpPr>
      <xdr:spPr>
        <a:xfrm>
          <a:off x="19494500" y="10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50111</xdr:rowOff>
    </xdr:from>
    <xdr:to>
      <xdr:col>98</xdr:col>
      <xdr:colOff>38100</xdr:colOff>
      <xdr:row>61</xdr:row>
      <xdr:rowOff>151711</xdr:rowOff>
    </xdr:to>
    <xdr:sp macro="" textlink="">
      <xdr:nvSpPr>
        <xdr:cNvPr id="606" name="フローチャート: 判断 605">
          <a:extLst>
            <a:ext uri="{FF2B5EF4-FFF2-40B4-BE49-F238E27FC236}">
              <a16:creationId xmlns:a16="http://schemas.microsoft.com/office/drawing/2014/main" id="{ADD3A1D6-E03C-417D-9DAC-0332703333C1}"/>
            </a:ext>
          </a:extLst>
        </xdr:cNvPr>
        <xdr:cNvSpPr/>
      </xdr:nvSpPr>
      <xdr:spPr>
        <a:xfrm>
          <a:off x="18605500" y="1050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57175028-5AFA-41B7-8DFA-74B332390C9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FCB8821E-2EBA-4A57-B2DC-3B3AC2373DA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951563C0-B54D-4D2E-87DD-E14E9B10A43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2BE5BD28-8338-420F-B275-B602657EAFD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6799B4EA-6368-420A-80A8-2D4FF5A7742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82278</xdr:rowOff>
    </xdr:from>
    <xdr:to>
      <xdr:col>116</xdr:col>
      <xdr:colOff>114300</xdr:colOff>
      <xdr:row>62</xdr:row>
      <xdr:rowOff>12428</xdr:rowOff>
    </xdr:to>
    <xdr:sp macro="" textlink="">
      <xdr:nvSpPr>
        <xdr:cNvPr id="612" name="楕円 611">
          <a:extLst>
            <a:ext uri="{FF2B5EF4-FFF2-40B4-BE49-F238E27FC236}">
              <a16:creationId xmlns:a16="http://schemas.microsoft.com/office/drawing/2014/main" id="{B701C884-98C1-4E30-98ED-457D6F38F770}"/>
            </a:ext>
          </a:extLst>
        </xdr:cNvPr>
        <xdr:cNvSpPr/>
      </xdr:nvSpPr>
      <xdr:spPr>
        <a:xfrm>
          <a:off x="22110700" y="1054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105155</xdr:rowOff>
    </xdr:from>
    <xdr:ext cx="469744" cy="259045"/>
    <xdr:sp macro="" textlink="">
      <xdr:nvSpPr>
        <xdr:cNvPr id="613" name="【学校施設】&#10;一人当たり面積該当値テキスト">
          <a:extLst>
            <a:ext uri="{FF2B5EF4-FFF2-40B4-BE49-F238E27FC236}">
              <a16:creationId xmlns:a16="http://schemas.microsoft.com/office/drawing/2014/main" id="{8976D320-6A54-43E8-AE01-0142F6BA5CE8}"/>
            </a:ext>
          </a:extLst>
        </xdr:cNvPr>
        <xdr:cNvSpPr txBox="1"/>
      </xdr:nvSpPr>
      <xdr:spPr>
        <a:xfrm>
          <a:off x="22199600" y="103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115588</xdr:rowOff>
    </xdr:from>
    <xdr:to>
      <xdr:col>112</xdr:col>
      <xdr:colOff>38100</xdr:colOff>
      <xdr:row>62</xdr:row>
      <xdr:rowOff>45738</xdr:rowOff>
    </xdr:to>
    <xdr:sp macro="" textlink="">
      <xdr:nvSpPr>
        <xdr:cNvPr id="614" name="楕円 613">
          <a:extLst>
            <a:ext uri="{FF2B5EF4-FFF2-40B4-BE49-F238E27FC236}">
              <a16:creationId xmlns:a16="http://schemas.microsoft.com/office/drawing/2014/main" id="{C28020AC-B908-4302-85E4-A94FD43F0657}"/>
            </a:ext>
          </a:extLst>
        </xdr:cNvPr>
        <xdr:cNvSpPr/>
      </xdr:nvSpPr>
      <xdr:spPr>
        <a:xfrm>
          <a:off x="21272500" y="1057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133078</xdr:rowOff>
    </xdr:from>
    <xdr:to>
      <xdr:col>116</xdr:col>
      <xdr:colOff>63500</xdr:colOff>
      <xdr:row>61</xdr:row>
      <xdr:rowOff>166388</xdr:rowOff>
    </xdr:to>
    <xdr:cxnSp macro="">
      <xdr:nvCxnSpPr>
        <xdr:cNvPr id="615" name="直線コネクタ 614">
          <a:extLst>
            <a:ext uri="{FF2B5EF4-FFF2-40B4-BE49-F238E27FC236}">
              <a16:creationId xmlns:a16="http://schemas.microsoft.com/office/drawing/2014/main" id="{B752EAA2-4318-408F-9900-83A0E17791D6}"/>
            </a:ext>
          </a:extLst>
        </xdr:cNvPr>
        <xdr:cNvCxnSpPr/>
      </xdr:nvCxnSpPr>
      <xdr:spPr>
        <a:xfrm flipV="1">
          <a:off x="21323300" y="10591528"/>
          <a:ext cx="8382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126202</xdr:rowOff>
    </xdr:from>
    <xdr:to>
      <xdr:col>107</xdr:col>
      <xdr:colOff>101600</xdr:colOff>
      <xdr:row>62</xdr:row>
      <xdr:rowOff>56352</xdr:rowOff>
    </xdr:to>
    <xdr:sp macro="" textlink="">
      <xdr:nvSpPr>
        <xdr:cNvPr id="616" name="楕円 615">
          <a:extLst>
            <a:ext uri="{FF2B5EF4-FFF2-40B4-BE49-F238E27FC236}">
              <a16:creationId xmlns:a16="http://schemas.microsoft.com/office/drawing/2014/main" id="{BC098A58-717E-4D2C-9D85-6E417C89572D}"/>
            </a:ext>
          </a:extLst>
        </xdr:cNvPr>
        <xdr:cNvSpPr/>
      </xdr:nvSpPr>
      <xdr:spPr>
        <a:xfrm>
          <a:off x="20383500" y="1058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166388</xdr:rowOff>
    </xdr:from>
    <xdr:to>
      <xdr:col>111</xdr:col>
      <xdr:colOff>177800</xdr:colOff>
      <xdr:row>62</xdr:row>
      <xdr:rowOff>5552</xdr:rowOff>
    </xdr:to>
    <xdr:cxnSp macro="">
      <xdr:nvCxnSpPr>
        <xdr:cNvPr id="617" name="直線コネクタ 616">
          <a:extLst>
            <a:ext uri="{FF2B5EF4-FFF2-40B4-BE49-F238E27FC236}">
              <a16:creationId xmlns:a16="http://schemas.microsoft.com/office/drawing/2014/main" id="{E9BBD443-4FC1-4769-BA37-FBF55BE609B9}"/>
            </a:ext>
          </a:extLst>
        </xdr:cNvPr>
        <xdr:cNvCxnSpPr/>
      </xdr:nvCxnSpPr>
      <xdr:spPr>
        <a:xfrm flipV="1">
          <a:off x="20434300" y="10624838"/>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132570</xdr:rowOff>
    </xdr:from>
    <xdr:to>
      <xdr:col>102</xdr:col>
      <xdr:colOff>165100</xdr:colOff>
      <xdr:row>62</xdr:row>
      <xdr:rowOff>62720</xdr:rowOff>
    </xdr:to>
    <xdr:sp macro="" textlink="">
      <xdr:nvSpPr>
        <xdr:cNvPr id="618" name="楕円 617">
          <a:extLst>
            <a:ext uri="{FF2B5EF4-FFF2-40B4-BE49-F238E27FC236}">
              <a16:creationId xmlns:a16="http://schemas.microsoft.com/office/drawing/2014/main" id="{A2BD90DD-BBF0-439E-838B-8A2149F2E9B4}"/>
            </a:ext>
          </a:extLst>
        </xdr:cNvPr>
        <xdr:cNvSpPr/>
      </xdr:nvSpPr>
      <xdr:spPr>
        <a:xfrm>
          <a:off x="19494500" y="105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5552</xdr:rowOff>
    </xdr:from>
    <xdr:to>
      <xdr:col>107</xdr:col>
      <xdr:colOff>50800</xdr:colOff>
      <xdr:row>62</xdr:row>
      <xdr:rowOff>11920</xdr:rowOff>
    </xdr:to>
    <xdr:cxnSp macro="">
      <xdr:nvCxnSpPr>
        <xdr:cNvPr id="619" name="直線コネクタ 618">
          <a:extLst>
            <a:ext uri="{FF2B5EF4-FFF2-40B4-BE49-F238E27FC236}">
              <a16:creationId xmlns:a16="http://schemas.microsoft.com/office/drawing/2014/main" id="{880DB56F-5ECA-4DB2-8188-917F769FFE30}"/>
            </a:ext>
          </a:extLst>
        </xdr:cNvPr>
        <xdr:cNvCxnSpPr/>
      </xdr:nvCxnSpPr>
      <xdr:spPr>
        <a:xfrm flipV="1">
          <a:off x="19545300" y="10635452"/>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137142</xdr:rowOff>
    </xdr:from>
    <xdr:to>
      <xdr:col>98</xdr:col>
      <xdr:colOff>38100</xdr:colOff>
      <xdr:row>62</xdr:row>
      <xdr:rowOff>67292</xdr:rowOff>
    </xdr:to>
    <xdr:sp macro="" textlink="">
      <xdr:nvSpPr>
        <xdr:cNvPr id="620" name="楕円 619">
          <a:extLst>
            <a:ext uri="{FF2B5EF4-FFF2-40B4-BE49-F238E27FC236}">
              <a16:creationId xmlns:a16="http://schemas.microsoft.com/office/drawing/2014/main" id="{497FED0D-6433-45A9-AAF0-6B6978F158E9}"/>
            </a:ext>
          </a:extLst>
        </xdr:cNvPr>
        <xdr:cNvSpPr/>
      </xdr:nvSpPr>
      <xdr:spPr>
        <a:xfrm>
          <a:off x="18605500" y="105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11920</xdr:rowOff>
    </xdr:from>
    <xdr:to>
      <xdr:col>102</xdr:col>
      <xdr:colOff>114300</xdr:colOff>
      <xdr:row>62</xdr:row>
      <xdr:rowOff>16492</xdr:rowOff>
    </xdr:to>
    <xdr:cxnSp macro="">
      <xdr:nvCxnSpPr>
        <xdr:cNvPr id="621" name="直線コネクタ 620">
          <a:extLst>
            <a:ext uri="{FF2B5EF4-FFF2-40B4-BE49-F238E27FC236}">
              <a16:creationId xmlns:a16="http://schemas.microsoft.com/office/drawing/2014/main" id="{48FEC1AA-CEBB-4B30-B4CF-61B22517D1B7}"/>
            </a:ext>
          </a:extLst>
        </xdr:cNvPr>
        <xdr:cNvCxnSpPr/>
      </xdr:nvCxnSpPr>
      <xdr:spPr>
        <a:xfrm flipV="1">
          <a:off x="18656300" y="106418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7565</xdr:rowOff>
    </xdr:from>
    <xdr:ext cx="469744" cy="259045"/>
    <xdr:sp macro="" textlink="">
      <xdr:nvSpPr>
        <xdr:cNvPr id="622" name="n_1aveValue【学校施設】&#10;一人当たり面積">
          <a:extLst>
            <a:ext uri="{FF2B5EF4-FFF2-40B4-BE49-F238E27FC236}">
              <a16:creationId xmlns:a16="http://schemas.microsoft.com/office/drawing/2014/main" id="{1EBF426A-E74B-4CC2-8DCF-D31D4B9A9BF2}"/>
            </a:ext>
          </a:extLst>
        </xdr:cNvPr>
        <xdr:cNvSpPr txBox="1"/>
      </xdr:nvSpPr>
      <xdr:spPr>
        <a:xfrm>
          <a:off x="21075727" y="1029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154358</xdr:rowOff>
    </xdr:from>
    <xdr:ext cx="469744" cy="259045"/>
    <xdr:sp macro="" textlink="">
      <xdr:nvSpPr>
        <xdr:cNvPr id="623" name="n_2aveValue【学校施設】&#10;一人当たり面積">
          <a:extLst>
            <a:ext uri="{FF2B5EF4-FFF2-40B4-BE49-F238E27FC236}">
              <a16:creationId xmlns:a16="http://schemas.microsoft.com/office/drawing/2014/main" id="{C7993A1E-A2E3-4C96-9AE6-0C79E74297F0}"/>
            </a:ext>
          </a:extLst>
        </xdr:cNvPr>
        <xdr:cNvSpPr txBox="1"/>
      </xdr:nvSpPr>
      <xdr:spPr>
        <a:xfrm>
          <a:off x="20199427" y="1026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152726</xdr:rowOff>
    </xdr:from>
    <xdr:ext cx="469744" cy="259045"/>
    <xdr:sp macro="" textlink="">
      <xdr:nvSpPr>
        <xdr:cNvPr id="624" name="n_3aveValue【学校施設】&#10;一人当たり面積">
          <a:extLst>
            <a:ext uri="{FF2B5EF4-FFF2-40B4-BE49-F238E27FC236}">
              <a16:creationId xmlns:a16="http://schemas.microsoft.com/office/drawing/2014/main" id="{47F6902C-A733-42E0-8FE8-E99F49A393EE}"/>
            </a:ext>
          </a:extLst>
        </xdr:cNvPr>
        <xdr:cNvSpPr txBox="1"/>
      </xdr:nvSpPr>
      <xdr:spPr>
        <a:xfrm>
          <a:off x="19310427" y="102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168238</xdr:rowOff>
    </xdr:from>
    <xdr:ext cx="469744" cy="259045"/>
    <xdr:sp macro="" textlink="">
      <xdr:nvSpPr>
        <xdr:cNvPr id="625" name="n_4aveValue【学校施設】&#10;一人当たり面積">
          <a:extLst>
            <a:ext uri="{FF2B5EF4-FFF2-40B4-BE49-F238E27FC236}">
              <a16:creationId xmlns:a16="http://schemas.microsoft.com/office/drawing/2014/main" id="{4D599781-2205-4DAB-8640-91FEED403A27}"/>
            </a:ext>
          </a:extLst>
        </xdr:cNvPr>
        <xdr:cNvSpPr txBox="1"/>
      </xdr:nvSpPr>
      <xdr:spPr>
        <a:xfrm>
          <a:off x="18421427" y="1028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36865</xdr:rowOff>
    </xdr:from>
    <xdr:ext cx="469744" cy="259045"/>
    <xdr:sp macro="" textlink="">
      <xdr:nvSpPr>
        <xdr:cNvPr id="626" name="n_1mainValue【学校施設】&#10;一人当たり面積">
          <a:extLst>
            <a:ext uri="{FF2B5EF4-FFF2-40B4-BE49-F238E27FC236}">
              <a16:creationId xmlns:a16="http://schemas.microsoft.com/office/drawing/2014/main" id="{FED4DB45-C33F-4908-9A15-4740EC4B3D0F}"/>
            </a:ext>
          </a:extLst>
        </xdr:cNvPr>
        <xdr:cNvSpPr txBox="1"/>
      </xdr:nvSpPr>
      <xdr:spPr>
        <a:xfrm>
          <a:off x="21075727" y="1066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47479</xdr:rowOff>
    </xdr:from>
    <xdr:ext cx="469744" cy="259045"/>
    <xdr:sp macro="" textlink="">
      <xdr:nvSpPr>
        <xdr:cNvPr id="627" name="n_2mainValue【学校施設】&#10;一人当たり面積">
          <a:extLst>
            <a:ext uri="{FF2B5EF4-FFF2-40B4-BE49-F238E27FC236}">
              <a16:creationId xmlns:a16="http://schemas.microsoft.com/office/drawing/2014/main" id="{C12D0607-9FFC-4F5C-B7DF-2A533E3D3E12}"/>
            </a:ext>
          </a:extLst>
        </xdr:cNvPr>
        <xdr:cNvSpPr txBox="1"/>
      </xdr:nvSpPr>
      <xdr:spPr>
        <a:xfrm>
          <a:off x="20199427" y="1067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53847</xdr:rowOff>
    </xdr:from>
    <xdr:ext cx="469744" cy="259045"/>
    <xdr:sp macro="" textlink="">
      <xdr:nvSpPr>
        <xdr:cNvPr id="628" name="n_3mainValue【学校施設】&#10;一人当たり面積">
          <a:extLst>
            <a:ext uri="{FF2B5EF4-FFF2-40B4-BE49-F238E27FC236}">
              <a16:creationId xmlns:a16="http://schemas.microsoft.com/office/drawing/2014/main" id="{BDEA220E-FDB2-42A8-8D02-A1D945DD7AFE}"/>
            </a:ext>
          </a:extLst>
        </xdr:cNvPr>
        <xdr:cNvSpPr txBox="1"/>
      </xdr:nvSpPr>
      <xdr:spPr>
        <a:xfrm>
          <a:off x="19310427" y="106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58419</xdr:rowOff>
    </xdr:from>
    <xdr:ext cx="469744" cy="259045"/>
    <xdr:sp macro="" textlink="">
      <xdr:nvSpPr>
        <xdr:cNvPr id="629" name="n_4mainValue【学校施設】&#10;一人当たり面積">
          <a:extLst>
            <a:ext uri="{FF2B5EF4-FFF2-40B4-BE49-F238E27FC236}">
              <a16:creationId xmlns:a16="http://schemas.microsoft.com/office/drawing/2014/main" id="{2825DE1F-F8FE-40A8-A30A-78F2A13BFF3F}"/>
            </a:ext>
          </a:extLst>
        </xdr:cNvPr>
        <xdr:cNvSpPr txBox="1"/>
      </xdr:nvSpPr>
      <xdr:spPr>
        <a:xfrm>
          <a:off x="18421427" y="1068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94100038-A6C9-4F5F-88A2-1E5146B65F2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9C1B28C7-B97A-486F-B450-ED37C8DF5D9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64F56A41-B09E-4783-A55F-6E0F0E2C51A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080D556D-07BB-45E6-9E88-CF9E133CD5A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95479B20-D166-4DB9-8B09-7E7CF530766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95F0E46B-42D1-47BE-8B42-C6112BD1175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A2C12CFA-54ED-4469-85AA-D9D40107E9C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FFFA43C2-96FF-4CE2-B85D-85A2607CA70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029A506C-2370-4675-B337-2B736D88DF0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897F4EBE-B74E-4C95-B9F8-D0123EDAE27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0E0615D4-19B4-4BCE-994C-7C11D2D7E49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0106300A-F42F-4B1E-B8C7-5A79C9195E6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3E7B7114-39A4-4749-9D44-3CB108F8809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C0881616-1FBA-4800-80A3-32FCFE48E90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1A81030F-E618-4D62-A9F1-D5F72E6B390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510F5D9D-AF20-4C8F-B8F0-9E91F838D9D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A07EFAEB-A1C2-4EC3-ABC5-4C65F74A071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15B2E6D5-FACF-4E8F-914F-75CB33151A9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A88522D1-0A7F-45F4-81F2-AB39E783E80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BDE49DE0-3815-40AE-94E7-59A074CBD1D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593C21C9-408F-4252-B42C-AD231BDB684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0144E9EE-880E-419D-A983-3A0AF4844F9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DFE3CBB2-074B-40AD-93C6-36FEE70C4E6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B654F25B-0530-488A-825A-CD890026792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EA7D436D-F26A-4D59-9463-24BCEEF7814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CFB1EA53-8378-4713-B0B6-0D791AB2ABD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id="{F93F09DA-9C01-471C-9CBD-0D45957FB06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7" name="直線コネクタ 656">
          <a:extLst>
            <a:ext uri="{FF2B5EF4-FFF2-40B4-BE49-F238E27FC236}">
              <a16:creationId xmlns:a16="http://schemas.microsoft.com/office/drawing/2014/main" id="{02B10511-0611-4E73-8844-EDCF5DE7854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8" name="テキスト ボックス 657">
          <a:extLst>
            <a:ext uri="{FF2B5EF4-FFF2-40B4-BE49-F238E27FC236}">
              <a16:creationId xmlns:a16="http://schemas.microsoft.com/office/drawing/2014/main" id="{7EFD5496-5BCB-4929-8E3C-FDBCA2E52B7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9" name="直線コネクタ 658">
          <a:extLst>
            <a:ext uri="{FF2B5EF4-FFF2-40B4-BE49-F238E27FC236}">
              <a16:creationId xmlns:a16="http://schemas.microsoft.com/office/drawing/2014/main" id="{B370A870-A18A-4DB4-AE62-497840F6B3D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0" name="テキスト ボックス 659">
          <a:extLst>
            <a:ext uri="{FF2B5EF4-FFF2-40B4-BE49-F238E27FC236}">
              <a16:creationId xmlns:a16="http://schemas.microsoft.com/office/drawing/2014/main" id="{F97AAB76-9FF7-4975-B444-D1CD0E1F249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1" name="直線コネクタ 660">
          <a:extLst>
            <a:ext uri="{FF2B5EF4-FFF2-40B4-BE49-F238E27FC236}">
              <a16:creationId xmlns:a16="http://schemas.microsoft.com/office/drawing/2014/main" id="{91632ECA-66D0-4669-B553-386791583C4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2" name="テキスト ボックス 661">
          <a:extLst>
            <a:ext uri="{FF2B5EF4-FFF2-40B4-BE49-F238E27FC236}">
              <a16:creationId xmlns:a16="http://schemas.microsoft.com/office/drawing/2014/main" id="{16D21E57-6F36-4C44-AA61-C687526217F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3" name="直線コネクタ 662">
          <a:extLst>
            <a:ext uri="{FF2B5EF4-FFF2-40B4-BE49-F238E27FC236}">
              <a16:creationId xmlns:a16="http://schemas.microsoft.com/office/drawing/2014/main" id="{16359E7F-C033-474C-9AC9-F2BE391EF46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4" name="テキスト ボックス 663">
          <a:extLst>
            <a:ext uri="{FF2B5EF4-FFF2-40B4-BE49-F238E27FC236}">
              <a16:creationId xmlns:a16="http://schemas.microsoft.com/office/drawing/2014/main" id="{76971E25-7296-4A1C-97AB-A280CBC656F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5" name="直線コネクタ 664">
          <a:extLst>
            <a:ext uri="{FF2B5EF4-FFF2-40B4-BE49-F238E27FC236}">
              <a16:creationId xmlns:a16="http://schemas.microsoft.com/office/drawing/2014/main" id="{0F6216A7-2E40-4A30-A35C-C4EC17F81E5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6" name="テキスト ボックス 665">
          <a:extLst>
            <a:ext uri="{FF2B5EF4-FFF2-40B4-BE49-F238E27FC236}">
              <a16:creationId xmlns:a16="http://schemas.microsoft.com/office/drawing/2014/main" id="{201DB287-7B9B-4A95-8783-63281B8EC47C}"/>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6284957E-1BA8-4CD5-961F-99F455A95B5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8" name="テキスト ボックス 667">
          <a:extLst>
            <a:ext uri="{FF2B5EF4-FFF2-40B4-BE49-F238E27FC236}">
              <a16:creationId xmlns:a16="http://schemas.microsoft.com/office/drawing/2014/main" id="{EBA86B95-E974-4E9D-BE10-8C6E94CEC0FF}"/>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9" name="【公民館】&#10;有形固定資産減価償却率グラフ枠">
          <a:extLst>
            <a:ext uri="{FF2B5EF4-FFF2-40B4-BE49-F238E27FC236}">
              <a16:creationId xmlns:a16="http://schemas.microsoft.com/office/drawing/2014/main" id="{2AC6EED8-A6F2-4389-BD30-86863C9B0F3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670" name="直線コネクタ 669">
          <a:extLst>
            <a:ext uri="{FF2B5EF4-FFF2-40B4-BE49-F238E27FC236}">
              <a16:creationId xmlns:a16="http://schemas.microsoft.com/office/drawing/2014/main" id="{CD0A6249-6B5A-4F7D-BF8E-0D53B60BD3E6}"/>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1" name="【公民館】&#10;有形固定資産減価償却率最小値テキスト">
          <a:extLst>
            <a:ext uri="{FF2B5EF4-FFF2-40B4-BE49-F238E27FC236}">
              <a16:creationId xmlns:a16="http://schemas.microsoft.com/office/drawing/2014/main" id="{E96B4F31-8F13-4945-88FE-55189E7FC217}"/>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2" name="直線コネクタ 671">
          <a:extLst>
            <a:ext uri="{FF2B5EF4-FFF2-40B4-BE49-F238E27FC236}">
              <a16:creationId xmlns:a16="http://schemas.microsoft.com/office/drawing/2014/main" id="{BEA0622B-805F-4808-B112-4D57ED1FC42C}"/>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673" name="【公民館】&#10;有形固定資産減価償却率最大値テキスト">
          <a:extLst>
            <a:ext uri="{FF2B5EF4-FFF2-40B4-BE49-F238E27FC236}">
              <a16:creationId xmlns:a16="http://schemas.microsoft.com/office/drawing/2014/main" id="{3469D93E-CD64-49C6-B804-9A1BD7C6206D}"/>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674" name="直線コネクタ 673">
          <a:extLst>
            <a:ext uri="{FF2B5EF4-FFF2-40B4-BE49-F238E27FC236}">
              <a16:creationId xmlns:a16="http://schemas.microsoft.com/office/drawing/2014/main" id="{44888FD9-5F2B-4A29-83E0-2C0442DB9D59}"/>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675" name="【公民館】&#10;有形固定資産減価償却率平均値テキスト">
          <a:extLst>
            <a:ext uri="{FF2B5EF4-FFF2-40B4-BE49-F238E27FC236}">
              <a16:creationId xmlns:a16="http://schemas.microsoft.com/office/drawing/2014/main" id="{555AC138-7766-49CD-92CA-F44595026FD1}"/>
            </a:ext>
          </a:extLst>
        </xdr:cNvPr>
        <xdr:cNvSpPr txBox="1"/>
      </xdr:nvSpPr>
      <xdr:spPr>
        <a:xfrm>
          <a:off x="16357600" y="1792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676" name="フローチャート: 判断 675">
          <a:extLst>
            <a:ext uri="{FF2B5EF4-FFF2-40B4-BE49-F238E27FC236}">
              <a16:creationId xmlns:a16="http://schemas.microsoft.com/office/drawing/2014/main" id="{2FD5EDF2-F326-46FB-9040-92D713F34734}"/>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677" name="フローチャート: 判断 676">
          <a:extLst>
            <a:ext uri="{FF2B5EF4-FFF2-40B4-BE49-F238E27FC236}">
              <a16:creationId xmlns:a16="http://schemas.microsoft.com/office/drawing/2014/main" id="{11A79BF1-5F4B-4E1B-A2A7-573FB318983D}"/>
            </a:ext>
          </a:extLst>
        </xdr:cNvPr>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149225</xdr:rowOff>
    </xdr:from>
    <xdr:to>
      <xdr:col>76</xdr:col>
      <xdr:colOff>165100</xdr:colOff>
      <xdr:row>105</xdr:row>
      <xdr:rowOff>79375</xdr:rowOff>
    </xdr:to>
    <xdr:sp macro="" textlink="">
      <xdr:nvSpPr>
        <xdr:cNvPr id="678" name="フローチャート: 判断 677">
          <a:extLst>
            <a:ext uri="{FF2B5EF4-FFF2-40B4-BE49-F238E27FC236}">
              <a16:creationId xmlns:a16="http://schemas.microsoft.com/office/drawing/2014/main" id="{7F9074D4-4940-4559-9C18-638ADB855480}"/>
            </a:ext>
          </a:extLst>
        </xdr:cNvPr>
        <xdr:cNvSpPr/>
      </xdr:nvSpPr>
      <xdr:spPr>
        <a:xfrm>
          <a:off x="145415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133986</xdr:rowOff>
    </xdr:from>
    <xdr:to>
      <xdr:col>72</xdr:col>
      <xdr:colOff>38100</xdr:colOff>
      <xdr:row>105</xdr:row>
      <xdr:rowOff>64136</xdr:rowOff>
    </xdr:to>
    <xdr:sp macro="" textlink="">
      <xdr:nvSpPr>
        <xdr:cNvPr id="679" name="フローチャート: 判断 678">
          <a:extLst>
            <a:ext uri="{FF2B5EF4-FFF2-40B4-BE49-F238E27FC236}">
              <a16:creationId xmlns:a16="http://schemas.microsoft.com/office/drawing/2014/main" id="{0623E0B6-64AA-4D06-9BEE-2F2EF0804648}"/>
            </a:ext>
          </a:extLst>
        </xdr:cNvPr>
        <xdr:cNvSpPr/>
      </xdr:nvSpPr>
      <xdr:spPr>
        <a:xfrm>
          <a:off x="13652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12064</xdr:rowOff>
    </xdr:from>
    <xdr:to>
      <xdr:col>67</xdr:col>
      <xdr:colOff>101600</xdr:colOff>
      <xdr:row>105</xdr:row>
      <xdr:rowOff>113664</xdr:rowOff>
    </xdr:to>
    <xdr:sp macro="" textlink="">
      <xdr:nvSpPr>
        <xdr:cNvPr id="680" name="フローチャート: 判断 679">
          <a:extLst>
            <a:ext uri="{FF2B5EF4-FFF2-40B4-BE49-F238E27FC236}">
              <a16:creationId xmlns:a16="http://schemas.microsoft.com/office/drawing/2014/main" id="{AADF678A-0570-458F-A87F-A62AC3148253}"/>
            </a:ext>
          </a:extLst>
        </xdr:cNvPr>
        <xdr:cNvSpPr/>
      </xdr:nvSpPr>
      <xdr:spPr>
        <a:xfrm>
          <a:off x="12763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EF029A0B-9A86-4540-8BC5-36617D7674C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A739142-DBA0-441D-9A5D-85986BDEA16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9510D171-B090-4F6D-93C3-7532F4F9711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33CBAA65-0536-40AE-B5F6-DA9F3B7004B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614DFAC0-70BB-49BA-911B-7E4E75D7B19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33020</xdr:rowOff>
    </xdr:from>
    <xdr:to>
      <xdr:col>85</xdr:col>
      <xdr:colOff>177800</xdr:colOff>
      <xdr:row>107</xdr:row>
      <xdr:rowOff>134620</xdr:rowOff>
    </xdr:to>
    <xdr:sp macro="" textlink="">
      <xdr:nvSpPr>
        <xdr:cNvPr id="686" name="楕円 685">
          <a:extLst>
            <a:ext uri="{FF2B5EF4-FFF2-40B4-BE49-F238E27FC236}">
              <a16:creationId xmlns:a16="http://schemas.microsoft.com/office/drawing/2014/main" id="{6A568D28-98AB-417A-B87B-3528637C495A}"/>
            </a:ext>
          </a:extLst>
        </xdr:cNvPr>
        <xdr:cNvSpPr/>
      </xdr:nvSpPr>
      <xdr:spPr>
        <a:xfrm>
          <a:off x="162687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11447</xdr:rowOff>
    </xdr:from>
    <xdr:ext cx="405111" cy="259045"/>
    <xdr:sp macro="" textlink="">
      <xdr:nvSpPr>
        <xdr:cNvPr id="687" name="【公民館】&#10;有形固定資産減価償却率該当値テキスト">
          <a:extLst>
            <a:ext uri="{FF2B5EF4-FFF2-40B4-BE49-F238E27FC236}">
              <a16:creationId xmlns:a16="http://schemas.microsoft.com/office/drawing/2014/main" id="{840103EC-4D16-444F-B8FA-A467687AFF6E}"/>
            </a:ext>
          </a:extLst>
        </xdr:cNvPr>
        <xdr:cNvSpPr txBox="1"/>
      </xdr:nvSpPr>
      <xdr:spPr>
        <a:xfrm>
          <a:off x="16357600" y="183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166370</xdr:rowOff>
    </xdr:from>
    <xdr:to>
      <xdr:col>81</xdr:col>
      <xdr:colOff>101600</xdr:colOff>
      <xdr:row>107</xdr:row>
      <xdr:rowOff>96520</xdr:rowOff>
    </xdr:to>
    <xdr:sp macro="" textlink="">
      <xdr:nvSpPr>
        <xdr:cNvPr id="688" name="楕円 687">
          <a:extLst>
            <a:ext uri="{FF2B5EF4-FFF2-40B4-BE49-F238E27FC236}">
              <a16:creationId xmlns:a16="http://schemas.microsoft.com/office/drawing/2014/main" id="{8EBDA11A-2871-4052-908D-4B2451D479E8}"/>
            </a:ext>
          </a:extLst>
        </xdr:cNvPr>
        <xdr:cNvSpPr/>
      </xdr:nvSpPr>
      <xdr:spPr>
        <a:xfrm>
          <a:off x="15430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45720</xdr:rowOff>
    </xdr:from>
    <xdr:to>
      <xdr:col>85</xdr:col>
      <xdr:colOff>127000</xdr:colOff>
      <xdr:row>107</xdr:row>
      <xdr:rowOff>83820</xdr:rowOff>
    </xdr:to>
    <xdr:cxnSp macro="">
      <xdr:nvCxnSpPr>
        <xdr:cNvPr id="689" name="直線コネクタ 688">
          <a:extLst>
            <a:ext uri="{FF2B5EF4-FFF2-40B4-BE49-F238E27FC236}">
              <a16:creationId xmlns:a16="http://schemas.microsoft.com/office/drawing/2014/main" id="{03685630-8B56-467E-B5B6-5BD5A0FF66C6}"/>
            </a:ext>
          </a:extLst>
        </xdr:cNvPr>
        <xdr:cNvCxnSpPr/>
      </xdr:nvCxnSpPr>
      <xdr:spPr>
        <a:xfrm>
          <a:off x="15481300" y="183908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139700</xdr:rowOff>
    </xdr:from>
    <xdr:to>
      <xdr:col>76</xdr:col>
      <xdr:colOff>165100</xdr:colOff>
      <xdr:row>107</xdr:row>
      <xdr:rowOff>69850</xdr:rowOff>
    </xdr:to>
    <xdr:sp macro="" textlink="">
      <xdr:nvSpPr>
        <xdr:cNvPr id="690" name="楕円 689">
          <a:extLst>
            <a:ext uri="{FF2B5EF4-FFF2-40B4-BE49-F238E27FC236}">
              <a16:creationId xmlns:a16="http://schemas.microsoft.com/office/drawing/2014/main" id="{89A93E64-C40D-4D0B-BCC3-379F44765EF7}"/>
            </a:ext>
          </a:extLst>
        </xdr:cNvPr>
        <xdr:cNvSpPr/>
      </xdr:nvSpPr>
      <xdr:spPr>
        <a:xfrm>
          <a:off x="14541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19050</xdr:rowOff>
    </xdr:from>
    <xdr:to>
      <xdr:col>81</xdr:col>
      <xdr:colOff>50800</xdr:colOff>
      <xdr:row>107</xdr:row>
      <xdr:rowOff>45720</xdr:rowOff>
    </xdr:to>
    <xdr:cxnSp macro="">
      <xdr:nvCxnSpPr>
        <xdr:cNvPr id="691" name="直線コネクタ 690">
          <a:extLst>
            <a:ext uri="{FF2B5EF4-FFF2-40B4-BE49-F238E27FC236}">
              <a16:creationId xmlns:a16="http://schemas.microsoft.com/office/drawing/2014/main" id="{8D7309FE-1116-4BA9-B246-5E7D6C0A9B39}"/>
            </a:ext>
          </a:extLst>
        </xdr:cNvPr>
        <xdr:cNvCxnSpPr/>
      </xdr:nvCxnSpPr>
      <xdr:spPr>
        <a:xfrm>
          <a:off x="14592300" y="183642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101600</xdr:rowOff>
    </xdr:from>
    <xdr:to>
      <xdr:col>72</xdr:col>
      <xdr:colOff>38100</xdr:colOff>
      <xdr:row>107</xdr:row>
      <xdr:rowOff>31750</xdr:rowOff>
    </xdr:to>
    <xdr:sp macro="" textlink="">
      <xdr:nvSpPr>
        <xdr:cNvPr id="692" name="楕円 691">
          <a:extLst>
            <a:ext uri="{FF2B5EF4-FFF2-40B4-BE49-F238E27FC236}">
              <a16:creationId xmlns:a16="http://schemas.microsoft.com/office/drawing/2014/main" id="{E021A343-177D-4C80-8F0D-800663BADE21}"/>
            </a:ext>
          </a:extLst>
        </xdr:cNvPr>
        <xdr:cNvSpPr/>
      </xdr:nvSpPr>
      <xdr:spPr>
        <a:xfrm>
          <a:off x="13652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152400</xdr:rowOff>
    </xdr:from>
    <xdr:to>
      <xdr:col>76</xdr:col>
      <xdr:colOff>114300</xdr:colOff>
      <xdr:row>107</xdr:row>
      <xdr:rowOff>19050</xdr:rowOff>
    </xdr:to>
    <xdr:cxnSp macro="">
      <xdr:nvCxnSpPr>
        <xdr:cNvPr id="693" name="直線コネクタ 692">
          <a:extLst>
            <a:ext uri="{FF2B5EF4-FFF2-40B4-BE49-F238E27FC236}">
              <a16:creationId xmlns:a16="http://schemas.microsoft.com/office/drawing/2014/main" id="{57FBD653-F9FC-4063-9912-C667FCD91563}"/>
            </a:ext>
          </a:extLst>
        </xdr:cNvPr>
        <xdr:cNvCxnSpPr/>
      </xdr:nvCxnSpPr>
      <xdr:spPr>
        <a:xfrm>
          <a:off x="13703300" y="1832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63500</xdr:rowOff>
    </xdr:from>
    <xdr:to>
      <xdr:col>67</xdr:col>
      <xdr:colOff>101600</xdr:colOff>
      <xdr:row>106</xdr:row>
      <xdr:rowOff>165100</xdr:rowOff>
    </xdr:to>
    <xdr:sp macro="" textlink="">
      <xdr:nvSpPr>
        <xdr:cNvPr id="694" name="楕円 693">
          <a:extLst>
            <a:ext uri="{FF2B5EF4-FFF2-40B4-BE49-F238E27FC236}">
              <a16:creationId xmlns:a16="http://schemas.microsoft.com/office/drawing/2014/main" id="{CE331AD4-DCCA-48B0-9FAF-A57F3003F659}"/>
            </a:ext>
          </a:extLst>
        </xdr:cNvPr>
        <xdr:cNvSpPr/>
      </xdr:nvSpPr>
      <xdr:spPr>
        <a:xfrm>
          <a:off x="12763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114300</xdr:rowOff>
    </xdr:from>
    <xdr:to>
      <xdr:col>71</xdr:col>
      <xdr:colOff>177800</xdr:colOff>
      <xdr:row>106</xdr:row>
      <xdr:rowOff>152400</xdr:rowOff>
    </xdr:to>
    <xdr:cxnSp macro="">
      <xdr:nvCxnSpPr>
        <xdr:cNvPr id="695" name="直線コネクタ 694">
          <a:extLst>
            <a:ext uri="{FF2B5EF4-FFF2-40B4-BE49-F238E27FC236}">
              <a16:creationId xmlns:a16="http://schemas.microsoft.com/office/drawing/2014/main" id="{351AC43A-80A9-4EE6-92C6-B4666532440F}"/>
            </a:ext>
          </a:extLst>
        </xdr:cNvPr>
        <xdr:cNvCxnSpPr/>
      </xdr:nvCxnSpPr>
      <xdr:spPr>
        <a:xfrm>
          <a:off x="12814300" y="1828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696" name="n_1aveValue【公民館】&#10;有形固定資産減価償却率">
          <a:extLst>
            <a:ext uri="{FF2B5EF4-FFF2-40B4-BE49-F238E27FC236}">
              <a16:creationId xmlns:a16="http://schemas.microsoft.com/office/drawing/2014/main" id="{B97DD3C1-2B0A-41AF-9C5E-EFB4BB89BCCF}"/>
            </a:ext>
          </a:extLst>
        </xdr:cNvPr>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95902</xdr:rowOff>
    </xdr:from>
    <xdr:ext cx="405111" cy="259045"/>
    <xdr:sp macro="" textlink="">
      <xdr:nvSpPr>
        <xdr:cNvPr id="697" name="n_2aveValue【公民館】&#10;有形固定資産減価償却率">
          <a:extLst>
            <a:ext uri="{FF2B5EF4-FFF2-40B4-BE49-F238E27FC236}">
              <a16:creationId xmlns:a16="http://schemas.microsoft.com/office/drawing/2014/main" id="{A97F8EAF-C265-4E97-8CBE-A97EF3526433}"/>
            </a:ext>
          </a:extLst>
        </xdr:cNvPr>
        <xdr:cNvSpPr txBox="1"/>
      </xdr:nvSpPr>
      <xdr:spPr>
        <a:xfrm>
          <a:off x="14389744" y="1775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80663</xdr:rowOff>
    </xdr:from>
    <xdr:ext cx="405111" cy="259045"/>
    <xdr:sp macro="" textlink="">
      <xdr:nvSpPr>
        <xdr:cNvPr id="698" name="n_3aveValue【公民館】&#10;有形固定資産減価償却率">
          <a:extLst>
            <a:ext uri="{FF2B5EF4-FFF2-40B4-BE49-F238E27FC236}">
              <a16:creationId xmlns:a16="http://schemas.microsoft.com/office/drawing/2014/main" id="{4D0AE72C-1D04-4116-BF1A-A63388635A7F}"/>
            </a:ext>
          </a:extLst>
        </xdr:cNvPr>
        <xdr:cNvSpPr txBox="1"/>
      </xdr:nvSpPr>
      <xdr:spPr>
        <a:xfrm>
          <a:off x="13500744"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130191</xdr:rowOff>
    </xdr:from>
    <xdr:ext cx="405111" cy="259045"/>
    <xdr:sp macro="" textlink="">
      <xdr:nvSpPr>
        <xdr:cNvPr id="699" name="n_4aveValue【公民館】&#10;有形固定資産減価償却率">
          <a:extLst>
            <a:ext uri="{FF2B5EF4-FFF2-40B4-BE49-F238E27FC236}">
              <a16:creationId xmlns:a16="http://schemas.microsoft.com/office/drawing/2014/main" id="{D88AA65B-4B36-42AC-A49A-F1E1727A5201}"/>
            </a:ext>
          </a:extLst>
        </xdr:cNvPr>
        <xdr:cNvSpPr txBox="1"/>
      </xdr:nvSpPr>
      <xdr:spPr>
        <a:xfrm>
          <a:off x="126117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87647</xdr:rowOff>
    </xdr:from>
    <xdr:ext cx="405111" cy="259045"/>
    <xdr:sp macro="" textlink="">
      <xdr:nvSpPr>
        <xdr:cNvPr id="700" name="n_1mainValue【公民館】&#10;有形固定資産減価償却率">
          <a:extLst>
            <a:ext uri="{FF2B5EF4-FFF2-40B4-BE49-F238E27FC236}">
              <a16:creationId xmlns:a16="http://schemas.microsoft.com/office/drawing/2014/main" id="{234F4E2D-3B1B-4C8B-B70C-BA9CF76FCC0F}"/>
            </a:ext>
          </a:extLst>
        </xdr:cNvPr>
        <xdr:cNvSpPr txBox="1"/>
      </xdr:nvSpPr>
      <xdr:spPr>
        <a:xfrm>
          <a:off x="15266044" y="184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60977</xdr:rowOff>
    </xdr:from>
    <xdr:ext cx="405111" cy="259045"/>
    <xdr:sp macro="" textlink="">
      <xdr:nvSpPr>
        <xdr:cNvPr id="701" name="n_2mainValue【公民館】&#10;有形固定資産減価償却率">
          <a:extLst>
            <a:ext uri="{FF2B5EF4-FFF2-40B4-BE49-F238E27FC236}">
              <a16:creationId xmlns:a16="http://schemas.microsoft.com/office/drawing/2014/main" id="{9CEFBAEF-9E83-4CA6-8787-BE5A31CBB134}"/>
            </a:ext>
          </a:extLst>
        </xdr:cNvPr>
        <xdr:cNvSpPr txBox="1"/>
      </xdr:nvSpPr>
      <xdr:spPr>
        <a:xfrm>
          <a:off x="14389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22877</xdr:rowOff>
    </xdr:from>
    <xdr:ext cx="405111" cy="259045"/>
    <xdr:sp macro="" textlink="">
      <xdr:nvSpPr>
        <xdr:cNvPr id="702" name="n_3mainValue【公民館】&#10;有形固定資産減価償却率">
          <a:extLst>
            <a:ext uri="{FF2B5EF4-FFF2-40B4-BE49-F238E27FC236}">
              <a16:creationId xmlns:a16="http://schemas.microsoft.com/office/drawing/2014/main" id="{5078F0D7-5629-407E-96AE-8810DE50E14B}"/>
            </a:ext>
          </a:extLst>
        </xdr:cNvPr>
        <xdr:cNvSpPr txBox="1"/>
      </xdr:nvSpPr>
      <xdr:spPr>
        <a:xfrm>
          <a:off x="13500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156227</xdr:rowOff>
    </xdr:from>
    <xdr:ext cx="405111" cy="259045"/>
    <xdr:sp macro="" textlink="">
      <xdr:nvSpPr>
        <xdr:cNvPr id="703" name="n_4mainValue【公民館】&#10;有形固定資産減価償却率">
          <a:extLst>
            <a:ext uri="{FF2B5EF4-FFF2-40B4-BE49-F238E27FC236}">
              <a16:creationId xmlns:a16="http://schemas.microsoft.com/office/drawing/2014/main" id="{862FB9C5-8D3F-4A3B-BE49-4A12A500C701}"/>
            </a:ext>
          </a:extLst>
        </xdr:cNvPr>
        <xdr:cNvSpPr txBox="1"/>
      </xdr:nvSpPr>
      <xdr:spPr>
        <a:xfrm>
          <a:off x="12611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a:extLst>
            <a:ext uri="{FF2B5EF4-FFF2-40B4-BE49-F238E27FC236}">
              <a16:creationId xmlns:a16="http://schemas.microsoft.com/office/drawing/2014/main" id="{933DC1C2-C8B6-4DEF-8584-BDA36802ABB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a:extLst>
            <a:ext uri="{FF2B5EF4-FFF2-40B4-BE49-F238E27FC236}">
              <a16:creationId xmlns:a16="http://schemas.microsoft.com/office/drawing/2014/main" id="{6A941CDF-5B10-4544-B284-009208596B6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a:extLst>
            <a:ext uri="{FF2B5EF4-FFF2-40B4-BE49-F238E27FC236}">
              <a16:creationId xmlns:a16="http://schemas.microsoft.com/office/drawing/2014/main" id="{D65842F7-0566-43FC-8EB9-DF7F5A7D8DC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a:extLst>
            <a:ext uri="{FF2B5EF4-FFF2-40B4-BE49-F238E27FC236}">
              <a16:creationId xmlns:a16="http://schemas.microsoft.com/office/drawing/2014/main" id="{270A7D76-2912-4698-90DD-5AE4FA6A63D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a:extLst>
            <a:ext uri="{FF2B5EF4-FFF2-40B4-BE49-F238E27FC236}">
              <a16:creationId xmlns:a16="http://schemas.microsoft.com/office/drawing/2014/main" id="{705291FB-6836-4E4E-BB6F-20CCC6406D6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a:extLst>
            <a:ext uri="{FF2B5EF4-FFF2-40B4-BE49-F238E27FC236}">
              <a16:creationId xmlns:a16="http://schemas.microsoft.com/office/drawing/2014/main" id="{CCBA7CE0-9D29-4E10-8674-BDFE67F2616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a:extLst>
            <a:ext uri="{FF2B5EF4-FFF2-40B4-BE49-F238E27FC236}">
              <a16:creationId xmlns:a16="http://schemas.microsoft.com/office/drawing/2014/main" id="{929D521F-F553-4EC1-B5E7-961AFDF4E4E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a:extLst>
            <a:ext uri="{FF2B5EF4-FFF2-40B4-BE49-F238E27FC236}">
              <a16:creationId xmlns:a16="http://schemas.microsoft.com/office/drawing/2014/main" id="{BC08DD1D-45D2-48B0-85CD-65CBCC54A26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a:extLst>
            <a:ext uri="{FF2B5EF4-FFF2-40B4-BE49-F238E27FC236}">
              <a16:creationId xmlns:a16="http://schemas.microsoft.com/office/drawing/2014/main" id="{9242A279-D449-4151-851E-392D59B3718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a:extLst>
            <a:ext uri="{FF2B5EF4-FFF2-40B4-BE49-F238E27FC236}">
              <a16:creationId xmlns:a16="http://schemas.microsoft.com/office/drawing/2014/main" id="{A65C778D-067A-483B-A93F-9EA53D51D6B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4" name="直線コネクタ 713">
          <a:extLst>
            <a:ext uri="{FF2B5EF4-FFF2-40B4-BE49-F238E27FC236}">
              <a16:creationId xmlns:a16="http://schemas.microsoft.com/office/drawing/2014/main" id="{D2934C67-B09D-4E5A-AEBC-6778D055168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5" name="テキスト ボックス 714">
          <a:extLst>
            <a:ext uri="{FF2B5EF4-FFF2-40B4-BE49-F238E27FC236}">
              <a16:creationId xmlns:a16="http://schemas.microsoft.com/office/drawing/2014/main" id="{19D8C6FA-E2D5-4656-B91F-F0101831767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6" name="直線コネクタ 715">
          <a:extLst>
            <a:ext uri="{FF2B5EF4-FFF2-40B4-BE49-F238E27FC236}">
              <a16:creationId xmlns:a16="http://schemas.microsoft.com/office/drawing/2014/main" id="{0D3933BE-A8D4-4A6E-98CD-5E97716D765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7" name="テキスト ボックス 716">
          <a:extLst>
            <a:ext uri="{FF2B5EF4-FFF2-40B4-BE49-F238E27FC236}">
              <a16:creationId xmlns:a16="http://schemas.microsoft.com/office/drawing/2014/main" id="{B649F3BA-6D27-420D-9BE4-5BAA5DE02BA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8" name="直線コネクタ 717">
          <a:extLst>
            <a:ext uri="{FF2B5EF4-FFF2-40B4-BE49-F238E27FC236}">
              <a16:creationId xmlns:a16="http://schemas.microsoft.com/office/drawing/2014/main" id="{D75D121B-0EAB-4797-9FCC-9FA10F27C1D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9" name="テキスト ボックス 718">
          <a:extLst>
            <a:ext uri="{FF2B5EF4-FFF2-40B4-BE49-F238E27FC236}">
              <a16:creationId xmlns:a16="http://schemas.microsoft.com/office/drawing/2014/main" id="{E3D5BB0E-B26B-42A2-B615-92EE2A245AB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0" name="直線コネクタ 719">
          <a:extLst>
            <a:ext uri="{FF2B5EF4-FFF2-40B4-BE49-F238E27FC236}">
              <a16:creationId xmlns:a16="http://schemas.microsoft.com/office/drawing/2014/main" id="{6A85C707-240B-41C1-835A-D3CA0BDC12A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1" name="テキスト ボックス 720">
          <a:extLst>
            <a:ext uri="{FF2B5EF4-FFF2-40B4-BE49-F238E27FC236}">
              <a16:creationId xmlns:a16="http://schemas.microsoft.com/office/drawing/2014/main" id="{B6979873-AD70-4FA7-BF3C-8F520839DB6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2" name="直線コネクタ 721">
          <a:extLst>
            <a:ext uri="{FF2B5EF4-FFF2-40B4-BE49-F238E27FC236}">
              <a16:creationId xmlns:a16="http://schemas.microsoft.com/office/drawing/2014/main" id="{3718529E-880E-4431-BA7D-C2B2672C52B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3" name="テキスト ボックス 722">
          <a:extLst>
            <a:ext uri="{FF2B5EF4-FFF2-40B4-BE49-F238E27FC236}">
              <a16:creationId xmlns:a16="http://schemas.microsoft.com/office/drawing/2014/main" id="{17B3DDB9-CD47-4733-BBC4-DF580892C15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a:extLst>
            <a:ext uri="{FF2B5EF4-FFF2-40B4-BE49-F238E27FC236}">
              <a16:creationId xmlns:a16="http://schemas.microsoft.com/office/drawing/2014/main" id="{1FF9EE04-D519-45B0-BF9D-1611B3F71D1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a:extLst>
            <a:ext uri="{FF2B5EF4-FFF2-40B4-BE49-F238E27FC236}">
              <a16:creationId xmlns:a16="http://schemas.microsoft.com/office/drawing/2014/main" id="{13EDA97C-EBA0-48A3-89E4-023A171DACB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公民館】&#10;一人当たり面積グラフ枠">
          <a:extLst>
            <a:ext uri="{FF2B5EF4-FFF2-40B4-BE49-F238E27FC236}">
              <a16:creationId xmlns:a16="http://schemas.microsoft.com/office/drawing/2014/main" id="{39E6DFBD-D6E8-49A3-9934-901D60087DB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727" name="直線コネクタ 726">
          <a:extLst>
            <a:ext uri="{FF2B5EF4-FFF2-40B4-BE49-F238E27FC236}">
              <a16:creationId xmlns:a16="http://schemas.microsoft.com/office/drawing/2014/main" id="{1BF85130-4FE5-4FD3-8FE8-707EEBC66A55}"/>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728" name="【公民館】&#10;一人当たり面積最小値テキスト">
          <a:extLst>
            <a:ext uri="{FF2B5EF4-FFF2-40B4-BE49-F238E27FC236}">
              <a16:creationId xmlns:a16="http://schemas.microsoft.com/office/drawing/2014/main" id="{2C9B1827-CF3B-421B-929B-C4B7991D1E24}"/>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729" name="直線コネクタ 728">
          <a:extLst>
            <a:ext uri="{FF2B5EF4-FFF2-40B4-BE49-F238E27FC236}">
              <a16:creationId xmlns:a16="http://schemas.microsoft.com/office/drawing/2014/main" id="{E11B2821-F9D7-4772-A988-0D4023E5FC4D}"/>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730" name="【公民館】&#10;一人当たり面積最大値テキスト">
          <a:extLst>
            <a:ext uri="{FF2B5EF4-FFF2-40B4-BE49-F238E27FC236}">
              <a16:creationId xmlns:a16="http://schemas.microsoft.com/office/drawing/2014/main" id="{E509FABF-1C2C-40C0-80FB-1C4B99259D13}"/>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31" name="直線コネクタ 730">
          <a:extLst>
            <a:ext uri="{FF2B5EF4-FFF2-40B4-BE49-F238E27FC236}">
              <a16:creationId xmlns:a16="http://schemas.microsoft.com/office/drawing/2014/main" id="{5DF544BD-7BF8-491D-9712-8156418E226C}"/>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732" name="【公民館】&#10;一人当たり面積平均値テキスト">
          <a:extLst>
            <a:ext uri="{FF2B5EF4-FFF2-40B4-BE49-F238E27FC236}">
              <a16:creationId xmlns:a16="http://schemas.microsoft.com/office/drawing/2014/main" id="{35AA903B-06EE-4160-91DC-DB2C449F9463}"/>
            </a:ext>
          </a:extLst>
        </xdr:cNvPr>
        <xdr:cNvSpPr txBox="1"/>
      </xdr:nvSpPr>
      <xdr:spPr>
        <a:xfrm>
          <a:off x="22199600" y="18280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33" name="フローチャート: 判断 732">
          <a:extLst>
            <a:ext uri="{FF2B5EF4-FFF2-40B4-BE49-F238E27FC236}">
              <a16:creationId xmlns:a16="http://schemas.microsoft.com/office/drawing/2014/main" id="{35144D5A-FB5C-4B4B-B6CB-F093D87796FE}"/>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80263</xdr:rowOff>
    </xdr:from>
    <xdr:to>
      <xdr:col>112</xdr:col>
      <xdr:colOff>38100</xdr:colOff>
      <xdr:row>108</xdr:row>
      <xdr:rowOff>10413</xdr:rowOff>
    </xdr:to>
    <xdr:sp macro="" textlink="">
      <xdr:nvSpPr>
        <xdr:cNvPr id="734" name="フローチャート: 判断 733">
          <a:extLst>
            <a:ext uri="{FF2B5EF4-FFF2-40B4-BE49-F238E27FC236}">
              <a16:creationId xmlns:a16="http://schemas.microsoft.com/office/drawing/2014/main" id="{97F01344-51C9-4156-8FF7-7A12A17F689B}"/>
            </a:ext>
          </a:extLst>
        </xdr:cNvPr>
        <xdr:cNvSpPr/>
      </xdr:nvSpPr>
      <xdr:spPr>
        <a:xfrm>
          <a:off x="21272500" y="184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76454</xdr:rowOff>
    </xdr:from>
    <xdr:to>
      <xdr:col>107</xdr:col>
      <xdr:colOff>101600</xdr:colOff>
      <xdr:row>108</xdr:row>
      <xdr:rowOff>6604</xdr:rowOff>
    </xdr:to>
    <xdr:sp macro="" textlink="">
      <xdr:nvSpPr>
        <xdr:cNvPr id="735" name="フローチャート: 判断 734">
          <a:extLst>
            <a:ext uri="{FF2B5EF4-FFF2-40B4-BE49-F238E27FC236}">
              <a16:creationId xmlns:a16="http://schemas.microsoft.com/office/drawing/2014/main" id="{E9677645-E9DF-4CB5-B13F-193C8FC9DAC8}"/>
            </a:ext>
          </a:extLst>
        </xdr:cNvPr>
        <xdr:cNvSpPr/>
      </xdr:nvSpPr>
      <xdr:spPr>
        <a:xfrm>
          <a:off x="20383500" y="1842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86740</xdr:rowOff>
    </xdr:from>
    <xdr:to>
      <xdr:col>102</xdr:col>
      <xdr:colOff>165100</xdr:colOff>
      <xdr:row>108</xdr:row>
      <xdr:rowOff>16890</xdr:rowOff>
    </xdr:to>
    <xdr:sp macro="" textlink="">
      <xdr:nvSpPr>
        <xdr:cNvPr id="736" name="フローチャート: 判断 735">
          <a:extLst>
            <a:ext uri="{FF2B5EF4-FFF2-40B4-BE49-F238E27FC236}">
              <a16:creationId xmlns:a16="http://schemas.microsoft.com/office/drawing/2014/main" id="{E898816F-7534-4347-9E88-8156B80CEE06}"/>
            </a:ext>
          </a:extLst>
        </xdr:cNvPr>
        <xdr:cNvSpPr/>
      </xdr:nvSpPr>
      <xdr:spPr>
        <a:xfrm>
          <a:off x="19494500" y="184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101981</xdr:rowOff>
    </xdr:from>
    <xdr:to>
      <xdr:col>98</xdr:col>
      <xdr:colOff>38100</xdr:colOff>
      <xdr:row>108</xdr:row>
      <xdr:rowOff>32131</xdr:rowOff>
    </xdr:to>
    <xdr:sp macro="" textlink="">
      <xdr:nvSpPr>
        <xdr:cNvPr id="737" name="フローチャート: 判断 736">
          <a:extLst>
            <a:ext uri="{FF2B5EF4-FFF2-40B4-BE49-F238E27FC236}">
              <a16:creationId xmlns:a16="http://schemas.microsoft.com/office/drawing/2014/main" id="{07349510-A716-4E0D-A542-DEDAAB67E685}"/>
            </a:ext>
          </a:extLst>
        </xdr:cNvPr>
        <xdr:cNvSpPr/>
      </xdr:nvSpPr>
      <xdr:spPr>
        <a:xfrm>
          <a:off x="18605500" y="1844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C03ACA9C-9B36-4673-92B3-8F4D8BB5ECF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D897DFFD-EE22-49D2-8AA1-A347A8FE14C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66CDC583-8229-4AFA-B9BA-93DFEE04789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834FECBB-C190-42F5-8641-02CFC5387D9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2B23C7FE-F56C-43C3-8650-543D7971462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4445</xdr:rowOff>
    </xdr:from>
    <xdr:to>
      <xdr:col>116</xdr:col>
      <xdr:colOff>114300</xdr:colOff>
      <xdr:row>108</xdr:row>
      <xdr:rowOff>106045</xdr:rowOff>
    </xdr:to>
    <xdr:sp macro="" textlink="">
      <xdr:nvSpPr>
        <xdr:cNvPr id="743" name="楕円 742">
          <a:extLst>
            <a:ext uri="{FF2B5EF4-FFF2-40B4-BE49-F238E27FC236}">
              <a16:creationId xmlns:a16="http://schemas.microsoft.com/office/drawing/2014/main" id="{4350AFD7-E3B7-4531-9BBB-C76D4A21D7A4}"/>
            </a:ext>
          </a:extLst>
        </xdr:cNvPr>
        <xdr:cNvSpPr/>
      </xdr:nvSpPr>
      <xdr:spPr>
        <a:xfrm>
          <a:off x="22110700" y="185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90822</xdr:rowOff>
    </xdr:from>
    <xdr:ext cx="469744" cy="259045"/>
    <xdr:sp macro="" textlink="">
      <xdr:nvSpPr>
        <xdr:cNvPr id="744" name="【公民館】&#10;一人当たり面積該当値テキスト">
          <a:extLst>
            <a:ext uri="{FF2B5EF4-FFF2-40B4-BE49-F238E27FC236}">
              <a16:creationId xmlns:a16="http://schemas.microsoft.com/office/drawing/2014/main" id="{C6177D59-DB24-4736-82EA-56E3BB948C87}"/>
            </a:ext>
          </a:extLst>
        </xdr:cNvPr>
        <xdr:cNvSpPr txBox="1"/>
      </xdr:nvSpPr>
      <xdr:spPr>
        <a:xfrm>
          <a:off x="22199600" y="1843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6731</xdr:rowOff>
    </xdr:from>
    <xdr:to>
      <xdr:col>112</xdr:col>
      <xdr:colOff>38100</xdr:colOff>
      <xdr:row>108</xdr:row>
      <xdr:rowOff>108331</xdr:rowOff>
    </xdr:to>
    <xdr:sp macro="" textlink="">
      <xdr:nvSpPr>
        <xdr:cNvPr id="745" name="楕円 744">
          <a:extLst>
            <a:ext uri="{FF2B5EF4-FFF2-40B4-BE49-F238E27FC236}">
              <a16:creationId xmlns:a16="http://schemas.microsoft.com/office/drawing/2014/main" id="{DE784B38-B0D5-4D24-862C-F6D7DE462AA4}"/>
            </a:ext>
          </a:extLst>
        </xdr:cNvPr>
        <xdr:cNvSpPr/>
      </xdr:nvSpPr>
      <xdr:spPr>
        <a:xfrm>
          <a:off x="21272500" y="1852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55245</xdr:rowOff>
    </xdr:from>
    <xdr:to>
      <xdr:col>116</xdr:col>
      <xdr:colOff>63500</xdr:colOff>
      <xdr:row>108</xdr:row>
      <xdr:rowOff>57531</xdr:rowOff>
    </xdr:to>
    <xdr:cxnSp macro="">
      <xdr:nvCxnSpPr>
        <xdr:cNvPr id="746" name="直線コネクタ 745">
          <a:extLst>
            <a:ext uri="{FF2B5EF4-FFF2-40B4-BE49-F238E27FC236}">
              <a16:creationId xmlns:a16="http://schemas.microsoft.com/office/drawing/2014/main" id="{8CB93C3D-BDF2-4F4A-BDF5-872390417476}"/>
            </a:ext>
          </a:extLst>
        </xdr:cNvPr>
        <xdr:cNvCxnSpPr/>
      </xdr:nvCxnSpPr>
      <xdr:spPr>
        <a:xfrm flipV="1">
          <a:off x="21323300" y="1857184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8637</xdr:rowOff>
    </xdr:from>
    <xdr:to>
      <xdr:col>107</xdr:col>
      <xdr:colOff>101600</xdr:colOff>
      <xdr:row>108</xdr:row>
      <xdr:rowOff>110237</xdr:rowOff>
    </xdr:to>
    <xdr:sp macro="" textlink="">
      <xdr:nvSpPr>
        <xdr:cNvPr id="747" name="楕円 746">
          <a:extLst>
            <a:ext uri="{FF2B5EF4-FFF2-40B4-BE49-F238E27FC236}">
              <a16:creationId xmlns:a16="http://schemas.microsoft.com/office/drawing/2014/main" id="{8B0CA6B2-A0E8-458B-BC5A-8E3CD9079013}"/>
            </a:ext>
          </a:extLst>
        </xdr:cNvPr>
        <xdr:cNvSpPr/>
      </xdr:nvSpPr>
      <xdr:spPr>
        <a:xfrm>
          <a:off x="20383500" y="1852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57531</xdr:rowOff>
    </xdr:from>
    <xdr:to>
      <xdr:col>111</xdr:col>
      <xdr:colOff>177800</xdr:colOff>
      <xdr:row>108</xdr:row>
      <xdr:rowOff>59437</xdr:rowOff>
    </xdr:to>
    <xdr:cxnSp macro="">
      <xdr:nvCxnSpPr>
        <xdr:cNvPr id="748" name="直線コネクタ 747">
          <a:extLst>
            <a:ext uri="{FF2B5EF4-FFF2-40B4-BE49-F238E27FC236}">
              <a16:creationId xmlns:a16="http://schemas.microsoft.com/office/drawing/2014/main" id="{6D0C70F4-3CC1-4DC8-BE6F-3F72EDD7AE4E}"/>
            </a:ext>
          </a:extLst>
        </xdr:cNvPr>
        <xdr:cNvCxnSpPr/>
      </xdr:nvCxnSpPr>
      <xdr:spPr>
        <a:xfrm flipV="1">
          <a:off x="20434300" y="18574131"/>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9779</xdr:rowOff>
    </xdr:from>
    <xdr:to>
      <xdr:col>102</xdr:col>
      <xdr:colOff>165100</xdr:colOff>
      <xdr:row>108</xdr:row>
      <xdr:rowOff>111379</xdr:rowOff>
    </xdr:to>
    <xdr:sp macro="" textlink="">
      <xdr:nvSpPr>
        <xdr:cNvPr id="749" name="楕円 748">
          <a:extLst>
            <a:ext uri="{FF2B5EF4-FFF2-40B4-BE49-F238E27FC236}">
              <a16:creationId xmlns:a16="http://schemas.microsoft.com/office/drawing/2014/main" id="{A4B9DA47-58B6-4348-A9C8-87E5F9D1DF7C}"/>
            </a:ext>
          </a:extLst>
        </xdr:cNvPr>
        <xdr:cNvSpPr/>
      </xdr:nvSpPr>
      <xdr:spPr>
        <a:xfrm>
          <a:off x="19494500" y="1852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59437</xdr:rowOff>
    </xdr:from>
    <xdr:to>
      <xdr:col>107</xdr:col>
      <xdr:colOff>50800</xdr:colOff>
      <xdr:row>108</xdr:row>
      <xdr:rowOff>60579</xdr:rowOff>
    </xdr:to>
    <xdr:cxnSp macro="">
      <xdr:nvCxnSpPr>
        <xdr:cNvPr id="750" name="直線コネクタ 749">
          <a:extLst>
            <a:ext uri="{FF2B5EF4-FFF2-40B4-BE49-F238E27FC236}">
              <a16:creationId xmlns:a16="http://schemas.microsoft.com/office/drawing/2014/main" id="{29CA0A75-C504-40A9-A4F3-54A8D82F75E8}"/>
            </a:ext>
          </a:extLst>
        </xdr:cNvPr>
        <xdr:cNvCxnSpPr/>
      </xdr:nvCxnSpPr>
      <xdr:spPr>
        <a:xfrm flipV="1">
          <a:off x="19545300" y="18576037"/>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10922</xdr:rowOff>
    </xdr:from>
    <xdr:to>
      <xdr:col>98</xdr:col>
      <xdr:colOff>38100</xdr:colOff>
      <xdr:row>108</xdr:row>
      <xdr:rowOff>112522</xdr:rowOff>
    </xdr:to>
    <xdr:sp macro="" textlink="">
      <xdr:nvSpPr>
        <xdr:cNvPr id="751" name="楕円 750">
          <a:extLst>
            <a:ext uri="{FF2B5EF4-FFF2-40B4-BE49-F238E27FC236}">
              <a16:creationId xmlns:a16="http://schemas.microsoft.com/office/drawing/2014/main" id="{270CA1D1-3C21-4E23-953A-D29D3A241D9D}"/>
            </a:ext>
          </a:extLst>
        </xdr:cNvPr>
        <xdr:cNvSpPr/>
      </xdr:nvSpPr>
      <xdr:spPr>
        <a:xfrm>
          <a:off x="18605500" y="1852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60579</xdr:rowOff>
    </xdr:from>
    <xdr:to>
      <xdr:col>102</xdr:col>
      <xdr:colOff>114300</xdr:colOff>
      <xdr:row>108</xdr:row>
      <xdr:rowOff>61722</xdr:rowOff>
    </xdr:to>
    <xdr:cxnSp macro="">
      <xdr:nvCxnSpPr>
        <xdr:cNvPr id="752" name="直線コネクタ 751">
          <a:extLst>
            <a:ext uri="{FF2B5EF4-FFF2-40B4-BE49-F238E27FC236}">
              <a16:creationId xmlns:a16="http://schemas.microsoft.com/office/drawing/2014/main" id="{FF6567E6-9A9C-4FB9-A7CD-B306E5E8B2DA}"/>
            </a:ext>
          </a:extLst>
        </xdr:cNvPr>
        <xdr:cNvCxnSpPr/>
      </xdr:nvCxnSpPr>
      <xdr:spPr>
        <a:xfrm flipV="1">
          <a:off x="18656300" y="1857717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26940</xdr:rowOff>
    </xdr:from>
    <xdr:ext cx="469744" cy="259045"/>
    <xdr:sp macro="" textlink="">
      <xdr:nvSpPr>
        <xdr:cNvPr id="753" name="n_1aveValue【公民館】&#10;一人当たり面積">
          <a:extLst>
            <a:ext uri="{FF2B5EF4-FFF2-40B4-BE49-F238E27FC236}">
              <a16:creationId xmlns:a16="http://schemas.microsoft.com/office/drawing/2014/main" id="{2B10C6D4-1CAD-419E-80CC-EF4EECE96BB9}"/>
            </a:ext>
          </a:extLst>
        </xdr:cNvPr>
        <xdr:cNvSpPr txBox="1"/>
      </xdr:nvSpPr>
      <xdr:spPr>
        <a:xfrm>
          <a:off x="21075727" y="1820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23131</xdr:rowOff>
    </xdr:from>
    <xdr:ext cx="469744" cy="259045"/>
    <xdr:sp macro="" textlink="">
      <xdr:nvSpPr>
        <xdr:cNvPr id="754" name="n_2aveValue【公民館】&#10;一人当たり面積">
          <a:extLst>
            <a:ext uri="{FF2B5EF4-FFF2-40B4-BE49-F238E27FC236}">
              <a16:creationId xmlns:a16="http://schemas.microsoft.com/office/drawing/2014/main" id="{5BE1CF7A-EE8B-4AA3-8E4E-FFF582F86F10}"/>
            </a:ext>
          </a:extLst>
        </xdr:cNvPr>
        <xdr:cNvSpPr txBox="1"/>
      </xdr:nvSpPr>
      <xdr:spPr>
        <a:xfrm>
          <a:off x="20199427" y="1819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33417</xdr:rowOff>
    </xdr:from>
    <xdr:ext cx="469744" cy="259045"/>
    <xdr:sp macro="" textlink="">
      <xdr:nvSpPr>
        <xdr:cNvPr id="755" name="n_3aveValue【公民館】&#10;一人当たり面積">
          <a:extLst>
            <a:ext uri="{FF2B5EF4-FFF2-40B4-BE49-F238E27FC236}">
              <a16:creationId xmlns:a16="http://schemas.microsoft.com/office/drawing/2014/main" id="{2C187183-0A65-4DBD-B250-6B246D82B871}"/>
            </a:ext>
          </a:extLst>
        </xdr:cNvPr>
        <xdr:cNvSpPr txBox="1"/>
      </xdr:nvSpPr>
      <xdr:spPr>
        <a:xfrm>
          <a:off x="19310427" y="182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48658</xdr:rowOff>
    </xdr:from>
    <xdr:ext cx="469744" cy="259045"/>
    <xdr:sp macro="" textlink="">
      <xdr:nvSpPr>
        <xdr:cNvPr id="756" name="n_4aveValue【公民館】&#10;一人当たり面積">
          <a:extLst>
            <a:ext uri="{FF2B5EF4-FFF2-40B4-BE49-F238E27FC236}">
              <a16:creationId xmlns:a16="http://schemas.microsoft.com/office/drawing/2014/main" id="{528C3215-10CE-4026-B425-C3487FAA145A}"/>
            </a:ext>
          </a:extLst>
        </xdr:cNvPr>
        <xdr:cNvSpPr txBox="1"/>
      </xdr:nvSpPr>
      <xdr:spPr>
        <a:xfrm>
          <a:off x="18421427" y="1822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99458</xdr:rowOff>
    </xdr:from>
    <xdr:ext cx="469744" cy="259045"/>
    <xdr:sp macro="" textlink="">
      <xdr:nvSpPr>
        <xdr:cNvPr id="757" name="n_1mainValue【公民館】&#10;一人当たり面積">
          <a:extLst>
            <a:ext uri="{FF2B5EF4-FFF2-40B4-BE49-F238E27FC236}">
              <a16:creationId xmlns:a16="http://schemas.microsoft.com/office/drawing/2014/main" id="{A0051696-F8A5-4008-A951-A83579EB4C78}"/>
            </a:ext>
          </a:extLst>
        </xdr:cNvPr>
        <xdr:cNvSpPr txBox="1"/>
      </xdr:nvSpPr>
      <xdr:spPr>
        <a:xfrm>
          <a:off x="21075727" y="1861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101364</xdr:rowOff>
    </xdr:from>
    <xdr:ext cx="469744" cy="259045"/>
    <xdr:sp macro="" textlink="">
      <xdr:nvSpPr>
        <xdr:cNvPr id="758" name="n_2mainValue【公民館】&#10;一人当たり面積">
          <a:extLst>
            <a:ext uri="{FF2B5EF4-FFF2-40B4-BE49-F238E27FC236}">
              <a16:creationId xmlns:a16="http://schemas.microsoft.com/office/drawing/2014/main" id="{E871E426-CA60-4DD1-87A7-5065C88C40F7}"/>
            </a:ext>
          </a:extLst>
        </xdr:cNvPr>
        <xdr:cNvSpPr txBox="1"/>
      </xdr:nvSpPr>
      <xdr:spPr>
        <a:xfrm>
          <a:off x="20199427" y="1861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102506</xdr:rowOff>
    </xdr:from>
    <xdr:ext cx="469744" cy="259045"/>
    <xdr:sp macro="" textlink="">
      <xdr:nvSpPr>
        <xdr:cNvPr id="759" name="n_3mainValue【公民館】&#10;一人当たり面積">
          <a:extLst>
            <a:ext uri="{FF2B5EF4-FFF2-40B4-BE49-F238E27FC236}">
              <a16:creationId xmlns:a16="http://schemas.microsoft.com/office/drawing/2014/main" id="{7CADD7FD-933C-4429-9082-EF638B992411}"/>
            </a:ext>
          </a:extLst>
        </xdr:cNvPr>
        <xdr:cNvSpPr txBox="1"/>
      </xdr:nvSpPr>
      <xdr:spPr>
        <a:xfrm>
          <a:off x="19310427" y="186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103649</xdr:rowOff>
    </xdr:from>
    <xdr:ext cx="469744" cy="259045"/>
    <xdr:sp macro="" textlink="">
      <xdr:nvSpPr>
        <xdr:cNvPr id="760" name="n_4mainValue【公民館】&#10;一人当たり面積">
          <a:extLst>
            <a:ext uri="{FF2B5EF4-FFF2-40B4-BE49-F238E27FC236}">
              <a16:creationId xmlns:a16="http://schemas.microsoft.com/office/drawing/2014/main" id="{40BAC79D-B262-44F6-878B-FEED9D0EE172}"/>
            </a:ext>
          </a:extLst>
        </xdr:cNvPr>
        <xdr:cNvSpPr txBox="1"/>
      </xdr:nvSpPr>
      <xdr:spPr>
        <a:xfrm>
          <a:off x="18421427" y="18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a:extLst>
            <a:ext uri="{FF2B5EF4-FFF2-40B4-BE49-F238E27FC236}">
              <a16:creationId xmlns:a16="http://schemas.microsoft.com/office/drawing/2014/main" id="{0C530FD5-08D4-4E35-B6EF-DD037D723D5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a:extLst>
            <a:ext uri="{FF2B5EF4-FFF2-40B4-BE49-F238E27FC236}">
              <a16:creationId xmlns:a16="http://schemas.microsoft.com/office/drawing/2014/main" id="{13AE74F7-1081-421D-BD07-784ABDEAB5E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a:extLst>
            <a:ext uri="{FF2B5EF4-FFF2-40B4-BE49-F238E27FC236}">
              <a16:creationId xmlns:a16="http://schemas.microsoft.com/office/drawing/2014/main" id="{93C92733-BE77-480C-9E38-DAFC03767C8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有形固定資産減価償却率のうち道路については、標準的な造成費をもとに再調達価格を算定したことから高い数値になったものと考えられる。</a:t>
          </a:r>
          <a:endParaRPr lang="ja-JP" altLang="ja-JP" sz="1400">
            <a:effectLst/>
          </a:endParaRPr>
        </a:p>
        <a:p>
          <a:r>
            <a:rPr kumimoji="1" lang="ja-JP" altLang="ja-JP" sz="1100">
              <a:solidFill>
                <a:schemeClr val="dk1"/>
              </a:solidFill>
              <a:effectLst/>
              <a:latin typeface="+mn-lt"/>
              <a:ea typeface="+mn-ea"/>
              <a:cs typeface="+mn-cs"/>
            </a:rPr>
            <a:t>　公営住宅や保育所、学校については、平成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年前後に建設もしくは大規模改修を実施しており、現時点での償却率は低くなっている。</a:t>
          </a:r>
          <a:endParaRPr lang="ja-JP" altLang="ja-JP" sz="1400">
            <a:effectLst/>
          </a:endParaRPr>
        </a:p>
        <a:p>
          <a:r>
            <a:rPr kumimoji="1" lang="ja-JP" altLang="ja-JP" sz="1100">
              <a:solidFill>
                <a:schemeClr val="dk1"/>
              </a:solidFill>
              <a:effectLst/>
              <a:latin typeface="+mn-lt"/>
              <a:ea typeface="+mn-ea"/>
              <a:cs typeface="+mn-cs"/>
            </a:rPr>
            <a:t>　今後は、施設量適正化の推進、長寿命化の推進を図る。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19AEE56-C976-4747-B656-196DD3A2EFA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C05BB5D-D793-41DE-B62D-49619DA4CEC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5B3DF31-4E35-4AE1-A395-808994E1662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6408AFB-0CEC-4D3A-B7E0-9B2888D780A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ED924B5-9EBE-42D4-9C07-FB6C90F5582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9F92B65-808A-4CDF-A065-BE516BDACF0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D0D07D7-72A0-4D5D-BD6D-8B01C40F07D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43CCF4D-DE58-4B92-A462-9CC6D9E0B63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D0DCA2E-A9CB-4E3C-B8A0-1721D005ADD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BC2F695-A032-4DFE-AB10-95D81F5A08E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6,720
6,605
98.56
4,648,065
4,340,206
275,908
3,036,812
3,551,447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FBB6942-1F53-4828-8CD4-5A347B05C27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A999E78-46B5-4EE9-AE2E-8A904B3FF14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D638138-E67F-4BB7-9DF0-C424AACC21A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5C0D53B-9840-4B53-AA26-5EC8103E909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68A597C-AED4-4DCB-B047-BA0404C3DCE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F9CE2D8-0C01-4798-A400-D2DBE8C20E2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7D5C283-2191-4011-B6E0-0E766A5CE9F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1FBF44E-C150-4657-B9A6-36BE39EB762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1EE95CE-6A67-4465-ABD3-324098155AE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140AFB9-0B67-456C-B098-85C3570DFF9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5F8B130-8F9C-41D7-87B2-95A62055651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2AFF9EE-A826-4CD3-9B6C-7BDDA2FA273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309956B-5F90-4683-886E-A18E7DCE540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531CE46-57DD-498D-8977-9E9D9E5875B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32F48B6-AEF0-499A-AC6E-C9D5C830438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3EB7A15-3C92-4EBF-A8CF-4ABF9BCC4F4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F92FEFA-E4E5-4887-A3DD-0F352672602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3E0F51D-BA3E-47DF-B7CE-EA62925CBFB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AA80BEE-FE11-401C-B150-581671CE10E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379DBF4-744C-4DEC-BD9D-000A1E58420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A3CA6F5-1D24-4837-B015-7A4ECB010AB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244592C-6B3B-4C00-8859-78EE42E5264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DB85386-1227-4CEE-B421-14FE07CCE69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B4EA99C-51CE-4396-AAD6-EC7D0B7FFE3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919C42B-30E6-44A7-9471-EA27BEA9872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6FA20FE-8C00-474C-B0EF-89BE9124696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161460B-CCE3-49C1-8A18-95BD3017C5A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48289FC-F828-4892-8F4E-B4FF7565C75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23C4965-AB87-45F9-AC99-7DF68CF4D2B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F4980074-2BEE-4F97-85A3-1B7AF7865EE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252A2C6E-E4E3-4C4E-A706-49D0134A302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DCE7FF85-DA58-4E8A-AAD4-77EB4B7095E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D1CA61E1-3095-401D-8AC9-86D863CFEFD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25F0C34-93F7-457A-9AF0-3A09CE2A06C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912E5D4-D073-4A8F-85C0-10A800850C8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55227155-7152-4743-B274-A684FA92C9A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407BE8EA-2794-405E-8C2B-67D90F3F8BD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0385936-0878-4778-BC7C-799C9DC79BE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7154DE4-C582-4E1E-AE82-277A33250F9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CD0915A-2D39-4258-8F2E-085F2C51A39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8F3DEEB-AB54-4F66-A79B-7208CE7C11A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DAFBCE4D-C3FE-4DF1-8B09-80EC4249ED4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D40496EE-C315-4BD8-93EA-4B5E57451ED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D3A9FE48-9164-43F9-B88B-E763588A1E6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32250434-811C-4439-A699-E1BA44F6F76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D29F64D2-ADF1-4358-9CD5-FD1308E9EA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F675F2DE-172D-40BE-AA7A-2BCB9E8A81F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B0DFEE9F-F9A0-4D4A-9D4D-FC2232155E1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81A0227B-6E94-4161-AC0B-52F09B1399B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C3AE7FFC-53D4-49D5-B43C-AD0C488EA73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534E110F-BB15-4729-824B-773DDC238A7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594B601B-A642-4B36-AC1A-0964635BBD1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4476F55D-94CB-40AA-967C-552D5A0E7ED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4DECF9E4-AE09-4B5D-8A7A-FB443012D94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35B7A3F9-5BD9-4248-951F-FC8B839D547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D6FCB4EB-C6D5-4E7F-91D7-8C32A7815E8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690AE9D9-6475-463C-88B6-0F1056F3B90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31975C7F-A979-481F-B592-83151C536B2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D131B20D-91EC-4404-AD29-6D3893D7E43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2B441332-CB95-492E-B2E9-8212D7B7725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AD746515-DB87-4D7E-A965-7D60746B54D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17A6635D-5134-4A55-964F-3F33C68899B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31AEF2CF-7316-490B-AE32-974E79538643}"/>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FED871DD-2077-49A1-BE3E-9E89F35EC1D4}"/>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28A9D9F1-A0C7-490C-8AAD-BE096DC853E8}"/>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79C202F6-8D31-4516-A50B-1DD95C8E8FA6}"/>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a:extLst>
            <a:ext uri="{FF2B5EF4-FFF2-40B4-BE49-F238E27FC236}">
              <a16:creationId xmlns:a16="http://schemas.microsoft.com/office/drawing/2014/main" id="{DE6B05C7-D59A-4138-B540-6BE704BC0879}"/>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89280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9BF6A44-A948-4762-B6D6-A1657169F18B}"/>
            </a:ext>
          </a:extLst>
        </xdr:cNvPr>
        <xdr:cNvSpPr txBox="1"/>
      </xdr:nvSpPr>
      <xdr:spPr>
        <a:xfrm>
          <a:off x="4673600" y="1054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a:extLst>
            <a:ext uri="{FF2B5EF4-FFF2-40B4-BE49-F238E27FC236}">
              <a16:creationId xmlns:a16="http://schemas.microsoft.com/office/drawing/2014/main" id="{0F83C072-8241-41A0-ADEA-83361E53019A}"/>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81" name="フローチャート: 判断 80">
          <a:extLst>
            <a:ext uri="{FF2B5EF4-FFF2-40B4-BE49-F238E27FC236}">
              <a16:creationId xmlns:a16="http://schemas.microsoft.com/office/drawing/2014/main" id="{FE080509-79EA-402B-94E8-D91B8B9E1885}"/>
            </a:ext>
          </a:extLst>
        </xdr:cNvPr>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82" name="フローチャート: 判断 81">
          <a:extLst>
            <a:ext uri="{FF2B5EF4-FFF2-40B4-BE49-F238E27FC236}">
              <a16:creationId xmlns:a16="http://schemas.microsoft.com/office/drawing/2014/main" id="{A5FF7884-4E55-46F5-A168-1D727424B858}"/>
            </a:ext>
          </a:extLst>
        </xdr:cNvPr>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id="{8C559FB7-769B-4567-B654-B01A46BC4B86}"/>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84" name="フローチャート: 判断 83">
          <a:extLst>
            <a:ext uri="{FF2B5EF4-FFF2-40B4-BE49-F238E27FC236}">
              <a16:creationId xmlns:a16="http://schemas.microsoft.com/office/drawing/2014/main" id="{F2C759D8-2EBD-4854-A405-39FA8E4FEC98}"/>
            </a:ext>
          </a:extLst>
        </xdr:cNvPr>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67CCE1E2-E506-4D23-8AE4-6CCDABF8DB3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56221F03-5541-4905-A54F-D3D5467A503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9DCCE8F-13E9-49AA-B4E2-8DB6744F439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C8C846F5-3D13-44DC-B567-D20885BEFF1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232C7340-40C1-4CF2-987C-26E6E67EF89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90" name="楕円 89">
          <a:extLst>
            <a:ext uri="{FF2B5EF4-FFF2-40B4-BE49-F238E27FC236}">
              <a16:creationId xmlns:a16="http://schemas.microsoft.com/office/drawing/2014/main" id="{8F0BBC54-D9D6-46B9-BDCE-7EC82E70F41B}"/>
            </a:ext>
          </a:extLst>
        </xdr:cNvPr>
        <xdr:cNvSpPr/>
      </xdr:nvSpPr>
      <xdr:spPr>
        <a:xfrm>
          <a:off x="45847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145160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265CC84A-E733-4F27-A9FA-9E3B5175E9C2}"/>
            </a:ext>
          </a:extLst>
        </xdr:cNvPr>
        <xdr:cNvSpPr txBox="1"/>
      </xdr:nvSpPr>
      <xdr:spPr>
        <a:xfrm>
          <a:off x="4673600" y="10260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92" name="楕円 91">
          <a:extLst>
            <a:ext uri="{FF2B5EF4-FFF2-40B4-BE49-F238E27FC236}">
              <a16:creationId xmlns:a16="http://schemas.microsoft.com/office/drawing/2014/main" id="{FF625587-F276-4E24-AE69-F50C61D8D8BC}"/>
            </a:ext>
          </a:extLst>
        </xdr:cNvPr>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137160</xdr:rowOff>
    </xdr:from>
    <xdr:to>
      <xdr:col>24</xdr:col>
      <xdr:colOff>63500</xdr:colOff>
      <xdr:row>61</xdr:row>
      <xdr:rowOff>1633</xdr:rowOff>
    </xdr:to>
    <xdr:cxnSp macro="">
      <xdr:nvCxnSpPr>
        <xdr:cNvPr id="93" name="直線コネクタ 92">
          <a:extLst>
            <a:ext uri="{FF2B5EF4-FFF2-40B4-BE49-F238E27FC236}">
              <a16:creationId xmlns:a16="http://schemas.microsoft.com/office/drawing/2014/main" id="{2FEF26FC-5D37-4B11-AD7E-375443DE102D}"/>
            </a:ext>
          </a:extLst>
        </xdr:cNvPr>
        <xdr:cNvCxnSpPr/>
      </xdr:nvCxnSpPr>
      <xdr:spPr>
        <a:xfrm>
          <a:off x="3797300" y="1042416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50437</xdr:rowOff>
    </xdr:from>
    <xdr:to>
      <xdr:col>15</xdr:col>
      <xdr:colOff>101600</xdr:colOff>
      <xdr:row>60</xdr:row>
      <xdr:rowOff>152037</xdr:rowOff>
    </xdr:to>
    <xdr:sp macro="" textlink="">
      <xdr:nvSpPr>
        <xdr:cNvPr id="94" name="楕円 93">
          <a:extLst>
            <a:ext uri="{FF2B5EF4-FFF2-40B4-BE49-F238E27FC236}">
              <a16:creationId xmlns:a16="http://schemas.microsoft.com/office/drawing/2014/main" id="{6212DF1A-B848-432C-93A8-061945EA6899}"/>
            </a:ext>
          </a:extLst>
        </xdr:cNvPr>
        <xdr:cNvSpPr/>
      </xdr:nvSpPr>
      <xdr:spPr>
        <a:xfrm>
          <a:off x="2857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101237</xdr:rowOff>
    </xdr:from>
    <xdr:to>
      <xdr:col>19</xdr:col>
      <xdr:colOff>177800</xdr:colOff>
      <xdr:row>60</xdr:row>
      <xdr:rowOff>137160</xdr:rowOff>
    </xdr:to>
    <xdr:cxnSp macro="">
      <xdr:nvCxnSpPr>
        <xdr:cNvPr id="95" name="直線コネクタ 94">
          <a:extLst>
            <a:ext uri="{FF2B5EF4-FFF2-40B4-BE49-F238E27FC236}">
              <a16:creationId xmlns:a16="http://schemas.microsoft.com/office/drawing/2014/main" id="{76969489-5FB0-4F0D-8C58-4D07B39CC581}"/>
            </a:ext>
          </a:extLst>
        </xdr:cNvPr>
        <xdr:cNvCxnSpPr/>
      </xdr:nvCxnSpPr>
      <xdr:spPr>
        <a:xfrm>
          <a:off x="2908300" y="103882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14515</xdr:rowOff>
    </xdr:from>
    <xdr:to>
      <xdr:col>10</xdr:col>
      <xdr:colOff>165100</xdr:colOff>
      <xdr:row>60</xdr:row>
      <xdr:rowOff>116115</xdr:rowOff>
    </xdr:to>
    <xdr:sp macro="" textlink="">
      <xdr:nvSpPr>
        <xdr:cNvPr id="96" name="楕円 95">
          <a:extLst>
            <a:ext uri="{FF2B5EF4-FFF2-40B4-BE49-F238E27FC236}">
              <a16:creationId xmlns:a16="http://schemas.microsoft.com/office/drawing/2014/main" id="{EC73CFE6-897B-494C-A915-D56AA3AA3CE4}"/>
            </a:ext>
          </a:extLst>
        </xdr:cNvPr>
        <xdr:cNvSpPr/>
      </xdr:nvSpPr>
      <xdr:spPr>
        <a:xfrm>
          <a:off x="1968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65315</xdr:rowOff>
    </xdr:from>
    <xdr:to>
      <xdr:col>15</xdr:col>
      <xdr:colOff>50800</xdr:colOff>
      <xdr:row>60</xdr:row>
      <xdr:rowOff>101237</xdr:rowOff>
    </xdr:to>
    <xdr:cxnSp macro="">
      <xdr:nvCxnSpPr>
        <xdr:cNvPr id="97" name="直線コネクタ 96">
          <a:extLst>
            <a:ext uri="{FF2B5EF4-FFF2-40B4-BE49-F238E27FC236}">
              <a16:creationId xmlns:a16="http://schemas.microsoft.com/office/drawing/2014/main" id="{623926A1-D32C-4FFA-87F6-48815A65835B}"/>
            </a:ext>
          </a:extLst>
        </xdr:cNvPr>
        <xdr:cNvCxnSpPr/>
      </xdr:nvCxnSpPr>
      <xdr:spPr>
        <a:xfrm>
          <a:off x="2019300" y="1035231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150041</xdr:rowOff>
    </xdr:from>
    <xdr:to>
      <xdr:col>6</xdr:col>
      <xdr:colOff>38100</xdr:colOff>
      <xdr:row>60</xdr:row>
      <xdr:rowOff>80191</xdr:rowOff>
    </xdr:to>
    <xdr:sp macro="" textlink="">
      <xdr:nvSpPr>
        <xdr:cNvPr id="98" name="楕円 97">
          <a:extLst>
            <a:ext uri="{FF2B5EF4-FFF2-40B4-BE49-F238E27FC236}">
              <a16:creationId xmlns:a16="http://schemas.microsoft.com/office/drawing/2014/main" id="{84282B24-6E21-42A7-8D1A-C1244864BF3B}"/>
            </a:ext>
          </a:extLst>
        </xdr:cNvPr>
        <xdr:cNvSpPr/>
      </xdr:nvSpPr>
      <xdr:spPr>
        <a:xfrm>
          <a:off x="1079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29391</xdr:rowOff>
    </xdr:from>
    <xdr:to>
      <xdr:col>10</xdr:col>
      <xdr:colOff>114300</xdr:colOff>
      <xdr:row>60</xdr:row>
      <xdr:rowOff>65315</xdr:rowOff>
    </xdr:to>
    <xdr:cxnSp macro="">
      <xdr:nvCxnSpPr>
        <xdr:cNvPr id="99" name="直線コネクタ 98">
          <a:extLst>
            <a:ext uri="{FF2B5EF4-FFF2-40B4-BE49-F238E27FC236}">
              <a16:creationId xmlns:a16="http://schemas.microsoft.com/office/drawing/2014/main" id="{5E124E33-8B8F-4AEF-88BB-10FB0E1B5768}"/>
            </a:ext>
          </a:extLst>
        </xdr:cNvPr>
        <xdr:cNvCxnSpPr/>
      </xdr:nvCxnSpPr>
      <xdr:spPr>
        <a:xfrm>
          <a:off x="1130300" y="103163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146430</xdr:rowOff>
    </xdr:from>
    <xdr:ext cx="405111" cy="259045"/>
    <xdr:sp macro="" textlink="">
      <xdr:nvSpPr>
        <xdr:cNvPr id="100" name="n_1aveValue【体育館・プール】&#10;有形固定資産減価償却率">
          <a:extLst>
            <a:ext uri="{FF2B5EF4-FFF2-40B4-BE49-F238E27FC236}">
              <a16:creationId xmlns:a16="http://schemas.microsoft.com/office/drawing/2014/main" id="{A2F6C51A-6920-445A-97B5-9039DFA0BB59}"/>
            </a:ext>
          </a:extLst>
        </xdr:cNvPr>
        <xdr:cNvSpPr txBox="1"/>
      </xdr:nvSpPr>
      <xdr:spPr>
        <a:xfrm>
          <a:off x="35820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84381</xdr:rowOff>
    </xdr:from>
    <xdr:ext cx="405111" cy="259045"/>
    <xdr:sp macro="" textlink="">
      <xdr:nvSpPr>
        <xdr:cNvPr id="101" name="n_2aveValue【体育館・プール】&#10;有形固定資産減価償却率">
          <a:extLst>
            <a:ext uri="{FF2B5EF4-FFF2-40B4-BE49-F238E27FC236}">
              <a16:creationId xmlns:a16="http://schemas.microsoft.com/office/drawing/2014/main" id="{A15BB63A-ECDA-45A0-B2B5-2EE4FE43ABCD}"/>
            </a:ext>
          </a:extLst>
        </xdr:cNvPr>
        <xdr:cNvSpPr txBox="1"/>
      </xdr:nvSpPr>
      <xdr:spPr>
        <a:xfrm>
          <a:off x="2705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102" name="n_3aveValue【体育館・プール】&#10;有形固定資産減価償却率">
          <a:extLst>
            <a:ext uri="{FF2B5EF4-FFF2-40B4-BE49-F238E27FC236}">
              <a16:creationId xmlns:a16="http://schemas.microsoft.com/office/drawing/2014/main" id="{33DF7C26-09A4-4148-94B8-F7CD3E17DEBE}"/>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76217</xdr:rowOff>
    </xdr:from>
    <xdr:ext cx="405111" cy="259045"/>
    <xdr:sp macro="" textlink="">
      <xdr:nvSpPr>
        <xdr:cNvPr id="103" name="n_4aveValue【体育館・プール】&#10;有形固定資産減価償却率">
          <a:extLst>
            <a:ext uri="{FF2B5EF4-FFF2-40B4-BE49-F238E27FC236}">
              <a16:creationId xmlns:a16="http://schemas.microsoft.com/office/drawing/2014/main" id="{79B960A7-C04E-42D5-B3B2-7A84E642A68A}"/>
            </a:ext>
          </a:extLst>
        </xdr:cNvPr>
        <xdr:cNvSpPr txBox="1"/>
      </xdr:nvSpPr>
      <xdr:spPr>
        <a:xfrm>
          <a:off x="927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33037</xdr:rowOff>
    </xdr:from>
    <xdr:ext cx="405111" cy="259045"/>
    <xdr:sp macro="" textlink="">
      <xdr:nvSpPr>
        <xdr:cNvPr id="104" name="n_1mainValue【体育館・プール】&#10;有形固定資産減価償却率">
          <a:extLst>
            <a:ext uri="{FF2B5EF4-FFF2-40B4-BE49-F238E27FC236}">
              <a16:creationId xmlns:a16="http://schemas.microsoft.com/office/drawing/2014/main" id="{432C580C-6FAD-40CC-8452-7B28314FCCA5}"/>
            </a:ext>
          </a:extLst>
        </xdr:cNvPr>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105" name="n_2mainValue【体育館・プール】&#10;有形固定資産減価償却率">
          <a:extLst>
            <a:ext uri="{FF2B5EF4-FFF2-40B4-BE49-F238E27FC236}">
              <a16:creationId xmlns:a16="http://schemas.microsoft.com/office/drawing/2014/main" id="{8C648014-31AC-4D6D-B755-5775A5E7A756}"/>
            </a:ext>
          </a:extLst>
        </xdr:cNvPr>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132642</xdr:rowOff>
    </xdr:from>
    <xdr:ext cx="405111" cy="259045"/>
    <xdr:sp macro="" textlink="">
      <xdr:nvSpPr>
        <xdr:cNvPr id="106" name="n_3mainValue【体育館・プール】&#10;有形固定資産減価償却率">
          <a:extLst>
            <a:ext uri="{FF2B5EF4-FFF2-40B4-BE49-F238E27FC236}">
              <a16:creationId xmlns:a16="http://schemas.microsoft.com/office/drawing/2014/main" id="{4C624E88-CBE7-4B30-B58B-8C6A933E96C9}"/>
            </a:ext>
          </a:extLst>
        </xdr:cNvPr>
        <xdr:cNvSpPr txBox="1"/>
      </xdr:nvSpPr>
      <xdr:spPr>
        <a:xfrm>
          <a:off x="1816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96718</xdr:rowOff>
    </xdr:from>
    <xdr:ext cx="405111" cy="259045"/>
    <xdr:sp macro="" textlink="">
      <xdr:nvSpPr>
        <xdr:cNvPr id="107" name="n_4mainValue【体育館・プール】&#10;有形固定資産減価償却率">
          <a:extLst>
            <a:ext uri="{FF2B5EF4-FFF2-40B4-BE49-F238E27FC236}">
              <a16:creationId xmlns:a16="http://schemas.microsoft.com/office/drawing/2014/main" id="{193E33BA-743D-4924-8280-0C6EC2C52759}"/>
            </a:ext>
          </a:extLst>
        </xdr:cNvPr>
        <xdr:cNvSpPr txBox="1"/>
      </xdr:nvSpPr>
      <xdr:spPr>
        <a:xfrm>
          <a:off x="927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DEEC5DBB-6D67-40D7-83AE-3C3B10803A8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681C3F11-164B-4088-AF3F-AD7D0B054F8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80F5153C-A951-4E9C-8F2B-C61EFE4665F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294B67D1-C370-4AE9-A974-6F55B92451A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E36E90B5-19C5-4BBB-B217-B9B1C47D62C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2F598BA8-4CC0-44A6-A366-FF2AF992059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DEB8EC27-13E8-4184-8331-D7ED399B7DD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4A0AD9AC-FBFD-4EEA-BCB4-D87F602A237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DE4E13CD-0CF9-419E-A943-28FA052C020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75936B02-10A2-4319-9FB9-D4191CA7592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27C6ACB0-E251-4E0B-81F7-0F71FFDC7AD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5C90679C-5C63-484E-97A1-47B19C43EE6D}"/>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9EE8EBE2-4817-4ACC-BA8D-0F2FC41C7BF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5C95E870-31C9-4D9F-BC46-FC0E00365287}"/>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8881B6C7-BAF1-4908-B689-8D51AE40017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55E0913C-969D-4526-B12D-B23A156E31E7}"/>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2ABA3E29-4437-41F7-A5E2-083100C8632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A376D234-A4D9-4FCA-A555-78D943E9CD3D}"/>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DCFAECB5-922B-4316-A407-6242C62BBBD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8B97F412-E676-4624-9F85-ABEBEB8C49CB}"/>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8FF7C213-6E2D-4096-BF27-76834171903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E30DE5B0-2742-46E9-B87E-E44C6AAC469E}"/>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BAE8A8BF-11A8-4E58-8A42-0915880C5CE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CE0E9C22-85E5-46BE-8E5B-D885C94B82D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4D1A1B9E-9328-4490-90EE-F98CF820A52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33" name="直線コネクタ 132">
          <a:extLst>
            <a:ext uri="{FF2B5EF4-FFF2-40B4-BE49-F238E27FC236}">
              <a16:creationId xmlns:a16="http://schemas.microsoft.com/office/drawing/2014/main" id="{74C464A0-792E-4DEA-9203-8DA2038ABF01}"/>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34" name="【体育館・プール】&#10;一人当たり面積最小値テキスト">
          <a:extLst>
            <a:ext uri="{FF2B5EF4-FFF2-40B4-BE49-F238E27FC236}">
              <a16:creationId xmlns:a16="http://schemas.microsoft.com/office/drawing/2014/main" id="{984F58FB-425C-4C25-875F-9D46BC4B728A}"/>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35" name="直線コネクタ 134">
          <a:extLst>
            <a:ext uri="{FF2B5EF4-FFF2-40B4-BE49-F238E27FC236}">
              <a16:creationId xmlns:a16="http://schemas.microsoft.com/office/drawing/2014/main" id="{B84B7945-0C5C-46FD-9DE0-06CDFA0BC1E9}"/>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36" name="【体育館・プール】&#10;一人当たり面積最大値テキスト">
          <a:extLst>
            <a:ext uri="{FF2B5EF4-FFF2-40B4-BE49-F238E27FC236}">
              <a16:creationId xmlns:a16="http://schemas.microsoft.com/office/drawing/2014/main" id="{FF9EA08A-6B8D-4A8A-9ACD-3C3AE9FA45A8}"/>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37" name="直線コネクタ 136">
          <a:extLst>
            <a:ext uri="{FF2B5EF4-FFF2-40B4-BE49-F238E27FC236}">
              <a16:creationId xmlns:a16="http://schemas.microsoft.com/office/drawing/2014/main" id="{348EE8C3-9368-4617-A490-B6A63CCB9228}"/>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128831</xdr:rowOff>
    </xdr:from>
    <xdr:ext cx="469744" cy="259045"/>
    <xdr:sp macro="" textlink="">
      <xdr:nvSpPr>
        <xdr:cNvPr id="138" name="【体育館・プール】&#10;一人当たり面積平均値テキスト">
          <a:extLst>
            <a:ext uri="{FF2B5EF4-FFF2-40B4-BE49-F238E27FC236}">
              <a16:creationId xmlns:a16="http://schemas.microsoft.com/office/drawing/2014/main" id="{C9907106-B279-475D-B7C6-61F3A5420546}"/>
            </a:ext>
          </a:extLst>
        </xdr:cNvPr>
        <xdr:cNvSpPr txBox="1"/>
      </xdr:nvSpPr>
      <xdr:spPr>
        <a:xfrm>
          <a:off x="10515600" y="10244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9" name="フローチャート: 判断 138">
          <a:extLst>
            <a:ext uri="{FF2B5EF4-FFF2-40B4-BE49-F238E27FC236}">
              <a16:creationId xmlns:a16="http://schemas.microsoft.com/office/drawing/2014/main" id="{9AF896D9-30C1-4CCB-A85A-A7B1FB8734FD}"/>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135890</xdr:rowOff>
    </xdr:from>
    <xdr:to>
      <xdr:col>50</xdr:col>
      <xdr:colOff>165100</xdr:colOff>
      <xdr:row>60</xdr:row>
      <xdr:rowOff>66040</xdr:rowOff>
    </xdr:to>
    <xdr:sp macro="" textlink="">
      <xdr:nvSpPr>
        <xdr:cNvPr id="140" name="フローチャート: 判断 139">
          <a:extLst>
            <a:ext uri="{FF2B5EF4-FFF2-40B4-BE49-F238E27FC236}">
              <a16:creationId xmlns:a16="http://schemas.microsoft.com/office/drawing/2014/main" id="{4145E736-565E-4C39-ACB8-55117B1A35EC}"/>
            </a:ext>
          </a:extLst>
        </xdr:cNvPr>
        <xdr:cNvSpPr/>
      </xdr:nvSpPr>
      <xdr:spPr>
        <a:xfrm>
          <a:off x="9588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101056</xdr:rowOff>
    </xdr:from>
    <xdr:to>
      <xdr:col>46</xdr:col>
      <xdr:colOff>38100</xdr:colOff>
      <xdr:row>60</xdr:row>
      <xdr:rowOff>31206</xdr:rowOff>
    </xdr:to>
    <xdr:sp macro="" textlink="">
      <xdr:nvSpPr>
        <xdr:cNvPr id="141" name="フローチャート: 判断 140">
          <a:extLst>
            <a:ext uri="{FF2B5EF4-FFF2-40B4-BE49-F238E27FC236}">
              <a16:creationId xmlns:a16="http://schemas.microsoft.com/office/drawing/2014/main" id="{AAB3A5C1-2927-404F-8332-24F13D1207C4}"/>
            </a:ext>
          </a:extLst>
        </xdr:cNvPr>
        <xdr:cNvSpPr/>
      </xdr:nvSpPr>
      <xdr:spPr>
        <a:xfrm>
          <a:off x="86995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134801</xdr:rowOff>
    </xdr:from>
    <xdr:to>
      <xdr:col>41</xdr:col>
      <xdr:colOff>101600</xdr:colOff>
      <xdr:row>60</xdr:row>
      <xdr:rowOff>64951</xdr:rowOff>
    </xdr:to>
    <xdr:sp macro="" textlink="">
      <xdr:nvSpPr>
        <xdr:cNvPr id="142" name="フローチャート: 判断 141">
          <a:extLst>
            <a:ext uri="{FF2B5EF4-FFF2-40B4-BE49-F238E27FC236}">
              <a16:creationId xmlns:a16="http://schemas.microsoft.com/office/drawing/2014/main" id="{7BE52373-2227-42C9-B775-5E411A957B05}"/>
            </a:ext>
          </a:extLst>
        </xdr:cNvPr>
        <xdr:cNvSpPr/>
      </xdr:nvSpPr>
      <xdr:spPr>
        <a:xfrm>
          <a:off x="7810500" y="1025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28666</xdr:rowOff>
    </xdr:from>
    <xdr:to>
      <xdr:col>36</xdr:col>
      <xdr:colOff>165100</xdr:colOff>
      <xdr:row>60</xdr:row>
      <xdr:rowOff>130266</xdr:rowOff>
    </xdr:to>
    <xdr:sp macro="" textlink="">
      <xdr:nvSpPr>
        <xdr:cNvPr id="143" name="フローチャート: 判断 142">
          <a:extLst>
            <a:ext uri="{FF2B5EF4-FFF2-40B4-BE49-F238E27FC236}">
              <a16:creationId xmlns:a16="http://schemas.microsoft.com/office/drawing/2014/main" id="{82DB7C38-7075-4700-9CA6-D66AD8F8BFB1}"/>
            </a:ext>
          </a:extLst>
        </xdr:cNvPr>
        <xdr:cNvSpPr/>
      </xdr:nvSpPr>
      <xdr:spPr>
        <a:xfrm>
          <a:off x="6921500" y="1031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3A83A5F2-8728-439C-BFCC-85E0C292DC2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FD27AB99-43D6-465C-AADD-8DD7072667B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85B9E3B7-8E8F-4578-A214-427326FDA45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CD4E99EA-5990-4403-8068-06EB3164453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416B1532-F512-4D46-B4D1-F5267A52DF4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139700</xdr:rowOff>
    </xdr:from>
    <xdr:to>
      <xdr:col>55</xdr:col>
      <xdr:colOff>50800</xdr:colOff>
      <xdr:row>63</xdr:row>
      <xdr:rowOff>69850</xdr:rowOff>
    </xdr:to>
    <xdr:sp macro="" textlink="">
      <xdr:nvSpPr>
        <xdr:cNvPr id="149" name="楕円 148">
          <a:extLst>
            <a:ext uri="{FF2B5EF4-FFF2-40B4-BE49-F238E27FC236}">
              <a16:creationId xmlns:a16="http://schemas.microsoft.com/office/drawing/2014/main" id="{7923D3BC-E8E8-4EB6-95D9-3A32563D76F6}"/>
            </a:ext>
          </a:extLst>
        </xdr:cNvPr>
        <xdr:cNvSpPr/>
      </xdr:nvSpPr>
      <xdr:spPr>
        <a:xfrm>
          <a:off x="10426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118127</xdr:rowOff>
    </xdr:from>
    <xdr:ext cx="469744" cy="259045"/>
    <xdr:sp macro="" textlink="">
      <xdr:nvSpPr>
        <xdr:cNvPr id="150" name="【体育館・プール】&#10;一人当たり面積該当値テキスト">
          <a:extLst>
            <a:ext uri="{FF2B5EF4-FFF2-40B4-BE49-F238E27FC236}">
              <a16:creationId xmlns:a16="http://schemas.microsoft.com/office/drawing/2014/main" id="{EA973D1E-2039-44F3-A83E-CCB888F46565}"/>
            </a:ext>
          </a:extLst>
        </xdr:cNvPr>
        <xdr:cNvSpPr txBox="1"/>
      </xdr:nvSpPr>
      <xdr:spPr>
        <a:xfrm>
          <a:off x="10515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145143</xdr:rowOff>
    </xdr:from>
    <xdr:to>
      <xdr:col>50</xdr:col>
      <xdr:colOff>165100</xdr:colOff>
      <xdr:row>63</xdr:row>
      <xdr:rowOff>75293</xdr:rowOff>
    </xdr:to>
    <xdr:sp macro="" textlink="">
      <xdr:nvSpPr>
        <xdr:cNvPr id="151" name="楕円 150">
          <a:extLst>
            <a:ext uri="{FF2B5EF4-FFF2-40B4-BE49-F238E27FC236}">
              <a16:creationId xmlns:a16="http://schemas.microsoft.com/office/drawing/2014/main" id="{AE7AF623-CEF9-4326-A58B-DDD3997C5ABE}"/>
            </a:ext>
          </a:extLst>
        </xdr:cNvPr>
        <xdr:cNvSpPr/>
      </xdr:nvSpPr>
      <xdr:spPr>
        <a:xfrm>
          <a:off x="9588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19050</xdr:rowOff>
    </xdr:from>
    <xdr:to>
      <xdr:col>55</xdr:col>
      <xdr:colOff>0</xdr:colOff>
      <xdr:row>63</xdr:row>
      <xdr:rowOff>24493</xdr:rowOff>
    </xdr:to>
    <xdr:cxnSp macro="">
      <xdr:nvCxnSpPr>
        <xdr:cNvPr id="152" name="直線コネクタ 151">
          <a:extLst>
            <a:ext uri="{FF2B5EF4-FFF2-40B4-BE49-F238E27FC236}">
              <a16:creationId xmlns:a16="http://schemas.microsoft.com/office/drawing/2014/main" id="{0EB819D3-2C89-48AB-901A-BD9A1957EAF4}"/>
            </a:ext>
          </a:extLst>
        </xdr:cNvPr>
        <xdr:cNvCxnSpPr/>
      </xdr:nvCxnSpPr>
      <xdr:spPr>
        <a:xfrm flipV="1">
          <a:off x="9639300" y="10820400"/>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151674</xdr:rowOff>
    </xdr:from>
    <xdr:to>
      <xdr:col>46</xdr:col>
      <xdr:colOff>38100</xdr:colOff>
      <xdr:row>63</xdr:row>
      <xdr:rowOff>81824</xdr:rowOff>
    </xdr:to>
    <xdr:sp macro="" textlink="">
      <xdr:nvSpPr>
        <xdr:cNvPr id="153" name="楕円 152">
          <a:extLst>
            <a:ext uri="{FF2B5EF4-FFF2-40B4-BE49-F238E27FC236}">
              <a16:creationId xmlns:a16="http://schemas.microsoft.com/office/drawing/2014/main" id="{DAA5EDB0-FA1D-46DF-B6CF-7CD33538C098}"/>
            </a:ext>
          </a:extLst>
        </xdr:cNvPr>
        <xdr:cNvSpPr/>
      </xdr:nvSpPr>
      <xdr:spPr>
        <a:xfrm>
          <a:off x="8699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24493</xdr:rowOff>
    </xdr:from>
    <xdr:to>
      <xdr:col>50</xdr:col>
      <xdr:colOff>114300</xdr:colOff>
      <xdr:row>63</xdr:row>
      <xdr:rowOff>31024</xdr:rowOff>
    </xdr:to>
    <xdr:cxnSp macro="">
      <xdr:nvCxnSpPr>
        <xdr:cNvPr id="154" name="直線コネクタ 153">
          <a:extLst>
            <a:ext uri="{FF2B5EF4-FFF2-40B4-BE49-F238E27FC236}">
              <a16:creationId xmlns:a16="http://schemas.microsoft.com/office/drawing/2014/main" id="{0E001B77-2DC4-4DEC-9411-09CFA6D57E4F}"/>
            </a:ext>
          </a:extLst>
        </xdr:cNvPr>
        <xdr:cNvCxnSpPr/>
      </xdr:nvCxnSpPr>
      <xdr:spPr>
        <a:xfrm flipV="1">
          <a:off x="8750300" y="108258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154940</xdr:rowOff>
    </xdr:from>
    <xdr:to>
      <xdr:col>41</xdr:col>
      <xdr:colOff>101600</xdr:colOff>
      <xdr:row>63</xdr:row>
      <xdr:rowOff>85090</xdr:rowOff>
    </xdr:to>
    <xdr:sp macro="" textlink="">
      <xdr:nvSpPr>
        <xdr:cNvPr id="155" name="楕円 154">
          <a:extLst>
            <a:ext uri="{FF2B5EF4-FFF2-40B4-BE49-F238E27FC236}">
              <a16:creationId xmlns:a16="http://schemas.microsoft.com/office/drawing/2014/main" id="{25FC70EA-C3B5-4BB3-8BD4-C1DF1C44ABDE}"/>
            </a:ext>
          </a:extLst>
        </xdr:cNvPr>
        <xdr:cNvSpPr/>
      </xdr:nvSpPr>
      <xdr:spPr>
        <a:xfrm>
          <a:off x="7810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31024</xdr:rowOff>
    </xdr:from>
    <xdr:to>
      <xdr:col>45</xdr:col>
      <xdr:colOff>177800</xdr:colOff>
      <xdr:row>63</xdr:row>
      <xdr:rowOff>34290</xdr:rowOff>
    </xdr:to>
    <xdr:cxnSp macro="">
      <xdr:nvCxnSpPr>
        <xdr:cNvPr id="156" name="直線コネクタ 155">
          <a:extLst>
            <a:ext uri="{FF2B5EF4-FFF2-40B4-BE49-F238E27FC236}">
              <a16:creationId xmlns:a16="http://schemas.microsoft.com/office/drawing/2014/main" id="{5C47D5B6-72C7-4BCC-8CBF-5F08D93AAF52}"/>
            </a:ext>
          </a:extLst>
        </xdr:cNvPr>
        <xdr:cNvCxnSpPr/>
      </xdr:nvCxnSpPr>
      <xdr:spPr>
        <a:xfrm flipV="1">
          <a:off x="7861300" y="108323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158206</xdr:rowOff>
    </xdr:from>
    <xdr:to>
      <xdr:col>36</xdr:col>
      <xdr:colOff>165100</xdr:colOff>
      <xdr:row>63</xdr:row>
      <xdr:rowOff>88356</xdr:rowOff>
    </xdr:to>
    <xdr:sp macro="" textlink="">
      <xdr:nvSpPr>
        <xdr:cNvPr id="157" name="楕円 156">
          <a:extLst>
            <a:ext uri="{FF2B5EF4-FFF2-40B4-BE49-F238E27FC236}">
              <a16:creationId xmlns:a16="http://schemas.microsoft.com/office/drawing/2014/main" id="{395CF24B-D608-4980-BDE2-FB1AB01EFBA6}"/>
            </a:ext>
          </a:extLst>
        </xdr:cNvPr>
        <xdr:cNvSpPr/>
      </xdr:nvSpPr>
      <xdr:spPr>
        <a:xfrm>
          <a:off x="6921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34290</xdr:rowOff>
    </xdr:from>
    <xdr:to>
      <xdr:col>41</xdr:col>
      <xdr:colOff>50800</xdr:colOff>
      <xdr:row>63</xdr:row>
      <xdr:rowOff>37556</xdr:rowOff>
    </xdr:to>
    <xdr:cxnSp macro="">
      <xdr:nvCxnSpPr>
        <xdr:cNvPr id="158" name="直線コネクタ 157">
          <a:extLst>
            <a:ext uri="{FF2B5EF4-FFF2-40B4-BE49-F238E27FC236}">
              <a16:creationId xmlns:a16="http://schemas.microsoft.com/office/drawing/2014/main" id="{85C3520F-CDF1-4BDF-B504-C94A3C98CFC4}"/>
            </a:ext>
          </a:extLst>
        </xdr:cNvPr>
        <xdr:cNvCxnSpPr/>
      </xdr:nvCxnSpPr>
      <xdr:spPr>
        <a:xfrm flipV="1">
          <a:off x="6972300" y="108356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82567</xdr:rowOff>
    </xdr:from>
    <xdr:ext cx="469744" cy="259045"/>
    <xdr:sp macro="" textlink="">
      <xdr:nvSpPr>
        <xdr:cNvPr id="159" name="n_1aveValue【体育館・プール】&#10;一人当たり面積">
          <a:extLst>
            <a:ext uri="{FF2B5EF4-FFF2-40B4-BE49-F238E27FC236}">
              <a16:creationId xmlns:a16="http://schemas.microsoft.com/office/drawing/2014/main" id="{42A4EEE4-1B33-47C5-B5D2-E87EC434750E}"/>
            </a:ext>
          </a:extLst>
        </xdr:cNvPr>
        <xdr:cNvSpPr txBox="1"/>
      </xdr:nvSpPr>
      <xdr:spPr>
        <a:xfrm>
          <a:off x="9391727" y="1002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47733</xdr:rowOff>
    </xdr:from>
    <xdr:ext cx="469744" cy="259045"/>
    <xdr:sp macro="" textlink="">
      <xdr:nvSpPr>
        <xdr:cNvPr id="160" name="n_2aveValue【体育館・プール】&#10;一人当たり面積">
          <a:extLst>
            <a:ext uri="{FF2B5EF4-FFF2-40B4-BE49-F238E27FC236}">
              <a16:creationId xmlns:a16="http://schemas.microsoft.com/office/drawing/2014/main" id="{ED30C1D1-6F0D-49A9-980E-1FED9C1F5680}"/>
            </a:ext>
          </a:extLst>
        </xdr:cNvPr>
        <xdr:cNvSpPr txBox="1"/>
      </xdr:nvSpPr>
      <xdr:spPr>
        <a:xfrm>
          <a:off x="8515427" y="999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81478</xdr:rowOff>
    </xdr:from>
    <xdr:ext cx="469744" cy="259045"/>
    <xdr:sp macro="" textlink="">
      <xdr:nvSpPr>
        <xdr:cNvPr id="161" name="n_3aveValue【体育館・プール】&#10;一人当たり面積">
          <a:extLst>
            <a:ext uri="{FF2B5EF4-FFF2-40B4-BE49-F238E27FC236}">
              <a16:creationId xmlns:a16="http://schemas.microsoft.com/office/drawing/2014/main" id="{5274367B-E41B-4BCF-A255-CBB1C1699858}"/>
            </a:ext>
          </a:extLst>
        </xdr:cNvPr>
        <xdr:cNvSpPr txBox="1"/>
      </xdr:nvSpPr>
      <xdr:spPr>
        <a:xfrm>
          <a:off x="7626427" y="1002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146793</xdr:rowOff>
    </xdr:from>
    <xdr:ext cx="469744" cy="259045"/>
    <xdr:sp macro="" textlink="">
      <xdr:nvSpPr>
        <xdr:cNvPr id="162" name="n_4aveValue【体育館・プール】&#10;一人当たり面積">
          <a:extLst>
            <a:ext uri="{FF2B5EF4-FFF2-40B4-BE49-F238E27FC236}">
              <a16:creationId xmlns:a16="http://schemas.microsoft.com/office/drawing/2014/main" id="{819E6E50-B56E-4FE3-9B98-96A71378DF8F}"/>
            </a:ext>
          </a:extLst>
        </xdr:cNvPr>
        <xdr:cNvSpPr txBox="1"/>
      </xdr:nvSpPr>
      <xdr:spPr>
        <a:xfrm>
          <a:off x="6737427" y="1009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66420</xdr:rowOff>
    </xdr:from>
    <xdr:ext cx="469744" cy="259045"/>
    <xdr:sp macro="" textlink="">
      <xdr:nvSpPr>
        <xdr:cNvPr id="163" name="n_1mainValue【体育館・プール】&#10;一人当たり面積">
          <a:extLst>
            <a:ext uri="{FF2B5EF4-FFF2-40B4-BE49-F238E27FC236}">
              <a16:creationId xmlns:a16="http://schemas.microsoft.com/office/drawing/2014/main" id="{09AFD53C-7A89-4823-8DCC-AFFDF3FD6C03}"/>
            </a:ext>
          </a:extLst>
        </xdr:cNvPr>
        <xdr:cNvSpPr txBox="1"/>
      </xdr:nvSpPr>
      <xdr:spPr>
        <a:xfrm>
          <a:off x="9391727" y="1086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72951</xdr:rowOff>
    </xdr:from>
    <xdr:ext cx="469744" cy="259045"/>
    <xdr:sp macro="" textlink="">
      <xdr:nvSpPr>
        <xdr:cNvPr id="164" name="n_2mainValue【体育館・プール】&#10;一人当たり面積">
          <a:extLst>
            <a:ext uri="{FF2B5EF4-FFF2-40B4-BE49-F238E27FC236}">
              <a16:creationId xmlns:a16="http://schemas.microsoft.com/office/drawing/2014/main" id="{1F3D0E60-3A09-4AB4-AAC6-6B1E6CC88151}"/>
            </a:ext>
          </a:extLst>
        </xdr:cNvPr>
        <xdr:cNvSpPr txBox="1"/>
      </xdr:nvSpPr>
      <xdr:spPr>
        <a:xfrm>
          <a:off x="8515427" y="1087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76217</xdr:rowOff>
    </xdr:from>
    <xdr:ext cx="469744" cy="259045"/>
    <xdr:sp macro="" textlink="">
      <xdr:nvSpPr>
        <xdr:cNvPr id="165" name="n_3mainValue【体育館・プール】&#10;一人当たり面積">
          <a:extLst>
            <a:ext uri="{FF2B5EF4-FFF2-40B4-BE49-F238E27FC236}">
              <a16:creationId xmlns:a16="http://schemas.microsoft.com/office/drawing/2014/main" id="{B94F9D6E-E85B-4E01-A331-DCEABC16FEF4}"/>
            </a:ext>
          </a:extLst>
        </xdr:cNvPr>
        <xdr:cNvSpPr txBox="1"/>
      </xdr:nvSpPr>
      <xdr:spPr>
        <a:xfrm>
          <a:off x="7626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79483</xdr:rowOff>
    </xdr:from>
    <xdr:ext cx="469744" cy="259045"/>
    <xdr:sp macro="" textlink="">
      <xdr:nvSpPr>
        <xdr:cNvPr id="166" name="n_4mainValue【体育館・プール】&#10;一人当たり面積">
          <a:extLst>
            <a:ext uri="{FF2B5EF4-FFF2-40B4-BE49-F238E27FC236}">
              <a16:creationId xmlns:a16="http://schemas.microsoft.com/office/drawing/2014/main" id="{BB8AED19-6E73-4776-BEDD-C6BC54C0E7B0}"/>
            </a:ext>
          </a:extLst>
        </xdr:cNvPr>
        <xdr:cNvSpPr txBox="1"/>
      </xdr:nvSpPr>
      <xdr:spPr>
        <a:xfrm>
          <a:off x="6737427"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E62B9617-01F3-4AD9-880B-578C0DBAAFD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765F2DED-E440-42FE-8B53-A04E0D15F6A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8211A107-E725-46CC-A372-DA25E82E4FB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7617DCD6-37B7-4A88-B41C-B50BDF642BE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A37622B3-C91E-43A2-9DAD-078252753A0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87F018D5-72BD-420F-AFB4-7D3CB1A1244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8C8329FC-1DAC-48BA-9490-CEA768EB0F6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434EC497-8975-465C-9B5A-E28A2866541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E160FB02-E650-4F20-BCAD-B19831B55F0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5471F3D2-83F5-4C86-82B6-EF91C34477B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524988FA-34BB-4CF8-8AC0-F13722B7772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255C35A5-0E2C-42EE-8287-9B0186E7D69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44D79B04-8233-4CE5-B0D3-372064E664B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ED36615D-C07A-4DBF-8230-60DAF2B10C7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5AA16EA3-D175-4D34-AA64-54C4EFC59CC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3065D09D-D082-44B4-85F4-F1DA5A9D2A8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1656D97C-B4CE-478C-99A2-2169C432445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5C408031-EDD7-4A15-8161-93CF7BFECCF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29A7B57E-FFCE-4E45-89B2-5A0ABC09003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D5ADD04E-1183-4171-B078-B391321AA6B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B990623A-7CE3-486C-8BD7-8803842C3C8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4FA19934-1E3C-48B0-8A94-5AA1A86CFFA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3DDDB020-3DEF-46B5-92C1-680D3D85F6A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5B2870C4-DAE4-4E83-8626-5866DC8E7A5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5372F311-6393-412B-81A0-EE4550D4F53E}"/>
            </a:ext>
          </a:extLst>
        </xdr:cNvPr>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7AE8C8E3-4AEB-479B-8412-1CF54AA3CAC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A9E1AA5B-EEE2-49C2-9CAF-94743D29483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26678708-320D-4723-B304-F4B027A881D0}"/>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95" name="直線コネクタ 194">
          <a:extLst>
            <a:ext uri="{FF2B5EF4-FFF2-40B4-BE49-F238E27FC236}">
              <a16:creationId xmlns:a16="http://schemas.microsoft.com/office/drawing/2014/main" id="{B88D3D26-0856-40F2-A781-92E06EED1056}"/>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9604075B-E519-4BED-A802-94381A44E454}"/>
            </a:ext>
          </a:extLst>
        </xdr:cNvPr>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197" name="フローチャート: 判断 196">
          <a:extLst>
            <a:ext uri="{FF2B5EF4-FFF2-40B4-BE49-F238E27FC236}">
              <a16:creationId xmlns:a16="http://schemas.microsoft.com/office/drawing/2014/main" id="{9A2EF44B-8C85-4E81-B696-138857631007}"/>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198" name="フローチャート: 判断 197">
          <a:extLst>
            <a:ext uri="{FF2B5EF4-FFF2-40B4-BE49-F238E27FC236}">
              <a16:creationId xmlns:a16="http://schemas.microsoft.com/office/drawing/2014/main" id="{2809A8DF-1688-4B3F-A744-A8641E265223}"/>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199" name="フローチャート: 判断 198">
          <a:extLst>
            <a:ext uri="{FF2B5EF4-FFF2-40B4-BE49-F238E27FC236}">
              <a16:creationId xmlns:a16="http://schemas.microsoft.com/office/drawing/2014/main" id="{40C0C381-8E51-42B9-A68D-4DC58A231BB2}"/>
            </a:ext>
          </a:extLst>
        </xdr:cNvPr>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200" name="フローチャート: 判断 199">
          <a:extLst>
            <a:ext uri="{FF2B5EF4-FFF2-40B4-BE49-F238E27FC236}">
              <a16:creationId xmlns:a16="http://schemas.microsoft.com/office/drawing/2014/main" id="{9679667F-18A8-4E4A-AE40-8AFCAA31EAAF}"/>
            </a:ext>
          </a:extLst>
        </xdr:cNvPr>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201" name="フローチャート: 判断 200">
          <a:extLst>
            <a:ext uri="{FF2B5EF4-FFF2-40B4-BE49-F238E27FC236}">
              <a16:creationId xmlns:a16="http://schemas.microsoft.com/office/drawing/2014/main" id="{B30F0141-4FD6-419C-B4DE-C7E81DE59E09}"/>
            </a:ext>
          </a:extLst>
        </xdr:cNvPr>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F3DC1958-15F8-4253-A8B9-7CD1B9E0BF6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45A630CE-CB4A-4D26-9300-2895C1EC084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F993DEC5-2517-4C97-9B44-31EFAE1879F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461BB94F-E36F-4B20-BF75-EA2EA547DBC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651A87EB-1412-4B9A-995A-2EA75AAEB48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156845</xdr:rowOff>
    </xdr:from>
    <xdr:to>
      <xdr:col>24</xdr:col>
      <xdr:colOff>114300</xdr:colOff>
      <xdr:row>80</xdr:row>
      <xdr:rowOff>86995</xdr:rowOff>
    </xdr:to>
    <xdr:sp macro="" textlink="">
      <xdr:nvSpPr>
        <xdr:cNvPr id="207" name="楕円 206">
          <a:extLst>
            <a:ext uri="{FF2B5EF4-FFF2-40B4-BE49-F238E27FC236}">
              <a16:creationId xmlns:a16="http://schemas.microsoft.com/office/drawing/2014/main" id="{4BDB6206-0511-4EE4-9CE7-9CFE40F66235}"/>
            </a:ext>
          </a:extLst>
        </xdr:cNvPr>
        <xdr:cNvSpPr/>
      </xdr:nvSpPr>
      <xdr:spPr>
        <a:xfrm>
          <a:off x="45847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8272</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E1A61AEE-0CB4-476E-8DB7-CADF240C6F55}"/>
            </a:ext>
          </a:extLst>
        </xdr:cNvPr>
        <xdr:cNvSpPr txBox="1"/>
      </xdr:nvSpPr>
      <xdr:spPr>
        <a:xfrm>
          <a:off x="4673600"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122555</xdr:rowOff>
    </xdr:from>
    <xdr:to>
      <xdr:col>20</xdr:col>
      <xdr:colOff>38100</xdr:colOff>
      <xdr:row>80</xdr:row>
      <xdr:rowOff>52705</xdr:rowOff>
    </xdr:to>
    <xdr:sp macro="" textlink="">
      <xdr:nvSpPr>
        <xdr:cNvPr id="209" name="楕円 208">
          <a:extLst>
            <a:ext uri="{FF2B5EF4-FFF2-40B4-BE49-F238E27FC236}">
              <a16:creationId xmlns:a16="http://schemas.microsoft.com/office/drawing/2014/main" id="{3FAF0259-415A-4F92-9599-AA9796DF86DD}"/>
            </a:ext>
          </a:extLst>
        </xdr:cNvPr>
        <xdr:cNvSpPr/>
      </xdr:nvSpPr>
      <xdr:spPr>
        <a:xfrm>
          <a:off x="37465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1905</xdr:rowOff>
    </xdr:from>
    <xdr:to>
      <xdr:col>24</xdr:col>
      <xdr:colOff>63500</xdr:colOff>
      <xdr:row>80</xdr:row>
      <xdr:rowOff>36195</xdr:rowOff>
    </xdr:to>
    <xdr:cxnSp macro="">
      <xdr:nvCxnSpPr>
        <xdr:cNvPr id="210" name="直線コネクタ 209">
          <a:extLst>
            <a:ext uri="{FF2B5EF4-FFF2-40B4-BE49-F238E27FC236}">
              <a16:creationId xmlns:a16="http://schemas.microsoft.com/office/drawing/2014/main" id="{38D7A80B-E0A7-4B72-A6B9-F832B0E0D4B7}"/>
            </a:ext>
          </a:extLst>
        </xdr:cNvPr>
        <xdr:cNvCxnSpPr/>
      </xdr:nvCxnSpPr>
      <xdr:spPr>
        <a:xfrm>
          <a:off x="3797300" y="137179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82550</xdr:rowOff>
    </xdr:from>
    <xdr:to>
      <xdr:col>15</xdr:col>
      <xdr:colOff>101600</xdr:colOff>
      <xdr:row>80</xdr:row>
      <xdr:rowOff>12700</xdr:rowOff>
    </xdr:to>
    <xdr:sp macro="" textlink="">
      <xdr:nvSpPr>
        <xdr:cNvPr id="211" name="楕円 210">
          <a:extLst>
            <a:ext uri="{FF2B5EF4-FFF2-40B4-BE49-F238E27FC236}">
              <a16:creationId xmlns:a16="http://schemas.microsoft.com/office/drawing/2014/main" id="{D53801CF-ECF4-432F-8319-709356C42887}"/>
            </a:ext>
          </a:extLst>
        </xdr:cNvPr>
        <xdr:cNvSpPr/>
      </xdr:nvSpPr>
      <xdr:spPr>
        <a:xfrm>
          <a:off x="2857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133350</xdr:rowOff>
    </xdr:from>
    <xdr:to>
      <xdr:col>19</xdr:col>
      <xdr:colOff>177800</xdr:colOff>
      <xdr:row>80</xdr:row>
      <xdr:rowOff>1905</xdr:rowOff>
    </xdr:to>
    <xdr:cxnSp macro="">
      <xdr:nvCxnSpPr>
        <xdr:cNvPr id="212" name="直線コネクタ 211">
          <a:extLst>
            <a:ext uri="{FF2B5EF4-FFF2-40B4-BE49-F238E27FC236}">
              <a16:creationId xmlns:a16="http://schemas.microsoft.com/office/drawing/2014/main" id="{074379CB-2D4B-4CCA-A5C4-5CC0D7E27245}"/>
            </a:ext>
          </a:extLst>
        </xdr:cNvPr>
        <xdr:cNvCxnSpPr/>
      </xdr:nvCxnSpPr>
      <xdr:spPr>
        <a:xfrm>
          <a:off x="2908300" y="136779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53975</xdr:rowOff>
    </xdr:from>
    <xdr:to>
      <xdr:col>10</xdr:col>
      <xdr:colOff>165100</xdr:colOff>
      <xdr:row>79</xdr:row>
      <xdr:rowOff>155575</xdr:rowOff>
    </xdr:to>
    <xdr:sp macro="" textlink="">
      <xdr:nvSpPr>
        <xdr:cNvPr id="213" name="楕円 212">
          <a:extLst>
            <a:ext uri="{FF2B5EF4-FFF2-40B4-BE49-F238E27FC236}">
              <a16:creationId xmlns:a16="http://schemas.microsoft.com/office/drawing/2014/main" id="{AC69DCFE-E775-4D0B-B219-19C0FBDA28E3}"/>
            </a:ext>
          </a:extLst>
        </xdr:cNvPr>
        <xdr:cNvSpPr/>
      </xdr:nvSpPr>
      <xdr:spPr>
        <a:xfrm>
          <a:off x="1968500" y="135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104775</xdr:rowOff>
    </xdr:from>
    <xdr:to>
      <xdr:col>15</xdr:col>
      <xdr:colOff>50800</xdr:colOff>
      <xdr:row>79</xdr:row>
      <xdr:rowOff>133350</xdr:rowOff>
    </xdr:to>
    <xdr:cxnSp macro="">
      <xdr:nvCxnSpPr>
        <xdr:cNvPr id="214" name="直線コネクタ 213">
          <a:extLst>
            <a:ext uri="{FF2B5EF4-FFF2-40B4-BE49-F238E27FC236}">
              <a16:creationId xmlns:a16="http://schemas.microsoft.com/office/drawing/2014/main" id="{9204F863-6EAF-4A3D-AD0F-6B190DEAC6A0}"/>
            </a:ext>
          </a:extLst>
        </xdr:cNvPr>
        <xdr:cNvCxnSpPr/>
      </xdr:nvCxnSpPr>
      <xdr:spPr>
        <a:xfrm>
          <a:off x="2019300" y="136493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13970</xdr:rowOff>
    </xdr:from>
    <xdr:to>
      <xdr:col>6</xdr:col>
      <xdr:colOff>38100</xdr:colOff>
      <xdr:row>79</xdr:row>
      <xdr:rowOff>115570</xdr:rowOff>
    </xdr:to>
    <xdr:sp macro="" textlink="">
      <xdr:nvSpPr>
        <xdr:cNvPr id="215" name="楕円 214">
          <a:extLst>
            <a:ext uri="{FF2B5EF4-FFF2-40B4-BE49-F238E27FC236}">
              <a16:creationId xmlns:a16="http://schemas.microsoft.com/office/drawing/2014/main" id="{47FB7F9D-691A-4C1F-91EA-A1A90F5A07FD}"/>
            </a:ext>
          </a:extLst>
        </xdr:cNvPr>
        <xdr:cNvSpPr/>
      </xdr:nvSpPr>
      <xdr:spPr>
        <a:xfrm>
          <a:off x="10795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64770</xdr:rowOff>
    </xdr:from>
    <xdr:to>
      <xdr:col>10</xdr:col>
      <xdr:colOff>114300</xdr:colOff>
      <xdr:row>79</xdr:row>
      <xdr:rowOff>104775</xdr:rowOff>
    </xdr:to>
    <xdr:cxnSp macro="">
      <xdr:nvCxnSpPr>
        <xdr:cNvPr id="216" name="直線コネクタ 215">
          <a:extLst>
            <a:ext uri="{FF2B5EF4-FFF2-40B4-BE49-F238E27FC236}">
              <a16:creationId xmlns:a16="http://schemas.microsoft.com/office/drawing/2014/main" id="{BA324F4F-7510-4885-8CEE-C126178072A2}"/>
            </a:ext>
          </a:extLst>
        </xdr:cNvPr>
        <xdr:cNvCxnSpPr/>
      </xdr:nvCxnSpPr>
      <xdr:spPr>
        <a:xfrm>
          <a:off x="1130300" y="136093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142891</xdr:rowOff>
    </xdr:from>
    <xdr:ext cx="405111" cy="259045"/>
    <xdr:sp macro="" textlink="">
      <xdr:nvSpPr>
        <xdr:cNvPr id="217" name="n_1aveValue【福祉施設】&#10;有形固定資産減価償却率">
          <a:extLst>
            <a:ext uri="{FF2B5EF4-FFF2-40B4-BE49-F238E27FC236}">
              <a16:creationId xmlns:a16="http://schemas.microsoft.com/office/drawing/2014/main" id="{DC566E71-05C6-402C-9D74-CE29558EA20B}"/>
            </a:ext>
          </a:extLst>
        </xdr:cNvPr>
        <xdr:cNvSpPr txBox="1"/>
      </xdr:nvSpPr>
      <xdr:spPr>
        <a:xfrm>
          <a:off x="35820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116222</xdr:rowOff>
    </xdr:from>
    <xdr:ext cx="405111" cy="259045"/>
    <xdr:sp macro="" textlink="">
      <xdr:nvSpPr>
        <xdr:cNvPr id="218" name="n_2aveValue【福祉施設】&#10;有形固定資産減価償却率">
          <a:extLst>
            <a:ext uri="{FF2B5EF4-FFF2-40B4-BE49-F238E27FC236}">
              <a16:creationId xmlns:a16="http://schemas.microsoft.com/office/drawing/2014/main" id="{740734D7-BD60-4354-9DB7-C828BC9CA0CE}"/>
            </a:ext>
          </a:extLst>
        </xdr:cNvPr>
        <xdr:cNvSpPr txBox="1"/>
      </xdr:nvSpPr>
      <xdr:spPr>
        <a:xfrm>
          <a:off x="2705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38116</xdr:rowOff>
    </xdr:from>
    <xdr:ext cx="405111" cy="259045"/>
    <xdr:sp macro="" textlink="">
      <xdr:nvSpPr>
        <xdr:cNvPr id="219" name="n_3aveValue【福祉施設】&#10;有形固定資産減価償却率">
          <a:extLst>
            <a:ext uri="{FF2B5EF4-FFF2-40B4-BE49-F238E27FC236}">
              <a16:creationId xmlns:a16="http://schemas.microsoft.com/office/drawing/2014/main" id="{33C63654-8D84-4D50-B22C-8398F4726A24}"/>
            </a:ext>
          </a:extLst>
        </xdr:cNvPr>
        <xdr:cNvSpPr txBox="1"/>
      </xdr:nvSpPr>
      <xdr:spPr>
        <a:xfrm>
          <a:off x="1816744" y="1392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28591</xdr:rowOff>
    </xdr:from>
    <xdr:ext cx="405111" cy="259045"/>
    <xdr:sp macro="" textlink="">
      <xdr:nvSpPr>
        <xdr:cNvPr id="220" name="n_4aveValue【福祉施設】&#10;有形固定資産減価償却率">
          <a:extLst>
            <a:ext uri="{FF2B5EF4-FFF2-40B4-BE49-F238E27FC236}">
              <a16:creationId xmlns:a16="http://schemas.microsoft.com/office/drawing/2014/main" id="{FABC48C9-54C1-4FC6-A120-354EC0D15318}"/>
            </a:ext>
          </a:extLst>
        </xdr:cNvPr>
        <xdr:cNvSpPr txBox="1"/>
      </xdr:nvSpPr>
      <xdr:spPr>
        <a:xfrm>
          <a:off x="927744"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69232</xdr:rowOff>
    </xdr:from>
    <xdr:ext cx="405111" cy="259045"/>
    <xdr:sp macro="" textlink="">
      <xdr:nvSpPr>
        <xdr:cNvPr id="221" name="n_1mainValue【福祉施設】&#10;有形固定資産減価償却率">
          <a:extLst>
            <a:ext uri="{FF2B5EF4-FFF2-40B4-BE49-F238E27FC236}">
              <a16:creationId xmlns:a16="http://schemas.microsoft.com/office/drawing/2014/main" id="{E576259B-3E16-4236-9673-F2D655511D76}"/>
            </a:ext>
          </a:extLst>
        </xdr:cNvPr>
        <xdr:cNvSpPr txBox="1"/>
      </xdr:nvSpPr>
      <xdr:spPr>
        <a:xfrm>
          <a:off x="358204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29227</xdr:rowOff>
    </xdr:from>
    <xdr:ext cx="405111" cy="259045"/>
    <xdr:sp macro="" textlink="">
      <xdr:nvSpPr>
        <xdr:cNvPr id="222" name="n_2mainValue【福祉施設】&#10;有形固定資産減価償却率">
          <a:extLst>
            <a:ext uri="{FF2B5EF4-FFF2-40B4-BE49-F238E27FC236}">
              <a16:creationId xmlns:a16="http://schemas.microsoft.com/office/drawing/2014/main" id="{F1714679-2FDB-4678-A7BC-BCF3C570949F}"/>
            </a:ext>
          </a:extLst>
        </xdr:cNvPr>
        <xdr:cNvSpPr txBox="1"/>
      </xdr:nvSpPr>
      <xdr:spPr>
        <a:xfrm>
          <a:off x="27057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652</xdr:rowOff>
    </xdr:from>
    <xdr:ext cx="405111" cy="259045"/>
    <xdr:sp macro="" textlink="">
      <xdr:nvSpPr>
        <xdr:cNvPr id="223" name="n_3mainValue【福祉施設】&#10;有形固定資産減価償却率">
          <a:extLst>
            <a:ext uri="{FF2B5EF4-FFF2-40B4-BE49-F238E27FC236}">
              <a16:creationId xmlns:a16="http://schemas.microsoft.com/office/drawing/2014/main" id="{5A8D2234-F53F-4F80-B41E-D1916AC677C3}"/>
            </a:ext>
          </a:extLst>
        </xdr:cNvPr>
        <xdr:cNvSpPr txBox="1"/>
      </xdr:nvSpPr>
      <xdr:spPr>
        <a:xfrm>
          <a:off x="1816744" y="1337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132097</xdr:rowOff>
    </xdr:from>
    <xdr:ext cx="405111" cy="259045"/>
    <xdr:sp macro="" textlink="">
      <xdr:nvSpPr>
        <xdr:cNvPr id="224" name="n_4mainValue【福祉施設】&#10;有形固定資産減価償却率">
          <a:extLst>
            <a:ext uri="{FF2B5EF4-FFF2-40B4-BE49-F238E27FC236}">
              <a16:creationId xmlns:a16="http://schemas.microsoft.com/office/drawing/2014/main" id="{0687D4D4-88A7-426F-A916-754A2FA96B21}"/>
            </a:ext>
          </a:extLst>
        </xdr:cNvPr>
        <xdr:cNvSpPr txBox="1"/>
      </xdr:nvSpPr>
      <xdr:spPr>
        <a:xfrm>
          <a:off x="927744"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3653D621-FAEF-4417-AFBC-613E13625CA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2FBBEA7C-9BF8-46B7-9B3F-0025B9DEEFD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AE75E358-39C8-43EA-8837-3B3C1991A07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F8695DA7-2BA0-45A1-8546-188182B589B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2E7DEEA3-A805-4364-B9FA-BCEBFCD27CF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E9B73EE9-1F7E-41E0-80CA-E9AB2FA9213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7AF547D3-8E98-4276-88FA-59918B5B7E0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7594AFB5-EDEE-48D7-B2A0-33DD22260C3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85B73817-3873-4012-AE7B-3D5EE99587D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853169E4-2E50-4DAB-83B3-6A5BECBD01F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5" name="直線コネクタ 234">
          <a:extLst>
            <a:ext uri="{FF2B5EF4-FFF2-40B4-BE49-F238E27FC236}">
              <a16:creationId xmlns:a16="http://schemas.microsoft.com/office/drawing/2014/main" id="{38BD0D75-9541-444F-B469-239074110DA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6" name="テキスト ボックス 235">
          <a:extLst>
            <a:ext uri="{FF2B5EF4-FFF2-40B4-BE49-F238E27FC236}">
              <a16:creationId xmlns:a16="http://schemas.microsoft.com/office/drawing/2014/main" id="{627F6986-BBD0-4F97-9487-B063369193CF}"/>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7" name="直線コネクタ 236">
          <a:extLst>
            <a:ext uri="{FF2B5EF4-FFF2-40B4-BE49-F238E27FC236}">
              <a16:creationId xmlns:a16="http://schemas.microsoft.com/office/drawing/2014/main" id="{4A19DAFC-C564-4666-9711-61F88C71DAA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8" name="テキスト ボックス 237">
          <a:extLst>
            <a:ext uri="{FF2B5EF4-FFF2-40B4-BE49-F238E27FC236}">
              <a16:creationId xmlns:a16="http://schemas.microsoft.com/office/drawing/2014/main" id="{D45870CB-F1EA-42CA-ADCE-E678632431B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9" name="直線コネクタ 238">
          <a:extLst>
            <a:ext uri="{FF2B5EF4-FFF2-40B4-BE49-F238E27FC236}">
              <a16:creationId xmlns:a16="http://schemas.microsoft.com/office/drawing/2014/main" id="{59F8B8BA-863A-419C-A0B4-CEDF688AEA7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0" name="テキスト ボックス 239">
          <a:extLst>
            <a:ext uri="{FF2B5EF4-FFF2-40B4-BE49-F238E27FC236}">
              <a16:creationId xmlns:a16="http://schemas.microsoft.com/office/drawing/2014/main" id="{7D5D7D87-B103-44D6-B23B-C22B69CA6FE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1" name="直線コネクタ 240">
          <a:extLst>
            <a:ext uri="{FF2B5EF4-FFF2-40B4-BE49-F238E27FC236}">
              <a16:creationId xmlns:a16="http://schemas.microsoft.com/office/drawing/2014/main" id="{051FF5AD-F457-4549-A5C6-9CAE9D7E519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2" name="テキスト ボックス 241">
          <a:extLst>
            <a:ext uri="{FF2B5EF4-FFF2-40B4-BE49-F238E27FC236}">
              <a16:creationId xmlns:a16="http://schemas.microsoft.com/office/drawing/2014/main" id="{2E8CF8CA-CA49-4F47-91E9-53C36DED86DD}"/>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3" name="直線コネクタ 242">
          <a:extLst>
            <a:ext uri="{FF2B5EF4-FFF2-40B4-BE49-F238E27FC236}">
              <a16:creationId xmlns:a16="http://schemas.microsoft.com/office/drawing/2014/main" id="{D279D08D-65C7-4693-998A-1AA8B4046BF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4" name="テキスト ボックス 243">
          <a:extLst>
            <a:ext uri="{FF2B5EF4-FFF2-40B4-BE49-F238E27FC236}">
              <a16:creationId xmlns:a16="http://schemas.microsoft.com/office/drawing/2014/main" id="{137E9338-C5D7-43CB-8429-364155D724FE}"/>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5" name="直線コネクタ 244">
          <a:extLst>
            <a:ext uri="{FF2B5EF4-FFF2-40B4-BE49-F238E27FC236}">
              <a16:creationId xmlns:a16="http://schemas.microsoft.com/office/drawing/2014/main" id="{73012677-B944-4B57-BC72-76B35B4CD57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6" name="テキスト ボックス 245">
          <a:extLst>
            <a:ext uri="{FF2B5EF4-FFF2-40B4-BE49-F238E27FC236}">
              <a16:creationId xmlns:a16="http://schemas.microsoft.com/office/drawing/2014/main" id="{D7004046-BD2A-4F5D-8A76-90C1EF82E6AD}"/>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7" name="直線コネクタ 246">
          <a:extLst>
            <a:ext uri="{FF2B5EF4-FFF2-40B4-BE49-F238E27FC236}">
              <a16:creationId xmlns:a16="http://schemas.microsoft.com/office/drawing/2014/main" id="{A2E9C1E1-8682-415B-A521-871D34CACA1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8" name="テキスト ボックス 247">
          <a:extLst>
            <a:ext uri="{FF2B5EF4-FFF2-40B4-BE49-F238E27FC236}">
              <a16:creationId xmlns:a16="http://schemas.microsoft.com/office/drawing/2014/main" id="{41B43045-6A3E-41EA-8B28-73C672BAF7F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9" name="【福祉施設】&#10;一人当たり面積グラフ枠">
          <a:extLst>
            <a:ext uri="{FF2B5EF4-FFF2-40B4-BE49-F238E27FC236}">
              <a16:creationId xmlns:a16="http://schemas.microsoft.com/office/drawing/2014/main" id="{2C0A2C20-279D-490C-A828-A3C6C23CAB5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250" name="直線コネクタ 249">
          <a:extLst>
            <a:ext uri="{FF2B5EF4-FFF2-40B4-BE49-F238E27FC236}">
              <a16:creationId xmlns:a16="http://schemas.microsoft.com/office/drawing/2014/main" id="{A0C59F80-35D1-4AF0-A9A8-AFA8F9ED1B8C}"/>
            </a:ext>
          </a:extLst>
        </xdr:cNvPr>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251" name="【福祉施設】&#10;一人当たり面積最小値テキスト">
          <a:extLst>
            <a:ext uri="{FF2B5EF4-FFF2-40B4-BE49-F238E27FC236}">
              <a16:creationId xmlns:a16="http://schemas.microsoft.com/office/drawing/2014/main" id="{F2276ABD-F202-424F-B6E4-CEA8738DF1EA}"/>
            </a:ext>
          </a:extLst>
        </xdr:cNvPr>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252" name="直線コネクタ 251">
          <a:extLst>
            <a:ext uri="{FF2B5EF4-FFF2-40B4-BE49-F238E27FC236}">
              <a16:creationId xmlns:a16="http://schemas.microsoft.com/office/drawing/2014/main" id="{BCB7007E-5930-4878-8C51-C1FD83863A32}"/>
            </a:ext>
          </a:extLst>
        </xdr:cNvPr>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253" name="【福祉施設】&#10;一人当たり面積最大値テキスト">
          <a:extLst>
            <a:ext uri="{FF2B5EF4-FFF2-40B4-BE49-F238E27FC236}">
              <a16:creationId xmlns:a16="http://schemas.microsoft.com/office/drawing/2014/main" id="{B16F2928-11EB-4A4D-9107-1DDAB035F73E}"/>
            </a:ext>
          </a:extLst>
        </xdr:cNvPr>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254" name="直線コネクタ 253">
          <a:extLst>
            <a:ext uri="{FF2B5EF4-FFF2-40B4-BE49-F238E27FC236}">
              <a16:creationId xmlns:a16="http://schemas.microsoft.com/office/drawing/2014/main" id="{CA15B584-B1F1-4863-9991-47FCF5ED335C}"/>
            </a:ext>
          </a:extLst>
        </xdr:cNvPr>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31041</xdr:rowOff>
    </xdr:from>
    <xdr:ext cx="469744" cy="259045"/>
    <xdr:sp macro="" textlink="">
      <xdr:nvSpPr>
        <xdr:cNvPr id="255" name="【福祉施設】&#10;一人当たり面積平均値テキスト">
          <a:extLst>
            <a:ext uri="{FF2B5EF4-FFF2-40B4-BE49-F238E27FC236}">
              <a16:creationId xmlns:a16="http://schemas.microsoft.com/office/drawing/2014/main" id="{7B03FC17-F903-4EA8-B7F2-A3346FDBA0AA}"/>
            </a:ext>
          </a:extLst>
        </xdr:cNvPr>
        <xdr:cNvSpPr txBox="1"/>
      </xdr:nvSpPr>
      <xdr:spPr>
        <a:xfrm>
          <a:off x="10515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256" name="フローチャート: 判断 255">
          <a:extLst>
            <a:ext uri="{FF2B5EF4-FFF2-40B4-BE49-F238E27FC236}">
              <a16:creationId xmlns:a16="http://schemas.microsoft.com/office/drawing/2014/main" id="{AF846DF1-1D39-4AF7-A3D1-5CDE78F51AAF}"/>
            </a:ext>
          </a:extLst>
        </xdr:cNvPr>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47171</xdr:rowOff>
    </xdr:from>
    <xdr:to>
      <xdr:col>50</xdr:col>
      <xdr:colOff>165100</xdr:colOff>
      <xdr:row>84</xdr:row>
      <xdr:rowOff>148771</xdr:rowOff>
    </xdr:to>
    <xdr:sp macro="" textlink="">
      <xdr:nvSpPr>
        <xdr:cNvPr id="257" name="フローチャート: 判断 256">
          <a:extLst>
            <a:ext uri="{FF2B5EF4-FFF2-40B4-BE49-F238E27FC236}">
              <a16:creationId xmlns:a16="http://schemas.microsoft.com/office/drawing/2014/main" id="{FDA2AFB7-4C7E-4E16-900B-A2838063CB4C}"/>
            </a:ext>
          </a:extLst>
        </xdr:cNvPr>
        <xdr:cNvSpPr/>
      </xdr:nvSpPr>
      <xdr:spPr>
        <a:xfrm>
          <a:off x="95885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87449</xdr:rowOff>
    </xdr:from>
    <xdr:to>
      <xdr:col>46</xdr:col>
      <xdr:colOff>38100</xdr:colOff>
      <xdr:row>85</xdr:row>
      <xdr:rowOff>17599</xdr:rowOff>
    </xdr:to>
    <xdr:sp macro="" textlink="">
      <xdr:nvSpPr>
        <xdr:cNvPr id="258" name="フローチャート: 判断 257">
          <a:extLst>
            <a:ext uri="{FF2B5EF4-FFF2-40B4-BE49-F238E27FC236}">
              <a16:creationId xmlns:a16="http://schemas.microsoft.com/office/drawing/2014/main" id="{37492792-7A3C-45D9-BE20-65808D8CACA0}"/>
            </a:ext>
          </a:extLst>
        </xdr:cNvPr>
        <xdr:cNvSpPr/>
      </xdr:nvSpPr>
      <xdr:spPr>
        <a:xfrm>
          <a:off x="8699500" y="144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26488</xdr:rowOff>
    </xdr:from>
    <xdr:to>
      <xdr:col>41</xdr:col>
      <xdr:colOff>101600</xdr:colOff>
      <xdr:row>84</xdr:row>
      <xdr:rowOff>128088</xdr:rowOff>
    </xdr:to>
    <xdr:sp macro="" textlink="">
      <xdr:nvSpPr>
        <xdr:cNvPr id="259" name="フローチャート: 判断 258">
          <a:extLst>
            <a:ext uri="{FF2B5EF4-FFF2-40B4-BE49-F238E27FC236}">
              <a16:creationId xmlns:a16="http://schemas.microsoft.com/office/drawing/2014/main" id="{1D7FE680-6ADE-4B71-959D-7FEC6D8D7F5A}"/>
            </a:ext>
          </a:extLst>
        </xdr:cNvPr>
        <xdr:cNvSpPr/>
      </xdr:nvSpPr>
      <xdr:spPr>
        <a:xfrm>
          <a:off x="7810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65677</xdr:rowOff>
    </xdr:from>
    <xdr:to>
      <xdr:col>36</xdr:col>
      <xdr:colOff>165100</xdr:colOff>
      <xdr:row>84</xdr:row>
      <xdr:rowOff>167277</xdr:rowOff>
    </xdr:to>
    <xdr:sp macro="" textlink="">
      <xdr:nvSpPr>
        <xdr:cNvPr id="260" name="フローチャート: 判断 259">
          <a:extLst>
            <a:ext uri="{FF2B5EF4-FFF2-40B4-BE49-F238E27FC236}">
              <a16:creationId xmlns:a16="http://schemas.microsoft.com/office/drawing/2014/main" id="{9ECE9AF4-8D5A-4D69-BD46-463C7C43178C}"/>
            </a:ext>
          </a:extLst>
        </xdr:cNvPr>
        <xdr:cNvSpPr/>
      </xdr:nvSpPr>
      <xdr:spPr>
        <a:xfrm>
          <a:off x="6921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2AA798B6-688F-468B-8EF6-8396D1BB763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1287AA6A-A147-4A22-91DF-0429456A58B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2E8C8010-7986-4961-9BE8-DE2ED49FDC0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877B8F6E-3719-4E72-ADE3-82250BD9192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982432EE-6603-446E-BF4B-468DD36E8D0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164193</xdr:rowOff>
    </xdr:from>
    <xdr:to>
      <xdr:col>55</xdr:col>
      <xdr:colOff>50800</xdr:colOff>
      <xdr:row>82</xdr:row>
      <xdr:rowOff>94343</xdr:rowOff>
    </xdr:to>
    <xdr:sp macro="" textlink="">
      <xdr:nvSpPr>
        <xdr:cNvPr id="266" name="楕円 265">
          <a:extLst>
            <a:ext uri="{FF2B5EF4-FFF2-40B4-BE49-F238E27FC236}">
              <a16:creationId xmlns:a16="http://schemas.microsoft.com/office/drawing/2014/main" id="{48B10DF1-A111-463F-82D5-A3F51F48F8B8}"/>
            </a:ext>
          </a:extLst>
        </xdr:cNvPr>
        <xdr:cNvSpPr/>
      </xdr:nvSpPr>
      <xdr:spPr>
        <a:xfrm>
          <a:off x="10426700" y="1405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15620</xdr:rowOff>
    </xdr:from>
    <xdr:ext cx="469744" cy="259045"/>
    <xdr:sp macro="" textlink="">
      <xdr:nvSpPr>
        <xdr:cNvPr id="267" name="【福祉施設】&#10;一人当たり面積該当値テキスト">
          <a:extLst>
            <a:ext uri="{FF2B5EF4-FFF2-40B4-BE49-F238E27FC236}">
              <a16:creationId xmlns:a16="http://schemas.microsoft.com/office/drawing/2014/main" id="{34EDAB0D-D855-4088-9736-82694FC70A12}"/>
            </a:ext>
          </a:extLst>
        </xdr:cNvPr>
        <xdr:cNvSpPr txBox="1"/>
      </xdr:nvSpPr>
      <xdr:spPr>
        <a:xfrm>
          <a:off x="10515600" y="139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9071</xdr:rowOff>
    </xdr:from>
    <xdr:to>
      <xdr:col>50</xdr:col>
      <xdr:colOff>165100</xdr:colOff>
      <xdr:row>82</xdr:row>
      <xdr:rowOff>110671</xdr:rowOff>
    </xdr:to>
    <xdr:sp macro="" textlink="">
      <xdr:nvSpPr>
        <xdr:cNvPr id="268" name="楕円 267">
          <a:extLst>
            <a:ext uri="{FF2B5EF4-FFF2-40B4-BE49-F238E27FC236}">
              <a16:creationId xmlns:a16="http://schemas.microsoft.com/office/drawing/2014/main" id="{904D28A7-4F6D-48E6-AE30-D464836CEE6B}"/>
            </a:ext>
          </a:extLst>
        </xdr:cNvPr>
        <xdr:cNvSpPr/>
      </xdr:nvSpPr>
      <xdr:spPr>
        <a:xfrm>
          <a:off x="9588500" y="1406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43543</xdr:rowOff>
    </xdr:from>
    <xdr:to>
      <xdr:col>55</xdr:col>
      <xdr:colOff>0</xdr:colOff>
      <xdr:row>82</xdr:row>
      <xdr:rowOff>59871</xdr:rowOff>
    </xdr:to>
    <xdr:cxnSp macro="">
      <xdr:nvCxnSpPr>
        <xdr:cNvPr id="269" name="直線コネクタ 268">
          <a:extLst>
            <a:ext uri="{FF2B5EF4-FFF2-40B4-BE49-F238E27FC236}">
              <a16:creationId xmlns:a16="http://schemas.microsoft.com/office/drawing/2014/main" id="{DE2C379C-5FBB-47F7-A71E-5E5DF838F07E}"/>
            </a:ext>
          </a:extLst>
        </xdr:cNvPr>
        <xdr:cNvCxnSpPr/>
      </xdr:nvCxnSpPr>
      <xdr:spPr>
        <a:xfrm flipV="1">
          <a:off x="9639300" y="141024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26488</xdr:rowOff>
    </xdr:from>
    <xdr:to>
      <xdr:col>46</xdr:col>
      <xdr:colOff>38100</xdr:colOff>
      <xdr:row>82</xdr:row>
      <xdr:rowOff>128088</xdr:rowOff>
    </xdr:to>
    <xdr:sp macro="" textlink="">
      <xdr:nvSpPr>
        <xdr:cNvPr id="270" name="楕円 269">
          <a:extLst>
            <a:ext uri="{FF2B5EF4-FFF2-40B4-BE49-F238E27FC236}">
              <a16:creationId xmlns:a16="http://schemas.microsoft.com/office/drawing/2014/main" id="{F3A09B23-A904-49C2-A261-D75BEC79D788}"/>
            </a:ext>
          </a:extLst>
        </xdr:cNvPr>
        <xdr:cNvSpPr/>
      </xdr:nvSpPr>
      <xdr:spPr>
        <a:xfrm>
          <a:off x="8699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59871</xdr:rowOff>
    </xdr:from>
    <xdr:to>
      <xdr:col>50</xdr:col>
      <xdr:colOff>114300</xdr:colOff>
      <xdr:row>82</xdr:row>
      <xdr:rowOff>77288</xdr:rowOff>
    </xdr:to>
    <xdr:cxnSp macro="">
      <xdr:nvCxnSpPr>
        <xdr:cNvPr id="271" name="直線コネクタ 270">
          <a:extLst>
            <a:ext uri="{FF2B5EF4-FFF2-40B4-BE49-F238E27FC236}">
              <a16:creationId xmlns:a16="http://schemas.microsoft.com/office/drawing/2014/main" id="{65C034CA-7AB8-4507-A236-8561416340A5}"/>
            </a:ext>
          </a:extLst>
        </xdr:cNvPr>
        <xdr:cNvCxnSpPr/>
      </xdr:nvCxnSpPr>
      <xdr:spPr>
        <a:xfrm flipV="1">
          <a:off x="8750300" y="14118771"/>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37374</xdr:rowOff>
    </xdr:from>
    <xdr:to>
      <xdr:col>41</xdr:col>
      <xdr:colOff>101600</xdr:colOff>
      <xdr:row>82</xdr:row>
      <xdr:rowOff>138974</xdr:rowOff>
    </xdr:to>
    <xdr:sp macro="" textlink="">
      <xdr:nvSpPr>
        <xdr:cNvPr id="272" name="楕円 271">
          <a:extLst>
            <a:ext uri="{FF2B5EF4-FFF2-40B4-BE49-F238E27FC236}">
              <a16:creationId xmlns:a16="http://schemas.microsoft.com/office/drawing/2014/main" id="{2440A8F1-C8D1-4F00-9357-F88627D693B6}"/>
            </a:ext>
          </a:extLst>
        </xdr:cNvPr>
        <xdr:cNvSpPr/>
      </xdr:nvSpPr>
      <xdr:spPr>
        <a:xfrm>
          <a:off x="7810500" y="1409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77288</xdr:rowOff>
    </xdr:from>
    <xdr:to>
      <xdr:col>45</xdr:col>
      <xdr:colOff>177800</xdr:colOff>
      <xdr:row>82</xdr:row>
      <xdr:rowOff>88174</xdr:rowOff>
    </xdr:to>
    <xdr:cxnSp macro="">
      <xdr:nvCxnSpPr>
        <xdr:cNvPr id="273" name="直線コネクタ 272">
          <a:extLst>
            <a:ext uri="{FF2B5EF4-FFF2-40B4-BE49-F238E27FC236}">
              <a16:creationId xmlns:a16="http://schemas.microsoft.com/office/drawing/2014/main" id="{07AA93A5-283B-4232-8A7D-2E5AE80BEF6D}"/>
            </a:ext>
          </a:extLst>
        </xdr:cNvPr>
        <xdr:cNvCxnSpPr/>
      </xdr:nvCxnSpPr>
      <xdr:spPr>
        <a:xfrm flipV="1">
          <a:off x="7861300" y="1413618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44994</xdr:rowOff>
    </xdr:from>
    <xdr:to>
      <xdr:col>36</xdr:col>
      <xdr:colOff>165100</xdr:colOff>
      <xdr:row>82</xdr:row>
      <xdr:rowOff>146594</xdr:rowOff>
    </xdr:to>
    <xdr:sp macro="" textlink="">
      <xdr:nvSpPr>
        <xdr:cNvPr id="274" name="楕円 273">
          <a:extLst>
            <a:ext uri="{FF2B5EF4-FFF2-40B4-BE49-F238E27FC236}">
              <a16:creationId xmlns:a16="http://schemas.microsoft.com/office/drawing/2014/main" id="{860C61A1-01EA-4493-ABF3-29D547BF9900}"/>
            </a:ext>
          </a:extLst>
        </xdr:cNvPr>
        <xdr:cNvSpPr/>
      </xdr:nvSpPr>
      <xdr:spPr>
        <a:xfrm>
          <a:off x="6921500" y="1410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88174</xdr:rowOff>
    </xdr:from>
    <xdr:to>
      <xdr:col>41</xdr:col>
      <xdr:colOff>50800</xdr:colOff>
      <xdr:row>82</xdr:row>
      <xdr:rowOff>95794</xdr:rowOff>
    </xdr:to>
    <xdr:cxnSp macro="">
      <xdr:nvCxnSpPr>
        <xdr:cNvPr id="275" name="直線コネクタ 274">
          <a:extLst>
            <a:ext uri="{FF2B5EF4-FFF2-40B4-BE49-F238E27FC236}">
              <a16:creationId xmlns:a16="http://schemas.microsoft.com/office/drawing/2014/main" id="{6AE985AA-2F67-4CB7-BCDD-A783D3AEF8A8}"/>
            </a:ext>
          </a:extLst>
        </xdr:cNvPr>
        <xdr:cNvCxnSpPr/>
      </xdr:nvCxnSpPr>
      <xdr:spPr>
        <a:xfrm flipV="1">
          <a:off x="6972300" y="1414707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139898</xdr:rowOff>
    </xdr:from>
    <xdr:ext cx="469744" cy="259045"/>
    <xdr:sp macro="" textlink="">
      <xdr:nvSpPr>
        <xdr:cNvPr id="276" name="n_1aveValue【福祉施設】&#10;一人当たり面積">
          <a:extLst>
            <a:ext uri="{FF2B5EF4-FFF2-40B4-BE49-F238E27FC236}">
              <a16:creationId xmlns:a16="http://schemas.microsoft.com/office/drawing/2014/main" id="{917C672B-105B-426F-B8CB-466F4FA91DD6}"/>
            </a:ext>
          </a:extLst>
        </xdr:cNvPr>
        <xdr:cNvSpPr txBox="1"/>
      </xdr:nvSpPr>
      <xdr:spPr>
        <a:xfrm>
          <a:off x="9391727" y="145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8726</xdr:rowOff>
    </xdr:from>
    <xdr:ext cx="469744" cy="259045"/>
    <xdr:sp macro="" textlink="">
      <xdr:nvSpPr>
        <xdr:cNvPr id="277" name="n_2aveValue【福祉施設】&#10;一人当たり面積">
          <a:extLst>
            <a:ext uri="{FF2B5EF4-FFF2-40B4-BE49-F238E27FC236}">
              <a16:creationId xmlns:a16="http://schemas.microsoft.com/office/drawing/2014/main" id="{7E20FA07-CF8A-4A5C-BEEB-F9FA27754282}"/>
            </a:ext>
          </a:extLst>
        </xdr:cNvPr>
        <xdr:cNvSpPr txBox="1"/>
      </xdr:nvSpPr>
      <xdr:spPr>
        <a:xfrm>
          <a:off x="8515427" y="1458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119215</xdr:rowOff>
    </xdr:from>
    <xdr:ext cx="469744" cy="259045"/>
    <xdr:sp macro="" textlink="">
      <xdr:nvSpPr>
        <xdr:cNvPr id="278" name="n_3aveValue【福祉施設】&#10;一人当たり面積">
          <a:extLst>
            <a:ext uri="{FF2B5EF4-FFF2-40B4-BE49-F238E27FC236}">
              <a16:creationId xmlns:a16="http://schemas.microsoft.com/office/drawing/2014/main" id="{CDDEF6B0-9E44-4367-96C8-7B3BFFDB646E}"/>
            </a:ext>
          </a:extLst>
        </xdr:cNvPr>
        <xdr:cNvSpPr txBox="1"/>
      </xdr:nvSpPr>
      <xdr:spPr>
        <a:xfrm>
          <a:off x="7626427" y="1452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158404</xdr:rowOff>
    </xdr:from>
    <xdr:ext cx="469744" cy="259045"/>
    <xdr:sp macro="" textlink="">
      <xdr:nvSpPr>
        <xdr:cNvPr id="279" name="n_4aveValue【福祉施設】&#10;一人当たり面積">
          <a:extLst>
            <a:ext uri="{FF2B5EF4-FFF2-40B4-BE49-F238E27FC236}">
              <a16:creationId xmlns:a16="http://schemas.microsoft.com/office/drawing/2014/main" id="{DE794DE9-FF72-4862-AAD3-A69BE7AFE4F4}"/>
            </a:ext>
          </a:extLst>
        </xdr:cNvPr>
        <xdr:cNvSpPr txBox="1"/>
      </xdr:nvSpPr>
      <xdr:spPr>
        <a:xfrm>
          <a:off x="6737427"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127198</xdr:rowOff>
    </xdr:from>
    <xdr:ext cx="469744" cy="259045"/>
    <xdr:sp macro="" textlink="">
      <xdr:nvSpPr>
        <xdr:cNvPr id="280" name="n_1mainValue【福祉施設】&#10;一人当たり面積">
          <a:extLst>
            <a:ext uri="{FF2B5EF4-FFF2-40B4-BE49-F238E27FC236}">
              <a16:creationId xmlns:a16="http://schemas.microsoft.com/office/drawing/2014/main" id="{7CAA03A4-B0C2-4C24-94F9-693FFBBC1C6B}"/>
            </a:ext>
          </a:extLst>
        </xdr:cNvPr>
        <xdr:cNvSpPr txBox="1"/>
      </xdr:nvSpPr>
      <xdr:spPr>
        <a:xfrm>
          <a:off x="9391727" y="138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144615</xdr:rowOff>
    </xdr:from>
    <xdr:ext cx="469744" cy="259045"/>
    <xdr:sp macro="" textlink="">
      <xdr:nvSpPr>
        <xdr:cNvPr id="281" name="n_2mainValue【福祉施設】&#10;一人当たり面積">
          <a:extLst>
            <a:ext uri="{FF2B5EF4-FFF2-40B4-BE49-F238E27FC236}">
              <a16:creationId xmlns:a16="http://schemas.microsoft.com/office/drawing/2014/main" id="{9F4EA326-53B9-41CE-9B9A-40F5B2E0E020}"/>
            </a:ext>
          </a:extLst>
        </xdr:cNvPr>
        <xdr:cNvSpPr txBox="1"/>
      </xdr:nvSpPr>
      <xdr:spPr>
        <a:xfrm>
          <a:off x="8515427" y="1386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155501</xdr:rowOff>
    </xdr:from>
    <xdr:ext cx="469744" cy="259045"/>
    <xdr:sp macro="" textlink="">
      <xdr:nvSpPr>
        <xdr:cNvPr id="282" name="n_3mainValue【福祉施設】&#10;一人当たり面積">
          <a:extLst>
            <a:ext uri="{FF2B5EF4-FFF2-40B4-BE49-F238E27FC236}">
              <a16:creationId xmlns:a16="http://schemas.microsoft.com/office/drawing/2014/main" id="{9F11E0A4-FBB0-4033-B4D8-EB5BCC078357}"/>
            </a:ext>
          </a:extLst>
        </xdr:cNvPr>
        <xdr:cNvSpPr txBox="1"/>
      </xdr:nvSpPr>
      <xdr:spPr>
        <a:xfrm>
          <a:off x="7626427" y="1387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163121</xdr:rowOff>
    </xdr:from>
    <xdr:ext cx="469744" cy="259045"/>
    <xdr:sp macro="" textlink="">
      <xdr:nvSpPr>
        <xdr:cNvPr id="283" name="n_4mainValue【福祉施設】&#10;一人当たり面積">
          <a:extLst>
            <a:ext uri="{FF2B5EF4-FFF2-40B4-BE49-F238E27FC236}">
              <a16:creationId xmlns:a16="http://schemas.microsoft.com/office/drawing/2014/main" id="{53F042CE-6DBD-4912-A448-F6E73C3CEED2}"/>
            </a:ext>
          </a:extLst>
        </xdr:cNvPr>
        <xdr:cNvSpPr txBox="1"/>
      </xdr:nvSpPr>
      <xdr:spPr>
        <a:xfrm>
          <a:off x="6737427" y="1387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a:extLst>
            <a:ext uri="{FF2B5EF4-FFF2-40B4-BE49-F238E27FC236}">
              <a16:creationId xmlns:a16="http://schemas.microsoft.com/office/drawing/2014/main" id="{974A73FA-5337-4990-9171-3B344C16FC8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a:extLst>
            <a:ext uri="{FF2B5EF4-FFF2-40B4-BE49-F238E27FC236}">
              <a16:creationId xmlns:a16="http://schemas.microsoft.com/office/drawing/2014/main" id="{5868697B-3390-4B78-ACF8-6735DDF4B80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a:extLst>
            <a:ext uri="{FF2B5EF4-FFF2-40B4-BE49-F238E27FC236}">
              <a16:creationId xmlns:a16="http://schemas.microsoft.com/office/drawing/2014/main" id="{4E8F9A83-5852-4C05-A12F-61FC8827A51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a:extLst>
            <a:ext uri="{FF2B5EF4-FFF2-40B4-BE49-F238E27FC236}">
              <a16:creationId xmlns:a16="http://schemas.microsoft.com/office/drawing/2014/main" id="{4240A91B-D82C-4356-978C-77C18B73255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a:extLst>
            <a:ext uri="{FF2B5EF4-FFF2-40B4-BE49-F238E27FC236}">
              <a16:creationId xmlns:a16="http://schemas.microsoft.com/office/drawing/2014/main" id="{5BB7A279-41E2-428F-A8C4-A03C1A05115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a:extLst>
            <a:ext uri="{FF2B5EF4-FFF2-40B4-BE49-F238E27FC236}">
              <a16:creationId xmlns:a16="http://schemas.microsoft.com/office/drawing/2014/main" id="{0FDB882D-E090-4EEE-A334-152DB669A43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a:extLst>
            <a:ext uri="{FF2B5EF4-FFF2-40B4-BE49-F238E27FC236}">
              <a16:creationId xmlns:a16="http://schemas.microsoft.com/office/drawing/2014/main" id="{82922B21-9597-424B-A3A3-C395D8707C9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a:extLst>
            <a:ext uri="{FF2B5EF4-FFF2-40B4-BE49-F238E27FC236}">
              <a16:creationId xmlns:a16="http://schemas.microsoft.com/office/drawing/2014/main" id="{C78D88FD-2CD5-4969-BB09-69654CE4FF9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2" name="正方形/長方形 291">
          <a:extLst>
            <a:ext uri="{FF2B5EF4-FFF2-40B4-BE49-F238E27FC236}">
              <a16:creationId xmlns:a16="http://schemas.microsoft.com/office/drawing/2014/main" id="{3CA21E7B-C748-4847-A1BD-CD248F5D5CC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3" name="正方形/長方形 292">
          <a:extLst>
            <a:ext uri="{FF2B5EF4-FFF2-40B4-BE49-F238E27FC236}">
              <a16:creationId xmlns:a16="http://schemas.microsoft.com/office/drawing/2014/main" id="{42D5DB9E-7A03-4724-960A-5706FDE17C4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4" name="正方形/長方形 293">
          <a:extLst>
            <a:ext uri="{FF2B5EF4-FFF2-40B4-BE49-F238E27FC236}">
              <a16:creationId xmlns:a16="http://schemas.microsoft.com/office/drawing/2014/main" id="{BFE28C56-D745-4BDE-B3F4-05276A4BBE6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5" name="正方形/長方形 294">
          <a:extLst>
            <a:ext uri="{FF2B5EF4-FFF2-40B4-BE49-F238E27FC236}">
              <a16:creationId xmlns:a16="http://schemas.microsoft.com/office/drawing/2014/main" id="{D159A865-1F82-4857-815E-10F7E37085C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6" name="正方形/長方形 295">
          <a:extLst>
            <a:ext uri="{FF2B5EF4-FFF2-40B4-BE49-F238E27FC236}">
              <a16:creationId xmlns:a16="http://schemas.microsoft.com/office/drawing/2014/main" id="{A910B6E6-FB7C-4550-B1A3-D84E61155EC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7" name="正方形/長方形 296">
          <a:extLst>
            <a:ext uri="{FF2B5EF4-FFF2-40B4-BE49-F238E27FC236}">
              <a16:creationId xmlns:a16="http://schemas.microsoft.com/office/drawing/2014/main" id="{445B3BE5-3266-4C51-80C5-88AF2DC89A7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8" name="正方形/長方形 297">
          <a:extLst>
            <a:ext uri="{FF2B5EF4-FFF2-40B4-BE49-F238E27FC236}">
              <a16:creationId xmlns:a16="http://schemas.microsoft.com/office/drawing/2014/main" id="{09D0EBD2-58AE-4E55-9311-9037C918676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9" name="正方形/長方形 298">
          <a:extLst>
            <a:ext uri="{FF2B5EF4-FFF2-40B4-BE49-F238E27FC236}">
              <a16:creationId xmlns:a16="http://schemas.microsoft.com/office/drawing/2014/main" id="{BC559147-CE96-4615-AE48-7C5CA45C6C5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a:extLst>
            <a:ext uri="{FF2B5EF4-FFF2-40B4-BE49-F238E27FC236}">
              <a16:creationId xmlns:a16="http://schemas.microsoft.com/office/drawing/2014/main" id="{8F3E5748-3122-45F1-BA36-4F89C25E0AC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a:extLst>
            <a:ext uri="{FF2B5EF4-FFF2-40B4-BE49-F238E27FC236}">
              <a16:creationId xmlns:a16="http://schemas.microsoft.com/office/drawing/2014/main" id="{2DCA985C-88E0-4B9B-86E7-30299F0A791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a:extLst>
            <a:ext uri="{FF2B5EF4-FFF2-40B4-BE49-F238E27FC236}">
              <a16:creationId xmlns:a16="http://schemas.microsoft.com/office/drawing/2014/main" id="{FE126102-D088-453A-B82A-5F6D9D77E10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a:extLst>
            <a:ext uri="{FF2B5EF4-FFF2-40B4-BE49-F238E27FC236}">
              <a16:creationId xmlns:a16="http://schemas.microsoft.com/office/drawing/2014/main" id="{DFBA7D77-BAB6-47DA-B070-57C9A8ADE92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a:extLst>
            <a:ext uri="{FF2B5EF4-FFF2-40B4-BE49-F238E27FC236}">
              <a16:creationId xmlns:a16="http://schemas.microsoft.com/office/drawing/2014/main" id="{CC8E98AD-8B55-4A7A-A5A5-79823131359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a:extLst>
            <a:ext uri="{FF2B5EF4-FFF2-40B4-BE49-F238E27FC236}">
              <a16:creationId xmlns:a16="http://schemas.microsoft.com/office/drawing/2014/main" id="{60603F2A-9BC3-4BF3-8E33-D148A5E8CE4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a:extLst>
            <a:ext uri="{FF2B5EF4-FFF2-40B4-BE49-F238E27FC236}">
              <a16:creationId xmlns:a16="http://schemas.microsoft.com/office/drawing/2014/main" id="{18EB710B-D735-4907-89FA-C897FF986F4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a:extLst>
            <a:ext uri="{FF2B5EF4-FFF2-40B4-BE49-F238E27FC236}">
              <a16:creationId xmlns:a16="http://schemas.microsoft.com/office/drawing/2014/main" id="{E764B7F2-121A-4DDB-AFE8-A47A371217D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8" name="テキスト ボックス 307">
          <a:extLst>
            <a:ext uri="{FF2B5EF4-FFF2-40B4-BE49-F238E27FC236}">
              <a16:creationId xmlns:a16="http://schemas.microsoft.com/office/drawing/2014/main" id="{6BEF950B-9CD7-4EC2-A996-3768D984948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9" name="直線コネクタ 308">
          <a:extLst>
            <a:ext uri="{FF2B5EF4-FFF2-40B4-BE49-F238E27FC236}">
              <a16:creationId xmlns:a16="http://schemas.microsoft.com/office/drawing/2014/main" id="{53FB8BFB-E1FB-44CB-B981-4D9BBA7C730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10" name="テキスト ボックス 309">
          <a:extLst>
            <a:ext uri="{FF2B5EF4-FFF2-40B4-BE49-F238E27FC236}">
              <a16:creationId xmlns:a16="http://schemas.microsoft.com/office/drawing/2014/main" id="{C11D7AEE-5229-4039-AFAF-29E6A974425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1" name="直線コネクタ 310">
          <a:extLst>
            <a:ext uri="{FF2B5EF4-FFF2-40B4-BE49-F238E27FC236}">
              <a16:creationId xmlns:a16="http://schemas.microsoft.com/office/drawing/2014/main" id="{04E45F01-4883-42E7-87C9-640E18FD991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2" name="テキスト ボックス 311">
          <a:extLst>
            <a:ext uri="{FF2B5EF4-FFF2-40B4-BE49-F238E27FC236}">
              <a16:creationId xmlns:a16="http://schemas.microsoft.com/office/drawing/2014/main" id="{3CB0143E-428E-4F19-8588-E8809060D27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3" name="直線コネクタ 312">
          <a:extLst>
            <a:ext uri="{FF2B5EF4-FFF2-40B4-BE49-F238E27FC236}">
              <a16:creationId xmlns:a16="http://schemas.microsoft.com/office/drawing/2014/main" id="{C13BE295-8B46-4FB0-87B5-0122218FD80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4" name="テキスト ボックス 313">
          <a:extLst>
            <a:ext uri="{FF2B5EF4-FFF2-40B4-BE49-F238E27FC236}">
              <a16:creationId xmlns:a16="http://schemas.microsoft.com/office/drawing/2014/main" id="{325DD3FE-61E4-42CC-AE56-1D11DAF8A72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5" name="直線コネクタ 314">
          <a:extLst>
            <a:ext uri="{FF2B5EF4-FFF2-40B4-BE49-F238E27FC236}">
              <a16:creationId xmlns:a16="http://schemas.microsoft.com/office/drawing/2014/main" id="{D16F7A38-3B7A-4487-8050-86F9490E856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6" name="テキスト ボックス 315">
          <a:extLst>
            <a:ext uri="{FF2B5EF4-FFF2-40B4-BE49-F238E27FC236}">
              <a16:creationId xmlns:a16="http://schemas.microsoft.com/office/drawing/2014/main" id="{4ED93A5F-4EF0-4F2D-857F-9D6FE6CA9F6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7" name="直線コネクタ 316">
          <a:extLst>
            <a:ext uri="{FF2B5EF4-FFF2-40B4-BE49-F238E27FC236}">
              <a16:creationId xmlns:a16="http://schemas.microsoft.com/office/drawing/2014/main" id="{BE46D7BE-1925-4C40-A625-613FB86479A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8" name="テキスト ボックス 317">
          <a:extLst>
            <a:ext uri="{FF2B5EF4-FFF2-40B4-BE49-F238E27FC236}">
              <a16:creationId xmlns:a16="http://schemas.microsoft.com/office/drawing/2014/main" id="{22198124-294A-4AD4-BBB3-9AFE3BEDB04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9" name="直線コネクタ 318">
          <a:extLst>
            <a:ext uri="{FF2B5EF4-FFF2-40B4-BE49-F238E27FC236}">
              <a16:creationId xmlns:a16="http://schemas.microsoft.com/office/drawing/2014/main" id="{57587E74-AB20-47D0-BCEF-452F4C75490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20" name="テキスト ボックス 319">
          <a:extLst>
            <a:ext uri="{FF2B5EF4-FFF2-40B4-BE49-F238E27FC236}">
              <a16:creationId xmlns:a16="http://schemas.microsoft.com/office/drawing/2014/main" id="{35FE28F8-F980-4C2A-89AE-32BC31A97E7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852E703D-AEB0-457B-B627-BF4527BD677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2" name="テキスト ボックス 321">
          <a:extLst>
            <a:ext uri="{FF2B5EF4-FFF2-40B4-BE49-F238E27FC236}">
              <a16:creationId xmlns:a16="http://schemas.microsoft.com/office/drawing/2014/main" id="{12040013-642E-4FBF-9D0D-2DC6DED426B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一般廃棄物処理施設】&#10;有形固定資産減価償却率グラフ枠">
          <a:extLst>
            <a:ext uri="{FF2B5EF4-FFF2-40B4-BE49-F238E27FC236}">
              <a16:creationId xmlns:a16="http://schemas.microsoft.com/office/drawing/2014/main" id="{0F07429A-11F3-4BDE-92F7-DB58BB3983B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324" name="直線コネクタ 323">
          <a:extLst>
            <a:ext uri="{FF2B5EF4-FFF2-40B4-BE49-F238E27FC236}">
              <a16:creationId xmlns:a16="http://schemas.microsoft.com/office/drawing/2014/main" id="{26FA8F0B-4BDA-4432-9CBF-103531E58CEA}"/>
            </a:ext>
          </a:extLst>
        </xdr:cNvPr>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5" name="【一般廃棄物処理施設】&#10;有形固定資産減価償却率最小値テキスト">
          <a:extLst>
            <a:ext uri="{FF2B5EF4-FFF2-40B4-BE49-F238E27FC236}">
              <a16:creationId xmlns:a16="http://schemas.microsoft.com/office/drawing/2014/main" id="{FCB34477-2933-47B8-B628-580CBA05892C}"/>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6" name="直線コネクタ 325">
          <a:extLst>
            <a:ext uri="{FF2B5EF4-FFF2-40B4-BE49-F238E27FC236}">
              <a16:creationId xmlns:a16="http://schemas.microsoft.com/office/drawing/2014/main" id="{5135208C-5758-49A8-845A-D7CCC9E0504E}"/>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327" name="【一般廃棄物処理施設】&#10;有形固定資産減価償却率最大値テキスト">
          <a:extLst>
            <a:ext uri="{FF2B5EF4-FFF2-40B4-BE49-F238E27FC236}">
              <a16:creationId xmlns:a16="http://schemas.microsoft.com/office/drawing/2014/main" id="{34B46941-BB70-4333-A471-400CD2F8F654}"/>
            </a:ext>
          </a:extLst>
        </xdr:cNvPr>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328" name="直線コネクタ 327">
          <a:extLst>
            <a:ext uri="{FF2B5EF4-FFF2-40B4-BE49-F238E27FC236}">
              <a16:creationId xmlns:a16="http://schemas.microsoft.com/office/drawing/2014/main" id="{8A020BF4-6DB4-4368-9240-AA161664E4BC}"/>
            </a:ext>
          </a:extLst>
        </xdr:cNvPr>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141622</xdr:rowOff>
    </xdr:from>
    <xdr:ext cx="405111" cy="259045"/>
    <xdr:sp macro="" textlink="">
      <xdr:nvSpPr>
        <xdr:cNvPr id="329" name="【一般廃棄物処理施設】&#10;有形固定資産減価償却率平均値テキスト">
          <a:extLst>
            <a:ext uri="{FF2B5EF4-FFF2-40B4-BE49-F238E27FC236}">
              <a16:creationId xmlns:a16="http://schemas.microsoft.com/office/drawing/2014/main" id="{C0763517-BF06-43AF-A51D-9134FB98FEDB}"/>
            </a:ext>
          </a:extLst>
        </xdr:cNvPr>
        <xdr:cNvSpPr txBox="1"/>
      </xdr:nvSpPr>
      <xdr:spPr>
        <a:xfrm>
          <a:off x="16357600" y="631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330" name="フローチャート: 判断 329">
          <a:extLst>
            <a:ext uri="{FF2B5EF4-FFF2-40B4-BE49-F238E27FC236}">
              <a16:creationId xmlns:a16="http://schemas.microsoft.com/office/drawing/2014/main" id="{FDD4DD45-D10A-4A77-B3A4-96D193F3BD23}"/>
            </a:ext>
          </a:extLst>
        </xdr:cNvPr>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331" name="フローチャート: 判断 330">
          <a:extLst>
            <a:ext uri="{FF2B5EF4-FFF2-40B4-BE49-F238E27FC236}">
              <a16:creationId xmlns:a16="http://schemas.microsoft.com/office/drawing/2014/main" id="{35CDC02E-3C3F-4CD1-A1FC-F44BF2FA89EB}"/>
            </a:ext>
          </a:extLst>
        </xdr:cNvPr>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27305</xdr:rowOff>
    </xdr:from>
    <xdr:to>
      <xdr:col>76</xdr:col>
      <xdr:colOff>165100</xdr:colOff>
      <xdr:row>37</xdr:row>
      <xdr:rowOff>128905</xdr:rowOff>
    </xdr:to>
    <xdr:sp macro="" textlink="">
      <xdr:nvSpPr>
        <xdr:cNvPr id="332" name="フローチャート: 判断 331">
          <a:extLst>
            <a:ext uri="{FF2B5EF4-FFF2-40B4-BE49-F238E27FC236}">
              <a16:creationId xmlns:a16="http://schemas.microsoft.com/office/drawing/2014/main" id="{D5E80117-AE37-4DE0-BDCD-DCDE9636A86D}"/>
            </a:ext>
          </a:extLst>
        </xdr:cNvPr>
        <xdr:cNvSpPr/>
      </xdr:nvSpPr>
      <xdr:spPr>
        <a:xfrm>
          <a:off x="14541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333" name="フローチャート: 判断 332">
          <a:extLst>
            <a:ext uri="{FF2B5EF4-FFF2-40B4-BE49-F238E27FC236}">
              <a16:creationId xmlns:a16="http://schemas.microsoft.com/office/drawing/2014/main" id="{4F2C27E0-CC38-4131-96D7-A495F9A6C77C}"/>
            </a:ext>
          </a:extLst>
        </xdr:cNvPr>
        <xdr:cNvSpPr/>
      </xdr:nvSpPr>
      <xdr:spPr>
        <a:xfrm>
          <a:off x="13652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158750</xdr:rowOff>
    </xdr:from>
    <xdr:to>
      <xdr:col>67</xdr:col>
      <xdr:colOff>101600</xdr:colOff>
      <xdr:row>37</xdr:row>
      <xdr:rowOff>88900</xdr:rowOff>
    </xdr:to>
    <xdr:sp macro="" textlink="">
      <xdr:nvSpPr>
        <xdr:cNvPr id="334" name="フローチャート: 判断 333">
          <a:extLst>
            <a:ext uri="{FF2B5EF4-FFF2-40B4-BE49-F238E27FC236}">
              <a16:creationId xmlns:a16="http://schemas.microsoft.com/office/drawing/2014/main" id="{7545666F-D3DC-4A72-894A-9B13D54DB29F}"/>
            </a:ext>
          </a:extLst>
        </xdr:cNvPr>
        <xdr:cNvSpPr/>
      </xdr:nvSpPr>
      <xdr:spPr>
        <a:xfrm>
          <a:off x="12763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BAE60DF-F39A-4350-AA8A-8CCB5C181EB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F0A93459-2D31-4E68-A863-3A6BC91D985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8D8CEB70-0D8B-4637-A7E8-0FCB1F440AD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F47A8306-DC68-4C02-A730-C1B1A8486E4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B0E88CDE-114E-4B78-B14D-F90716C0CA7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147320</xdr:rowOff>
    </xdr:from>
    <xdr:to>
      <xdr:col>85</xdr:col>
      <xdr:colOff>177800</xdr:colOff>
      <xdr:row>42</xdr:row>
      <xdr:rowOff>77470</xdr:rowOff>
    </xdr:to>
    <xdr:sp macro="" textlink="">
      <xdr:nvSpPr>
        <xdr:cNvPr id="340" name="楕円 339">
          <a:extLst>
            <a:ext uri="{FF2B5EF4-FFF2-40B4-BE49-F238E27FC236}">
              <a16:creationId xmlns:a16="http://schemas.microsoft.com/office/drawing/2014/main" id="{EFE8B8D7-4EDA-4A3A-A473-859CA2E35462}"/>
            </a:ext>
          </a:extLst>
        </xdr:cNvPr>
        <xdr:cNvSpPr/>
      </xdr:nvSpPr>
      <xdr:spPr>
        <a:xfrm>
          <a:off x="16268700" y="71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62247</xdr:rowOff>
    </xdr:from>
    <xdr:ext cx="405111" cy="259045"/>
    <xdr:sp macro="" textlink="">
      <xdr:nvSpPr>
        <xdr:cNvPr id="341" name="【一般廃棄物処理施設】&#10;有形固定資産減価償却率該当値テキスト">
          <a:extLst>
            <a:ext uri="{FF2B5EF4-FFF2-40B4-BE49-F238E27FC236}">
              <a16:creationId xmlns:a16="http://schemas.microsoft.com/office/drawing/2014/main" id="{31D5D2CE-C8AA-418A-94B8-6E959A1A9253}"/>
            </a:ext>
          </a:extLst>
        </xdr:cNvPr>
        <xdr:cNvSpPr txBox="1"/>
      </xdr:nvSpPr>
      <xdr:spPr>
        <a:xfrm>
          <a:off x="16357600" y="709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107315</xdr:rowOff>
    </xdr:from>
    <xdr:to>
      <xdr:col>81</xdr:col>
      <xdr:colOff>101600</xdr:colOff>
      <xdr:row>42</xdr:row>
      <xdr:rowOff>37465</xdr:rowOff>
    </xdr:to>
    <xdr:sp macro="" textlink="">
      <xdr:nvSpPr>
        <xdr:cNvPr id="342" name="楕円 341">
          <a:extLst>
            <a:ext uri="{FF2B5EF4-FFF2-40B4-BE49-F238E27FC236}">
              <a16:creationId xmlns:a16="http://schemas.microsoft.com/office/drawing/2014/main" id="{D4C78D59-55AF-4ED1-ADB0-5BCB3D59276B}"/>
            </a:ext>
          </a:extLst>
        </xdr:cNvPr>
        <xdr:cNvSpPr/>
      </xdr:nvSpPr>
      <xdr:spPr>
        <a:xfrm>
          <a:off x="154305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158115</xdr:rowOff>
    </xdr:from>
    <xdr:to>
      <xdr:col>85</xdr:col>
      <xdr:colOff>127000</xdr:colOff>
      <xdr:row>42</xdr:row>
      <xdr:rowOff>26670</xdr:rowOff>
    </xdr:to>
    <xdr:cxnSp macro="">
      <xdr:nvCxnSpPr>
        <xdr:cNvPr id="343" name="直線コネクタ 342">
          <a:extLst>
            <a:ext uri="{FF2B5EF4-FFF2-40B4-BE49-F238E27FC236}">
              <a16:creationId xmlns:a16="http://schemas.microsoft.com/office/drawing/2014/main" id="{AB45F431-93F3-4CF8-9AF6-63356FE2CCB6}"/>
            </a:ext>
          </a:extLst>
        </xdr:cNvPr>
        <xdr:cNvCxnSpPr/>
      </xdr:nvCxnSpPr>
      <xdr:spPr>
        <a:xfrm>
          <a:off x="15481300" y="71875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67310</xdr:rowOff>
    </xdr:from>
    <xdr:to>
      <xdr:col>76</xdr:col>
      <xdr:colOff>165100</xdr:colOff>
      <xdr:row>41</xdr:row>
      <xdr:rowOff>168910</xdr:rowOff>
    </xdr:to>
    <xdr:sp macro="" textlink="">
      <xdr:nvSpPr>
        <xdr:cNvPr id="344" name="楕円 343">
          <a:extLst>
            <a:ext uri="{FF2B5EF4-FFF2-40B4-BE49-F238E27FC236}">
              <a16:creationId xmlns:a16="http://schemas.microsoft.com/office/drawing/2014/main" id="{990CD263-06B4-4387-9FD0-BD97D22696FF}"/>
            </a:ext>
          </a:extLst>
        </xdr:cNvPr>
        <xdr:cNvSpPr/>
      </xdr:nvSpPr>
      <xdr:spPr>
        <a:xfrm>
          <a:off x="14541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118110</xdr:rowOff>
    </xdr:from>
    <xdr:to>
      <xdr:col>81</xdr:col>
      <xdr:colOff>50800</xdr:colOff>
      <xdr:row>41</xdr:row>
      <xdr:rowOff>158115</xdr:rowOff>
    </xdr:to>
    <xdr:cxnSp macro="">
      <xdr:nvCxnSpPr>
        <xdr:cNvPr id="345" name="直線コネクタ 344">
          <a:extLst>
            <a:ext uri="{FF2B5EF4-FFF2-40B4-BE49-F238E27FC236}">
              <a16:creationId xmlns:a16="http://schemas.microsoft.com/office/drawing/2014/main" id="{5D4D515B-18DB-44AA-A4D4-F7A5F3892F12}"/>
            </a:ext>
          </a:extLst>
        </xdr:cNvPr>
        <xdr:cNvCxnSpPr/>
      </xdr:nvCxnSpPr>
      <xdr:spPr>
        <a:xfrm>
          <a:off x="14592300" y="71475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27305</xdr:rowOff>
    </xdr:from>
    <xdr:to>
      <xdr:col>72</xdr:col>
      <xdr:colOff>38100</xdr:colOff>
      <xdr:row>41</xdr:row>
      <xdr:rowOff>128905</xdr:rowOff>
    </xdr:to>
    <xdr:sp macro="" textlink="">
      <xdr:nvSpPr>
        <xdr:cNvPr id="346" name="楕円 345">
          <a:extLst>
            <a:ext uri="{FF2B5EF4-FFF2-40B4-BE49-F238E27FC236}">
              <a16:creationId xmlns:a16="http://schemas.microsoft.com/office/drawing/2014/main" id="{B44690CC-BB10-4DFD-BE15-E30FC6C3468C}"/>
            </a:ext>
          </a:extLst>
        </xdr:cNvPr>
        <xdr:cNvSpPr/>
      </xdr:nvSpPr>
      <xdr:spPr>
        <a:xfrm>
          <a:off x="13652500" y="70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78105</xdr:rowOff>
    </xdr:from>
    <xdr:to>
      <xdr:col>76</xdr:col>
      <xdr:colOff>114300</xdr:colOff>
      <xdr:row>41</xdr:row>
      <xdr:rowOff>118110</xdr:rowOff>
    </xdr:to>
    <xdr:cxnSp macro="">
      <xdr:nvCxnSpPr>
        <xdr:cNvPr id="347" name="直線コネクタ 346">
          <a:extLst>
            <a:ext uri="{FF2B5EF4-FFF2-40B4-BE49-F238E27FC236}">
              <a16:creationId xmlns:a16="http://schemas.microsoft.com/office/drawing/2014/main" id="{C0CCBF74-5835-4475-9C18-7A04ABE4594D}"/>
            </a:ext>
          </a:extLst>
        </xdr:cNvPr>
        <xdr:cNvCxnSpPr/>
      </xdr:nvCxnSpPr>
      <xdr:spPr>
        <a:xfrm>
          <a:off x="13703300" y="71075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158750</xdr:rowOff>
    </xdr:from>
    <xdr:to>
      <xdr:col>67</xdr:col>
      <xdr:colOff>101600</xdr:colOff>
      <xdr:row>41</xdr:row>
      <xdr:rowOff>88900</xdr:rowOff>
    </xdr:to>
    <xdr:sp macro="" textlink="">
      <xdr:nvSpPr>
        <xdr:cNvPr id="348" name="楕円 347">
          <a:extLst>
            <a:ext uri="{FF2B5EF4-FFF2-40B4-BE49-F238E27FC236}">
              <a16:creationId xmlns:a16="http://schemas.microsoft.com/office/drawing/2014/main" id="{EE52223E-5902-470F-9CD0-E63505865EF2}"/>
            </a:ext>
          </a:extLst>
        </xdr:cNvPr>
        <xdr:cNvSpPr/>
      </xdr:nvSpPr>
      <xdr:spPr>
        <a:xfrm>
          <a:off x="12763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38100</xdr:rowOff>
    </xdr:from>
    <xdr:to>
      <xdr:col>71</xdr:col>
      <xdr:colOff>177800</xdr:colOff>
      <xdr:row>41</xdr:row>
      <xdr:rowOff>78105</xdr:rowOff>
    </xdr:to>
    <xdr:cxnSp macro="">
      <xdr:nvCxnSpPr>
        <xdr:cNvPr id="349" name="直線コネクタ 348">
          <a:extLst>
            <a:ext uri="{FF2B5EF4-FFF2-40B4-BE49-F238E27FC236}">
              <a16:creationId xmlns:a16="http://schemas.microsoft.com/office/drawing/2014/main" id="{FE3F96B5-87E0-40D8-8DED-03EE0C73CF08}"/>
            </a:ext>
          </a:extLst>
        </xdr:cNvPr>
        <xdr:cNvCxnSpPr/>
      </xdr:nvCxnSpPr>
      <xdr:spPr>
        <a:xfrm>
          <a:off x="12814300" y="70675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350" name="n_1aveValue【一般廃棄物処理施設】&#10;有形固定資産減価償却率">
          <a:extLst>
            <a:ext uri="{FF2B5EF4-FFF2-40B4-BE49-F238E27FC236}">
              <a16:creationId xmlns:a16="http://schemas.microsoft.com/office/drawing/2014/main" id="{F07E3486-513C-44FA-8679-A935FABE05BA}"/>
            </a:ext>
          </a:extLst>
        </xdr:cNvPr>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145432</xdr:rowOff>
    </xdr:from>
    <xdr:ext cx="405111" cy="259045"/>
    <xdr:sp macro="" textlink="">
      <xdr:nvSpPr>
        <xdr:cNvPr id="351" name="n_2aveValue【一般廃棄物処理施設】&#10;有形固定資産減価償却率">
          <a:extLst>
            <a:ext uri="{FF2B5EF4-FFF2-40B4-BE49-F238E27FC236}">
              <a16:creationId xmlns:a16="http://schemas.microsoft.com/office/drawing/2014/main" id="{A8D35A5A-2BC4-4EF4-98FA-AE7E368E6EF5}"/>
            </a:ext>
          </a:extLst>
        </xdr:cNvPr>
        <xdr:cNvSpPr txBox="1"/>
      </xdr:nvSpPr>
      <xdr:spPr>
        <a:xfrm>
          <a:off x="14389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103522</xdr:rowOff>
    </xdr:from>
    <xdr:ext cx="405111" cy="259045"/>
    <xdr:sp macro="" textlink="">
      <xdr:nvSpPr>
        <xdr:cNvPr id="352" name="n_3aveValue【一般廃棄物処理施設】&#10;有形固定資産減価償却率">
          <a:extLst>
            <a:ext uri="{FF2B5EF4-FFF2-40B4-BE49-F238E27FC236}">
              <a16:creationId xmlns:a16="http://schemas.microsoft.com/office/drawing/2014/main" id="{7000A0B3-4484-4CE3-8E4A-A04C91020288}"/>
            </a:ext>
          </a:extLst>
        </xdr:cNvPr>
        <xdr:cNvSpPr txBox="1"/>
      </xdr:nvSpPr>
      <xdr:spPr>
        <a:xfrm>
          <a:off x="13500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105427</xdr:rowOff>
    </xdr:from>
    <xdr:ext cx="405111" cy="259045"/>
    <xdr:sp macro="" textlink="">
      <xdr:nvSpPr>
        <xdr:cNvPr id="353" name="n_4aveValue【一般廃棄物処理施設】&#10;有形固定資産減価償却率">
          <a:extLst>
            <a:ext uri="{FF2B5EF4-FFF2-40B4-BE49-F238E27FC236}">
              <a16:creationId xmlns:a16="http://schemas.microsoft.com/office/drawing/2014/main" id="{949C8271-59F4-4BB9-A7EF-1905484EDBB8}"/>
            </a:ext>
          </a:extLst>
        </xdr:cNvPr>
        <xdr:cNvSpPr txBox="1"/>
      </xdr:nvSpPr>
      <xdr:spPr>
        <a:xfrm>
          <a:off x="12611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28592</xdr:rowOff>
    </xdr:from>
    <xdr:ext cx="405111" cy="259045"/>
    <xdr:sp macro="" textlink="">
      <xdr:nvSpPr>
        <xdr:cNvPr id="354" name="n_1mainValue【一般廃棄物処理施設】&#10;有形固定資産減価償却率">
          <a:extLst>
            <a:ext uri="{FF2B5EF4-FFF2-40B4-BE49-F238E27FC236}">
              <a16:creationId xmlns:a16="http://schemas.microsoft.com/office/drawing/2014/main" id="{88B046F4-63FE-4D2F-8C7E-18D921BC4440}"/>
            </a:ext>
          </a:extLst>
        </xdr:cNvPr>
        <xdr:cNvSpPr txBox="1"/>
      </xdr:nvSpPr>
      <xdr:spPr>
        <a:xfrm>
          <a:off x="15266044"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160037</xdr:rowOff>
    </xdr:from>
    <xdr:ext cx="405111" cy="259045"/>
    <xdr:sp macro="" textlink="">
      <xdr:nvSpPr>
        <xdr:cNvPr id="355" name="n_2mainValue【一般廃棄物処理施設】&#10;有形固定資産減価償却率">
          <a:extLst>
            <a:ext uri="{FF2B5EF4-FFF2-40B4-BE49-F238E27FC236}">
              <a16:creationId xmlns:a16="http://schemas.microsoft.com/office/drawing/2014/main" id="{916A1BFE-4D4E-4A15-8A9C-C95212AEBA75}"/>
            </a:ext>
          </a:extLst>
        </xdr:cNvPr>
        <xdr:cNvSpPr txBox="1"/>
      </xdr:nvSpPr>
      <xdr:spPr>
        <a:xfrm>
          <a:off x="14389744"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120032</xdr:rowOff>
    </xdr:from>
    <xdr:ext cx="405111" cy="259045"/>
    <xdr:sp macro="" textlink="">
      <xdr:nvSpPr>
        <xdr:cNvPr id="356" name="n_3mainValue【一般廃棄物処理施設】&#10;有形固定資産減価償却率">
          <a:extLst>
            <a:ext uri="{FF2B5EF4-FFF2-40B4-BE49-F238E27FC236}">
              <a16:creationId xmlns:a16="http://schemas.microsoft.com/office/drawing/2014/main" id="{BE9C468D-33ED-46A6-8431-F0625239774F}"/>
            </a:ext>
          </a:extLst>
        </xdr:cNvPr>
        <xdr:cNvSpPr txBox="1"/>
      </xdr:nvSpPr>
      <xdr:spPr>
        <a:xfrm>
          <a:off x="13500744"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80027</xdr:rowOff>
    </xdr:from>
    <xdr:ext cx="405111" cy="259045"/>
    <xdr:sp macro="" textlink="">
      <xdr:nvSpPr>
        <xdr:cNvPr id="357" name="n_4mainValue【一般廃棄物処理施設】&#10;有形固定資産減価償却率">
          <a:extLst>
            <a:ext uri="{FF2B5EF4-FFF2-40B4-BE49-F238E27FC236}">
              <a16:creationId xmlns:a16="http://schemas.microsoft.com/office/drawing/2014/main" id="{AB0F5185-EE86-4B3E-873E-379B6EA261F5}"/>
            </a:ext>
          </a:extLst>
        </xdr:cNvPr>
        <xdr:cNvSpPr txBox="1"/>
      </xdr:nvSpPr>
      <xdr:spPr>
        <a:xfrm>
          <a:off x="12611744"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a:extLst>
            <a:ext uri="{FF2B5EF4-FFF2-40B4-BE49-F238E27FC236}">
              <a16:creationId xmlns:a16="http://schemas.microsoft.com/office/drawing/2014/main" id="{8B0B7AB0-7186-4180-8CE3-4D5BA07ACA6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a:extLst>
            <a:ext uri="{FF2B5EF4-FFF2-40B4-BE49-F238E27FC236}">
              <a16:creationId xmlns:a16="http://schemas.microsoft.com/office/drawing/2014/main" id="{67B1CCFF-629E-4BC9-95A1-332BE13F17D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a:extLst>
            <a:ext uri="{FF2B5EF4-FFF2-40B4-BE49-F238E27FC236}">
              <a16:creationId xmlns:a16="http://schemas.microsoft.com/office/drawing/2014/main" id="{C6F544ED-D3E5-4707-92CA-4250F28AAD8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a:extLst>
            <a:ext uri="{FF2B5EF4-FFF2-40B4-BE49-F238E27FC236}">
              <a16:creationId xmlns:a16="http://schemas.microsoft.com/office/drawing/2014/main" id="{FA86C44E-B8E1-4838-BA52-A507881504C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a:extLst>
            <a:ext uri="{FF2B5EF4-FFF2-40B4-BE49-F238E27FC236}">
              <a16:creationId xmlns:a16="http://schemas.microsoft.com/office/drawing/2014/main" id="{A0A91A53-C925-4987-BEDE-4E3178CF5EF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a:extLst>
            <a:ext uri="{FF2B5EF4-FFF2-40B4-BE49-F238E27FC236}">
              <a16:creationId xmlns:a16="http://schemas.microsoft.com/office/drawing/2014/main" id="{EDF2468C-D451-41AD-94FF-069D8F56B95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a:extLst>
            <a:ext uri="{FF2B5EF4-FFF2-40B4-BE49-F238E27FC236}">
              <a16:creationId xmlns:a16="http://schemas.microsoft.com/office/drawing/2014/main" id="{B9604324-D3B0-4592-B973-F64F8AE4238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a:extLst>
            <a:ext uri="{FF2B5EF4-FFF2-40B4-BE49-F238E27FC236}">
              <a16:creationId xmlns:a16="http://schemas.microsoft.com/office/drawing/2014/main" id="{31B0872F-DA3C-4FD4-BB48-EAEC5B517C1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a:extLst>
            <a:ext uri="{FF2B5EF4-FFF2-40B4-BE49-F238E27FC236}">
              <a16:creationId xmlns:a16="http://schemas.microsoft.com/office/drawing/2014/main" id="{5D48E1BE-A9A5-4AAB-91B1-F9757859C9B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a:extLst>
            <a:ext uri="{FF2B5EF4-FFF2-40B4-BE49-F238E27FC236}">
              <a16:creationId xmlns:a16="http://schemas.microsoft.com/office/drawing/2014/main" id="{0024FA1D-C5A6-4877-A3BC-0BF2DEE2CAC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8" name="直線コネクタ 367">
          <a:extLst>
            <a:ext uri="{FF2B5EF4-FFF2-40B4-BE49-F238E27FC236}">
              <a16:creationId xmlns:a16="http://schemas.microsoft.com/office/drawing/2014/main" id="{74AD997A-4861-41CD-B915-772DE9E141B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9" name="テキスト ボックス 368">
          <a:extLst>
            <a:ext uri="{FF2B5EF4-FFF2-40B4-BE49-F238E27FC236}">
              <a16:creationId xmlns:a16="http://schemas.microsoft.com/office/drawing/2014/main" id="{4CFF909B-D554-47EF-8644-C9CE7321440B}"/>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0" name="直線コネクタ 369">
          <a:extLst>
            <a:ext uri="{FF2B5EF4-FFF2-40B4-BE49-F238E27FC236}">
              <a16:creationId xmlns:a16="http://schemas.microsoft.com/office/drawing/2014/main" id="{A6CBCAF4-847A-4887-BB10-CF051C1A926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1" name="テキスト ボックス 370">
          <a:extLst>
            <a:ext uri="{FF2B5EF4-FFF2-40B4-BE49-F238E27FC236}">
              <a16:creationId xmlns:a16="http://schemas.microsoft.com/office/drawing/2014/main" id="{7D36E5AE-DB81-46CE-BFC1-7450ED7D9DC6}"/>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2" name="直線コネクタ 371">
          <a:extLst>
            <a:ext uri="{FF2B5EF4-FFF2-40B4-BE49-F238E27FC236}">
              <a16:creationId xmlns:a16="http://schemas.microsoft.com/office/drawing/2014/main" id="{5D72C98B-A7C3-4A46-9CD9-F611DA77AD3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3" name="テキスト ボックス 372">
          <a:extLst>
            <a:ext uri="{FF2B5EF4-FFF2-40B4-BE49-F238E27FC236}">
              <a16:creationId xmlns:a16="http://schemas.microsoft.com/office/drawing/2014/main" id="{F47AC816-0DF7-40C7-A8ED-175512DA0837}"/>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4" name="直線コネクタ 373">
          <a:extLst>
            <a:ext uri="{FF2B5EF4-FFF2-40B4-BE49-F238E27FC236}">
              <a16:creationId xmlns:a16="http://schemas.microsoft.com/office/drawing/2014/main" id="{6A826F77-F663-4D32-A3CA-44745B76141A}"/>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5" name="テキスト ボックス 374">
          <a:extLst>
            <a:ext uri="{FF2B5EF4-FFF2-40B4-BE49-F238E27FC236}">
              <a16:creationId xmlns:a16="http://schemas.microsoft.com/office/drawing/2014/main" id="{F5467FBA-9282-4231-A3C3-DD93EEAAE8BD}"/>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6" name="直線コネクタ 375">
          <a:extLst>
            <a:ext uri="{FF2B5EF4-FFF2-40B4-BE49-F238E27FC236}">
              <a16:creationId xmlns:a16="http://schemas.microsoft.com/office/drawing/2014/main" id="{FBD7D559-78C9-4AF8-B64F-E05D392E63C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7" name="テキスト ボックス 376">
          <a:extLst>
            <a:ext uri="{FF2B5EF4-FFF2-40B4-BE49-F238E27FC236}">
              <a16:creationId xmlns:a16="http://schemas.microsoft.com/office/drawing/2014/main" id="{8195A6CA-A008-4F5F-803D-4BF349AB6D06}"/>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a:extLst>
            <a:ext uri="{FF2B5EF4-FFF2-40B4-BE49-F238E27FC236}">
              <a16:creationId xmlns:a16="http://schemas.microsoft.com/office/drawing/2014/main" id="{487EF77B-62D1-4A09-AF99-2145501D8DA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9" name="テキスト ボックス 378">
          <a:extLst>
            <a:ext uri="{FF2B5EF4-FFF2-40B4-BE49-F238E27FC236}">
              <a16:creationId xmlns:a16="http://schemas.microsoft.com/office/drawing/2014/main" id="{4F8D331F-0801-4ED9-90D5-0C47E499744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a:extLst>
            <a:ext uri="{FF2B5EF4-FFF2-40B4-BE49-F238E27FC236}">
              <a16:creationId xmlns:a16="http://schemas.microsoft.com/office/drawing/2014/main" id="{047E02C5-3566-4436-8CAA-EC1F758A192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381" name="直線コネクタ 380">
          <a:extLst>
            <a:ext uri="{FF2B5EF4-FFF2-40B4-BE49-F238E27FC236}">
              <a16:creationId xmlns:a16="http://schemas.microsoft.com/office/drawing/2014/main" id="{5254B6D8-6844-4352-B18F-A3100995EEDB}"/>
            </a:ext>
          </a:extLst>
        </xdr:cNvPr>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382" name="【一般廃棄物処理施設】&#10;一人当たり有形固定資産（償却資産）額最小値テキスト">
          <a:extLst>
            <a:ext uri="{FF2B5EF4-FFF2-40B4-BE49-F238E27FC236}">
              <a16:creationId xmlns:a16="http://schemas.microsoft.com/office/drawing/2014/main" id="{A3837962-8A2C-44EB-B0ED-A1139DB72652}"/>
            </a:ext>
          </a:extLst>
        </xdr:cNvPr>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383" name="直線コネクタ 382">
          <a:extLst>
            <a:ext uri="{FF2B5EF4-FFF2-40B4-BE49-F238E27FC236}">
              <a16:creationId xmlns:a16="http://schemas.microsoft.com/office/drawing/2014/main" id="{34B6DAC2-7E7A-41D7-8CF6-6B16FB55DFC1}"/>
            </a:ext>
          </a:extLst>
        </xdr:cNvPr>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384" name="【一般廃棄物処理施設】&#10;一人当たり有形固定資産（償却資産）額最大値テキスト">
          <a:extLst>
            <a:ext uri="{FF2B5EF4-FFF2-40B4-BE49-F238E27FC236}">
              <a16:creationId xmlns:a16="http://schemas.microsoft.com/office/drawing/2014/main" id="{9ECDA8FA-0C3E-4D0E-BFF0-B3804AC600D7}"/>
            </a:ext>
          </a:extLst>
        </xdr:cNvPr>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385" name="直線コネクタ 384">
          <a:extLst>
            <a:ext uri="{FF2B5EF4-FFF2-40B4-BE49-F238E27FC236}">
              <a16:creationId xmlns:a16="http://schemas.microsoft.com/office/drawing/2014/main" id="{9A1F2A12-7837-426B-A857-D442535B230C}"/>
            </a:ext>
          </a:extLst>
        </xdr:cNvPr>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122107</xdr:rowOff>
    </xdr:from>
    <xdr:ext cx="599010" cy="259045"/>
    <xdr:sp macro="" textlink="">
      <xdr:nvSpPr>
        <xdr:cNvPr id="386" name="【一般廃棄物処理施設】&#10;一人当たり有形固定資産（償却資産）額平均値テキスト">
          <a:extLst>
            <a:ext uri="{FF2B5EF4-FFF2-40B4-BE49-F238E27FC236}">
              <a16:creationId xmlns:a16="http://schemas.microsoft.com/office/drawing/2014/main" id="{F8BA7BAB-FE39-4D07-B0B4-135DC1EABD14}"/>
            </a:ext>
          </a:extLst>
        </xdr:cNvPr>
        <xdr:cNvSpPr txBox="1"/>
      </xdr:nvSpPr>
      <xdr:spPr>
        <a:xfrm>
          <a:off x="22199600" y="6465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387" name="フローチャート: 判断 386">
          <a:extLst>
            <a:ext uri="{FF2B5EF4-FFF2-40B4-BE49-F238E27FC236}">
              <a16:creationId xmlns:a16="http://schemas.microsoft.com/office/drawing/2014/main" id="{0067AB3C-9856-408A-B84C-26C38533B1AE}"/>
            </a:ext>
          </a:extLst>
        </xdr:cNvPr>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150056</xdr:rowOff>
    </xdr:from>
    <xdr:to>
      <xdr:col>112</xdr:col>
      <xdr:colOff>38100</xdr:colOff>
      <xdr:row>38</xdr:row>
      <xdr:rowOff>80206</xdr:rowOff>
    </xdr:to>
    <xdr:sp macro="" textlink="">
      <xdr:nvSpPr>
        <xdr:cNvPr id="388" name="フローチャート: 判断 387">
          <a:extLst>
            <a:ext uri="{FF2B5EF4-FFF2-40B4-BE49-F238E27FC236}">
              <a16:creationId xmlns:a16="http://schemas.microsoft.com/office/drawing/2014/main" id="{7ABB97F1-D64D-410F-B9D2-843BA4A787E2}"/>
            </a:ext>
          </a:extLst>
        </xdr:cNvPr>
        <xdr:cNvSpPr/>
      </xdr:nvSpPr>
      <xdr:spPr>
        <a:xfrm>
          <a:off x="21272500" y="649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39432</xdr:rowOff>
    </xdr:from>
    <xdr:to>
      <xdr:col>107</xdr:col>
      <xdr:colOff>101600</xdr:colOff>
      <xdr:row>38</xdr:row>
      <xdr:rowOff>141032</xdr:rowOff>
    </xdr:to>
    <xdr:sp macro="" textlink="">
      <xdr:nvSpPr>
        <xdr:cNvPr id="389" name="フローチャート: 判断 388">
          <a:extLst>
            <a:ext uri="{FF2B5EF4-FFF2-40B4-BE49-F238E27FC236}">
              <a16:creationId xmlns:a16="http://schemas.microsoft.com/office/drawing/2014/main" id="{A968F2A0-1334-4F5D-B1F9-80E1433F1E78}"/>
            </a:ext>
          </a:extLst>
        </xdr:cNvPr>
        <xdr:cNvSpPr/>
      </xdr:nvSpPr>
      <xdr:spPr>
        <a:xfrm>
          <a:off x="20383500" y="6554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36845</xdr:rowOff>
    </xdr:from>
    <xdr:to>
      <xdr:col>102</xdr:col>
      <xdr:colOff>165100</xdr:colOff>
      <xdr:row>38</xdr:row>
      <xdr:rowOff>138445</xdr:rowOff>
    </xdr:to>
    <xdr:sp macro="" textlink="">
      <xdr:nvSpPr>
        <xdr:cNvPr id="390" name="フローチャート: 判断 389">
          <a:extLst>
            <a:ext uri="{FF2B5EF4-FFF2-40B4-BE49-F238E27FC236}">
              <a16:creationId xmlns:a16="http://schemas.microsoft.com/office/drawing/2014/main" id="{FBE98ACB-A54C-4CDD-A618-0B38C86AF24F}"/>
            </a:ext>
          </a:extLst>
        </xdr:cNvPr>
        <xdr:cNvSpPr/>
      </xdr:nvSpPr>
      <xdr:spPr>
        <a:xfrm>
          <a:off x="19494500" y="655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117290</xdr:rowOff>
    </xdr:from>
    <xdr:to>
      <xdr:col>98</xdr:col>
      <xdr:colOff>38100</xdr:colOff>
      <xdr:row>39</xdr:row>
      <xdr:rowOff>47440</xdr:rowOff>
    </xdr:to>
    <xdr:sp macro="" textlink="">
      <xdr:nvSpPr>
        <xdr:cNvPr id="391" name="フローチャート: 判断 390">
          <a:extLst>
            <a:ext uri="{FF2B5EF4-FFF2-40B4-BE49-F238E27FC236}">
              <a16:creationId xmlns:a16="http://schemas.microsoft.com/office/drawing/2014/main" id="{5C29A50A-DDF6-46EC-B9F7-E3DF9CA88912}"/>
            </a:ext>
          </a:extLst>
        </xdr:cNvPr>
        <xdr:cNvSpPr/>
      </xdr:nvSpPr>
      <xdr:spPr>
        <a:xfrm>
          <a:off x="18605500" y="66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301389E2-22C3-4E37-BEB3-636F017B548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F1D25229-F012-49FB-AAA3-37A892ED0EB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DA1796D5-B062-411A-B0CA-0C15CCEB7FB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EA2885F-C5F8-4996-AB30-56EFC8073A0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404A4E7A-742E-4A0B-9368-07B1C16E666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71821</xdr:rowOff>
    </xdr:from>
    <xdr:to>
      <xdr:col>116</xdr:col>
      <xdr:colOff>114300</xdr:colOff>
      <xdr:row>42</xdr:row>
      <xdr:rowOff>1971</xdr:rowOff>
    </xdr:to>
    <xdr:sp macro="" textlink="">
      <xdr:nvSpPr>
        <xdr:cNvPr id="397" name="楕円 396">
          <a:extLst>
            <a:ext uri="{FF2B5EF4-FFF2-40B4-BE49-F238E27FC236}">
              <a16:creationId xmlns:a16="http://schemas.microsoft.com/office/drawing/2014/main" id="{D926FCBF-835C-44CF-A798-035DE018EAD2}"/>
            </a:ext>
          </a:extLst>
        </xdr:cNvPr>
        <xdr:cNvSpPr/>
      </xdr:nvSpPr>
      <xdr:spPr>
        <a:xfrm>
          <a:off x="22110700" y="71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158198</xdr:rowOff>
    </xdr:from>
    <xdr:ext cx="534377" cy="259045"/>
    <xdr:sp macro="" textlink="">
      <xdr:nvSpPr>
        <xdr:cNvPr id="398" name="【一般廃棄物処理施設】&#10;一人当たり有形固定資産（償却資産）額該当値テキスト">
          <a:extLst>
            <a:ext uri="{FF2B5EF4-FFF2-40B4-BE49-F238E27FC236}">
              <a16:creationId xmlns:a16="http://schemas.microsoft.com/office/drawing/2014/main" id="{9BA71ABD-2DB2-468B-9F23-1E02492171FF}"/>
            </a:ext>
          </a:extLst>
        </xdr:cNvPr>
        <xdr:cNvSpPr txBox="1"/>
      </xdr:nvSpPr>
      <xdr:spPr>
        <a:xfrm>
          <a:off x="22199600" y="70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73558</xdr:rowOff>
    </xdr:from>
    <xdr:to>
      <xdr:col>112</xdr:col>
      <xdr:colOff>38100</xdr:colOff>
      <xdr:row>42</xdr:row>
      <xdr:rowOff>3708</xdr:rowOff>
    </xdr:to>
    <xdr:sp macro="" textlink="">
      <xdr:nvSpPr>
        <xdr:cNvPr id="399" name="楕円 398">
          <a:extLst>
            <a:ext uri="{FF2B5EF4-FFF2-40B4-BE49-F238E27FC236}">
              <a16:creationId xmlns:a16="http://schemas.microsoft.com/office/drawing/2014/main" id="{B3FFBA28-757A-43BF-91DE-60247CEA291E}"/>
            </a:ext>
          </a:extLst>
        </xdr:cNvPr>
        <xdr:cNvSpPr/>
      </xdr:nvSpPr>
      <xdr:spPr>
        <a:xfrm>
          <a:off x="21272500" y="710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122621</xdr:rowOff>
    </xdr:from>
    <xdr:to>
      <xdr:col>116</xdr:col>
      <xdr:colOff>63500</xdr:colOff>
      <xdr:row>41</xdr:row>
      <xdr:rowOff>124358</xdr:rowOff>
    </xdr:to>
    <xdr:cxnSp macro="">
      <xdr:nvCxnSpPr>
        <xdr:cNvPr id="400" name="直線コネクタ 399">
          <a:extLst>
            <a:ext uri="{FF2B5EF4-FFF2-40B4-BE49-F238E27FC236}">
              <a16:creationId xmlns:a16="http://schemas.microsoft.com/office/drawing/2014/main" id="{5E36BFE3-1D64-4515-9C59-081B0DB110D9}"/>
            </a:ext>
          </a:extLst>
        </xdr:cNvPr>
        <xdr:cNvCxnSpPr/>
      </xdr:nvCxnSpPr>
      <xdr:spPr>
        <a:xfrm flipV="1">
          <a:off x="21323300" y="7152071"/>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75464</xdr:rowOff>
    </xdr:from>
    <xdr:to>
      <xdr:col>107</xdr:col>
      <xdr:colOff>101600</xdr:colOff>
      <xdr:row>42</xdr:row>
      <xdr:rowOff>5614</xdr:rowOff>
    </xdr:to>
    <xdr:sp macro="" textlink="">
      <xdr:nvSpPr>
        <xdr:cNvPr id="401" name="楕円 400">
          <a:extLst>
            <a:ext uri="{FF2B5EF4-FFF2-40B4-BE49-F238E27FC236}">
              <a16:creationId xmlns:a16="http://schemas.microsoft.com/office/drawing/2014/main" id="{4191D7E6-EB9D-43F4-ABB6-6BD37271D068}"/>
            </a:ext>
          </a:extLst>
        </xdr:cNvPr>
        <xdr:cNvSpPr/>
      </xdr:nvSpPr>
      <xdr:spPr>
        <a:xfrm>
          <a:off x="20383500" y="710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124358</xdr:rowOff>
    </xdr:from>
    <xdr:to>
      <xdr:col>111</xdr:col>
      <xdr:colOff>177800</xdr:colOff>
      <xdr:row>41</xdr:row>
      <xdr:rowOff>126264</xdr:rowOff>
    </xdr:to>
    <xdr:cxnSp macro="">
      <xdr:nvCxnSpPr>
        <xdr:cNvPr id="402" name="直線コネクタ 401">
          <a:extLst>
            <a:ext uri="{FF2B5EF4-FFF2-40B4-BE49-F238E27FC236}">
              <a16:creationId xmlns:a16="http://schemas.microsoft.com/office/drawing/2014/main" id="{4367AF6E-C566-41B4-B415-2A2D93A3BE03}"/>
            </a:ext>
          </a:extLst>
        </xdr:cNvPr>
        <xdr:cNvCxnSpPr/>
      </xdr:nvCxnSpPr>
      <xdr:spPr>
        <a:xfrm flipV="1">
          <a:off x="20434300" y="7153808"/>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76576</xdr:rowOff>
    </xdr:from>
    <xdr:to>
      <xdr:col>102</xdr:col>
      <xdr:colOff>165100</xdr:colOff>
      <xdr:row>42</xdr:row>
      <xdr:rowOff>6726</xdr:rowOff>
    </xdr:to>
    <xdr:sp macro="" textlink="">
      <xdr:nvSpPr>
        <xdr:cNvPr id="403" name="楕円 402">
          <a:extLst>
            <a:ext uri="{FF2B5EF4-FFF2-40B4-BE49-F238E27FC236}">
              <a16:creationId xmlns:a16="http://schemas.microsoft.com/office/drawing/2014/main" id="{690249DD-D6BB-4561-A4EF-BCAC7E36397C}"/>
            </a:ext>
          </a:extLst>
        </xdr:cNvPr>
        <xdr:cNvSpPr/>
      </xdr:nvSpPr>
      <xdr:spPr>
        <a:xfrm>
          <a:off x="19494500" y="710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126264</xdr:rowOff>
    </xdr:from>
    <xdr:to>
      <xdr:col>107</xdr:col>
      <xdr:colOff>50800</xdr:colOff>
      <xdr:row>41</xdr:row>
      <xdr:rowOff>127376</xdr:rowOff>
    </xdr:to>
    <xdr:cxnSp macro="">
      <xdr:nvCxnSpPr>
        <xdr:cNvPr id="404" name="直線コネクタ 403">
          <a:extLst>
            <a:ext uri="{FF2B5EF4-FFF2-40B4-BE49-F238E27FC236}">
              <a16:creationId xmlns:a16="http://schemas.microsoft.com/office/drawing/2014/main" id="{E83A28D1-DE7E-4A94-9F81-4B091C58526E}"/>
            </a:ext>
          </a:extLst>
        </xdr:cNvPr>
        <xdr:cNvCxnSpPr/>
      </xdr:nvCxnSpPr>
      <xdr:spPr>
        <a:xfrm flipV="1">
          <a:off x="19545300" y="7155714"/>
          <a:ext cx="889000" cy="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77414</xdr:rowOff>
    </xdr:from>
    <xdr:to>
      <xdr:col>98</xdr:col>
      <xdr:colOff>38100</xdr:colOff>
      <xdr:row>42</xdr:row>
      <xdr:rowOff>7564</xdr:rowOff>
    </xdr:to>
    <xdr:sp macro="" textlink="">
      <xdr:nvSpPr>
        <xdr:cNvPr id="405" name="楕円 404">
          <a:extLst>
            <a:ext uri="{FF2B5EF4-FFF2-40B4-BE49-F238E27FC236}">
              <a16:creationId xmlns:a16="http://schemas.microsoft.com/office/drawing/2014/main" id="{36AC4A52-BEEB-4CB3-B5AD-C78E3003719C}"/>
            </a:ext>
          </a:extLst>
        </xdr:cNvPr>
        <xdr:cNvSpPr/>
      </xdr:nvSpPr>
      <xdr:spPr>
        <a:xfrm>
          <a:off x="18605500" y="710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127376</xdr:rowOff>
    </xdr:from>
    <xdr:to>
      <xdr:col>102</xdr:col>
      <xdr:colOff>114300</xdr:colOff>
      <xdr:row>41</xdr:row>
      <xdr:rowOff>128214</xdr:rowOff>
    </xdr:to>
    <xdr:cxnSp macro="">
      <xdr:nvCxnSpPr>
        <xdr:cNvPr id="406" name="直線コネクタ 405">
          <a:extLst>
            <a:ext uri="{FF2B5EF4-FFF2-40B4-BE49-F238E27FC236}">
              <a16:creationId xmlns:a16="http://schemas.microsoft.com/office/drawing/2014/main" id="{479DA223-6A4B-422B-85DB-B986FE532EE1}"/>
            </a:ext>
          </a:extLst>
        </xdr:cNvPr>
        <xdr:cNvCxnSpPr/>
      </xdr:nvCxnSpPr>
      <xdr:spPr>
        <a:xfrm flipV="1">
          <a:off x="18656300" y="7156826"/>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96733</xdr:rowOff>
    </xdr:from>
    <xdr:ext cx="599010" cy="259045"/>
    <xdr:sp macro="" textlink="">
      <xdr:nvSpPr>
        <xdr:cNvPr id="407" name="n_1aveValue【一般廃棄物処理施設】&#10;一人当たり有形固定資産（償却資産）額">
          <a:extLst>
            <a:ext uri="{FF2B5EF4-FFF2-40B4-BE49-F238E27FC236}">
              <a16:creationId xmlns:a16="http://schemas.microsoft.com/office/drawing/2014/main" id="{B2A0AB37-59BD-41C6-92C3-A8CF09EED7CC}"/>
            </a:ext>
          </a:extLst>
        </xdr:cNvPr>
        <xdr:cNvSpPr txBox="1"/>
      </xdr:nvSpPr>
      <xdr:spPr>
        <a:xfrm>
          <a:off x="21011095" y="626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157559</xdr:rowOff>
    </xdr:from>
    <xdr:ext cx="599010" cy="259045"/>
    <xdr:sp macro="" textlink="">
      <xdr:nvSpPr>
        <xdr:cNvPr id="408" name="n_2aveValue【一般廃棄物処理施設】&#10;一人当たり有形固定資産（償却資産）額">
          <a:extLst>
            <a:ext uri="{FF2B5EF4-FFF2-40B4-BE49-F238E27FC236}">
              <a16:creationId xmlns:a16="http://schemas.microsoft.com/office/drawing/2014/main" id="{2B3B478D-1E23-453B-859F-82B7537D912F}"/>
            </a:ext>
          </a:extLst>
        </xdr:cNvPr>
        <xdr:cNvSpPr txBox="1"/>
      </xdr:nvSpPr>
      <xdr:spPr>
        <a:xfrm>
          <a:off x="20134795" y="632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154972</xdr:rowOff>
    </xdr:from>
    <xdr:ext cx="599010" cy="259045"/>
    <xdr:sp macro="" textlink="">
      <xdr:nvSpPr>
        <xdr:cNvPr id="409" name="n_3aveValue【一般廃棄物処理施設】&#10;一人当たり有形固定資産（償却資産）額">
          <a:extLst>
            <a:ext uri="{FF2B5EF4-FFF2-40B4-BE49-F238E27FC236}">
              <a16:creationId xmlns:a16="http://schemas.microsoft.com/office/drawing/2014/main" id="{C118BBD2-02DE-45A8-A53B-C4D85FF49DFD}"/>
            </a:ext>
          </a:extLst>
        </xdr:cNvPr>
        <xdr:cNvSpPr txBox="1"/>
      </xdr:nvSpPr>
      <xdr:spPr>
        <a:xfrm>
          <a:off x="19245795" y="632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63967</xdr:rowOff>
    </xdr:from>
    <xdr:ext cx="599010" cy="259045"/>
    <xdr:sp macro="" textlink="">
      <xdr:nvSpPr>
        <xdr:cNvPr id="410" name="n_4aveValue【一般廃棄物処理施設】&#10;一人当たり有形固定資産（償却資産）額">
          <a:extLst>
            <a:ext uri="{FF2B5EF4-FFF2-40B4-BE49-F238E27FC236}">
              <a16:creationId xmlns:a16="http://schemas.microsoft.com/office/drawing/2014/main" id="{C229B3B1-2BB0-477B-A4A6-F5C43F9A1A3E}"/>
            </a:ext>
          </a:extLst>
        </xdr:cNvPr>
        <xdr:cNvSpPr txBox="1"/>
      </xdr:nvSpPr>
      <xdr:spPr>
        <a:xfrm>
          <a:off x="18356795" y="640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166285</xdr:rowOff>
    </xdr:from>
    <xdr:ext cx="534377" cy="259045"/>
    <xdr:sp macro="" textlink="">
      <xdr:nvSpPr>
        <xdr:cNvPr id="411" name="n_1mainValue【一般廃棄物処理施設】&#10;一人当たり有形固定資産（償却資産）額">
          <a:extLst>
            <a:ext uri="{FF2B5EF4-FFF2-40B4-BE49-F238E27FC236}">
              <a16:creationId xmlns:a16="http://schemas.microsoft.com/office/drawing/2014/main" id="{214EF128-9AA7-43E7-9D5C-FDBEE38329D1}"/>
            </a:ext>
          </a:extLst>
        </xdr:cNvPr>
        <xdr:cNvSpPr txBox="1"/>
      </xdr:nvSpPr>
      <xdr:spPr>
        <a:xfrm>
          <a:off x="21043411" y="719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168191</xdr:rowOff>
    </xdr:from>
    <xdr:ext cx="534377" cy="259045"/>
    <xdr:sp macro="" textlink="">
      <xdr:nvSpPr>
        <xdr:cNvPr id="412" name="n_2mainValue【一般廃棄物処理施設】&#10;一人当たり有形固定資産（償却資産）額">
          <a:extLst>
            <a:ext uri="{FF2B5EF4-FFF2-40B4-BE49-F238E27FC236}">
              <a16:creationId xmlns:a16="http://schemas.microsoft.com/office/drawing/2014/main" id="{16D255AF-9527-4E72-BF1B-39F3E5A0820E}"/>
            </a:ext>
          </a:extLst>
        </xdr:cNvPr>
        <xdr:cNvSpPr txBox="1"/>
      </xdr:nvSpPr>
      <xdr:spPr>
        <a:xfrm>
          <a:off x="20167111" y="719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169303</xdr:rowOff>
    </xdr:from>
    <xdr:ext cx="534377" cy="259045"/>
    <xdr:sp macro="" textlink="">
      <xdr:nvSpPr>
        <xdr:cNvPr id="413" name="n_3mainValue【一般廃棄物処理施設】&#10;一人当たり有形固定資産（償却資産）額">
          <a:extLst>
            <a:ext uri="{FF2B5EF4-FFF2-40B4-BE49-F238E27FC236}">
              <a16:creationId xmlns:a16="http://schemas.microsoft.com/office/drawing/2014/main" id="{8A67C922-7D4D-45B9-B7ED-869D81CDCEB6}"/>
            </a:ext>
          </a:extLst>
        </xdr:cNvPr>
        <xdr:cNvSpPr txBox="1"/>
      </xdr:nvSpPr>
      <xdr:spPr>
        <a:xfrm>
          <a:off x="19278111" y="719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170141</xdr:rowOff>
    </xdr:from>
    <xdr:ext cx="534377" cy="259045"/>
    <xdr:sp macro="" textlink="">
      <xdr:nvSpPr>
        <xdr:cNvPr id="414" name="n_4mainValue【一般廃棄物処理施設】&#10;一人当たり有形固定資産（償却資産）額">
          <a:extLst>
            <a:ext uri="{FF2B5EF4-FFF2-40B4-BE49-F238E27FC236}">
              <a16:creationId xmlns:a16="http://schemas.microsoft.com/office/drawing/2014/main" id="{FABD99FD-F8F4-481C-9CB9-ABDB20BF3BD7}"/>
            </a:ext>
          </a:extLst>
        </xdr:cNvPr>
        <xdr:cNvSpPr txBox="1"/>
      </xdr:nvSpPr>
      <xdr:spPr>
        <a:xfrm>
          <a:off x="18389111" y="719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a:extLst>
            <a:ext uri="{FF2B5EF4-FFF2-40B4-BE49-F238E27FC236}">
              <a16:creationId xmlns:a16="http://schemas.microsoft.com/office/drawing/2014/main" id="{74A63E9D-420D-472D-B08C-70E300D8555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a:extLst>
            <a:ext uri="{FF2B5EF4-FFF2-40B4-BE49-F238E27FC236}">
              <a16:creationId xmlns:a16="http://schemas.microsoft.com/office/drawing/2014/main" id="{7F55A79E-DF40-4C3C-B344-AE88C5BF970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a:extLst>
            <a:ext uri="{FF2B5EF4-FFF2-40B4-BE49-F238E27FC236}">
              <a16:creationId xmlns:a16="http://schemas.microsoft.com/office/drawing/2014/main" id="{32AE8E8A-08B1-428C-9570-DD9FB37441A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a:extLst>
            <a:ext uri="{FF2B5EF4-FFF2-40B4-BE49-F238E27FC236}">
              <a16:creationId xmlns:a16="http://schemas.microsoft.com/office/drawing/2014/main" id="{52528E88-B227-49B0-B870-C4FB4A3F6C6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a:extLst>
            <a:ext uri="{FF2B5EF4-FFF2-40B4-BE49-F238E27FC236}">
              <a16:creationId xmlns:a16="http://schemas.microsoft.com/office/drawing/2014/main" id="{EE2F6E89-52F5-497F-9099-4847E175B75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a:extLst>
            <a:ext uri="{FF2B5EF4-FFF2-40B4-BE49-F238E27FC236}">
              <a16:creationId xmlns:a16="http://schemas.microsoft.com/office/drawing/2014/main" id="{27DA34DC-E66B-468F-B9F7-47A1AE4F846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a:extLst>
            <a:ext uri="{FF2B5EF4-FFF2-40B4-BE49-F238E27FC236}">
              <a16:creationId xmlns:a16="http://schemas.microsoft.com/office/drawing/2014/main" id="{30554A23-6D08-4240-A3F2-9C4E501EB9C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a:extLst>
            <a:ext uri="{FF2B5EF4-FFF2-40B4-BE49-F238E27FC236}">
              <a16:creationId xmlns:a16="http://schemas.microsoft.com/office/drawing/2014/main" id="{B98D04C7-216A-4EF0-A7E7-D20C405DFB93}"/>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a:extLst>
            <a:ext uri="{FF2B5EF4-FFF2-40B4-BE49-F238E27FC236}">
              <a16:creationId xmlns:a16="http://schemas.microsoft.com/office/drawing/2014/main" id="{496FC16D-E625-4BE9-A74C-6F7D9371494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a:extLst>
            <a:ext uri="{FF2B5EF4-FFF2-40B4-BE49-F238E27FC236}">
              <a16:creationId xmlns:a16="http://schemas.microsoft.com/office/drawing/2014/main" id="{D72102B6-A037-4BCF-9F29-175A819B9DC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a:extLst>
            <a:ext uri="{FF2B5EF4-FFF2-40B4-BE49-F238E27FC236}">
              <a16:creationId xmlns:a16="http://schemas.microsoft.com/office/drawing/2014/main" id="{F82C9F99-E45B-4FF6-A3E8-B65903E4AAF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a:extLst>
            <a:ext uri="{FF2B5EF4-FFF2-40B4-BE49-F238E27FC236}">
              <a16:creationId xmlns:a16="http://schemas.microsoft.com/office/drawing/2014/main" id="{89AA57DA-AB06-416E-8FC4-B8AFEE06A90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a:extLst>
            <a:ext uri="{FF2B5EF4-FFF2-40B4-BE49-F238E27FC236}">
              <a16:creationId xmlns:a16="http://schemas.microsoft.com/office/drawing/2014/main" id="{7A03F3BD-A54D-4761-9EEB-9FB5CE4AD48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a:extLst>
            <a:ext uri="{FF2B5EF4-FFF2-40B4-BE49-F238E27FC236}">
              <a16:creationId xmlns:a16="http://schemas.microsoft.com/office/drawing/2014/main" id="{6909E20B-15A1-4DCD-875B-A27333CB148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a:extLst>
            <a:ext uri="{FF2B5EF4-FFF2-40B4-BE49-F238E27FC236}">
              <a16:creationId xmlns:a16="http://schemas.microsoft.com/office/drawing/2014/main" id="{19D0B394-E2AD-4FBD-8F08-1ACAF72906A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a:extLst>
            <a:ext uri="{FF2B5EF4-FFF2-40B4-BE49-F238E27FC236}">
              <a16:creationId xmlns:a16="http://schemas.microsoft.com/office/drawing/2014/main" id="{F61CAA41-A72C-4FD7-850F-4B82022A9664}"/>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1" name="正方形/長方形 430">
          <a:extLst>
            <a:ext uri="{FF2B5EF4-FFF2-40B4-BE49-F238E27FC236}">
              <a16:creationId xmlns:a16="http://schemas.microsoft.com/office/drawing/2014/main" id="{291455EE-2FA2-4471-98F3-7FE95FC2063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2" name="正方形/長方形 431">
          <a:extLst>
            <a:ext uri="{FF2B5EF4-FFF2-40B4-BE49-F238E27FC236}">
              <a16:creationId xmlns:a16="http://schemas.microsoft.com/office/drawing/2014/main" id="{72B7195B-A6B1-4F0B-A8B4-4B4B3AE582D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3" name="正方形/長方形 432">
          <a:extLst>
            <a:ext uri="{FF2B5EF4-FFF2-40B4-BE49-F238E27FC236}">
              <a16:creationId xmlns:a16="http://schemas.microsoft.com/office/drawing/2014/main" id="{4B3F7FEE-B016-4D14-867D-C64BDA57CB4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4" name="正方形/長方形 433">
          <a:extLst>
            <a:ext uri="{FF2B5EF4-FFF2-40B4-BE49-F238E27FC236}">
              <a16:creationId xmlns:a16="http://schemas.microsoft.com/office/drawing/2014/main" id="{78E522D5-43EA-462E-8C85-7AAAC6A3A48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5" name="正方形/長方形 434">
          <a:extLst>
            <a:ext uri="{FF2B5EF4-FFF2-40B4-BE49-F238E27FC236}">
              <a16:creationId xmlns:a16="http://schemas.microsoft.com/office/drawing/2014/main" id="{2AF8E015-5A4C-4630-A14F-910BC058ABC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6" name="正方形/長方形 435">
          <a:extLst>
            <a:ext uri="{FF2B5EF4-FFF2-40B4-BE49-F238E27FC236}">
              <a16:creationId xmlns:a16="http://schemas.microsoft.com/office/drawing/2014/main" id="{7A441EF3-82BA-46C9-932E-6E032AA7303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7" name="正方形/長方形 436">
          <a:extLst>
            <a:ext uri="{FF2B5EF4-FFF2-40B4-BE49-F238E27FC236}">
              <a16:creationId xmlns:a16="http://schemas.microsoft.com/office/drawing/2014/main" id="{BA7D6AE6-FBF0-4B5A-A759-15C69D80955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8" name="正方形/長方形 437">
          <a:extLst>
            <a:ext uri="{FF2B5EF4-FFF2-40B4-BE49-F238E27FC236}">
              <a16:creationId xmlns:a16="http://schemas.microsoft.com/office/drawing/2014/main" id="{C9BE01C7-825D-4B75-88F5-78DCBA77CC7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9" name="テキスト ボックス 438">
          <a:extLst>
            <a:ext uri="{FF2B5EF4-FFF2-40B4-BE49-F238E27FC236}">
              <a16:creationId xmlns:a16="http://schemas.microsoft.com/office/drawing/2014/main" id="{521B5027-230C-4491-81F1-D2331424C5D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0" name="直線コネクタ 439">
          <a:extLst>
            <a:ext uri="{FF2B5EF4-FFF2-40B4-BE49-F238E27FC236}">
              <a16:creationId xmlns:a16="http://schemas.microsoft.com/office/drawing/2014/main" id="{86393F70-FAAE-474D-8348-C1A3ED99C9F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1" name="テキスト ボックス 440">
          <a:extLst>
            <a:ext uri="{FF2B5EF4-FFF2-40B4-BE49-F238E27FC236}">
              <a16:creationId xmlns:a16="http://schemas.microsoft.com/office/drawing/2014/main" id="{CC19E9D3-ED2F-4380-AA5B-099D6513EB4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42" name="直線コネクタ 441">
          <a:extLst>
            <a:ext uri="{FF2B5EF4-FFF2-40B4-BE49-F238E27FC236}">
              <a16:creationId xmlns:a16="http://schemas.microsoft.com/office/drawing/2014/main" id="{ACE9CE3A-AD81-4EF3-B518-B040F59BC59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43" name="テキスト ボックス 442">
          <a:extLst>
            <a:ext uri="{FF2B5EF4-FFF2-40B4-BE49-F238E27FC236}">
              <a16:creationId xmlns:a16="http://schemas.microsoft.com/office/drawing/2014/main" id="{9514B276-AF20-4D24-B88E-CD0B7F60CBB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4" name="直線コネクタ 443">
          <a:extLst>
            <a:ext uri="{FF2B5EF4-FFF2-40B4-BE49-F238E27FC236}">
              <a16:creationId xmlns:a16="http://schemas.microsoft.com/office/drawing/2014/main" id="{ED4257AC-A12A-4326-AD23-FD347DADDC5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5" name="テキスト ボックス 444">
          <a:extLst>
            <a:ext uri="{FF2B5EF4-FFF2-40B4-BE49-F238E27FC236}">
              <a16:creationId xmlns:a16="http://schemas.microsoft.com/office/drawing/2014/main" id="{E2EBE3FF-D6C4-463E-BF13-9532B7ADB45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6" name="直線コネクタ 445">
          <a:extLst>
            <a:ext uri="{FF2B5EF4-FFF2-40B4-BE49-F238E27FC236}">
              <a16:creationId xmlns:a16="http://schemas.microsoft.com/office/drawing/2014/main" id="{02D94AFC-F17D-4B23-8B0E-D4D8AFA6051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7" name="テキスト ボックス 446">
          <a:extLst>
            <a:ext uri="{FF2B5EF4-FFF2-40B4-BE49-F238E27FC236}">
              <a16:creationId xmlns:a16="http://schemas.microsoft.com/office/drawing/2014/main" id="{8BE10B78-271C-4EEA-B7C8-F38DFE3FA1F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8" name="直線コネクタ 447">
          <a:extLst>
            <a:ext uri="{FF2B5EF4-FFF2-40B4-BE49-F238E27FC236}">
              <a16:creationId xmlns:a16="http://schemas.microsoft.com/office/drawing/2014/main" id="{E2FCB638-95AC-4BC3-B6A6-CA53CD638D0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9" name="テキスト ボックス 448">
          <a:extLst>
            <a:ext uri="{FF2B5EF4-FFF2-40B4-BE49-F238E27FC236}">
              <a16:creationId xmlns:a16="http://schemas.microsoft.com/office/drawing/2014/main" id="{84535722-08B0-4242-B18F-74E98F71B92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0" name="直線コネクタ 449">
          <a:extLst>
            <a:ext uri="{FF2B5EF4-FFF2-40B4-BE49-F238E27FC236}">
              <a16:creationId xmlns:a16="http://schemas.microsoft.com/office/drawing/2014/main" id="{EB452A0D-6099-4BE8-B19B-C25F544698E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1" name="テキスト ボックス 450">
          <a:extLst>
            <a:ext uri="{FF2B5EF4-FFF2-40B4-BE49-F238E27FC236}">
              <a16:creationId xmlns:a16="http://schemas.microsoft.com/office/drawing/2014/main" id="{3A188A20-F1C3-4CA1-92F4-9653AA9D592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2" name="直線コネクタ 451">
          <a:extLst>
            <a:ext uri="{FF2B5EF4-FFF2-40B4-BE49-F238E27FC236}">
              <a16:creationId xmlns:a16="http://schemas.microsoft.com/office/drawing/2014/main" id="{9F9AF9C0-3594-4D5E-9E8E-58A524CA452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53" name="テキスト ボックス 452">
          <a:extLst>
            <a:ext uri="{FF2B5EF4-FFF2-40B4-BE49-F238E27FC236}">
              <a16:creationId xmlns:a16="http://schemas.microsoft.com/office/drawing/2014/main" id="{AB6F3B56-1690-4B10-B030-8FAF8E6DF6E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4" name="直線コネクタ 453">
          <a:extLst>
            <a:ext uri="{FF2B5EF4-FFF2-40B4-BE49-F238E27FC236}">
              <a16:creationId xmlns:a16="http://schemas.microsoft.com/office/drawing/2014/main" id="{4D4FCD2B-7C6D-45D6-A551-61624F26B34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5" name="【消防施設】&#10;有形固定資産減価償却率グラフ枠">
          <a:extLst>
            <a:ext uri="{FF2B5EF4-FFF2-40B4-BE49-F238E27FC236}">
              <a16:creationId xmlns:a16="http://schemas.microsoft.com/office/drawing/2014/main" id="{53A0DBCB-D40A-4A98-82C2-3C4CC7BAED3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157299</xdr:rowOff>
    </xdr:from>
    <xdr:to>
      <xdr:col>85</xdr:col>
      <xdr:colOff>126364</xdr:colOff>
      <xdr:row>86</xdr:row>
      <xdr:rowOff>126274</xdr:rowOff>
    </xdr:to>
    <xdr:cxnSp macro="">
      <xdr:nvCxnSpPr>
        <xdr:cNvPr id="456" name="直線コネクタ 455">
          <a:extLst>
            <a:ext uri="{FF2B5EF4-FFF2-40B4-BE49-F238E27FC236}">
              <a16:creationId xmlns:a16="http://schemas.microsoft.com/office/drawing/2014/main" id="{FEAA99F1-E620-4A17-9E4E-D619328FE6EB}"/>
            </a:ext>
          </a:extLst>
        </xdr:cNvPr>
        <xdr:cNvCxnSpPr/>
      </xdr:nvCxnSpPr>
      <xdr:spPr>
        <a:xfrm flipV="1">
          <a:off x="16318864" y="13530399"/>
          <a:ext cx="0" cy="134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130101</xdr:rowOff>
    </xdr:from>
    <xdr:ext cx="405111" cy="259045"/>
    <xdr:sp macro="" textlink="">
      <xdr:nvSpPr>
        <xdr:cNvPr id="457" name="【消防施設】&#10;有形固定資産減価償却率最小値テキスト">
          <a:extLst>
            <a:ext uri="{FF2B5EF4-FFF2-40B4-BE49-F238E27FC236}">
              <a16:creationId xmlns:a16="http://schemas.microsoft.com/office/drawing/2014/main" id="{F5913CC9-7F41-4E13-AA17-9480F910AB22}"/>
            </a:ext>
          </a:extLst>
        </xdr:cNvPr>
        <xdr:cNvSpPr txBox="1"/>
      </xdr:nvSpPr>
      <xdr:spPr>
        <a:xfrm>
          <a:off x="16357600" y="148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126274</xdr:rowOff>
    </xdr:from>
    <xdr:to>
      <xdr:col>86</xdr:col>
      <xdr:colOff>25400</xdr:colOff>
      <xdr:row>86</xdr:row>
      <xdr:rowOff>126274</xdr:rowOff>
    </xdr:to>
    <xdr:cxnSp macro="">
      <xdr:nvCxnSpPr>
        <xdr:cNvPr id="458" name="直線コネクタ 457">
          <a:extLst>
            <a:ext uri="{FF2B5EF4-FFF2-40B4-BE49-F238E27FC236}">
              <a16:creationId xmlns:a16="http://schemas.microsoft.com/office/drawing/2014/main" id="{4DAB8BED-26F6-4C22-BE9A-13708D834A09}"/>
            </a:ext>
          </a:extLst>
        </xdr:cNvPr>
        <xdr:cNvCxnSpPr/>
      </xdr:nvCxnSpPr>
      <xdr:spPr>
        <a:xfrm>
          <a:off x="16230600" y="1487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103976</xdr:rowOff>
    </xdr:from>
    <xdr:ext cx="405111" cy="259045"/>
    <xdr:sp macro="" textlink="">
      <xdr:nvSpPr>
        <xdr:cNvPr id="459" name="【消防施設】&#10;有形固定資産減価償却率最大値テキスト">
          <a:extLst>
            <a:ext uri="{FF2B5EF4-FFF2-40B4-BE49-F238E27FC236}">
              <a16:creationId xmlns:a16="http://schemas.microsoft.com/office/drawing/2014/main" id="{7AAF3E50-2C9B-4926-8B2E-32F119A34A22}"/>
            </a:ext>
          </a:extLst>
        </xdr:cNvPr>
        <xdr:cNvSpPr txBox="1"/>
      </xdr:nvSpPr>
      <xdr:spPr>
        <a:xfrm>
          <a:off x="16357600" y="13305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157299</xdr:rowOff>
    </xdr:from>
    <xdr:to>
      <xdr:col>86</xdr:col>
      <xdr:colOff>25400</xdr:colOff>
      <xdr:row>78</xdr:row>
      <xdr:rowOff>157299</xdr:rowOff>
    </xdr:to>
    <xdr:cxnSp macro="">
      <xdr:nvCxnSpPr>
        <xdr:cNvPr id="460" name="直線コネクタ 459">
          <a:extLst>
            <a:ext uri="{FF2B5EF4-FFF2-40B4-BE49-F238E27FC236}">
              <a16:creationId xmlns:a16="http://schemas.microsoft.com/office/drawing/2014/main" id="{B8D84F41-47F1-4505-B7DB-0109598773BD}"/>
            </a:ext>
          </a:extLst>
        </xdr:cNvPr>
        <xdr:cNvCxnSpPr/>
      </xdr:nvCxnSpPr>
      <xdr:spPr>
        <a:xfrm>
          <a:off x="16230600" y="13530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16346</xdr:rowOff>
    </xdr:from>
    <xdr:ext cx="405111" cy="259045"/>
    <xdr:sp macro="" textlink="">
      <xdr:nvSpPr>
        <xdr:cNvPr id="461" name="【消防施設】&#10;有形固定資産減価償却率平均値テキスト">
          <a:extLst>
            <a:ext uri="{FF2B5EF4-FFF2-40B4-BE49-F238E27FC236}">
              <a16:creationId xmlns:a16="http://schemas.microsoft.com/office/drawing/2014/main" id="{E1BA815E-959E-4D91-B0EE-0D7A2DE1AFC1}"/>
            </a:ext>
          </a:extLst>
        </xdr:cNvPr>
        <xdr:cNvSpPr txBox="1"/>
      </xdr:nvSpPr>
      <xdr:spPr>
        <a:xfrm>
          <a:off x="16357600" y="1424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37919</xdr:rowOff>
    </xdr:from>
    <xdr:to>
      <xdr:col>85</xdr:col>
      <xdr:colOff>177800</xdr:colOff>
      <xdr:row>83</xdr:row>
      <xdr:rowOff>139519</xdr:rowOff>
    </xdr:to>
    <xdr:sp macro="" textlink="">
      <xdr:nvSpPr>
        <xdr:cNvPr id="462" name="フローチャート: 判断 461">
          <a:extLst>
            <a:ext uri="{FF2B5EF4-FFF2-40B4-BE49-F238E27FC236}">
              <a16:creationId xmlns:a16="http://schemas.microsoft.com/office/drawing/2014/main" id="{70C6644A-A0FA-424C-ADF8-B4B064C1FC2E}"/>
            </a:ext>
          </a:extLst>
        </xdr:cNvPr>
        <xdr:cNvSpPr/>
      </xdr:nvSpPr>
      <xdr:spPr>
        <a:xfrm>
          <a:off x="162687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463" name="フローチャート: 判断 462">
          <a:extLst>
            <a:ext uri="{FF2B5EF4-FFF2-40B4-BE49-F238E27FC236}">
              <a16:creationId xmlns:a16="http://schemas.microsoft.com/office/drawing/2014/main" id="{ECCA0AC2-7D53-4A63-9D6B-CCE5D6763ABF}"/>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464" name="フローチャート: 判断 463">
          <a:extLst>
            <a:ext uri="{FF2B5EF4-FFF2-40B4-BE49-F238E27FC236}">
              <a16:creationId xmlns:a16="http://schemas.microsoft.com/office/drawing/2014/main" id="{920A71A6-37C1-4398-AB64-C22EC146186F}"/>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465" name="フローチャート: 判断 464">
          <a:extLst>
            <a:ext uri="{FF2B5EF4-FFF2-40B4-BE49-F238E27FC236}">
              <a16:creationId xmlns:a16="http://schemas.microsoft.com/office/drawing/2014/main" id="{BC1E281E-37AA-49C8-92D2-919B01196BE2}"/>
            </a:ext>
          </a:extLst>
        </xdr:cNvPr>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466" name="フローチャート: 判断 465">
          <a:extLst>
            <a:ext uri="{FF2B5EF4-FFF2-40B4-BE49-F238E27FC236}">
              <a16:creationId xmlns:a16="http://schemas.microsoft.com/office/drawing/2014/main" id="{06E676D9-7C9F-4667-AF8D-259F9BA3197A}"/>
            </a:ext>
          </a:extLst>
        </xdr:cNvPr>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7C96E793-FCAF-43CC-9506-E0E3F834C66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B54B2F84-BE19-4197-966F-B931A885425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id="{03F0D002-0BA0-40BE-BB80-45548BBFE98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0" name="テキスト ボックス 469">
          <a:extLst>
            <a:ext uri="{FF2B5EF4-FFF2-40B4-BE49-F238E27FC236}">
              <a16:creationId xmlns:a16="http://schemas.microsoft.com/office/drawing/2014/main" id="{1B1928D2-C238-4580-80A7-3E6F9F431C0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1" name="テキスト ボックス 470">
          <a:extLst>
            <a:ext uri="{FF2B5EF4-FFF2-40B4-BE49-F238E27FC236}">
              <a16:creationId xmlns:a16="http://schemas.microsoft.com/office/drawing/2014/main" id="{1FE0A350-F50D-4959-9150-877FD2EA32C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129358</xdr:rowOff>
    </xdr:from>
    <xdr:to>
      <xdr:col>85</xdr:col>
      <xdr:colOff>177800</xdr:colOff>
      <xdr:row>80</xdr:row>
      <xdr:rowOff>59508</xdr:rowOff>
    </xdr:to>
    <xdr:sp macro="" textlink="">
      <xdr:nvSpPr>
        <xdr:cNvPr id="472" name="楕円 471">
          <a:extLst>
            <a:ext uri="{FF2B5EF4-FFF2-40B4-BE49-F238E27FC236}">
              <a16:creationId xmlns:a16="http://schemas.microsoft.com/office/drawing/2014/main" id="{A403EE1D-4D20-4A1A-BED2-850F2710AE60}"/>
            </a:ext>
          </a:extLst>
        </xdr:cNvPr>
        <xdr:cNvSpPr/>
      </xdr:nvSpPr>
      <xdr:spPr>
        <a:xfrm>
          <a:off x="16268700" y="136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152235</xdr:rowOff>
    </xdr:from>
    <xdr:ext cx="405111" cy="259045"/>
    <xdr:sp macro="" textlink="">
      <xdr:nvSpPr>
        <xdr:cNvPr id="473" name="【消防施設】&#10;有形固定資産減価償却率該当値テキスト">
          <a:extLst>
            <a:ext uri="{FF2B5EF4-FFF2-40B4-BE49-F238E27FC236}">
              <a16:creationId xmlns:a16="http://schemas.microsoft.com/office/drawing/2014/main" id="{645735FA-B92E-44F6-BED2-E40603997E4D}"/>
            </a:ext>
          </a:extLst>
        </xdr:cNvPr>
        <xdr:cNvSpPr txBox="1"/>
      </xdr:nvSpPr>
      <xdr:spPr>
        <a:xfrm>
          <a:off x="16357600" y="1352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73842</xdr:rowOff>
    </xdr:from>
    <xdr:to>
      <xdr:col>81</xdr:col>
      <xdr:colOff>101600</xdr:colOff>
      <xdr:row>80</xdr:row>
      <xdr:rowOff>3992</xdr:rowOff>
    </xdr:to>
    <xdr:sp macro="" textlink="">
      <xdr:nvSpPr>
        <xdr:cNvPr id="474" name="楕円 473">
          <a:extLst>
            <a:ext uri="{FF2B5EF4-FFF2-40B4-BE49-F238E27FC236}">
              <a16:creationId xmlns:a16="http://schemas.microsoft.com/office/drawing/2014/main" id="{E6E72927-95E6-4C47-895A-2B7B50633B15}"/>
            </a:ext>
          </a:extLst>
        </xdr:cNvPr>
        <xdr:cNvSpPr/>
      </xdr:nvSpPr>
      <xdr:spPr>
        <a:xfrm>
          <a:off x="15430500" y="136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124642</xdr:rowOff>
    </xdr:from>
    <xdr:to>
      <xdr:col>85</xdr:col>
      <xdr:colOff>127000</xdr:colOff>
      <xdr:row>80</xdr:row>
      <xdr:rowOff>8708</xdr:rowOff>
    </xdr:to>
    <xdr:cxnSp macro="">
      <xdr:nvCxnSpPr>
        <xdr:cNvPr id="475" name="直線コネクタ 474">
          <a:extLst>
            <a:ext uri="{FF2B5EF4-FFF2-40B4-BE49-F238E27FC236}">
              <a16:creationId xmlns:a16="http://schemas.microsoft.com/office/drawing/2014/main" id="{2DC8E522-DD19-496D-9A76-DD6493753576}"/>
            </a:ext>
          </a:extLst>
        </xdr:cNvPr>
        <xdr:cNvCxnSpPr/>
      </xdr:nvCxnSpPr>
      <xdr:spPr>
        <a:xfrm>
          <a:off x="15481300" y="13669192"/>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18324</xdr:rowOff>
    </xdr:from>
    <xdr:to>
      <xdr:col>76</xdr:col>
      <xdr:colOff>165100</xdr:colOff>
      <xdr:row>79</xdr:row>
      <xdr:rowOff>119924</xdr:rowOff>
    </xdr:to>
    <xdr:sp macro="" textlink="">
      <xdr:nvSpPr>
        <xdr:cNvPr id="476" name="楕円 475">
          <a:extLst>
            <a:ext uri="{FF2B5EF4-FFF2-40B4-BE49-F238E27FC236}">
              <a16:creationId xmlns:a16="http://schemas.microsoft.com/office/drawing/2014/main" id="{71B3CCCA-6626-44E4-A39B-CB15E83A75C2}"/>
            </a:ext>
          </a:extLst>
        </xdr:cNvPr>
        <xdr:cNvSpPr/>
      </xdr:nvSpPr>
      <xdr:spPr>
        <a:xfrm>
          <a:off x="14541500" y="1356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69124</xdr:rowOff>
    </xdr:from>
    <xdr:to>
      <xdr:col>81</xdr:col>
      <xdr:colOff>50800</xdr:colOff>
      <xdr:row>79</xdr:row>
      <xdr:rowOff>124642</xdr:rowOff>
    </xdr:to>
    <xdr:cxnSp macro="">
      <xdr:nvCxnSpPr>
        <xdr:cNvPr id="477" name="直線コネクタ 476">
          <a:extLst>
            <a:ext uri="{FF2B5EF4-FFF2-40B4-BE49-F238E27FC236}">
              <a16:creationId xmlns:a16="http://schemas.microsoft.com/office/drawing/2014/main" id="{C239C9A1-5D83-442A-90B6-47561F76F809}"/>
            </a:ext>
          </a:extLst>
        </xdr:cNvPr>
        <xdr:cNvCxnSpPr/>
      </xdr:nvCxnSpPr>
      <xdr:spPr>
        <a:xfrm>
          <a:off x="14592300" y="1361367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134257</xdr:rowOff>
    </xdr:from>
    <xdr:to>
      <xdr:col>72</xdr:col>
      <xdr:colOff>38100</xdr:colOff>
      <xdr:row>79</xdr:row>
      <xdr:rowOff>64407</xdr:rowOff>
    </xdr:to>
    <xdr:sp macro="" textlink="">
      <xdr:nvSpPr>
        <xdr:cNvPr id="478" name="楕円 477">
          <a:extLst>
            <a:ext uri="{FF2B5EF4-FFF2-40B4-BE49-F238E27FC236}">
              <a16:creationId xmlns:a16="http://schemas.microsoft.com/office/drawing/2014/main" id="{47013C41-7DED-4A73-973F-33B7C4B19656}"/>
            </a:ext>
          </a:extLst>
        </xdr:cNvPr>
        <xdr:cNvSpPr/>
      </xdr:nvSpPr>
      <xdr:spPr>
        <a:xfrm>
          <a:off x="136525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13607</xdr:rowOff>
    </xdr:from>
    <xdr:to>
      <xdr:col>76</xdr:col>
      <xdr:colOff>114300</xdr:colOff>
      <xdr:row>79</xdr:row>
      <xdr:rowOff>69124</xdr:rowOff>
    </xdr:to>
    <xdr:cxnSp macro="">
      <xdr:nvCxnSpPr>
        <xdr:cNvPr id="479" name="直線コネクタ 478">
          <a:extLst>
            <a:ext uri="{FF2B5EF4-FFF2-40B4-BE49-F238E27FC236}">
              <a16:creationId xmlns:a16="http://schemas.microsoft.com/office/drawing/2014/main" id="{5B993402-01E7-4412-B502-7908B86210FE}"/>
            </a:ext>
          </a:extLst>
        </xdr:cNvPr>
        <xdr:cNvCxnSpPr/>
      </xdr:nvCxnSpPr>
      <xdr:spPr>
        <a:xfrm>
          <a:off x="13703300" y="1355815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78739</xdr:rowOff>
    </xdr:from>
    <xdr:to>
      <xdr:col>67</xdr:col>
      <xdr:colOff>101600</xdr:colOff>
      <xdr:row>79</xdr:row>
      <xdr:rowOff>8889</xdr:rowOff>
    </xdr:to>
    <xdr:sp macro="" textlink="">
      <xdr:nvSpPr>
        <xdr:cNvPr id="480" name="楕円 479">
          <a:extLst>
            <a:ext uri="{FF2B5EF4-FFF2-40B4-BE49-F238E27FC236}">
              <a16:creationId xmlns:a16="http://schemas.microsoft.com/office/drawing/2014/main" id="{45BBFEA4-5594-40CD-80C0-1B7B598D9AAD}"/>
            </a:ext>
          </a:extLst>
        </xdr:cNvPr>
        <xdr:cNvSpPr/>
      </xdr:nvSpPr>
      <xdr:spPr>
        <a:xfrm>
          <a:off x="12763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129539</xdr:rowOff>
    </xdr:from>
    <xdr:to>
      <xdr:col>71</xdr:col>
      <xdr:colOff>177800</xdr:colOff>
      <xdr:row>79</xdr:row>
      <xdr:rowOff>13607</xdr:rowOff>
    </xdr:to>
    <xdr:cxnSp macro="">
      <xdr:nvCxnSpPr>
        <xdr:cNvPr id="481" name="直線コネクタ 480">
          <a:extLst>
            <a:ext uri="{FF2B5EF4-FFF2-40B4-BE49-F238E27FC236}">
              <a16:creationId xmlns:a16="http://schemas.microsoft.com/office/drawing/2014/main" id="{155C2FCB-A575-4206-B66A-363BCA41DA93}"/>
            </a:ext>
          </a:extLst>
        </xdr:cNvPr>
        <xdr:cNvCxnSpPr/>
      </xdr:nvCxnSpPr>
      <xdr:spPr>
        <a:xfrm>
          <a:off x="12814300" y="13502639"/>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482" name="n_1aveValue【消防施設】&#10;有形固定資産減価償却率">
          <a:extLst>
            <a:ext uri="{FF2B5EF4-FFF2-40B4-BE49-F238E27FC236}">
              <a16:creationId xmlns:a16="http://schemas.microsoft.com/office/drawing/2014/main" id="{59746B5C-36B0-46DA-B8E3-638E978B17CB}"/>
            </a:ext>
          </a:extLst>
        </xdr:cNvPr>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483" name="n_2aveValue【消防施設】&#10;有形固定資産減価償却率">
          <a:extLst>
            <a:ext uri="{FF2B5EF4-FFF2-40B4-BE49-F238E27FC236}">
              <a16:creationId xmlns:a16="http://schemas.microsoft.com/office/drawing/2014/main" id="{F8BDCDD6-043F-4DAB-8094-EB00C8E229E6}"/>
            </a:ext>
          </a:extLst>
        </xdr:cNvPr>
        <xdr:cNvSpPr txBox="1"/>
      </xdr:nvSpPr>
      <xdr:spPr>
        <a:xfrm>
          <a:off x="14389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130646</xdr:rowOff>
    </xdr:from>
    <xdr:ext cx="405111" cy="259045"/>
    <xdr:sp macro="" textlink="">
      <xdr:nvSpPr>
        <xdr:cNvPr id="484" name="n_3aveValue【消防施設】&#10;有形固定資産減価償却率">
          <a:extLst>
            <a:ext uri="{FF2B5EF4-FFF2-40B4-BE49-F238E27FC236}">
              <a16:creationId xmlns:a16="http://schemas.microsoft.com/office/drawing/2014/main" id="{2EAA7678-84DA-4112-9407-64D99BCA8F2C}"/>
            </a:ext>
          </a:extLst>
        </xdr:cNvPr>
        <xdr:cNvSpPr txBox="1"/>
      </xdr:nvSpPr>
      <xdr:spPr>
        <a:xfrm>
          <a:off x="13500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151872</xdr:rowOff>
    </xdr:from>
    <xdr:ext cx="405111" cy="259045"/>
    <xdr:sp macro="" textlink="">
      <xdr:nvSpPr>
        <xdr:cNvPr id="485" name="n_4aveValue【消防施設】&#10;有形固定資産減価償却率">
          <a:extLst>
            <a:ext uri="{FF2B5EF4-FFF2-40B4-BE49-F238E27FC236}">
              <a16:creationId xmlns:a16="http://schemas.microsoft.com/office/drawing/2014/main" id="{F8FD2FCF-5DD2-4C70-AE43-2E1BD4B6E087}"/>
            </a:ext>
          </a:extLst>
        </xdr:cNvPr>
        <xdr:cNvSpPr txBox="1"/>
      </xdr:nvSpPr>
      <xdr:spPr>
        <a:xfrm>
          <a:off x="12611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20519</xdr:rowOff>
    </xdr:from>
    <xdr:ext cx="405111" cy="259045"/>
    <xdr:sp macro="" textlink="">
      <xdr:nvSpPr>
        <xdr:cNvPr id="486" name="n_1mainValue【消防施設】&#10;有形固定資産減価償却率">
          <a:extLst>
            <a:ext uri="{FF2B5EF4-FFF2-40B4-BE49-F238E27FC236}">
              <a16:creationId xmlns:a16="http://schemas.microsoft.com/office/drawing/2014/main" id="{C59BD185-9DAB-40B1-B54F-F9DB62A6BE05}"/>
            </a:ext>
          </a:extLst>
        </xdr:cNvPr>
        <xdr:cNvSpPr txBox="1"/>
      </xdr:nvSpPr>
      <xdr:spPr>
        <a:xfrm>
          <a:off x="15266044" y="1339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136451</xdr:rowOff>
    </xdr:from>
    <xdr:ext cx="405111" cy="259045"/>
    <xdr:sp macro="" textlink="">
      <xdr:nvSpPr>
        <xdr:cNvPr id="487" name="n_2mainValue【消防施設】&#10;有形固定資産減価償却率">
          <a:extLst>
            <a:ext uri="{FF2B5EF4-FFF2-40B4-BE49-F238E27FC236}">
              <a16:creationId xmlns:a16="http://schemas.microsoft.com/office/drawing/2014/main" id="{113B9ACA-0277-4C7C-AF0F-B35CF725A260}"/>
            </a:ext>
          </a:extLst>
        </xdr:cNvPr>
        <xdr:cNvSpPr txBox="1"/>
      </xdr:nvSpPr>
      <xdr:spPr>
        <a:xfrm>
          <a:off x="14389744" y="1333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80934</xdr:rowOff>
    </xdr:from>
    <xdr:ext cx="405111" cy="259045"/>
    <xdr:sp macro="" textlink="">
      <xdr:nvSpPr>
        <xdr:cNvPr id="488" name="n_3mainValue【消防施設】&#10;有形固定資産減価償却率">
          <a:extLst>
            <a:ext uri="{FF2B5EF4-FFF2-40B4-BE49-F238E27FC236}">
              <a16:creationId xmlns:a16="http://schemas.microsoft.com/office/drawing/2014/main" id="{0D494D1D-88CD-48E2-AF72-A8630010F081}"/>
            </a:ext>
          </a:extLst>
        </xdr:cNvPr>
        <xdr:cNvSpPr txBox="1"/>
      </xdr:nvSpPr>
      <xdr:spPr>
        <a:xfrm>
          <a:off x="13500744" y="1328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25416</xdr:rowOff>
    </xdr:from>
    <xdr:ext cx="405111" cy="259045"/>
    <xdr:sp macro="" textlink="">
      <xdr:nvSpPr>
        <xdr:cNvPr id="489" name="n_4mainValue【消防施設】&#10;有形固定資産減価償却率">
          <a:extLst>
            <a:ext uri="{FF2B5EF4-FFF2-40B4-BE49-F238E27FC236}">
              <a16:creationId xmlns:a16="http://schemas.microsoft.com/office/drawing/2014/main" id="{607D27FA-1C72-43E9-A30C-7B64C87FF2A4}"/>
            </a:ext>
          </a:extLst>
        </xdr:cNvPr>
        <xdr:cNvSpPr txBox="1"/>
      </xdr:nvSpPr>
      <xdr:spPr>
        <a:xfrm>
          <a:off x="126117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0" name="正方形/長方形 489">
          <a:extLst>
            <a:ext uri="{FF2B5EF4-FFF2-40B4-BE49-F238E27FC236}">
              <a16:creationId xmlns:a16="http://schemas.microsoft.com/office/drawing/2014/main" id="{743C0DC8-433B-4926-8698-A41ECEFAA27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1" name="正方形/長方形 490">
          <a:extLst>
            <a:ext uri="{FF2B5EF4-FFF2-40B4-BE49-F238E27FC236}">
              <a16:creationId xmlns:a16="http://schemas.microsoft.com/office/drawing/2014/main" id="{C939A696-F46D-4D36-BAEB-5FF2524246B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2" name="正方形/長方形 491">
          <a:extLst>
            <a:ext uri="{FF2B5EF4-FFF2-40B4-BE49-F238E27FC236}">
              <a16:creationId xmlns:a16="http://schemas.microsoft.com/office/drawing/2014/main" id="{6C2F08B1-23D4-434A-9F77-73EDC26A7B5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3" name="正方形/長方形 492">
          <a:extLst>
            <a:ext uri="{FF2B5EF4-FFF2-40B4-BE49-F238E27FC236}">
              <a16:creationId xmlns:a16="http://schemas.microsoft.com/office/drawing/2014/main" id="{01AA694C-21F7-49D5-B22B-CEDE2223D11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4" name="正方形/長方形 493">
          <a:extLst>
            <a:ext uri="{FF2B5EF4-FFF2-40B4-BE49-F238E27FC236}">
              <a16:creationId xmlns:a16="http://schemas.microsoft.com/office/drawing/2014/main" id="{ABBE09A3-D8BA-4869-804E-2FF34F8A4B1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5" name="正方形/長方形 494">
          <a:extLst>
            <a:ext uri="{FF2B5EF4-FFF2-40B4-BE49-F238E27FC236}">
              <a16:creationId xmlns:a16="http://schemas.microsoft.com/office/drawing/2014/main" id="{2E2CF7E5-597F-4412-99A6-F24E5181841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6" name="正方形/長方形 495">
          <a:extLst>
            <a:ext uri="{FF2B5EF4-FFF2-40B4-BE49-F238E27FC236}">
              <a16:creationId xmlns:a16="http://schemas.microsoft.com/office/drawing/2014/main" id="{E110EDBD-718F-41B8-8D88-C3FCEE478F0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7" name="正方形/長方形 496">
          <a:extLst>
            <a:ext uri="{FF2B5EF4-FFF2-40B4-BE49-F238E27FC236}">
              <a16:creationId xmlns:a16="http://schemas.microsoft.com/office/drawing/2014/main" id="{222CF35A-6AF8-419A-9C97-8547328665E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8" name="テキスト ボックス 497">
          <a:extLst>
            <a:ext uri="{FF2B5EF4-FFF2-40B4-BE49-F238E27FC236}">
              <a16:creationId xmlns:a16="http://schemas.microsoft.com/office/drawing/2014/main" id="{27143A6C-DC10-49FF-B81D-22052EBFEE7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9" name="直線コネクタ 498">
          <a:extLst>
            <a:ext uri="{FF2B5EF4-FFF2-40B4-BE49-F238E27FC236}">
              <a16:creationId xmlns:a16="http://schemas.microsoft.com/office/drawing/2014/main" id="{083E5D5F-40CC-4CFD-B0B6-AA455073C44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00" name="直線コネクタ 499">
          <a:extLst>
            <a:ext uri="{FF2B5EF4-FFF2-40B4-BE49-F238E27FC236}">
              <a16:creationId xmlns:a16="http://schemas.microsoft.com/office/drawing/2014/main" id="{45C6ED92-742C-4D58-BCC5-007343B8BC2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1" name="テキスト ボックス 500">
          <a:extLst>
            <a:ext uri="{FF2B5EF4-FFF2-40B4-BE49-F238E27FC236}">
              <a16:creationId xmlns:a16="http://schemas.microsoft.com/office/drawing/2014/main" id="{747B3086-0B51-4F14-B7C0-BAAB5E0A633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2" name="直線コネクタ 501">
          <a:extLst>
            <a:ext uri="{FF2B5EF4-FFF2-40B4-BE49-F238E27FC236}">
              <a16:creationId xmlns:a16="http://schemas.microsoft.com/office/drawing/2014/main" id="{59A0E757-9CC8-457C-A098-4A9C3404068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3" name="テキスト ボックス 502">
          <a:extLst>
            <a:ext uri="{FF2B5EF4-FFF2-40B4-BE49-F238E27FC236}">
              <a16:creationId xmlns:a16="http://schemas.microsoft.com/office/drawing/2014/main" id="{B507C533-7293-4C6B-BA6B-011F242AA70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4" name="直線コネクタ 503">
          <a:extLst>
            <a:ext uri="{FF2B5EF4-FFF2-40B4-BE49-F238E27FC236}">
              <a16:creationId xmlns:a16="http://schemas.microsoft.com/office/drawing/2014/main" id="{ADECB1D9-C193-4916-A733-4FED306C213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5" name="テキスト ボックス 504">
          <a:extLst>
            <a:ext uri="{FF2B5EF4-FFF2-40B4-BE49-F238E27FC236}">
              <a16:creationId xmlns:a16="http://schemas.microsoft.com/office/drawing/2014/main" id="{BBA9DDB9-C293-47A2-BF47-1BE7261DA64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6" name="直線コネクタ 505">
          <a:extLst>
            <a:ext uri="{FF2B5EF4-FFF2-40B4-BE49-F238E27FC236}">
              <a16:creationId xmlns:a16="http://schemas.microsoft.com/office/drawing/2014/main" id="{769DDC2B-42C2-451D-9A9A-AB155D06D6E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7" name="テキスト ボックス 506">
          <a:extLst>
            <a:ext uri="{FF2B5EF4-FFF2-40B4-BE49-F238E27FC236}">
              <a16:creationId xmlns:a16="http://schemas.microsoft.com/office/drawing/2014/main" id="{09989EEE-63BE-48A0-ABB9-617673AF1DA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8" name="直線コネクタ 507">
          <a:extLst>
            <a:ext uri="{FF2B5EF4-FFF2-40B4-BE49-F238E27FC236}">
              <a16:creationId xmlns:a16="http://schemas.microsoft.com/office/drawing/2014/main" id="{D21F2A88-D1B4-4EC9-8C15-C5058154CE2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9" name="テキスト ボックス 508">
          <a:extLst>
            <a:ext uri="{FF2B5EF4-FFF2-40B4-BE49-F238E27FC236}">
              <a16:creationId xmlns:a16="http://schemas.microsoft.com/office/drawing/2014/main" id="{FC3744CE-3BFE-484C-8CD8-ACC58DAB05F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0" name="【消防施設】&#10;一人当たり面積グラフ枠">
          <a:extLst>
            <a:ext uri="{FF2B5EF4-FFF2-40B4-BE49-F238E27FC236}">
              <a16:creationId xmlns:a16="http://schemas.microsoft.com/office/drawing/2014/main" id="{32E23501-244E-4121-B49A-A13951BD8F9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511" name="直線コネクタ 510">
          <a:extLst>
            <a:ext uri="{FF2B5EF4-FFF2-40B4-BE49-F238E27FC236}">
              <a16:creationId xmlns:a16="http://schemas.microsoft.com/office/drawing/2014/main" id="{44539554-9268-4FD1-8D02-7D426DB25C37}"/>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512" name="【消防施設】&#10;一人当たり面積最小値テキスト">
          <a:extLst>
            <a:ext uri="{FF2B5EF4-FFF2-40B4-BE49-F238E27FC236}">
              <a16:creationId xmlns:a16="http://schemas.microsoft.com/office/drawing/2014/main" id="{F3CCA0B1-1B08-46E0-98B4-2391C38ADF55}"/>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513" name="直線コネクタ 512">
          <a:extLst>
            <a:ext uri="{FF2B5EF4-FFF2-40B4-BE49-F238E27FC236}">
              <a16:creationId xmlns:a16="http://schemas.microsoft.com/office/drawing/2014/main" id="{AB280FCB-E0E0-4155-B3E2-E86D35A2D3C5}"/>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514" name="【消防施設】&#10;一人当たり面積最大値テキスト">
          <a:extLst>
            <a:ext uri="{FF2B5EF4-FFF2-40B4-BE49-F238E27FC236}">
              <a16:creationId xmlns:a16="http://schemas.microsoft.com/office/drawing/2014/main" id="{5D671961-7414-41DB-A982-446F58B6D117}"/>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515" name="直線コネクタ 514">
          <a:extLst>
            <a:ext uri="{FF2B5EF4-FFF2-40B4-BE49-F238E27FC236}">
              <a16:creationId xmlns:a16="http://schemas.microsoft.com/office/drawing/2014/main" id="{5819DB5F-A29E-417B-B814-6FB71E536AA3}"/>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516" name="【消防施設】&#10;一人当たり面積平均値テキスト">
          <a:extLst>
            <a:ext uri="{FF2B5EF4-FFF2-40B4-BE49-F238E27FC236}">
              <a16:creationId xmlns:a16="http://schemas.microsoft.com/office/drawing/2014/main" id="{9D7CFCBB-5900-4B2F-99AC-C8067CED56B7}"/>
            </a:ext>
          </a:extLst>
        </xdr:cNvPr>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517" name="フローチャート: 判断 516">
          <a:extLst>
            <a:ext uri="{FF2B5EF4-FFF2-40B4-BE49-F238E27FC236}">
              <a16:creationId xmlns:a16="http://schemas.microsoft.com/office/drawing/2014/main" id="{1C7FFB5C-A0B0-4641-82DC-0071212103BE}"/>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56338</xdr:rowOff>
    </xdr:from>
    <xdr:to>
      <xdr:col>112</xdr:col>
      <xdr:colOff>38100</xdr:colOff>
      <xdr:row>85</xdr:row>
      <xdr:rowOff>157938</xdr:rowOff>
    </xdr:to>
    <xdr:sp macro="" textlink="">
      <xdr:nvSpPr>
        <xdr:cNvPr id="518" name="フローチャート: 判断 517">
          <a:extLst>
            <a:ext uri="{FF2B5EF4-FFF2-40B4-BE49-F238E27FC236}">
              <a16:creationId xmlns:a16="http://schemas.microsoft.com/office/drawing/2014/main" id="{E60F8EC9-5159-4A3F-9DC7-B24E566D5BCD}"/>
            </a:ext>
          </a:extLst>
        </xdr:cNvPr>
        <xdr:cNvSpPr/>
      </xdr:nvSpPr>
      <xdr:spPr>
        <a:xfrm>
          <a:off x="21272500" y="146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58165</xdr:rowOff>
    </xdr:from>
    <xdr:to>
      <xdr:col>107</xdr:col>
      <xdr:colOff>101600</xdr:colOff>
      <xdr:row>85</xdr:row>
      <xdr:rowOff>159765</xdr:rowOff>
    </xdr:to>
    <xdr:sp macro="" textlink="">
      <xdr:nvSpPr>
        <xdr:cNvPr id="519" name="フローチャート: 判断 518">
          <a:extLst>
            <a:ext uri="{FF2B5EF4-FFF2-40B4-BE49-F238E27FC236}">
              <a16:creationId xmlns:a16="http://schemas.microsoft.com/office/drawing/2014/main" id="{D2480374-32C1-4DD9-B6C8-C62EF987B442}"/>
            </a:ext>
          </a:extLst>
        </xdr:cNvPr>
        <xdr:cNvSpPr/>
      </xdr:nvSpPr>
      <xdr:spPr>
        <a:xfrm>
          <a:off x="203835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60452</xdr:rowOff>
    </xdr:from>
    <xdr:to>
      <xdr:col>102</xdr:col>
      <xdr:colOff>165100</xdr:colOff>
      <xdr:row>85</xdr:row>
      <xdr:rowOff>162052</xdr:rowOff>
    </xdr:to>
    <xdr:sp macro="" textlink="">
      <xdr:nvSpPr>
        <xdr:cNvPr id="520" name="フローチャート: 判断 519">
          <a:extLst>
            <a:ext uri="{FF2B5EF4-FFF2-40B4-BE49-F238E27FC236}">
              <a16:creationId xmlns:a16="http://schemas.microsoft.com/office/drawing/2014/main" id="{BB4EDB34-3F5B-4597-9B04-6B63EA9544A6}"/>
            </a:ext>
          </a:extLst>
        </xdr:cNvPr>
        <xdr:cNvSpPr/>
      </xdr:nvSpPr>
      <xdr:spPr>
        <a:xfrm>
          <a:off x="19494500" y="1463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58165</xdr:rowOff>
    </xdr:from>
    <xdr:to>
      <xdr:col>98</xdr:col>
      <xdr:colOff>38100</xdr:colOff>
      <xdr:row>85</xdr:row>
      <xdr:rowOff>159765</xdr:rowOff>
    </xdr:to>
    <xdr:sp macro="" textlink="">
      <xdr:nvSpPr>
        <xdr:cNvPr id="521" name="フローチャート: 判断 520">
          <a:extLst>
            <a:ext uri="{FF2B5EF4-FFF2-40B4-BE49-F238E27FC236}">
              <a16:creationId xmlns:a16="http://schemas.microsoft.com/office/drawing/2014/main" id="{EF6F6928-93CD-4541-B240-8E75FFA4C681}"/>
            </a:ext>
          </a:extLst>
        </xdr:cNvPr>
        <xdr:cNvSpPr/>
      </xdr:nvSpPr>
      <xdr:spPr>
        <a:xfrm>
          <a:off x="186055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327A983-4933-4309-9D40-BAF2E2A65F3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C428FB7C-BD83-4D4E-B900-E1272CD057D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3BF52167-C32C-45C7-86D9-56A2A24246C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F0EC60D0-ACC4-40EA-A95A-C349B936798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ADA9649D-799E-4DC5-9FEA-D5476839C3E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145035</xdr:rowOff>
    </xdr:from>
    <xdr:to>
      <xdr:col>116</xdr:col>
      <xdr:colOff>114300</xdr:colOff>
      <xdr:row>86</xdr:row>
      <xdr:rowOff>75185</xdr:rowOff>
    </xdr:to>
    <xdr:sp macro="" textlink="">
      <xdr:nvSpPr>
        <xdr:cNvPr id="527" name="楕円 526">
          <a:extLst>
            <a:ext uri="{FF2B5EF4-FFF2-40B4-BE49-F238E27FC236}">
              <a16:creationId xmlns:a16="http://schemas.microsoft.com/office/drawing/2014/main" id="{AEC06982-D822-485B-A2C7-35342B1419D1}"/>
            </a:ext>
          </a:extLst>
        </xdr:cNvPr>
        <xdr:cNvSpPr/>
      </xdr:nvSpPr>
      <xdr:spPr>
        <a:xfrm>
          <a:off x="221107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59962</xdr:rowOff>
    </xdr:from>
    <xdr:ext cx="469744" cy="259045"/>
    <xdr:sp macro="" textlink="">
      <xdr:nvSpPr>
        <xdr:cNvPr id="528" name="【消防施設】&#10;一人当たり面積該当値テキスト">
          <a:extLst>
            <a:ext uri="{FF2B5EF4-FFF2-40B4-BE49-F238E27FC236}">
              <a16:creationId xmlns:a16="http://schemas.microsoft.com/office/drawing/2014/main" id="{31F39ED0-F1A6-4E3D-AE83-3E9B41087FBA}"/>
            </a:ext>
          </a:extLst>
        </xdr:cNvPr>
        <xdr:cNvSpPr txBox="1"/>
      </xdr:nvSpPr>
      <xdr:spPr>
        <a:xfrm>
          <a:off x="22199600" y="1463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145035</xdr:rowOff>
    </xdr:from>
    <xdr:to>
      <xdr:col>112</xdr:col>
      <xdr:colOff>38100</xdr:colOff>
      <xdr:row>86</xdr:row>
      <xdr:rowOff>75185</xdr:rowOff>
    </xdr:to>
    <xdr:sp macro="" textlink="">
      <xdr:nvSpPr>
        <xdr:cNvPr id="529" name="楕円 528">
          <a:extLst>
            <a:ext uri="{FF2B5EF4-FFF2-40B4-BE49-F238E27FC236}">
              <a16:creationId xmlns:a16="http://schemas.microsoft.com/office/drawing/2014/main" id="{F1680723-279E-496D-BA29-1AE3DD688A9E}"/>
            </a:ext>
          </a:extLst>
        </xdr:cNvPr>
        <xdr:cNvSpPr/>
      </xdr:nvSpPr>
      <xdr:spPr>
        <a:xfrm>
          <a:off x="21272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24385</xdr:rowOff>
    </xdr:from>
    <xdr:to>
      <xdr:col>116</xdr:col>
      <xdr:colOff>63500</xdr:colOff>
      <xdr:row>86</xdr:row>
      <xdr:rowOff>24385</xdr:rowOff>
    </xdr:to>
    <xdr:cxnSp macro="">
      <xdr:nvCxnSpPr>
        <xdr:cNvPr id="530" name="直線コネクタ 529">
          <a:extLst>
            <a:ext uri="{FF2B5EF4-FFF2-40B4-BE49-F238E27FC236}">
              <a16:creationId xmlns:a16="http://schemas.microsoft.com/office/drawing/2014/main" id="{B299D7D6-71F8-4CEB-BA3E-A7F2AE6F8334}"/>
            </a:ext>
          </a:extLst>
        </xdr:cNvPr>
        <xdr:cNvCxnSpPr/>
      </xdr:nvCxnSpPr>
      <xdr:spPr>
        <a:xfrm>
          <a:off x="21323300" y="14769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145492</xdr:rowOff>
    </xdr:from>
    <xdr:to>
      <xdr:col>107</xdr:col>
      <xdr:colOff>101600</xdr:colOff>
      <xdr:row>86</xdr:row>
      <xdr:rowOff>75642</xdr:rowOff>
    </xdr:to>
    <xdr:sp macro="" textlink="">
      <xdr:nvSpPr>
        <xdr:cNvPr id="531" name="楕円 530">
          <a:extLst>
            <a:ext uri="{FF2B5EF4-FFF2-40B4-BE49-F238E27FC236}">
              <a16:creationId xmlns:a16="http://schemas.microsoft.com/office/drawing/2014/main" id="{A2FD6E76-D418-4AA8-8DED-4FDC81AFCDC6}"/>
            </a:ext>
          </a:extLst>
        </xdr:cNvPr>
        <xdr:cNvSpPr/>
      </xdr:nvSpPr>
      <xdr:spPr>
        <a:xfrm>
          <a:off x="20383500" y="1471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24385</xdr:rowOff>
    </xdr:from>
    <xdr:to>
      <xdr:col>111</xdr:col>
      <xdr:colOff>177800</xdr:colOff>
      <xdr:row>86</xdr:row>
      <xdr:rowOff>24842</xdr:rowOff>
    </xdr:to>
    <xdr:cxnSp macro="">
      <xdr:nvCxnSpPr>
        <xdr:cNvPr id="532" name="直線コネクタ 531">
          <a:extLst>
            <a:ext uri="{FF2B5EF4-FFF2-40B4-BE49-F238E27FC236}">
              <a16:creationId xmlns:a16="http://schemas.microsoft.com/office/drawing/2014/main" id="{E9D56A8B-0C97-44DE-99DB-04F45722B59B}"/>
            </a:ext>
          </a:extLst>
        </xdr:cNvPr>
        <xdr:cNvCxnSpPr/>
      </xdr:nvCxnSpPr>
      <xdr:spPr>
        <a:xfrm flipV="1">
          <a:off x="20434300" y="1476908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145492</xdr:rowOff>
    </xdr:from>
    <xdr:to>
      <xdr:col>102</xdr:col>
      <xdr:colOff>165100</xdr:colOff>
      <xdr:row>86</xdr:row>
      <xdr:rowOff>75642</xdr:rowOff>
    </xdr:to>
    <xdr:sp macro="" textlink="">
      <xdr:nvSpPr>
        <xdr:cNvPr id="533" name="楕円 532">
          <a:extLst>
            <a:ext uri="{FF2B5EF4-FFF2-40B4-BE49-F238E27FC236}">
              <a16:creationId xmlns:a16="http://schemas.microsoft.com/office/drawing/2014/main" id="{FB1D545A-E89D-42F2-A6C1-2938FB13E1C6}"/>
            </a:ext>
          </a:extLst>
        </xdr:cNvPr>
        <xdr:cNvSpPr/>
      </xdr:nvSpPr>
      <xdr:spPr>
        <a:xfrm>
          <a:off x="19494500" y="1471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24842</xdr:rowOff>
    </xdr:from>
    <xdr:to>
      <xdr:col>107</xdr:col>
      <xdr:colOff>50800</xdr:colOff>
      <xdr:row>86</xdr:row>
      <xdr:rowOff>24842</xdr:rowOff>
    </xdr:to>
    <xdr:cxnSp macro="">
      <xdr:nvCxnSpPr>
        <xdr:cNvPr id="534" name="直線コネクタ 533">
          <a:extLst>
            <a:ext uri="{FF2B5EF4-FFF2-40B4-BE49-F238E27FC236}">
              <a16:creationId xmlns:a16="http://schemas.microsoft.com/office/drawing/2014/main" id="{60AD7E30-8D7F-453E-96F1-253577785FD1}"/>
            </a:ext>
          </a:extLst>
        </xdr:cNvPr>
        <xdr:cNvCxnSpPr/>
      </xdr:nvCxnSpPr>
      <xdr:spPr>
        <a:xfrm>
          <a:off x="19545300" y="14769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145948</xdr:rowOff>
    </xdr:from>
    <xdr:to>
      <xdr:col>98</xdr:col>
      <xdr:colOff>38100</xdr:colOff>
      <xdr:row>86</xdr:row>
      <xdr:rowOff>76098</xdr:rowOff>
    </xdr:to>
    <xdr:sp macro="" textlink="">
      <xdr:nvSpPr>
        <xdr:cNvPr id="535" name="楕円 534">
          <a:extLst>
            <a:ext uri="{FF2B5EF4-FFF2-40B4-BE49-F238E27FC236}">
              <a16:creationId xmlns:a16="http://schemas.microsoft.com/office/drawing/2014/main" id="{742ABBF5-A558-4F8E-B758-8A2A043B1D3B}"/>
            </a:ext>
          </a:extLst>
        </xdr:cNvPr>
        <xdr:cNvSpPr/>
      </xdr:nvSpPr>
      <xdr:spPr>
        <a:xfrm>
          <a:off x="18605500" y="147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24842</xdr:rowOff>
    </xdr:from>
    <xdr:to>
      <xdr:col>102</xdr:col>
      <xdr:colOff>114300</xdr:colOff>
      <xdr:row>86</xdr:row>
      <xdr:rowOff>25298</xdr:rowOff>
    </xdr:to>
    <xdr:cxnSp macro="">
      <xdr:nvCxnSpPr>
        <xdr:cNvPr id="536" name="直線コネクタ 535">
          <a:extLst>
            <a:ext uri="{FF2B5EF4-FFF2-40B4-BE49-F238E27FC236}">
              <a16:creationId xmlns:a16="http://schemas.microsoft.com/office/drawing/2014/main" id="{7FA84351-1785-4922-A26F-773F78611CA7}"/>
            </a:ext>
          </a:extLst>
        </xdr:cNvPr>
        <xdr:cNvCxnSpPr/>
      </xdr:nvCxnSpPr>
      <xdr:spPr>
        <a:xfrm flipV="1">
          <a:off x="18656300" y="14769542"/>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3015</xdr:rowOff>
    </xdr:from>
    <xdr:ext cx="469744" cy="259045"/>
    <xdr:sp macro="" textlink="">
      <xdr:nvSpPr>
        <xdr:cNvPr id="537" name="n_1aveValue【消防施設】&#10;一人当たり面積">
          <a:extLst>
            <a:ext uri="{FF2B5EF4-FFF2-40B4-BE49-F238E27FC236}">
              <a16:creationId xmlns:a16="http://schemas.microsoft.com/office/drawing/2014/main" id="{046F2CDE-48D0-482F-8E96-859D2778859E}"/>
            </a:ext>
          </a:extLst>
        </xdr:cNvPr>
        <xdr:cNvSpPr txBox="1"/>
      </xdr:nvSpPr>
      <xdr:spPr>
        <a:xfrm>
          <a:off x="21075727" y="1440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4842</xdr:rowOff>
    </xdr:from>
    <xdr:ext cx="469744" cy="259045"/>
    <xdr:sp macro="" textlink="">
      <xdr:nvSpPr>
        <xdr:cNvPr id="538" name="n_2aveValue【消防施設】&#10;一人当たり面積">
          <a:extLst>
            <a:ext uri="{FF2B5EF4-FFF2-40B4-BE49-F238E27FC236}">
              <a16:creationId xmlns:a16="http://schemas.microsoft.com/office/drawing/2014/main" id="{37D1110D-5DB4-4022-8F84-B4A90659AD3F}"/>
            </a:ext>
          </a:extLst>
        </xdr:cNvPr>
        <xdr:cNvSpPr txBox="1"/>
      </xdr:nvSpPr>
      <xdr:spPr>
        <a:xfrm>
          <a:off x="20199427" y="144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7129</xdr:rowOff>
    </xdr:from>
    <xdr:ext cx="469744" cy="259045"/>
    <xdr:sp macro="" textlink="">
      <xdr:nvSpPr>
        <xdr:cNvPr id="539" name="n_3aveValue【消防施設】&#10;一人当たり面積">
          <a:extLst>
            <a:ext uri="{FF2B5EF4-FFF2-40B4-BE49-F238E27FC236}">
              <a16:creationId xmlns:a16="http://schemas.microsoft.com/office/drawing/2014/main" id="{2EDC3044-E311-4031-BF1F-D485C2DCC830}"/>
            </a:ext>
          </a:extLst>
        </xdr:cNvPr>
        <xdr:cNvSpPr txBox="1"/>
      </xdr:nvSpPr>
      <xdr:spPr>
        <a:xfrm>
          <a:off x="19310427" y="1440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4842</xdr:rowOff>
    </xdr:from>
    <xdr:ext cx="469744" cy="259045"/>
    <xdr:sp macro="" textlink="">
      <xdr:nvSpPr>
        <xdr:cNvPr id="540" name="n_4aveValue【消防施設】&#10;一人当たり面積">
          <a:extLst>
            <a:ext uri="{FF2B5EF4-FFF2-40B4-BE49-F238E27FC236}">
              <a16:creationId xmlns:a16="http://schemas.microsoft.com/office/drawing/2014/main" id="{28919E31-544E-4337-B692-04867D691153}"/>
            </a:ext>
          </a:extLst>
        </xdr:cNvPr>
        <xdr:cNvSpPr txBox="1"/>
      </xdr:nvSpPr>
      <xdr:spPr>
        <a:xfrm>
          <a:off x="18421427" y="144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66312</xdr:rowOff>
    </xdr:from>
    <xdr:ext cx="469744" cy="259045"/>
    <xdr:sp macro="" textlink="">
      <xdr:nvSpPr>
        <xdr:cNvPr id="541" name="n_1mainValue【消防施設】&#10;一人当たり面積">
          <a:extLst>
            <a:ext uri="{FF2B5EF4-FFF2-40B4-BE49-F238E27FC236}">
              <a16:creationId xmlns:a16="http://schemas.microsoft.com/office/drawing/2014/main" id="{71C05C40-0A80-4027-9195-03295E0AAECB}"/>
            </a:ext>
          </a:extLst>
        </xdr:cNvPr>
        <xdr:cNvSpPr txBox="1"/>
      </xdr:nvSpPr>
      <xdr:spPr>
        <a:xfrm>
          <a:off x="210757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66769</xdr:rowOff>
    </xdr:from>
    <xdr:ext cx="469744" cy="259045"/>
    <xdr:sp macro="" textlink="">
      <xdr:nvSpPr>
        <xdr:cNvPr id="542" name="n_2mainValue【消防施設】&#10;一人当たり面積">
          <a:extLst>
            <a:ext uri="{FF2B5EF4-FFF2-40B4-BE49-F238E27FC236}">
              <a16:creationId xmlns:a16="http://schemas.microsoft.com/office/drawing/2014/main" id="{8701BEC4-5100-4629-B48E-43B040DC6072}"/>
            </a:ext>
          </a:extLst>
        </xdr:cNvPr>
        <xdr:cNvSpPr txBox="1"/>
      </xdr:nvSpPr>
      <xdr:spPr>
        <a:xfrm>
          <a:off x="20199427" y="1481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66769</xdr:rowOff>
    </xdr:from>
    <xdr:ext cx="469744" cy="259045"/>
    <xdr:sp macro="" textlink="">
      <xdr:nvSpPr>
        <xdr:cNvPr id="543" name="n_3mainValue【消防施設】&#10;一人当たり面積">
          <a:extLst>
            <a:ext uri="{FF2B5EF4-FFF2-40B4-BE49-F238E27FC236}">
              <a16:creationId xmlns:a16="http://schemas.microsoft.com/office/drawing/2014/main" id="{893744F2-85E5-4371-9DB4-7CB68B40DB79}"/>
            </a:ext>
          </a:extLst>
        </xdr:cNvPr>
        <xdr:cNvSpPr txBox="1"/>
      </xdr:nvSpPr>
      <xdr:spPr>
        <a:xfrm>
          <a:off x="19310427" y="1481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67225</xdr:rowOff>
    </xdr:from>
    <xdr:ext cx="469744" cy="259045"/>
    <xdr:sp macro="" textlink="">
      <xdr:nvSpPr>
        <xdr:cNvPr id="544" name="n_4mainValue【消防施設】&#10;一人当たり面積">
          <a:extLst>
            <a:ext uri="{FF2B5EF4-FFF2-40B4-BE49-F238E27FC236}">
              <a16:creationId xmlns:a16="http://schemas.microsoft.com/office/drawing/2014/main" id="{C876D12C-2D36-481B-8BA1-69BF52CAEA1E}"/>
            </a:ext>
          </a:extLst>
        </xdr:cNvPr>
        <xdr:cNvSpPr txBox="1"/>
      </xdr:nvSpPr>
      <xdr:spPr>
        <a:xfrm>
          <a:off x="18421427" y="1481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a:extLst>
            <a:ext uri="{FF2B5EF4-FFF2-40B4-BE49-F238E27FC236}">
              <a16:creationId xmlns:a16="http://schemas.microsoft.com/office/drawing/2014/main" id="{338277C7-62D9-4DEF-973F-E292A54DEBA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a:extLst>
            <a:ext uri="{FF2B5EF4-FFF2-40B4-BE49-F238E27FC236}">
              <a16:creationId xmlns:a16="http://schemas.microsoft.com/office/drawing/2014/main" id="{C41B1C96-6121-43BB-92DE-992B663A735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a:extLst>
            <a:ext uri="{FF2B5EF4-FFF2-40B4-BE49-F238E27FC236}">
              <a16:creationId xmlns:a16="http://schemas.microsoft.com/office/drawing/2014/main" id="{D7F014FA-0BE5-41B7-A059-2D34545686F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a:extLst>
            <a:ext uri="{FF2B5EF4-FFF2-40B4-BE49-F238E27FC236}">
              <a16:creationId xmlns:a16="http://schemas.microsoft.com/office/drawing/2014/main" id="{95941DCC-0503-48E2-9FBB-F54D75B7B53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a:extLst>
            <a:ext uri="{FF2B5EF4-FFF2-40B4-BE49-F238E27FC236}">
              <a16:creationId xmlns:a16="http://schemas.microsoft.com/office/drawing/2014/main" id="{9BB5AA6D-DFCC-4F0B-A9E5-4EA111E3059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a:extLst>
            <a:ext uri="{FF2B5EF4-FFF2-40B4-BE49-F238E27FC236}">
              <a16:creationId xmlns:a16="http://schemas.microsoft.com/office/drawing/2014/main" id="{6782FBCB-327A-4B84-8499-4D3577260E5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a:extLst>
            <a:ext uri="{FF2B5EF4-FFF2-40B4-BE49-F238E27FC236}">
              <a16:creationId xmlns:a16="http://schemas.microsoft.com/office/drawing/2014/main" id="{9A2A7264-5531-465A-86DE-53BD8211FC1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a:extLst>
            <a:ext uri="{FF2B5EF4-FFF2-40B4-BE49-F238E27FC236}">
              <a16:creationId xmlns:a16="http://schemas.microsoft.com/office/drawing/2014/main" id="{5994DB00-8FFC-486C-9600-7DF200261A8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3" name="テキスト ボックス 552">
          <a:extLst>
            <a:ext uri="{FF2B5EF4-FFF2-40B4-BE49-F238E27FC236}">
              <a16:creationId xmlns:a16="http://schemas.microsoft.com/office/drawing/2014/main" id="{EA2C2DB2-DFCD-4357-9622-D661EA84FC8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4" name="直線コネクタ 553">
          <a:extLst>
            <a:ext uri="{FF2B5EF4-FFF2-40B4-BE49-F238E27FC236}">
              <a16:creationId xmlns:a16="http://schemas.microsoft.com/office/drawing/2014/main" id="{33A81F46-2364-4B17-88C2-6CEE4C621CE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5" name="テキスト ボックス 554">
          <a:extLst>
            <a:ext uri="{FF2B5EF4-FFF2-40B4-BE49-F238E27FC236}">
              <a16:creationId xmlns:a16="http://schemas.microsoft.com/office/drawing/2014/main" id="{C33B2E2C-B4B5-4B1B-A9D5-CA44B81E5D2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6" name="直線コネクタ 555">
          <a:extLst>
            <a:ext uri="{FF2B5EF4-FFF2-40B4-BE49-F238E27FC236}">
              <a16:creationId xmlns:a16="http://schemas.microsoft.com/office/drawing/2014/main" id="{EAF581EB-F843-4C07-82A8-C1769BA7175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7" name="テキスト ボックス 556">
          <a:extLst>
            <a:ext uri="{FF2B5EF4-FFF2-40B4-BE49-F238E27FC236}">
              <a16:creationId xmlns:a16="http://schemas.microsoft.com/office/drawing/2014/main" id="{7ED4567F-E10F-4AAD-9F46-464D1E77502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8" name="直線コネクタ 557">
          <a:extLst>
            <a:ext uri="{FF2B5EF4-FFF2-40B4-BE49-F238E27FC236}">
              <a16:creationId xmlns:a16="http://schemas.microsoft.com/office/drawing/2014/main" id="{6B06EDE7-46CD-45EB-9D8B-306418965D3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9" name="テキスト ボックス 558">
          <a:extLst>
            <a:ext uri="{FF2B5EF4-FFF2-40B4-BE49-F238E27FC236}">
              <a16:creationId xmlns:a16="http://schemas.microsoft.com/office/drawing/2014/main" id="{F9735FC4-F7B6-45C5-BF33-E0E161A7140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0" name="直線コネクタ 559">
          <a:extLst>
            <a:ext uri="{FF2B5EF4-FFF2-40B4-BE49-F238E27FC236}">
              <a16:creationId xmlns:a16="http://schemas.microsoft.com/office/drawing/2014/main" id="{929ED117-C9B8-4C56-A248-3D2FEED2718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1" name="テキスト ボックス 560">
          <a:extLst>
            <a:ext uri="{FF2B5EF4-FFF2-40B4-BE49-F238E27FC236}">
              <a16:creationId xmlns:a16="http://schemas.microsoft.com/office/drawing/2014/main" id="{3F14DA34-6D6B-4604-B1DF-D269AC889C7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2" name="直線コネクタ 561">
          <a:extLst>
            <a:ext uri="{FF2B5EF4-FFF2-40B4-BE49-F238E27FC236}">
              <a16:creationId xmlns:a16="http://schemas.microsoft.com/office/drawing/2014/main" id="{FA2F6C0E-8683-4B39-8E80-DB07CC1E214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3" name="テキスト ボックス 562">
          <a:extLst>
            <a:ext uri="{FF2B5EF4-FFF2-40B4-BE49-F238E27FC236}">
              <a16:creationId xmlns:a16="http://schemas.microsoft.com/office/drawing/2014/main" id="{61CD6D9D-B4F5-4D90-8440-CC3D7E39C45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4" name="直線コネクタ 563">
          <a:extLst>
            <a:ext uri="{FF2B5EF4-FFF2-40B4-BE49-F238E27FC236}">
              <a16:creationId xmlns:a16="http://schemas.microsoft.com/office/drawing/2014/main" id="{A77D7166-1DA7-4A54-9C42-401E62482E5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5" name="テキスト ボックス 564">
          <a:extLst>
            <a:ext uri="{FF2B5EF4-FFF2-40B4-BE49-F238E27FC236}">
              <a16:creationId xmlns:a16="http://schemas.microsoft.com/office/drawing/2014/main" id="{D671AB5A-450C-44D8-97FE-C4A783BA13A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6" name="直線コネクタ 565">
          <a:extLst>
            <a:ext uri="{FF2B5EF4-FFF2-40B4-BE49-F238E27FC236}">
              <a16:creationId xmlns:a16="http://schemas.microsoft.com/office/drawing/2014/main" id="{BF38496D-3DAA-4C16-8D43-AA1BD9B99C7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7" name="テキスト ボックス 566">
          <a:extLst>
            <a:ext uri="{FF2B5EF4-FFF2-40B4-BE49-F238E27FC236}">
              <a16:creationId xmlns:a16="http://schemas.microsoft.com/office/drawing/2014/main" id="{A7FCEA86-10E5-43C0-B184-D3BF44DE0A8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8" name="直線コネクタ 567">
          <a:extLst>
            <a:ext uri="{FF2B5EF4-FFF2-40B4-BE49-F238E27FC236}">
              <a16:creationId xmlns:a16="http://schemas.microsoft.com/office/drawing/2014/main" id="{CC16EA47-4132-4B32-89FD-009192BB6D1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9" name="【庁舎】&#10;有形固定資産減価償却率グラフ枠">
          <a:extLst>
            <a:ext uri="{FF2B5EF4-FFF2-40B4-BE49-F238E27FC236}">
              <a16:creationId xmlns:a16="http://schemas.microsoft.com/office/drawing/2014/main" id="{4A7ED8A6-B5C1-4E5A-A5A8-26DD7204EE5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570" name="直線コネクタ 569">
          <a:extLst>
            <a:ext uri="{FF2B5EF4-FFF2-40B4-BE49-F238E27FC236}">
              <a16:creationId xmlns:a16="http://schemas.microsoft.com/office/drawing/2014/main" id="{8884972E-2205-45A4-96D8-CC8D490553E9}"/>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571" name="【庁舎】&#10;有形固定資産減価償却率最小値テキスト">
          <a:extLst>
            <a:ext uri="{FF2B5EF4-FFF2-40B4-BE49-F238E27FC236}">
              <a16:creationId xmlns:a16="http://schemas.microsoft.com/office/drawing/2014/main" id="{FBF7C6FD-B6AD-4F91-874F-029092087AC7}"/>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572" name="直線コネクタ 571">
          <a:extLst>
            <a:ext uri="{FF2B5EF4-FFF2-40B4-BE49-F238E27FC236}">
              <a16:creationId xmlns:a16="http://schemas.microsoft.com/office/drawing/2014/main" id="{CB6B76DE-31DF-4E8F-8B56-3B5642C0675B}"/>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573" name="【庁舎】&#10;有形固定資産減価償却率最大値テキスト">
          <a:extLst>
            <a:ext uri="{FF2B5EF4-FFF2-40B4-BE49-F238E27FC236}">
              <a16:creationId xmlns:a16="http://schemas.microsoft.com/office/drawing/2014/main" id="{13004CAE-8441-423B-B33B-9514A4C2C64E}"/>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574" name="直線コネクタ 573">
          <a:extLst>
            <a:ext uri="{FF2B5EF4-FFF2-40B4-BE49-F238E27FC236}">
              <a16:creationId xmlns:a16="http://schemas.microsoft.com/office/drawing/2014/main" id="{CB3B6D92-4380-463B-BC28-9E58DB3613D4}"/>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575" name="【庁舎】&#10;有形固定資産減価償却率平均値テキスト">
          <a:extLst>
            <a:ext uri="{FF2B5EF4-FFF2-40B4-BE49-F238E27FC236}">
              <a16:creationId xmlns:a16="http://schemas.microsoft.com/office/drawing/2014/main" id="{ADC801E9-014F-4246-91C0-342A4DAD0C5E}"/>
            </a:ext>
          </a:extLst>
        </xdr:cNvPr>
        <xdr:cNvSpPr txBox="1"/>
      </xdr:nvSpPr>
      <xdr:spPr>
        <a:xfrm>
          <a:off x="16357600" y="1780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576" name="フローチャート: 判断 575">
          <a:extLst>
            <a:ext uri="{FF2B5EF4-FFF2-40B4-BE49-F238E27FC236}">
              <a16:creationId xmlns:a16="http://schemas.microsoft.com/office/drawing/2014/main" id="{03082D30-9CDB-4258-B46B-C3D795006543}"/>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577" name="フローチャート: 判断 576">
          <a:extLst>
            <a:ext uri="{FF2B5EF4-FFF2-40B4-BE49-F238E27FC236}">
              <a16:creationId xmlns:a16="http://schemas.microsoft.com/office/drawing/2014/main" id="{3F642FEA-CA98-4D38-8AAD-368C3B89B283}"/>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578" name="フローチャート: 判断 577">
          <a:extLst>
            <a:ext uri="{FF2B5EF4-FFF2-40B4-BE49-F238E27FC236}">
              <a16:creationId xmlns:a16="http://schemas.microsoft.com/office/drawing/2014/main" id="{14C8C39D-4D0A-48BF-9C48-71D9E5BE72BE}"/>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579" name="フローチャート: 判断 578">
          <a:extLst>
            <a:ext uri="{FF2B5EF4-FFF2-40B4-BE49-F238E27FC236}">
              <a16:creationId xmlns:a16="http://schemas.microsoft.com/office/drawing/2014/main" id="{5B49F29A-CA6F-4CDD-BE03-E8B9DBF9E5B8}"/>
            </a:ext>
          </a:extLst>
        </xdr:cNvPr>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580" name="フローチャート: 判断 579">
          <a:extLst>
            <a:ext uri="{FF2B5EF4-FFF2-40B4-BE49-F238E27FC236}">
              <a16:creationId xmlns:a16="http://schemas.microsoft.com/office/drawing/2014/main" id="{0522BCF1-76E8-4D38-A947-8379B93100BA}"/>
            </a:ext>
          </a:extLst>
        </xdr:cNvPr>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3E4F7A09-A3F8-425F-AEC8-83284D77B5D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2EAE79FA-0427-48C5-9F0C-19580C01363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3ADF9C69-D554-4CA4-A157-DC38D2B4359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C92E9421-63AD-4FBA-A651-8F924862500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1D155DCF-9625-4C5E-8427-CA00F7C783D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586" name="楕円 585">
          <a:extLst>
            <a:ext uri="{FF2B5EF4-FFF2-40B4-BE49-F238E27FC236}">
              <a16:creationId xmlns:a16="http://schemas.microsoft.com/office/drawing/2014/main" id="{98B636DF-4494-4C18-BCD3-9070AED0B89F}"/>
            </a:ext>
          </a:extLst>
        </xdr:cNvPr>
        <xdr:cNvSpPr/>
      </xdr:nvSpPr>
      <xdr:spPr>
        <a:xfrm>
          <a:off x="16268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28320</xdr:rowOff>
    </xdr:from>
    <xdr:ext cx="405111" cy="259045"/>
    <xdr:sp macro="" textlink="">
      <xdr:nvSpPr>
        <xdr:cNvPr id="587" name="【庁舎】&#10;有形固定資産減価償却率該当値テキスト">
          <a:extLst>
            <a:ext uri="{FF2B5EF4-FFF2-40B4-BE49-F238E27FC236}">
              <a16:creationId xmlns:a16="http://schemas.microsoft.com/office/drawing/2014/main" id="{8274013D-3FE6-4EAB-ACC0-B687B31AF376}"/>
            </a:ext>
          </a:extLst>
        </xdr:cNvPr>
        <xdr:cNvSpPr txBox="1"/>
      </xdr:nvSpPr>
      <xdr:spPr>
        <a:xfrm>
          <a:off x="16357600"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2539</xdr:rowOff>
    </xdr:from>
    <xdr:to>
      <xdr:col>81</xdr:col>
      <xdr:colOff>101600</xdr:colOff>
      <xdr:row>105</xdr:row>
      <xdr:rowOff>104139</xdr:rowOff>
    </xdr:to>
    <xdr:sp macro="" textlink="">
      <xdr:nvSpPr>
        <xdr:cNvPr id="588" name="楕円 587">
          <a:extLst>
            <a:ext uri="{FF2B5EF4-FFF2-40B4-BE49-F238E27FC236}">
              <a16:creationId xmlns:a16="http://schemas.microsoft.com/office/drawing/2014/main" id="{E7C1BF2F-F4D5-4358-A776-3F10200355BE}"/>
            </a:ext>
          </a:extLst>
        </xdr:cNvPr>
        <xdr:cNvSpPr/>
      </xdr:nvSpPr>
      <xdr:spPr>
        <a:xfrm>
          <a:off x="15430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53339</xdr:rowOff>
    </xdr:from>
    <xdr:to>
      <xdr:col>85</xdr:col>
      <xdr:colOff>127000</xdr:colOff>
      <xdr:row>105</xdr:row>
      <xdr:rowOff>100693</xdr:rowOff>
    </xdr:to>
    <xdr:cxnSp macro="">
      <xdr:nvCxnSpPr>
        <xdr:cNvPr id="589" name="直線コネクタ 588">
          <a:extLst>
            <a:ext uri="{FF2B5EF4-FFF2-40B4-BE49-F238E27FC236}">
              <a16:creationId xmlns:a16="http://schemas.microsoft.com/office/drawing/2014/main" id="{25D4ACA1-CC56-4327-974E-F72F4ACAB48A}"/>
            </a:ext>
          </a:extLst>
        </xdr:cNvPr>
        <xdr:cNvCxnSpPr/>
      </xdr:nvCxnSpPr>
      <xdr:spPr>
        <a:xfrm>
          <a:off x="15481300" y="18055589"/>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90" name="楕円 589">
          <a:extLst>
            <a:ext uri="{FF2B5EF4-FFF2-40B4-BE49-F238E27FC236}">
              <a16:creationId xmlns:a16="http://schemas.microsoft.com/office/drawing/2014/main" id="{C451F5B6-E366-4F23-9C1C-54DF7DC6FCC6}"/>
            </a:ext>
          </a:extLst>
        </xdr:cNvPr>
        <xdr:cNvSpPr/>
      </xdr:nvSpPr>
      <xdr:spPr>
        <a:xfrm>
          <a:off x="14541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53339</xdr:rowOff>
    </xdr:from>
    <xdr:to>
      <xdr:col>81</xdr:col>
      <xdr:colOff>50800</xdr:colOff>
      <xdr:row>105</xdr:row>
      <xdr:rowOff>66402</xdr:rowOff>
    </xdr:to>
    <xdr:cxnSp macro="">
      <xdr:nvCxnSpPr>
        <xdr:cNvPr id="591" name="直線コネクタ 590">
          <a:extLst>
            <a:ext uri="{FF2B5EF4-FFF2-40B4-BE49-F238E27FC236}">
              <a16:creationId xmlns:a16="http://schemas.microsoft.com/office/drawing/2014/main" id="{309358D2-B100-4E55-ADE6-556CCA658DB1}"/>
            </a:ext>
          </a:extLst>
        </xdr:cNvPr>
        <xdr:cNvCxnSpPr/>
      </xdr:nvCxnSpPr>
      <xdr:spPr>
        <a:xfrm flipV="1">
          <a:off x="14592300" y="1805558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157662</xdr:rowOff>
    </xdr:from>
    <xdr:to>
      <xdr:col>72</xdr:col>
      <xdr:colOff>38100</xdr:colOff>
      <xdr:row>106</xdr:row>
      <xdr:rowOff>87812</xdr:rowOff>
    </xdr:to>
    <xdr:sp macro="" textlink="">
      <xdr:nvSpPr>
        <xdr:cNvPr id="592" name="楕円 591">
          <a:extLst>
            <a:ext uri="{FF2B5EF4-FFF2-40B4-BE49-F238E27FC236}">
              <a16:creationId xmlns:a16="http://schemas.microsoft.com/office/drawing/2014/main" id="{2CF9A69A-5832-49E3-9BFE-DD16617D48E7}"/>
            </a:ext>
          </a:extLst>
        </xdr:cNvPr>
        <xdr:cNvSpPr/>
      </xdr:nvSpPr>
      <xdr:spPr>
        <a:xfrm>
          <a:off x="13652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66402</xdr:rowOff>
    </xdr:from>
    <xdr:to>
      <xdr:col>76</xdr:col>
      <xdr:colOff>114300</xdr:colOff>
      <xdr:row>106</xdr:row>
      <xdr:rowOff>37012</xdr:rowOff>
    </xdr:to>
    <xdr:cxnSp macro="">
      <xdr:nvCxnSpPr>
        <xdr:cNvPr id="593" name="直線コネクタ 592">
          <a:extLst>
            <a:ext uri="{FF2B5EF4-FFF2-40B4-BE49-F238E27FC236}">
              <a16:creationId xmlns:a16="http://schemas.microsoft.com/office/drawing/2014/main" id="{2CBB0309-5F9E-41B1-BA2D-49302C576A1D}"/>
            </a:ext>
          </a:extLst>
        </xdr:cNvPr>
        <xdr:cNvCxnSpPr/>
      </xdr:nvCxnSpPr>
      <xdr:spPr>
        <a:xfrm flipV="1">
          <a:off x="13703300" y="18068652"/>
          <a:ext cx="889000" cy="14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121738</xdr:rowOff>
    </xdr:from>
    <xdr:to>
      <xdr:col>67</xdr:col>
      <xdr:colOff>101600</xdr:colOff>
      <xdr:row>106</xdr:row>
      <xdr:rowOff>51888</xdr:rowOff>
    </xdr:to>
    <xdr:sp macro="" textlink="">
      <xdr:nvSpPr>
        <xdr:cNvPr id="594" name="楕円 593">
          <a:extLst>
            <a:ext uri="{FF2B5EF4-FFF2-40B4-BE49-F238E27FC236}">
              <a16:creationId xmlns:a16="http://schemas.microsoft.com/office/drawing/2014/main" id="{80D27186-8DCC-41C5-915A-5E625B73414F}"/>
            </a:ext>
          </a:extLst>
        </xdr:cNvPr>
        <xdr:cNvSpPr/>
      </xdr:nvSpPr>
      <xdr:spPr>
        <a:xfrm>
          <a:off x="12763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1088</xdr:rowOff>
    </xdr:from>
    <xdr:to>
      <xdr:col>71</xdr:col>
      <xdr:colOff>177800</xdr:colOff>
      <xdr:row>106</xdr:row>
      <xdr:rowOff>37012</xdr:rowOff>
    </xdr:to>
    <xdr:cxnSp macro="">
      <xdr:nvCxnSpPr>
        <xdr:cNvPr id="595" name="直線コネクタ 594">
          <a:extLst>
            <a:ext uri="{FF2B5EF4-FFF2-40B4-BE49-F238E27FC236}">
              <a16:creationId xmlns:a16="http://schemas.microsoft.com/office/drawing/2014/main" id="{F503C5CA-84BB-43B8-B631-D9820B305790}"/>
            </a:ext>
          </a:extLst>
        </xdr:cNvPr>
        <xdr:cNvCxnSpPr/>
      </xdr:nvCxnSpPr>
      <xdr:spPr>
        <a:xfrm>
          <a:off x="12814300" y="181747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596" name="n_1aveValue【庁舎】&#10;有形固定資産減価償却率">
          <a:extLst>
            <a:ext uri="{FF2B5EF4-FFF2-40B4-BE49-F238E27FC236}">
              <a16:creationId xmlns:a16="http://schemas.microsoft.com/office/drawing/2014/main" id="{0DE8970A-DB2A-4E7E-8262-DA56C5A5CF4C}"/>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597" name="n_2aveValue【庁舎】&#10;有形固定資産減価償却率">
          <a:extLst>
            <a:ext uri="{FF2B5EF4-FFF2-40B4-BE49-F238E27FC236}">
              <a16:creationId xmlns:a16="http://schemas.microsoft.com/office/drawing/2014/main" id="{128CBE3C-4C97-47F5-B101-287DE5FC47BC}"/>
            </a:ext>
          </a:extLst>
        </xdr:cNvPr>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598" name="n_3aveValue【庁舎】&#10;有形固定資産減価償却率">
          <a:extLst>
            <a:ext uri="{FF2B5EF4-FFF2-40B4-BE49-F238E27FC236}">
              <a16:creationId xmlns:a16="http://schemas.microsoft.com/office/drawing/2014/main" id="{16C0F7D3-8E6F-44D4-AF1D-1C76EC6B0B3F}"/>
            </a:ext>
          </a:extLst>
        </xdr:cNvPr>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599" name="n_4aveValue【庁舎】&#10;有形固定資産減価償却率">
          <a:extLst>
            <a:ext uri="{FF2B5EF4-FFF2-40B4-BE49-F238E27FC236}">
              <a16:creationId xmlns:a16="http://schemas.microsoft.com/office/drawing/2014/main" id="{516D47B8-A000-4B87-B5CF-5B690D368DDD}"/>
            </a:ext>
          </a:extLst>
        </xdr:cNvPr>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95266</xdr:rowOff>
    </xdr:from>
    <xdr:ext cx="405111" cy="259045"/>
    <xdr:sp macro="" textlink="">
      <xdr:nvSpPr>
        <xdr:cNvPr id="600" name="n_1mainValue【庁舎】&#10;有形固定資産減価償却率">
          <a:extLst>
            <a:ext uri="{FF2B5EF4-FFF2-40B4-BE49-F238E27FC236}">
              <a16:creationId xmlns:a16="http://schemas.microsoft.com/office/drawing/2014/main" id="{CA88E0EA-55A1-4336-BF35-C3965A948D56}"/>
            </a:ext>
          </a:extLst>
        </xdr:cNvPr>
        <xdr:cNvSpPr txBox="1"/>
      </xdr:nvSpPr>
      <xdr:spPr>
        <a:xfrm>
          <a:off x="152660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601" name="n_2mainValue【庁舎】&#10;有形固定資産減価償却率">
          <a:extLst>
            <a:ext uri="{FF2B5EF4-FFF2-40B4-BE49-F238E27FC236}">
              <a16:creationId xmlns:a16="http://schemas.microsoft.com/office/drawing/2014/main" id="{BC48390A-76C9-48B2-B299-1A08148AA322}"/>
            </a:ext>
          </a:extLst>
        </xdr:cNvPr>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78939</xdr:rowOff>
    </xdr:from>
    <xdr:ext cx="405111" cy="259045"/>
    <xdr:sp macro="" textlink="">
      <xdr:nvSpPr>
        <xdr:cNvPr id="602" name="n_3mainValue【庁舎】&#10;有形固定資産減価償却率">
          <a:extLst>
            <a:ext uri="{FF2B5EF4-FFF2-40B4-BE49-F238E27FC236}">
              <a16:creationId xmlns:a16="http://schemas.microsoft.com/office/drawing/2014/main" id="{F8771332-D8C6-4623-9CA5-C72B7BE2B5A6}"/>
            </a:ext>
          </a:extLst>
        </xdr:cNvPr>
        <xdr:cNvSpPr txBox="1"/>
      </xdr:nvSpPr>
      <xdr:spPr>
        <a:xfrm>
          <a:off x="13500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43015</xdr:rowOff>
    </xdr:from>
    <xdr:ext cx="405111" cy="259045"/>
    <xdr:sp macro="" textlink="">
      <xdr:nvSpPr>
        <xdr:cNvPr id="603" name="n_4mainValue【庁舎】&#10;有形固定資産減価償却率">
          <a:extLst>
            <a:ext uri="{FF2B5EF4-FFF2-40B4-BE49-F238E27FC236}">
              <a16:creationId xmlns:a16="http://schemas.microsoft.com/office/drawing/2014/main" id="{3060526F-2ADE-4297-85C9-1C93187B34C3}"/>
            </a:ext>
          </a:extLst>
        </xdr:cNvPr>
        <xdr:cNvSpPr txBox="1"/>
      </xdr:nvSpPr>
      <xdr:spPr>
        <a:xfrm>
          <a:off x="12611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4" name="正方形/長方形 603">
          <a:extLst>
            <a:ext uri="{FF2B5EF4-FFF2-40B4-BE49-F238E27FC236}">
              <a16:creationId xmlns:a16="http://schemas.microsoft.com/office/drawing/2014/main" id="{F3751935-882C-496E-9F9D-C4BC2C0D2CC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5" name="正方形/長方形 604">
          <a:extLst>
            <a:ext uri="{FF2B5EF4-FFF2-40B4-BE49-F238E27FC236}">
              <a16:creationId xmlns:a16="http://schemas.microsoft.com/office/drawing/2014/main" id="{927AED20-AF7C-463B-BF1F-38CA58A5EB9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6" name="正方形/長方形 605">
          <a:extLst>
            <a:ext uri="{FF2B5EF4-FFF2-40B4-BE49-F238E27FC236}">
              <a16:creationId xmlns:a16="http://schemas.microsoft.com/office/drawing/2014/main" id="{5A8A2D9C-B93F-4602-AB92-166E5A4940F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7" name="正方形/長方形 606">
          <a:extLst>
            <a:ext uri="{FF2B5EF4-FFF2-40B4-BE49-F238E27FC236}">
              <a16:creationId xmlns:a16="http://schemas.microsoft.com/office/drawing/2014/main" id="{AFEA63D6-8E02-4818-B4AC-07DFB6C1745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8" name="正方形/長方形 607">
          <a:extLst>
            <a:ext uri="{FF2B5EF4-FFF2-40B4-BE49-F238E27FC236}">
              <a16:creationId xmlns:a16="http://schemas.microsoft.com/office/drawing/2014/main" id="{E1E0EB12-E9F8-4067-BE72-7CB87F75F53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9" name="正方形/長方形 608">
          <a:extLst>
            <a:ext uri="{FF2B5EF4-FFF2-40B4-BE49-F238E27FC236}">
              <a16:creationId xmlns:a16="http://schemas.microsoft.com/office/drawing/2014/main" id="{0659B7A0-CB18-4761-886D-2E0A398BC98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0" name="正方形/長方形 609">
          <a:extLst>
            <a:ext uri="{FF2B5EF4-FFF2-40B4-BE49-F238E27FC236}">
              <a16:creationId xmlns:a16="http://schemas.microsoft.com/office/drawing/2014/main" id="{FB37C728-FB10-4AA8-AD2D-D4E4807355D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1" name="正方形/長方形 610">
          <a:extLst>
            <a:ext uri="{FF2B5EF4-FFF2-40B4-BE49-F238E27FC236}">
              <a16:creationId xmlns:a16="http://schemas.microsoft.com/office/drawing/2014/main" id="{0232B76C-CDED-42F7-9A28-1DBEB64862C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2" name="テキスト ボックス 611">
          <a:extLst>
            <a:ext uri="{FF2B5EF4-FFF2-40B4-BE49-F238E27FC236}">
              <a16:creationId xmlns:a16="http://schemas.microsoft.com/office/drawing/2014/main" id="{F99F7AFB-BD7B-4BC0-BE32-2FBF195BA52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3" name="直線コネクタ 612">
          <a:extLst>
            <a:ext uri="{FF2B5EF4-FFF2-40B4-BE49-F238E27FC236}">
              <a16:creationId xmlns:a16="http://schemas.microsoft.com/office/drawing/2014/main" id="{60B64473-3F47-4B8E-8CCC-5CD72F9E302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4" name="直線コネクタ 613">
          <a:extLst>
            <a:ext uri="{FF2B5EF4-FFF2-40B4-BE49-F238E27FC236}">
              <a16:creationId xmlns:a16="http://schemas.microsoft.com/office/drawing/2014/main" id="{C6ABB69F-ED61-4AB6-8203-6AC27985BCC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5" name="テキスト ボックス 614">
          <a:extLst>
            <a:ext uri="{FF2B5EF4-FFF2-40B4-BE49-F238E27FC236}">
              <a16:creationId xmlns:a16="http://schemas.microsoft.com/office/drawing/2014/main" id="{07EDF267-E394-4383-B084-E8299B1B7B5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6" name="直線コネクタ 615">
          <a:extLst>
            <a:ext uri="{FF2B5EF4-FFF2-40B4-BE49-F238E27FC236}">
              <a16:creationId xmlns:a16="http://schemas.microsoft.com/office/drawing/2014/main" id="{1D982FB0-CD4E-439E-B2ED-32BFBD5E391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7" name="テキスト ボックス 616">
          <a:extLst>
            <a:ext uri="{FF2B5EF4-FFF2-40B4-BE49-F238E27FC236}">
              <a16:creationId xmlns:a16="http://schemas.microsoft.com/office/drawing/2014/main" id="{4258B57E-4CF1-4E56-8A40-FE4A7DC533C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8" name="直線コネクタ 617">
          <a:extLst>
            <a:ext uri="{FF2B5EF4-FFF2-40B4-BE49-F238E27FC236}">
              <a16:creationId xmlns:a16="http://schemas.microsoft.com/office/drawing/2014/main" id="{4355F538-9067-428D-9FCE-473472327DF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9" name="テキスト ボックス 618">
          <a:extLst>
            <a:ext uri="{FF2B5EF4-FFF2-40B4-BE49-F238E27FC236}">
              <a16:creationId xmlns:a16="http://schemas.microsoft.com/office/drawing/2014/main" id="{A9F6B471-909D-4B55-8937-CDC63B1CBFE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0" name="直線コネクタ 619">
          <a:extLst>
            <a:ext uri="{FF2B5EF4-FFF2-40B4-BE49-F238E27FC236}">
              <a16:creationId xmlns:a16="http://schemas.microsoft.com/office/drawing/2014/main" id="{D2E42123-1FC8-436A-B3A7-CAF347AF52D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1" name="テキスト ボックス 620">
          <a:extLst>
            <a:ext uri="{FF2B5EF4-FFF2-40B4-BE49-F238E27FC236}">
              <a16:creationId xmlns:a16="http://schemas.microsoft.com/office/drawing/2014/main" id="{E0838578-5E03-474B-B142-27732232264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2" name="直線コネクタ 621">
          <a:extLst>
            <a:ext uri="{FF2B5EF4-FFF2-40B4-BE49-F238E27FC236}">
              <a16:creationId xmlns:a16="http://schemas.microsoft.com/office/drawing/2014/main" id="{39D7492C-2DAA-4E72-B5C6-C1470502D2B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3" name="テキスト ボックス 622">
          <a:extLst>
            <a:ext uri="{FF2B5EF4-FFF2-40B4-BE49-F238E27FC236}">
              <a16:creationId xmlns:a16="http://schemas.microsoft.com/office/drawing/2014/main" id="{9741EA78-1ADF-494E-8D0E-C4D205CB247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4" name="直線コネクタ 623">
          <a:extLst>
            <a:ext uri="{FF2B5EF4-FFF2-40B4-BE49-F238E27FC236}">
              <a16:creationId xmlns:a16="http://schemas.microsoft.com/office/drawing/2014/main" id="{8144A49E-85F1-43ED-88E3-878073E371E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5" name="テキスト ボックス 624">
          <a:extLst>
            <a:ext uri="{FF2B5EF4-FFF2-40B4-BE49-F238E27FC236}">
              <a16:creationId xmlns:a16="http://schemas.microsoft.com/office/drawing/2014/main" id="{AAB9C331-73E2-4092-AE1A-441DD51D114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6" name="直線コネクタ 625">
          <a:extLst>
            <a:ext uri="{FF2B5EF4-FFF2-40B4-BE49-F238E27FC236}">
              <a16:creationId xmlns:a16="http://schemas.microsoft.com/office/drawing/2014/main" id="{CF0B8406-BF89-49BD-928A-CEE29D0075F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7" name="テキスト ボックス 626">
          <a:extLst>
            <a:ext uri="{FF2B5EF4-FFF2-40B4-BE49-F238E27FC236}">
              <a16:creationId xmlns:a16="http://schemas.microsoft.com/office/drawing/2014/main" id="{4D1246FE-2806-4909-9F51-1C5E6F44F80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8" name="【庁舎】&#10;一人当たり面積グラフ枠">
          <a:extLst>
            <a:ext uri="{FF2B5EF4-FFF2-40B4-BE49-F238E27FC236}">
              <a16:creationId xmlns:a16="http://schemas.microsoft.com/office/drawing/2014/main" id="{1CAD3961-79B1-4598-BA33-AE52A4F0CE6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629" name="直線コネクタ 628">
          <a:extLst>
            <a:ext uri="{FF2B5EF4-FFF2-40B4-BE49-F238E27FC236}">
              <a16:creationId xmlns:a16="http://schemas.microsoft.com/office/drawing/2014/main" id="{35C61A12-C627-443D-8427-F6705A3C5D36}"/>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630" name="【庁舎】&#10;一人当たり面積最小値テキスト">
          <a:extLst>
            <a:ext uri="{FF2B5EF4-FFF2-40B4-BE49-F238E27FC236}">
              <a16:creationId xmlns:a16="http://schemas.microsoft.com/office/drawing/2014/main" id="{C3533FE9-4187-451B-9DB3-53DAEAD20D04}"/>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631" name="直線コネクタ 630">
          <a:extLst>
            <a:ext uri="{FF2B5EF4-FFF2-40B4-BE49-F238E27FC236}">
              <a16:creationId xmlns:a16="http://schemas.microsoft.com/office/drawing/2014/main" id="{80599497-17F6-451E-80D0-6E99250C297F}"/>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632" name="【庁舎】&#10;一人当たり面積最大値テキスト">
          <a:extLst>
            <a:ext uri="{FF2B5EF4-FFF2-40B4-BE49-F238E27FC236}">
              <a16:creationId xmlns:a16="http://schemas.microsoft.com/office/drawing/2014/main" id="{00FDD5AB-B6E0-421F-8871-5E624A740415}"/>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633" name="直線コネクタ 632">
          <a:extLst>
            <a:ext uri="{FF2B5EF4-FFF2-40B4-BE49-F238E27FC236}">
              <a16:creationId xmlns:a16="http://schemas.microsoft.com/office/drawing/2014/main" id="{094188F8-EFFB-40C7-B882-1C3CEA3DE3A5}"/>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634" name="【庁舎】&#10;一人当たり面積平均値テキスト">
          <a:extLst>
            <a:ext uri="{FF2B5EF4-FFF2-40B4-BE49-F238E27FC236}">
              <a16:creationId xmlns:a16="http://schemas.microsoft.com/office/drawing/2014/main" id="{A3011CBA-7B58-423B-B203-B9DCE12731D2}"/>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635" name="フローチャート: 判断 634">
          <a:extLst>
            <a:ext uri="{FF2B5EF4-FFF2-40B4-BE49-F238E27FC236}">
              <a16:creationId xmlns:a16="http://schemas.microsoft.com/office/drawing/2014/main" id="{3D6563C1-5F00-42C8-BE22-3705EDC2AE91}"/>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123371</xdr:rowOff>
    </xdr:from>
    <xdr:to>
      <xdr:col>112</xdr:col>
      <xdr:colOff>38100</xdr:colOff>
      <xdr:row>105</xdr:row>
      <xdr:rowOff>53521</xdr:rowOff>
    </xdr:to>
    <xdr:sp macro="" textlink="">
      <xdr:nvSpPr>
        <xdr:cNvPr id="636" name="フローチャート: 判断 635">
          <a:extLst>
            <a:ext uri="{FF2B5EF4-FFF2-40B4-BE49-F238E27FC236}">
              <a16:creationId xmlns:a16="http://schemas.microsoft.com/office/drawing/2014/main" id="{BF9D4BB3-287F-4C27-A918-87CD8DED7AAC}"/>
            </a:ext>
          </a:extLst>
        </xdr:cNvPr>
        <xdr:cNvSpPr/>
      </xdr:nvSpPr>
      <xdr:spPr>
        <a:xfrm>
          <a:off x="21272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80918</xdr:rowOff>
    </xdr:from>
    <xdr:to>
      <xdr:col>107</xdr:col>
      <xdr:colOff>101600</xdr:colOff>
      <xdr:row>105</xdr:row>
      <xdr:rowOff>11068</xdr:rowOff>
    </xdr:to>
    <xdr:sp macro="" textlink="">
      <xdr:nvSpPr>
        <xdr:cNvPr id="637" name="フローチャート: 判断 636">
          <a:extLst>
            <a:ext uri="{FF2B5EF4-FFF2-40B4-BE49-F238E27FC236}">
              <a16:creationId xmlns:a16="http://schemas.microsoft.com/office/drawing/2014/main" id="{341C05C5-86E2-402A-97B6-E66A7DB09C61}"/>
            </a:ext>
          </a:extLst>
        </xdr:cNvPr>
        <xdr:cNvSpPr/>
      </xdr:nvSpPr>
      <xdr:spPr>
        <a:xfrm>
          <a:off x="20383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71120</xdr:rowOff>
    </xdr:from>
    <xdr:to>
      <xdr:col>102</xdr:col>
      <xdr:colOff>165100</xdr:colOff>
      <xdr:row>105</xdr:row>
      <xdr:rowOff>1270</xdr:rowOff>
    </xdr:to>
    <xdr:sp macro="" textlink="">
      <xdr:nvSpPr>
        <xdr:cNvPr id="638" name="フローチャート: 判断 637">
          <a:extLst>
            <a:ext uri="{FF2B5EF4-FFF2-40B4-BE49-F238E27FC236}">
              <a16:creationId xmlns:a16="http://schemas.microsoft.com/office/drawing/2014/main" id="{DD4CBEB5-6009-46B4-B6F9-2252DA68C0E4}"/>
            </a:ext>
          </a:extLst>
        </xdr:cNvPr>
        <xdr:cNvSpPr/>
      </xdr:nvSpPr>
      <xdr:spPr>
        <a:xfrm>
          <a:off x="19494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93980</xdr:rowOff>
    </xdr:from>
    <xdr:to>
      <xdr:col>98</xdr:col>
      <xdr:colOff>38100</xdr:colOff>
      <xdr:row>105</xdr:row>
      <xdr:rowOff>24130</xdr:rowOff>
    </xdr:to>
    <xdr:sp macro="" textlink="">
      <xdr:nvSpPr>
        <xdr:cNvPr id="639" name="フローチャート: 判断 638">
          <a:extLst>
            <a:ext uri="{FF2B5EF4-FFF2-40B4-BE49-F238E27FC236}">
              <a16:creationId xmlns:a16="http://schemas.microsoft.com/office/drawing/2014/main" id="{727C0909-8C03-4C52-BC7E-24505DE1F1CD}"/>
            </a:ext>
          </a:extLst>
        </xdr:cNvPr>
        <xdr:cNvSpPr/>
      </xdr:nvSpPr>
      <xdr:spPr>
        <a:xfrm>
          <a:off x="18605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412CE061-7471-47C7-A1A7-F1FFD559D82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FBB4A0B8-7374-492C-8E32-E84F48DC535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1CFCC605-0226-4C4C-871C-54BD0EC4A8B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2707217A-CB9B-46B6-AADA-6943EBDB581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3E9BB6CD-3641-4E1F-8184-403041C33FF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1451</xdr:rowOff>
    </xdr:from>
    <xdr:to>
      <xdr:col>116</xdr:col>
      <xdr:colOff>114300</xdr:colOff>
      <xdr:row>106</xdr:row>
      <xdr:rowOff>103051</xdr:rowOff>
    </xdr:to>
    <xdr:sp macro="" textlink="">
      <xdr:nvSpPr>
        <xdr:cNvPr id="645" name="楕円 644">
          <a:extLst>
            <a:ext uri="{FF2B5EF4-FFF2-40B4-BE49-F238E27FC236}">
              <a16:creationId xmlns:a16="http://schemas.microsoft.com/office/drawing/2014/main" id="{0808239E-B7B2-49B0-94F0-66E9CC92EC1B}"/>
            </a:ext>
          </a:extLst>
        </xdr:cNvPr>
        <xdr:cNvSpPr/>
      </xdr:nvSpPr>
      <xdr:spPr>
        <a:xfrm>
          <a:off x="22110700" y="181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151328</xdr:rowOff>
    </xdr:from>
    <xdr:ext cx="469744" cy="259045"/>
    <xdr:sp macro="" textlink="">
      <xdr:nvSpPr>
        <xdr:cNvPr id="646" name="【庁舎】&#10;一人当たり面積該当値テキスト">
          <a:extLst>
            <a:ext uri="{FF2B5EF4-FFF2-40B4-BE49-F238E27FC236}">
              <a16:creationId xmlns:a16="http://schemas.microsoft.com/office/drawing/2014/main" id="{EE624113-6B77-46E3-A3D4-8BB6CD226B57}"/>
            </a:ext>
          </a:extLst>
        </xdr:cNvPr>
        <xdr:cNvSpPr txBox="1"/>
      </xdr:nvSpPr>
      <xdr:spPr>
        <a:xfrm>
          <a:off x="22199600" y="181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13426</xdr:rowOff>
    </xdr:from>
    <xdr:to>
      <xdr:col>112</xdr:col>
      <xdr:colOff>38100</xdr:colOff>
      <xdr:row>106</xdr:row>
      <xdr:rowOff>115026</xdr:rowOff>
    </xdr:to>
    <xdr:sp macro="" textlink="">
      <xdr:nvSpPr>
        <xdr:cNvPr id="647" name="楕円 646">
          <a:extLst>
            <a:ext uri="{FF2B5EF4-FFF2-40B4-BE49-F238E27FC236}">
              <a16:creationId xmlns:a16="http://schemas.microsoft.com/office/drawing/2014/main" id="{5D278A8C-FC8E-4456-A38A-7B4F89D74382}"/>
            </a:ext>
          </a:extLst>
        </xdr:cNvPr>
        <xdr:cNvSpPr/>
      </xdr:nvSpPr>
      <xdr:spPr>
        <a:xfrm>
          <a:off x="21272500" y="181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52251</xdr:rowOff>
    </xdr:from>
    <xdr:to>
      <xdr:col>116</xdr:col>
      <xdr:colOff>63500</xdr:colOff>
      <xdr:row>106</xdr:row>
      <xdr:rowOff>64226</xdr:rowOff>
    </xdr:to>
    <xdr:cxnSp macro="">
      <xdr:nvCxnSpPr>
        <xdr:cNvPr id="648" name="直線コネクタ 647">
          <a:extLst>
            <a:ext uri="{FF2B5EF4-FFF2-40B4-BE49-F238E27FC236}">
              <a16:creationId xmlns:a16="http://schemas.microsoft.com/office/drawing/2014/main" id="{CB7F5E60-ABFE-4DAE-B922-9E0ACA84696D}"/>
            </a:ext>
          </a:extLst>
        </xdr:cNvPr>
        <xdr:cNvCxnSpPr/>
      </xdr:nvCxnSpPr>
      <xdr:spPr>
        <a:xfrm flipV="1">
          <a:off x="21323300" y="18225951"/>
          <a:ext cx="8382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24312</xdr:rowOff>
    </xdr:from>
    <xdr:to>
      <xdr:col>107</xdr:col>
      <xdr:colOff>101600</xdr:colOff>
      <xdr:row>106</xdr:row>
      <xdr:rowOff>125912</xdr:rowOff>
    </xdr:to>
    <xdr:sp macro="" textlink="">
      <xdr:nvSpPr>
        <xdr:cNvPr id="649" name="楕円 648">
          <a:extLst>
            <a:ext uri="{FF2B5EF4-FFF2-40B4-BE49-F238E27FC236}">
              <a16:creationId xmlns:a16="http://schemas.microsoft.com/office/drawing/2014/main" id="{B7F5E752-BEA8-4AE8-B636-037E20D7BC5E}"/>
            </a:ext>
          </a:extLst>
        </xdr:cNvPr>
        <xdr:cNvSpPr/>
      </xdr:nvSpPr>
      <xdr:spPr>
        <a:xfrm>
          <a:off x="20383500" y="1819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64226</xdr:rowOff>
    </xdr:from>
    <xdr:to>
      <xdr:col>111</xdr:col>
      <xdr:colOff>177800</xdr:colOff>
      <xdr:row>106</xdr:row>
      <xdr:rowOff>75112</xdr:rowOff>
    </xdr:to>
    <xdr:cxnSp macro="">
      <xdr:nvCxnSpPr>
        <xdr:cNvPr id="650" name="直線コネクタ 649">
          <a:extLst>
            <a:ext uri="{FF2B5EF4-FFF2-40B4-BE49-F238E27FC236}">
              <a16:creationId xmlns:a16="http://schemas.microsoft.com/office/drawing/2014/main" id="{DA046B12-8F36-42C7-AD2D-A38B48DE7142}"/>
            </a:ext>
          </a:extLst>
        </xdr:cNvPr>
        <xdr:cNvCxnSpPr/>
      </xdr:nvCxnSpPr>
      <xdr:spPr>
        <a:xfrm flipV="1">
          <a:off x="20434300" y="1823792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30843</xdr:rowOff>
    </xdr:from>
    <xdr:to>
      <xdr:col>102</xdr:col>
      <xdr:colOff>165100</xdr:colOff>
      <xdr:row>106</xdr:row>
      <xdr:rowOff>132443</xdr:rowOff>
    </xdr:to>
    <xdr:sp macro="" textlink="">
      <xdr:nvSpPr>
        <xdr:cNvPr id="651" name="楕円 650">
          <a:extLst>
            <a:ext uri="{FF2B5EF4-FFF2-40B4-BE49-F238E27FC236}">
              <a16:creationId xmlns:a16="http://schemas.microsoft.com/office/drawing/2014/main" id="{753EBF11-8E8D-405F-BADF-EA36392C237F}"/>
            </a:ext>
          </a:extLst>
        </xdr:cNvPr>
        <xdr:cNvSpPr/>
      </xdr:nvSpPr>
      <xdr:spPr>
        <a:xfrm>
          <a:off x="19494500" y="182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75112</xdr:rowOff>
    </xdr:from>
    <xdr:to>
      <xdr:col>107</xdr:col>
      <xdr:colOff>50800</xdr:colOff>
      <xdr:row>106</xdr:row>
      <xdr:rowOff>81643</xdr:rowOff>
    </xdr:to>
    <xdr:cxnSp macro="">
      <xdr:nvCxnSpPr>
        <xdr:cNvPr id="652" name="直線コネクタ 651">
          <a:extLst>
            <a:ext uri="{FF2B5EF4-FFF2-40B4-BE49-F238E27FC236}">
              <a16:creationId xmlns:a16="http://schemas.microsoft.com/office/drawing/2014/main" id="{7CD15A5F-8C04-4943-BAA5-35297561C088}"/>
            </a:ext>
          </a:extLst>
        </xdr:cNvPr>
        <xdr:cNvCxnSpPr/>
      </xdr:nvCxnSpPr>
      <xdr:spPr>
        <a:xfrm flipV="1">
          <a:off x="19545300" y="182488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35198</xdr:rowOff>
    </xdr:from>
    <xdr:to>
      <xdr:col>98</xdr:col>
      <xdr:colOff>38100</xdr:colOff>
      <xdr:row>106</xdr:row>
      <xdr:rowOff>136798</xdr:rowOff>
    </xdr:to>
    <xdr:sp macro="" textlink="">
      <xdr:nvSpPr>
        <xdr:cNvPr id="653" name="楕円 652">
          <a:extLst>
            <a:ext uri="{FF2B5EF4-FFF2-40B4-BE49-F238E27FC236}">
              <a16:creationId xmlns:a16="http://schemas.microsoft.com/office/drawing/2014/main" id="{692B5049-EABC-4345-899E-4C259720506F}"/>
            </a:ext>
          </a:extLst>
        </xdr:cNvPr>
        <xdr:cNvSpPr/>
      </xdr:nvSpPr>
      <xdr:spPr>
        <a:xfrm>
          <a:off x="18605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81643</xdr:rowOff>
    </xdr:from>
    <xdr:to>
      <xdr:col>102</xdr:col>
      <xdr:colOff>114300</xdr:colOff>
      <xdr:row>106</xdr:row>
      <xdr:rowOff>85998</xdr:rowOff>
    </xdr:to>
    <xdr:cxnSp macro="">
      <xdr:nvCxnSpPr>
        <xdr:cNvPr id="654" name="直線コネクタ 653">
          <a:extLst>
            <a:ext uri="{FF2B5EF4-FFF2-40B4-BE49-F238E27FC236}">
              <a16:creationId xmlns:a16="http://schemas.microsoft.com/office/drawing/2014/main" id="{462328F2-48E6-42E2-89CF-573CB4E93D6D}"/>
            </a:ext>
          </a:extLst>
        </xdr:cNvPr>
        <xdr:cNvCxnSpPr/>
      </xdr:nvCxnSpPr>
      <xdr:spPr>
        <a:xfrm flipV="1">
          <a:off x="18656300" y="18255343"/>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70048</xdr:rowOff>
    </xdr:from>
    <xdr:ext cx="469744" cy="259045"/>
    <xdr:sp macro="" textlink="">
      <xdr:nvSpPr>
        <xdr:cNvPr id="655" name="n_1aveValue【庁舎】&#10;一人当たり面積">
          <a:extLst>
            <a:ext uri="{FF2B5EF4-FFF2-40B4-BE49-F238E27FC236}">
              <a16:creationId xmlns:a16="http://schemas.microsoft.com/office/drawing/2014/main" id="{10EE86E2-9F6E-4BF6-85CD-24E8D0E4C4B5}"/>
            </a:ext>
          </a:extLst>
        </xdr:cNvPr>
        <xdr:cNvSpPr txBox="1"/>
      </xdr:nvSpPr>
      <xdr:spPr>
        <a:xfrm>
          <a:off x="21075727" y="177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27595</xdr:rowOff>
    </xdr:from>
    <xdr:ext cx="469744" cy="259045"/>
    <xdr:sp macro="" textlink="">
      <xdr:nvSpPr>
        <xdr:cNvPr id="656" name="n_2aveValue【庁舎】&#10;一人当たり面積">
          <a:extLst>
            <a:ext uri="{FF2B5EF4-FFF2-40B4-BE49-F238E27FC236}">
              <a16:creationId xmlns:a16="http://schemas.microsoft.com/office/drawing/2014/main" id="{563E0DE8-D419-4ECD-929B-B8A798842F6C}"/>
            </a:ext>
          </a:extLst>
        </xdr:cNvPr>
        <xdr:cNvSpPr txBox="1"/>
      </xdr:nvSpPr>
      <xdr:spPr>
        <a:xfrm>
          <a:off x="20199427" y="1768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17797</xdr:rowOff>
    </xdr:from>
    <xdr:ext cx="469744" cy="259045"/>
    <xdr:sp macro="" textlink="">
      <xdr:nvSpPr>
        <xdr:cNvPr id="657" name="n_3aveValue【庁舎】&#10;一人当たり面積">
          <a:extLst>
            <a:ext uri="{FF2B5EF4-FFF2-40B4-BE49-F238E27FC236}">
              <a16:creationId xmlns:a16="http://schemas.microsoft.com/office/drawing/2014/main" id="{E5B7BE6C-5E23-42F7-BFC7-614542204686}"/>
            </a:ext>
          </a:extLst>
        </xdr:cNvPr>
        <xdr:cNvSpPr txBox="1"/>
      </xdr:nvSpPr>
      <xdr:spPr>
        <a:xfrm>
          <a:off x="19310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40657</xdr:rowOff>
    </xdr:from>
    <xdr:ext cx="469744" cy="259045"/>
    <xdr:sp macro="" textlink="">
      <xdr:nvSpPr>
        <xdr:cNvPr id="658" name="n_4aveValue【庁舎】&#10;一人当たり面積">
          <a:extLst>
            <a:ext uri="{FF2B5EF4-FFF2-40B4-BE49-F238E27FC236}">
              <a16:creationId xmlns:a16="http://schemas.microsoft.com/office/drawing/2014/main" id="{EEE8D877-E4FD-4234-9830-791225C2EBA6}"/>
            </a:ext>
          </a:extLst>
        </xdr:cNvPr>
        <xdr:cNvSpPr txBox="1"/>
      </xdr:nvSpPr>
      <xdr:spPr>
        <a:xfrm>
          <a:off x="18421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106153</xdr:rowOff>
    </xdr:from>
    <xdr:ext cx="469744" cy="259045"/>
    <xdr:sp macro="" textlink="">
      <xdr:nvSpPr>
        <xdr:cNvPr id="659" name="n_1mainValue【庁舎】&#10;一人当たり面積">
          <a:extLst>
            <a:ext uri="{FF2B5EF4-FFF2-40B4-BE49-F238E27FC236}">
              <a16:creationId xmlns:a16="http://schemas.microsoft.com/office/drawing/2014/main" id="{B3EDAFE5-7CC9-43D5-82A1-8ECDEACD1E74}"/>
            </a:ext>
          </a:extLst>
        </xdr:cNvPr>
        <xdr:cNvSpPr txBox="1"/>
      </xdr:nvSpPr>
      <xdr:spPr>
        <a:xfrm>
          <a:off x="21075727" y="182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117039</xdr:rowOff>
    </xdr:from>
    <xdr:ext cx="469744" cy="259045"/>
    <xdr:sp macro="" textlink="">
      <xdr:nvSpPr>
        <xdr:cNvPr id="660" name="n_2mainValue【庁舎】&#10;一人当たり面積">
          <a:extLst>
            <a:ext uri="{FF2B5EF4-FFF2-40B4-BE49-F238E27FC236}">
              <a16:creationId xmlns:a16="http://schemas.microsoft.com/office/drawing/2014/main" id="{F87A7A9B-2233-4456-90C6-47A2C289C8FB}"/>
            </a:ext>
          </a:extLst>
        </xdr:cNvPr>
        <xdr:cNvSpPr txBox="1"/>
      </xdr:nvSpPr>
      <xdr:spPr>
        <a:xfrm>
          <a:off x="20199427" y="1829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123570</xdr:rowOff>
    </xdr:from>
    <xdr:ext cx="469744" cy="259045"/>
    <xdr:sp macro="" textlink="">
      <xdr:nvSpPr>
        <xdr:cNvPr id="661" name="n_3mainValue【庁舎】&#10;一人当たり面積">
          <a:extLst>
            <a:ext uri="{FF2B5EF4-FFF2-40B4-BE49-F238E27FC236}">
              <a16:creationId xmlns:a16="http://schemas.microsoft.com/office/drawing/2014/main" id="{2813F6B1-438E-4498-9C71-E1287A9E07C0}"/>
            </a:ext>
          </a:extLst>
        </xdr:cNvPr>
        <xdr:cNvSpPr txBox="1"/>
      </xdr:nvSpPr>
      <xdr:spPr>
        <a:xfrm>
          <a:off x="19310427" y="1829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127925</xdr:rowOff>
    </xdr:from>
    <xdr:ext cx="469744" cy="259045"/>
    <xdr:sp macro="" textlink="">
      <xdr:nvSpPr>
        <xdr:cNvPr id="662" name="n_4mainValue【庁舎】&#10;一人当たり面積">
          <a:extLst>
            <a:ext uri="{FF2B5EF4-FFF2-40B4-BE49-F238E27FC236}">
              <a16:creationId xmlns:a16="http://schemas.microsoft.com/office/drawing/2014/main" id="{1C577D63-31EC-4FF9-9EDD-32DEF4EB22AA}"/>
            </a:ext>
          </a:extLst>
        </xdr:cNvPr>
        <xdr:cNvSpPr txBox="1"/>
      </xdr:nvSpPr>
      <xdr:spPr>
        <a:xfrm>
          <a:off x="18421427"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3" name="正方形/長方形 662">
          <a:extLst>
            <a:ext uri="{FF2B5EF4-FFF2-40B4-BE49-F238E27FC236}">
              <a16:creationId xmlns:a16="http://schemas.microsoft.com/office/drawing/2014/main" id="{A6B1CE1A-31ED-4EA6-B4C7-3A3292B7508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4" name="正方形/長方形 663">
          <a:extLst>
            <a:ext uri="{FF2B5EF4-FFF2-40B4-BE49-F238E27FC236}">
              <a16:creationId xmlns:a16="http://schemas.microsoft.com/office/drawing/2014/main" id="{5F449825-15FD-4136-B7A0-BB2A2FFCC37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5" name="テキスト ボックス 664">
          <a:extLst>
            <a:ext uri="{FF2B5EF4-FFF2-40B4-BE49-F238E27FC236}">
              <a16:creationId xmlns:a16="http://schemas.microsoft.com/office/drawing/2014/main" id="{46AE027D-0E20-41DA-83E7-B283FAF3AAA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年前後に体育館の大規模改修を実施、現時点での償却率は低いものの、他の施設は比較的償却が進んでいることから、今後は施設量適正化の推進、長寿命化の推進を図る。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6,720
6,605
98.56
4,648,065
4,340,206
275,908
3,036,812
3,551,447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類似団体平均をやや上回る状況が続いてきたが、令和３年度は、類似団体平均が</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へと大幅に伸びたことにより、類似団体平均を下回ることとなった。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今後も移住定住施策等の推進により村内経済の活性化を図り、自主財源である村税収入の確保、財政力の更なる向上に努める。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28222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871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28222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148872</xdr:rowOff>
    </xdr:from>
    <xdr:to>
      <xdr:col>23</xdr:col>
      <xdr:colOff>184150</xdr:colOff>
      <xdr:row>43</xdr:row>
      <xdr:rowOff>79022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120949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89199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当初予算編成にあたっては、予め編成方針、要領等を示し、要求段階から経常的経費の削減に努めてきた。その結果、これまで類似団体平均を下回り、令和３年度も前年度に比べ改善されたものの、類似団体平均も大幅に向上したことから差は僅かとなった。今後も人件費、扶助費の増加による水準の悪化も想定されることから、一層の経費の削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127907</xdr:rowOff>
    </xdr:from>
    <xdr:to>
      <xdr:col>23</xdr:col>
      <xdr:colOff>133350</xdr:colOff>
      <xdr:row>60</xdr:row>
      <xdr:rowOff>94343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243457"/>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138249</xdr:rowOff>
    </xdr:from>
    <xdr:to>
      <xdr:col>19</xdr:col>
      <xdr:colOff>133350</xdr:colOff>
      <xdr:row>60</xdr:row>
      <xdr:rowOff>94343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253799"/>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16873</xdr:rowOff>
    </xdr:from>
    <xdr:to>
      <xdr:col>19</xdr:col>
      <xdr:colOff>184150</xdr:colOff>
      <xdr:row>61</xdr:row>
      <xdr:rowOff>118473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103250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61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138249</xdr:rowOff>
    </xdr:from>
    <xdr:to>
      <xdr:col>15</xdr:col>
      <xdr:colOff>82550</xdr:colOff>
      <xdr:row>59</xdr:row>
      <xdr:rowOff>165826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25379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47897</xdr:rowOff>
    </xdr:from>
    <xdr:to>
      <xdr:col>15</xdr:col>
      <xdr:colOff>133350</xdr:colOff>
      <xdr:row>61</xdr:row>
      <xdr:rowOff>149497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0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134274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76200</xdr:rowOff>
    </xdr:from>
    <xdr:to>
      <xdr:col>11</xdr:col>
      <xdr:colOff>31750</xdr:colOff>
      <xdr:row>59</xdr:row>
      <xdr:rowOff>165826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191750"/>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41003</xdr:rowOff>
    </xdr:from>
    <xdr:to>
      <xdr:col>11</xdr:col>
      <xdr:colOff>82550</xdr:colOff>
      <xdr:row>61</xdr:row>
      <xdr:rowOff>142603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127380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157299</xdr:rowOff>
    </xdr:from>
    <xdr:to>
      <xdr:col>7</xdr:col>
      <xdr:colOff>31750</xdr:colOff>
      <xdr:row>61</xdr:row>
      <xdr:rowOff>87449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72226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77107</xdr:rowOff>
    </xdr:from>
    <xdr:to>
      <xdr:col>23</xdr:col>
      <xdr:colOff>184150</xdr:colOff>
      <xdr:row>60</xdr:row>
      <xdr:rowOff>7257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93634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03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43543</xdr:rowOff>
    </xdr:from>
    <xdr:to>
      <xdr:col>19</xdr:col>
      <xdr:colOff>184150</xdr:colOff>
      <xdr:row>60</xdr:row>
      <xdr:rowOff>145143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87449</xdr:rowOff>
    </xdr:from>
    <xdr:to>
      <xdr:col>15</xdr:col>
      <xdr:colOff>133350</xdr:colOff>
      <xdr:row>60</xdr:row>
      <xdr:rowOff>17599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27776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99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115026</xdr:rowOff>
    </xdr:from>
    <xdr:to>
      <xdr:col>11</xdr:col>
      <xdr:colOff>82550</xdr:colOff>
      <xdr:row>60</xdr:row>
      <xdr:rowOff>45176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55353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25400</xdr:rowOff>
    </xdr:from>
    <xdr:to>
      <xdr:col>7</xdr:col>
      <xdr:colOff>31750</xdr:colOff>
      <xdr:row>59</xdr:row>
      <xdr:rowOff>127000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137177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[235,599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　当初予算編成にあたり、予め編成方針、要領等を示し、要求段階から経常的経費の削減に努めてきた結果、継続して類似団体平均を下回っていはいるものの、令和</a:t>
          </a:r>
          <a:r>
            <a:rPr lang="en-US" altLang="ja-JP" sz="1300">
              <a:effectLst/>
              <a:latin typeface="ＭＳ Ｐゴシック" panose="020B0600070205080204" pitchFamily="50" charset="-128"/>
              <a:ea typeface="ＭＳ Ｐゴシック" panose="020B0600070205080204" pitchFamily="50" charset="-128"/>
            </a:rPr>
            <a:t>3</a:t>
          </a:r>
          <a:r>
            <a:rPr lang="ja-JP" altLang="en-US" sz="1300">
              <a:effectLst/>
              <a:latin typeface="ＭＳ Ｐゴシック" panose="020B0600070205080204" pitchFamily="50" charset="-128"/>
              <a:ea typeface="ＭＳ Ｐゴシック" panose="020B0600070205080204" pitchFamily="50" charset="-128"/>
            </a:rPr>
            <a:t>年度は僅差となった。</a:t>
          </a:r>
          <a:endParaRPr lang="en-US"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　今後も人件費、扶助費の増加による水準の悪化も想定されることから、一層の経費の削減に努める。</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122554</xdr:rowOff>
    </xdr:from>
    <xdr:to>
      <xdr:col>23</xdr:col>
      <xdr:colOff>133350</xdr:colOff>
      <xdr:row>81</xdr:row>
      <xdr:rowOff>126479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10004"/>
          <a:ext cx="8382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111257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98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100093</xdr:rowOff>
    </xdr:from>
    <xdr:to>
      <xdr:col>19</xdr:col>
      <xdr:colOff>133350</xdr:colOff>
      <xdr:row>81</xdr:row>
      <xdr:rowOff>122554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87543"/>
          <a:ext cx="889000" cy="2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2756</xdr:rowOff>
    </xdr:from>
    <xdr:to>
      <xdr:col>19</xdr:col>
      <xdr:colOff>184150</xdr:colOff>
      <xdr:row>82</xdr:row>
      <xdr:rowOff>104356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6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89133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48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90052</xdr:rowOff>
    </xdr:from>
    <xdr:to>
      <xdr:col>15</xdr:col>
      <xdr:colOff>82550</xdr:colOff>
      <xdr:row>81</xdr:row>
      <xdr:rowOff>100093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77502"/>
          <a:ext cx="889000" cy="1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145152</xdr:rowOff>
    </xdr:from>
    <xdr:to>
      <xdr:col>15</xdr:col>
      <xdr:colOff>133350</xdr:colOff>
      <xdr:row>82</xdr:row>
      <xdr:rowOff>75302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60079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1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75436</xdr:rowOff>
    </xdr:from>
    <xdr:to>
      <xdr:col>11</xdr:col>
      <xdr:colOff>31750</xdr:colOff>
      <xdr:row>81</xdr:row>
      <xdr:rowOff>90052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62886"/>
          <a:ext cx="889000" cy="1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133872</xdr:rowOff>
    </xdr:from>
    <xdr:to>
      <xdr:col>11</xdr:col>
      <xdr:colOff>82550</xdr:colOff>
      <xdr:row>82</xdr:row>
      <xdr:rowOff>64022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2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48799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0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126932</xdr:rowOff>
    </xdr:from>
    <xdr:to>
      <xdr:col>7</xdr:col>
      <xdr:colOff>31750</xdr:colOff>
      <xdr:row>82</xdr:row>
      <xdr:rowOff>57082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41859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75679</xdr:rowOff>
    </xdr:from>
    <xdr:to>
      <xdr:col>23</xdr:col>
      <xdr:colOff>184150</xdr:colOff>
      <xdr:row>82</xdr:row>
      <xdr:rowOff>5829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6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168406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8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71754</xdr:rowOff>
    </xdr:from>
    <xdr:to>
      <xdr:col>19</xdr:col>
      <xdr:colOff>184150</xdr:colOff>
      <xdr:row>82</xdr:row>
      <xdr:rowOff>1904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12081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2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49293</xdr:rowOff>
    </xdr:from>
    <xdr:to>
      <xdr:col>15</xdr:col>
      <xdr:colOff>133350</xdr:colOff>
      <xdr:row>81</xdr:row>
      <xdr:rowOff>150893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3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161070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0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39252</xdr:rowOff>
    </xdr:from>
    <xdr:to>
      <xdr:col>11</xdr:col>
      <xdr:colOff>82550</xdr:colOff>
      <xdr:row>81</xdr:row>
      <xdr:rowOff>140852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2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151029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9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24636</xdr:rowOff>
    </xdr:from>
    <xdr:to>
      <xdr:col>7</xdr:col>
      <xdr:colOff>31750</xdr:colOff>
      <xdr:row>81</xdr:row>
      <xdr:rowOff>126236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1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136413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8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これまで継続して類似団体平均を下回っている。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今後も事務事業、職員配置の見直し等により給与水準の抑制に努める。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65314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467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156332</xdr:rowOff>
    </xdr:from>
    <xdr:to>
      <xdr:col>77</xdr:col>
      <xdr:colOff>44450</xdr:colOff>
      <xdr:row>84</xdr:row>
      <xdr:rowOff>65314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386682"/>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166914</xdr:rowOff>
    </xdr:from>
    <xdr:to>
      <xdr:col>72</xdr:col>
      <xdr:colOff>203200</xdr:colOff>
      <xdr:row>83</xdr:row>
      <xdr:rowOff>156332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225814"/>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166914</xdr:rowOff>
    </xdr:from>
    <xdr:to>
      <xdr:col>68</xdr:col>
      <xdr:colOff>152400</xdr:colOff>
      <xdr:row>83</xdr:row>
      <xdr:rowOff>98879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2258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79725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105532</xdr:rowOff>
    </xdr:from>
    <xdr:to>
      <xdr:col>73</xdr:col>
      <xdr:colOff>44450</xdr:colOff>
      <xdr:row>84</xdr:row>
      <xdr:rowOff>35682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45859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116114</xdr:rowOff>
    </xdr:from>
    <xdr:to>
      <xdr:col>68</xdr:col>
      <xdr:colOff>203200</xdr:colOff>
      <xdr:row>83</xdr:row>
      <xdr:rowOff>46264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56441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新規職員の採用抑制により、これまで類似団体平均を下回っているが、退職者の補充等、新規職員を計画的に採用</a:t>
          </a:r>
          <a:r>
            <a:rPr kumimoji="1" lang="en-US" altLang="ja-JP" sz="1300">
              <a:latin typeface="ＭＳ Ｐゴシック" panose="020B0600070205080204" pitchFamily="50" charset="-128"/>
              <a:ea typeface="ＭＳ Ｐゴシック" panose="020B0600070205080204" pitchFamily="50" charset="-128"/>
            </a:rPr>
            <a:t>(H29-3</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H30-8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R1-6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３人、</a:t>
          </a:r>
          <a:r>
            <a:rPr kumimoji="1" lang="en-US" altLang="ja-JP" sz="1300">
              <a:latin typeface="ＭＳ Ｐゴシック" panose="020B0600070205080204" pitchFamily="50" charset="-128"/>
              <a:ea typeface="ＭＳ Ｐゴシック" panose="020B0600070205080204" pitchFamily="50" charset="-128"/>
            </a:rPr>
            <a:t>R3-5</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しており、特に</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人の採用により上昇も見込まれる。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今後も、業務量や職務内容等、総合的な判断に基づく職員採用、適切な定員管理に努める。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25400</xdr:rowOff>
    </xdr:from>
    <xdr:to>
      <xdr:col>81</xdr:col>
      <xdr:colOff>44450</xdr:colOff>
      <xdr:row>60</xdr:row>
      <xdr:rowOff>39878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31240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25400</xdr:rowOff>
    </xdr:from>
    <xdr:to>
      <xdr:col>77</xdr:col>
      <xdr:colOff>44450</xdr:colOff>
      <xdr:row>60</xdr:row>
      <xdr:rowOff>28847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31240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28847</xdr:rowOff>
    </xdr:from>
    <xdr:to>
      <xdr:col>72</xdr:col>
      <xdr:colOff>203200</xdr:colOff>
      <xdr:row>60</xdr:row>
      <xdr:rowOff>67455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315847"/>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16401</xdr:rowOff>
    </xdr:from>
    <xdr:to>
      <xdr:col>73</xdr:col>
      <xdr:colOff>44450</xdr:colOff>
      <xdr:row>62</xdr:row>
      <xdr:rowOff>118001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6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102778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73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30915</xdr:rowOff>
    </xdr:from>
    <xdr:to>
      <xdr:col>68</xdr:col>
      <xdr:colOff>152400</xdr:colOff>
      <xdr:row>60</xdr:row>
      <xdr:rowOff>67455</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317915"/>
          <a:ext cx="889000" cy="3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166479</xdr:rowOff>
    </xdr:from>
    <xdr:to>
      <xdr:col>68</xdr:col>
      <xdr:colOff>203200</xdr:colOff>
      <xdr:row>62</xdr:row>
      <xdr:rowOff>96629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81406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71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155448</xdr:rowOff>
    </xdr:from>
    <xdr:to>
      <xdr:col>64</xdr:col>
      <xdr:colOff>152400</xdr:colOff>
      <xdr:row>62</xdr:row>
      <xdr:rowOff>85598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70375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160528</xdr:rowOff>
    </xdr:from>
    <xdr:to>
      <xdr:col>81</xdr:col>
      <xdr:colOff>95250</xdr:colOff>
      <xdr:row>60</xdr:row>
      <xdr:rowOff>90678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5605</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12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146050</xdr:rowOff>
    </xdr:from>
    <xdr:to>
      <xdr:col>77</xdr:col>
      <xdr:colOff>95250</xdr:colOff>
      <xdr:row>60</xdr:row>
      <xdr:rowOff>76200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149497</xdr:rowOff>
    </xdr:from>
    <xdr:to>
      <xdr:col>73</xdr:col>
      <xdr:colOff>44450</xdr:colOff>
      <xdr:row>60</xdr:row>
      <xdr:rowOff>79647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89824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16655</xdr:rowOff>
    </xdr:from>
    <xdr:to>
      <xdr:col>68</xdr:col>
      <xdr:colOff>203200</xdr:colOff>
      <xdr:row>60</xdr:row>
      <xdr:rowOff>118255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0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128432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07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151565</xdr:rowOff>
    </xdr:from>
    <xdr:to>
      <xdr:col>64</xdr:col>
      <xdr:colOff>152400</xdr:colOff>
      <xdr:row>60</xdr:row>
      <xdr:rowOff>81715</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6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91892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03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年度以降、継続して類似団体平均を下回るが、今後、学校教育施設等整備事業債</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学校給食センター整備事業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、辺地対策事業債</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七味温泉橋橋梁整備事業）、緊急防災・減災事業債（デジタル移動系防災無線）等の償還に加え、緊急自然災害防止事業債</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不動川改修等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等の発行を予定している。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新規事業の実施にあたっては、緊急度等を的確に把握しつつ、補助金等の財源確保に努め、起債に頼ることのない事業実施に努める。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23114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02360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61722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0525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92964</xdr:rowOff>
    </xdr:from>
    <xdr:to>
      <xdr:col>77</xdr:col>
      <xdr:colOff>95250</xdr:colOff>
      <xdr:row>42</xdr:row>
      <xdr:rowOff>23114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7891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20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41</xdr:row>
      <xdr:rowOff>119634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0911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119634</xdr:rowOff>
    </xdr:from>
    <xdr:to>
      <xdr:col>68</xdr:col>
      <xdr:colOff>152400</xdr:colOff>
      <xdr:row>41</xdr:row>
      <xdr:rowOff>138938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1490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131335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143764</xdr:rowOff>
    </xdr:from>
    <xdr:to>
      <xdr:col>77</xdr:col>
      <xdr:colOff>95250</xdr:colOff>
      <xdr:row>41</xdr:row>
      <xdr:rowOff>73914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10922</xdr:rowOff>
    </xdr:from>
    <xdr:to>
      <xdr:col>73</xdr:col>
      <xdr:colOff>44450</xdr:colOff>
      <xdr:row>41</xdr:row>
      <xdr:rowOff>112522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68834</xdr:rowOff>
    </xdr:from>
    <xdr:to>
      <xdr:col>68</xdr:col>
      <xdr:colOff>203200</xdr:colOff>
      <xdr:row>41</xdr:row>
      <xdr:rowOff>170434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9161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計画的な償還、基金への積み立て等により、類似団体平均を大きく下回っている。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引き続き、地方債発行の抑制などにより財政の健全化に努める。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139700</xdr:colOff>
      <xdr:row>26</xdr:row>
      <xdr:rowOff>76200</xdr:rowOff>
    </xdr:from>
    <xdr:ext cx="9099176" cy="425758"/>
    <xdr:sp macro="" textlink="">
      <xdr:nvSpPr>
        <xdr:cNvPr id="460" name="テキスト ボックス 459">
          <a:extLst>
            <a:ext uri="{FF2B5EF4-FFF2-40B4-BE49-F238E27FC236}">
              <a16:creationId xmlns:a16="http://schemas.microsoft.com/office/drawing/2014/main" id="{F27F9B6F-8C46-4EA9-8861-F7210CB2B4B7}"/>
            </a:ext>
          </a:extLst>
        </xdr:cNvPr>
        <xdr:cNvSpPr txBox="1"/>
      </xdr:nvSpPr>
      <xdr:spPr>
        <a:xfrm>
          <a:off x="787400" y="46990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6,720
6,605
98.56
4,648,065
4,340,206
275,908
3,036,812
3,551,447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今後、これまでの新規職員の採用</a:t>
          </a:r>
          <a:r>
            <a:rPr kumimoji="1" lang="en-US" altLang="ja-JP" sz="1300">
              <a:latin typeface="ＭＳ Ｐゴシック" panose="020B0600070205080204" pitchFamily="50" charset="-128"/>
              <a:ea typeface="ＭＳ Ｐゴシック" panose="020B0600070205080204" pitchFamily="50" charset="-128"/>
            </a:rPr>
            <a:t>(H29-3</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H30-8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R1-6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３人、</a:t>
          </a:r>
          <a:r>
            <a:rPr kumimoji="1" lang="en-US" altLang="ja-JP" sz="1300">
              <a:latin typeface="ＭＳ Ｐゴシック" panose="020B0600070205080204" pitchFamily="50" charset="-128"/>
              <a:ea typeface="ＭＳ Ｐゴシック" panose="020B0600070205080204" pitchFamily="50" charset="-128"/>
            </a:rPr>
            <a:t>R3-5</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R4-11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による人件費の増加も見込まれることから、業務量や職務内容等、総合的な判断に基づく職員採用、適切な定員管理に努める。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46990</xdr:rowOff>
    </xdr:from>
    <xdr:to>
      <xdr:col>24</xdr:col>
      <xdr:colOff>25400</xdr:colOff>
      <xdr:row>36</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1919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85090</xdr:rowOff>
    </xdr:from>
    <xdr:to>
      <xdr:col>19</xdr:col>
      <xdr:colOff>187325</xdr:colOff>
      <xdr:row>36</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8584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85090</xdr:rowOff>
    </xdr:from>
    <xdr:to>
      <xdr:col>15</xdr:col>
      <xdr:colOff>98425</xdr:colOff>
      <xdr:row>35</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85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102870</xdr:rowOff>
    </xdr:from>
    <xdr:to>
      <xdr:col>15</xdr:col>
      <xdr:colOff>149225</xdr:colOff>
      <xdr:row>36</xdr:row>
      <xdr:rowOff>33020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17797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58420</xdr:rowOff>
    </xdr:from>
    <xdr:to>
      <xdr:col>11</xdr:col>
      <xdr:colOff>9525</xdr:colOff>
      <xdr:row>35</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591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17797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2557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167640</xdr:rowOff>
    </xdr:from>
    <xdr:to>
      <xdr:col>24</xdr:col>
      <xdr:colOff>76200</xdr:colOff>
      <xdr:row>36</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139717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110490</xdr:rowOff>
    </xdr:from>
    <xdr:to>
      <xdr:col>20</xdr:col>
      <xdr:colOff>38100</xdr:colOff>
      <xdr:row>37</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25417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6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34290</xdr:rowOff>
    </xdr:from>
    <xdr:to>
      <xdr:col>15</xdr:col>
      <xdr:colOff>149225</xdr:colOff>
      <xdr:row>35</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146067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xdr:rowOff>
    </xdr:from>
    <xdr:to>
      <xdr:col>6</xdr:col>
      <xdr:colOff>171450</xdr:colOff>
      <xdr:row>35</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119397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類似団体とほぼ同じ状況が続く。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今後も引き続き経常的経費の削減を図り、物件費の抑制に努める。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154432</xdr:rowOff>
    </xdr:from>
    <xdr:to>
      <xdr:col>82</xdr:col>
      <xdr:colOff>107950</xdr:colOff>
      <xdr:row>16</xdr:row>
      <xdr:rowOff>154432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97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154432</xdr:rowOff>
    </xdr:from>
    <xdr:to>
      <xdr:col>78</xdr:col>
      <xdr:colOff>69850</xdr:colOff>
      <xdr:row>17</xdr:row>
      <xdr:rowOff>88138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9763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51562</xdr:rowOff>
    </xdr:from>
    <xdr:to>
      <xdr:col>73</xdr:col>
      <xdr:colOff>180975</xdr:colOff>
      <xdr:row>17</xdr:row>
      <xdr:rowOff>88138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66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33274</xdr:rowOff>
    </xdr:from>
    <xdr:to>
      <xdr:col>69</xdr:col>
      <xdr:colOff>92075</xdr:colOff>
      <xdr:row>17</xdr:row>
      <xdr:rowOff>51562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47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75709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103632</xdr:rowOff>
    </xdr:from>
    <xdr:to>
      <xdr:col>78</xdr:col>
      <xdr:colOff>120650</xdr:colOff>
      <xdr:row>17</xdr:row>
      <xdr:rowOff>33782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37338</xdr:rowOff>
    </xdr:from>
    <xdr:to>
      <xdr:col>74</xdr:col>
      <xdr:colOff>31750</xdr:colOff>
      <xdr:row>17</xdr:row>
      <xdr:rowOff>138938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762</xdr:rowOff>
    </xdr:from>
    <xdr:to>
      <xdr:col>69</xdr:col>
      <xdr:colOff>142875</xdr:colOff>
      <xdr:row>17</xdr:row>
      <xdr:rowOff>102362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112539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153924</xdr:rowOff>
    </xdr:from>
    <xdr:to>
      <xdr:col>65</xdr:col>
      <xdr:colOff>53975</xdr:colOff>
      <xdr:row>17</xdr:row>
      <xdr:rowOff>84074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94251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少子化の影響か児童手当、乳幼児等医療費特別給付金が減少傾向にある一方、老人福祉施設措置費が増加傾向にある。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類似団体平均を下回っているものの、障害者自立支援給付費も増加傾向にあることから、今後も事業内容の検証等により扶助費の抑制に努める。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xdr:rowOff>
    </xdr:from>
    <xdr:to>
      <xdr:col>24</xdr:col>
      <xdr:colOff>25400</xdr:colOff>
      <xdr:row>55</xdr:row>
      <xdr:rowOff>92710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4310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55</xdr:row>
      <xdr:rowOff>138430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156210</xdr:rowOff>
    </xdr:from>
    <xdr:to>
      <xdr:col>20</xdr:col>
      <xdr:colOff>38100</xdr:colOff>
      <xdr:row>56</xdr:row>
      <xdr:rowOff>86360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71137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138430</xdr:rowOff>
    </xdr:from>
    <xdr:to>
      <xdr:col>15</xdr:col>
      <xdr:colOff>98425</xdr:colOff>
      <xdr:row>56</xdr:row>
      <xdr:rowOff>35560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568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115570</xdr:rowOff>
    </xdr:from>
    <xdr:to>
      <xdr:col>11</xdr:col>
      <xdr:colOff>9525</xdr:colOff>
      <xdr:row>56</xdr:row>
      <xdr:rowOff>35560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5453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121920</xdr:rowOff>
    </xdr:from>
    <xdr:to>
      <xdr:col>24</xdr:col>
      <xdr:colOff>76200</xdr:colOff>
      <xdr:row>55</xdr:row>
      <xdr:rowOff>52070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138447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153687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27957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156210</xdr:rowOff>
    </xdr:from>
    <xdr:to>
      <xdr:col>11</xdr:col>
      <xdr:colOff>60325</xdr:colOff>
      <xdr:row>56</xdr:row>
      <xdr:rowOff>86360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96537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64770</xdr:rowOff>
    </xdr:from>
    <xdr:to>
      <xdr:col>6</xdr:col>
      <xdr:colOff>171450</xdr:colOff>
      <xdr:row>55</xdr:row>
      <xdr:rowOff>166370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5097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継続して類似団体平均を上回っている。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今後も繰出金や公共施設等の維持管理費の増加が見込まれることから、高山村公共施設等総合管理計画や公共施設個別施設計画等により、施設の長寿命化、事務事業の見直し等を図り、経費の縮減に努める。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58420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9187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20320</xdr:rowOff>
    </xdr:from>
    <xdr:to>
      <xdr:col>78</xdr:col>
      <xdr:colOff>69850</xdr:colOff>
      <xdr:row>58</xdr:row>
      <xdr:rowOff>58420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964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58</xdr:row>
      <xdr:rowOff>20320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888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57</xdr:row>
      <xdr:rowOff>115570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7434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xdr:rowOff>
    </xdr:from>
    <xdr:to>
      <xdr:col>78</xdr:col>
      <xdr:colOff>120650</xdr:colOff>
      <xdr:row>58</xdr:row>
      <xdr:rowOff>109220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140970</xdr:rowOff>
    </xdr:from>
    <xdr:to>
      <xdr:col>74</xdr:col>
      <xdr:colOff>31750</xdr:colOff>
      <xdr:row>58</xdr:row>
      <xdr:rowOff>71120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現時点では類似団体平均を下回っているが、今後高齢化の進展等により社会保障関係経費の増加が見込まれることから、事業の見直し等による経費の縮減に努める。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133858</xdr:rowOff>
    </xdr:from>
    <xdr:to>
      <xdr:col>82</xdr:col>
      <xdr:colOff>107950</xdr:colOff>
      <xdr:row>35</xdr:row>
      <xdr:rowOff>143002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1346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156718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143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35</xdr:row>
      <xdr:rowOff>156718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143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35</xdr:row>
      <xdr:rowOff>143002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130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83058</xdr:rowOff>
    </xdr:from>
    <xdr:to>
      <xdr:col>82</xdr:col>
      <xdr:colOff>158750</xdr:colOff>
      <xdr:row>36</xdr:row>
      <xdr:rowOff>13208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99585</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78486</xdr:rowOff>
    </xdr:from>
    <xdr:to>
      <xdr:col>65</xdr:col>
      <xdr:colOff>53975</xdr:colOff>
      <xdr:row>36</xdr:row>
      <xdr:rowOff>8636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18813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学校教育施設等整備事業債（学校給食センター整備事業）や辺地対策事業債（七味温泉橋橋梁整備事業）、緊急防災・減災事業債（デジタル移動系防災無線）等が、今後の償還の大部分を占める。また、緊急自然災害防止事業債（不動川改修等）の発行等もあり、元利償還金の増加が見込ま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今後の新規事業は、緊急度等を勘案しながら事業実施の可否を判断し、起債に依存することのないよう健全な財政運営に努める。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76</xdr:row>
      <xdr:rowOff>145287</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143485"/>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113285</xdr:rowOff>
    </xdr:from>
    <xdr:to>
      <xdr:col>19</xdr:col>
      <xdr:colOff>187325</xdr:colOff>
      <xdr:row>76</xdr:row>
      <xdr:rowOff>136144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1434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136144</xdr:rowOff>
    </xdr:from>
    <xdr:to>
      <xdr:col>15</xdr:col>
      <xdr:colOff>98425</xdr:colOff>
      <xdr:row>77</xdr:row>
      <xdr:rowOff>74422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1663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74422</xdr:rowOff>
    </xdr:from>
    <xdr:to>
      <xdr:col>11</xdr:col>
      <xdr:colOff>9525</xdr:colOff>
      <xdr:row>77</xdr:row>
      <xdr:rowOff>133858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2760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30480</xdr:rowOff>
    </xdr:from>
    <xdr:to>
      <xdr:col>11</xdr:col>
      <xdr:colOff>60325</xdr:colOff>
      <xdr:row>78</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94487</xdr:rowOff>
    </xdr:from>
    <xdr:to>
      <xdr:col>24</xdr:col>
      <xdr:colOff>76200</xdr:colOff>
      <xdr:row>77</xdr:row>
      <xdr:rowOff>24637</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111014</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62485</xdr:rowOff>
    </xdr:from>
    <xdr:to>
      <xdr:col>20</xdr:col>
      <xdr:colOff>38100</xdr:colOff>
      <xdr:row>76</xdr:row>
      <xdr:rowOff>164085</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2811</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85344</xdr:rowOff>
    </xdr:from>
    <xdr:to>
      <xdr:col>15</xdr:col>
      <xdr:colOff>149225</xdr:colOff>
      <xdr:row>77</xdr:row>
      <xdr:rowOff>15494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25671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23622</xdr:rowOff>
    </xdr:from>
    <xdr:to>
      <xdr:col>11</xdr:col>
      <xdr:colOff>60325</xdr:colOff>
      <xdr:row>77</xdr:row>
      <xdr:rowOff>125222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ほぼ継続して類似団体平均を上回っている。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今後も他会計への繰出金の増加も見込まれることから、事務事業の見直し等を図り、経費の縮減に努める。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122101</xdr:rowOff>
    </xdr:from>
    <xdr:to>
      <xdr:col>82</xdr:col>
      <xdr:colOff>107950</xdr:colOff>
      <xdr:row>76</xdr:row>
      <xdr:rowOff>104139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80851"/>
          <a:ext cx="8382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76</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29971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149679</xdr:rowOff>
    </xdr:from>
    <xdr:to>
      <xdr:col>78</xdr:col>
      <xdr:colOff>120650</xdr:colOff>
      <xdr:row>76</xdr:row>
      <xdr:rowOff>79829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0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90005</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7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86178</xdr:rowOff>
    </xdr:from>
    <xdr:to>
      <xdr:col>73</xdr:col>
      <xdr:colOff>180975</xdr:colOff>
      <xdr:row>75</xdr:row>
      <xdr:rowOff>138430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94492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130266</xdr:rowOff>
    </xdr:from>
    <xdr:to>
      <xdr:col>69</xdr:col>
      <xdr:colOff>92075</xdr:colOff>
      <xdr:row>75</xdr:row>
      <xdr:rowOff>86178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817566"/>
          <a:ext cx="8890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162742</xdr:rowOff>
    </xdr:from>
    <xdr:to>
      <xdr:col>69</xdr:col>
      <xdr:colOff>142875</xdr:colOff>
      <xdr:row>76</xdr:row>
      <xdr:rowOff>92892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77669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1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117022</xdr:rowOff>
    </xdr:from>
    <xdr:to>
      <xdr:col>65</xdr:col>
      <xdr:colOff>53975</xdr:colOff>
      <xdr:row>76</xdr:row>
      <xdr:rowOff>47172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31948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71301</xdr:rowOff>
    </xdr:from>
    <xdr:to>
      <xdr:col>82</xdr:col>
      <xdr:colOff>158750</xdr:colOff>
      <xdr:row>76</xdr:row>
      <xdr:rowOff>1451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87828</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75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87630</xdr:rowOff>
    </xdr:from>
    <xdr:to>
      <xdr:col>74</xdr:col>
      <xdr:colOff>31750</xdr:colOff>
      <xdr:row>76</xdr:row>
      <xdr:rowOff>17780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27957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35378</xdr:rowOff>
    </xdr:from>
    <xdr:to>
      <xdr:col>69</xdr:col>
      <xdr:colOff>142875</xdr:colOff>
      <xdr:row>75</xdr:row>
      <xdr:rowOff>136978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147155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79466</xdr:rowOff>
    </xdr:from>
    <xdr:to>
      <xdr:col>65</xdr:col>
      <xdr:colOff>53975</xdr:colOff>
      <xdr:row>75</xdr:row>
      <xdr:rowOff>9616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7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19793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53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143892</xdr:rowOff>
    </xdr:from>
    <xdr:to>
      <xdr:col>29</xdr:col>
      <xdr:colOff>127000</xdr:colOff>
      <xdr:row>18</xdr:row>
      <xdr:rowOff>168206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77617"/>
          <a:ext cx="647700" cy="24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168206</xdr:rowOff>
    </xdr:from>
    <xdr:to>
      <xdr:col>26</xdr:col>
      <xdr:colOff>50800</xdr:colOff>
      <xdr:row>19</xdr:row>
      <xdr:rowOff>59776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01931"/>
          <a:ext cx="698500" cy="63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38493</xdr:rowOff>
    </xdr:from>
    <xdr:to>
      <xdr:col>26</xdr:col>
      <xdr:colOff>101600</xdr:colOff>
      <xdr:row>15</xdr:row>
      <xdr:rowOff>140093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657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150270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426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59776</xdr:rowOff>
    </xdr:from>
    <xdr:to>
      <xdr:col>22</xdr:col>
      <xdr:colOff>114300</xdr:colOff>
      <xdr:row>19</xdr:row>
      <xdr:rowOff>98099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64951"/>
          <a:ext cx="698500" cy="38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81315</xdr:rowOff>
    </xdr:from>
    <xdr:to>
      <xdr:col>22</xdr:col>
      <xdr:colOff>165100</xdr:colOff>
      <xdr:row>16</xdr:row>
      <xdr:rowOff>11465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700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21642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4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98099</xdr:rowOff>
    </xdr:from>
    <xdr:to>
      <xdr:col>18</xdr:col>
      <xdr:colOff>177800</xdr:colOff>
      <xdr:row>19</xdr:row>
      <xdr:rowOff>118892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03274"/>
          <a:ext cx="698500" cy="20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97179</xdr:rowOff>
    </xdr:from>
    <xdr:to>
      <xdr:col>19</xdr:col>
      <xdr:colOff>38100</xdr:colOff>
      <xdr:row>16</xdr:row>
      <xdr:rowOff>27329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716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37506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48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132301</xdr:rowOff>
    </xdr:from>
    <xdr:to>
      <xdr:col>15</xdr:col>
      <xdr:colOff>101600</xdr:colOff>
      <xdr:row>16</xdr:row>
      <xdr:rowOff>62451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7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72628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52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93092</xdr:rowOff>
    </xdr:from>
    <xdr:to>
      <xdr:col>29</xdr:col>
      <xdr:colOff>177800</xdr:colOff>
      <xdr:row>19</xdr:row>
      <xdr:rowOff>23242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26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65169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9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117406</xdr:rowOff>
    </xdr:from>
    <xdr:to>
      <xdr:col>26</xdr:col>
      <xdr:colOff>101600</xdr:colOff>
      <xdr:row>19</xdr:row>
      <xdr:rowOff>47556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51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32333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37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8976</xdr:rowOff>
    </xdr:from>
    <xdr:to>
      <xdr:col>22</xdr:col>
      <xdr:colOff>165100</xdr:colOff>
      <xdr:row>19</xdr:row>
      <xdr:rowOff>110576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14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95353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00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47299</xdr:rowOff>
    </xdr:from>
    <xdr:to>
      <xdr:col>19</xdr:col>
      <xdr:colOff>38100</xdr:colOff>
      <xdr:row>19</xdr:row>
      <xdr:rowOff>148899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52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133676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38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68092</xdr:rowOff>
    </xdr:from>
    <xdr:to>
      <xdr:col>15</xdr:col>
      <xdr:colOff>101600</xdr:colOff>
      <xdr:row>19</xdr:row>
      <xdr:rowOff>169692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73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154469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5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188073</xdr:rowOff>
    </xdr:from>
    <xdr:to>
      <xdr:col>29</xdr:col>
      <xdr:colOff>127000</xdr:colOff>
      <xdr:row>35</xdr:row>
      <xdr:rowOff>235722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798423"/>
          <a:ext cx="647700" cy="47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235722</xdr:rowOff>
    </xdr:from>
    <xdr:to>
      <xdr:col>26</xdr:col>
      <xdr:colOff>50800</xdr:colOff>
      <xdr:row>35</xdr:row>
      <xdr:rowOff>245452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846072"/>
          <a:ext cx="698500" cy="9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340699</xdr:rowOff>
    </xdr:from>
    <xdr:to>
      <xdr:col>26</xdr:col>
      <xdr:colOff>101600</xdr:colOff>
      <xdr:row>35</xdr:row>
      <xdr:rowOff>99399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081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109576</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377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186948</xdr:rowOff>
    </xdr:from>
    <xdr:to>
      <xdr:col>22</xdr:col>
      <xdr:colOff>114300</xdr:colOff>
      <xdr:row>35</xdr:row>
      <xdr:rowOff>245452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797298"/>
          <a:ext cx="698500" cy="58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15493</xdr:rowOff>
    </xdr:from>
    <xdr:to>
      <xdr:col>22</xdr:col>
      <xdr:colOff>165100</xdr:colOff>
      <xdr:row>35</xdr:row>
      <xdr:rowOff>117093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258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127270</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39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182321</xdr:rowOff>
    </xdr:from>
    <xdr:to>
      <xdr:col>18</xdr:col>
      <xdr:colOff>177800</xdr:colOff>
      <xdr:row>35</xdr:row>
      <xdr:rowOff>186948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792671"/>
          <a:ext cx="698500" cy="4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11607</xdr:rowOff>
    </xdr:from>
    <xdr:to>
      <xdr:col>19</xdr:col>
      <xdr:colOff>38100</xdr:colOff>
      <xdr:row>35</xdr:row>
      <xdr:rowOff>113207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21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123384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3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7099</xdr:rowOff>
    </xdr:from>
    <xdr:to>
      <xdr:col>15</xdr:col>
      <xdr:colOff>101600</xdr:colOff>
      <xdr:row>35</xdr:row>
      <xdr:rowOff>108699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174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118876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38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137273</xdr:rowOff>
    </xdr:from>
    <xdr:to>
      <xdr:col>29</xdr:col>
      <xdr:colOff>177800</xdr:colOff>
      <xdr:row>35</xdr:row>
      <xdr:rowOff>238873</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747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109350</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1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184922</xdr:rowOff>
    </xdr:from>
    <xdr:to>
      <xdr:col>26</xdr:col>
      <xdr:colOff>101600</xdr:colOff>
      <xdr:row>35</xdr:row>
      <xdr:rowOff>286522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795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271299</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88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194652</xdr:rowOff>
    </xdr:from>
    <xdr:to>
      <xdr:col>22</xdr:col>
      <xdr:colOff>165100</xdr:colOff>
      <xdr:row>35</xdr:row>
      <xdr:rowOff>296252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805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281029</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89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136148</xdr:rowOff>
    </xdr:from>
    <xdr:to>
      <xdr:col>19</xdr:col>
      <xdr:colOff>38100</xdr:colOff>
      <xdr:row>35</xdr:row>
      <xdr:rowOff>237748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46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222525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83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131521</xdr:rowOff>
    </xdr:from>
    <xdr:to>
      <xdr:col>15</xdr:col>
      <xdr:colOff>101600</xdr:colOff>
      <xdr:row>35</xdr:row>
      <xdr:rowOff>233121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41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217898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2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6,720
6,605
98.56
4,648,065
4,340,206
275,908
3,036,812
3,551,447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128224</xdr:rowOff>
    </xdr:from>
    <xdr:to>
      <xdr:col>24</xdr:col>
      <xdr:colOff>62865</xdr:colOff>
      <xdr:row>37</xdr:row>
      <xdr:rowOff>94963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1724"/>
          <a:ext cx="1270" cy="116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98790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4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94963</xdr:rowOff>
    </xdr:from>
    <xdr:to>
      <xdr:col>24</xdr:col>
      <xdr:colOff>152400</xdr:colOff>
      <xdr:row>37</xdr:row>
      <xdr:rowOff>94963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3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74901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128224</xdr:rowOff>
    </xdr:from>
    <xdr:to>
      <xdr:col>24</xdr:col>
      <xdr:colOff>152400</xdr:colOff>
      <xdr:row>30</xdr:row>
      <xdr:rowOff>128224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3729</xdr:rowOff>
    </xdr:from>
    <xdr:to>
      <xdr:col>24</xdr:col>
      <xdr:colOff>63500</xdr:colOff>
      <xdr:row>36</xdr:row>
      <xdr:rowOff>18778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75929"/>
          <a:ext cx="8382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49308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78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26431</xdr:rowOff>
    </xdr:from>
    <xdr:to>
      <xdr:col>24</xdr:col>
      <xdr:colOff>114300</xdr:colOff>
      <xdr:row>35</xdr:row>
      <xdr:rowOff>128031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18778</xdr:rowOff>
    </xdr:from>
    <xdr:to>
      <xdr:col>19</xdr:col>
      <xdr:colOff>177800</xdr:colOff>
      <xdr:row>37</xdr:row>
      <xdr:rowOff>80942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90978"/>
          <a:ext cx="889000" cy="23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42685</xdr:rowOff>
    </xdr:from>
    <xdr:to>
      <xdr:col>20</xdr:col>
      <xdr:colOff>38100</xdr:colOff>
      <xdr:row>34</xdr:row>
      <xdr:rowOff>144285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87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160812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64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80942</xdr:rowOff>
    </xdr:from>
    <xdr:to>
      <xdr:col>15</xdr:col>
      <xdr:colOff>50800</xdr:colOff>
      <xdr:row>37</xdr:row>
      <xdr:rowOff>96388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24592"/>
          <a:ext cx="889000" cy="1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163492</xdr:rowOff>
    </xdr:from>
    <xdr:to>
      <xdr:col>15</xdr:col>
      <xdr:colOff>101600</xdr:colOff>
      <xdr:row>35</xdr:row>
      <xdr:rowOff>93642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110169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76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96388</xdr:rowOff>
    </xdr:from>
    <xdr:to>
      <xdr:col>10</xdr:col>
      <xdr:colOff>114300</xdr:colOff>
      <xdr:row>37</xdr:row>
      <xdr:rowOff>121069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40038"/>
          <a:ext cx="889000" cy="2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13027</xdr:rowOff>
    </xdr:from>
    <xdr:to>
      <xdr:col>10</xdr:col>
      <xdr:colOff>165100</xdr:colOff>
      <xdr:row>35</xdr:row>
      <xdr:rowOff>114627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131154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29022</xdr:rowOff>
    </xdr:from>
    <xdr:to>
      <xdr:col>6</xdr:col>
      <xdr:colOff>38100</xdr:colOff>
      <xdr:row>35</xdr:row>
      <xdr:rowOff>130622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147149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124379</xdr:rowOff>
    </xdr:from>
    <xdr:to>
      <xdr:col>24</xdr:col>
      <xdr:colOff>114300</xdr:colOff>
      <xdr:row>36</xdr:row>
      <xdr:rowOff>54529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2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102806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0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139428</xdr:rowOff>
    </xdr:from>
    <xdr:to>
      <xdr:col>20</xdr:col>
      <xdr:colOff>38100</xdr:colOff>
      <xdr:row>36</xdr:row>
      <xdr:rowOff>69578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4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60705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3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30142</xdr:rowOff>
    </xdr:from>
    <xdr:to>
      <xdr:col>15</xdr:col>
      <xdr:colOff>101600</xdr:colOff>
      <xdr:row>37</xdr:row>
      <xdr:rowOff>131742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122869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6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45588</xdr:rowOff>
    </xdr:from>
    <xdr:to>
      <xdr:col>10</xdr:col>
      <xdr:colOff>165100</xdr:colOff>
      <xdr:row>37</xdr:row>
      <xdr:rowOff>147188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138315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70269</xdr:rowOff>
    </xdr:from>
    <xdr:to>
      <xdr:col>6</xdr:col>
      <xdr:colOff>38100</xdr:colOff>
      <xdr:row>38</xdr:row>
      <xdr:rowOff>419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1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162996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0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78466</xdr:rowOff>
    </xdr:from>
    <xdr:to>
      <xdr:col>24</xdr:col>
      <xdr:colOff>63500</xdr:colOff>
      <xdr:row>58</xdr:row>
      <xdr:rowOff>85625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10022566"/>
          <a:ext cx="838200" cy="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64012</xdr:rowOff>
    </xdr:from>
    <xdr:to>
      <xdr:col>19</xdr:col>
      <xdr:colOff>177800</xdr:colOff>
      <xdr:row>58</xdr:row>
      <xdr:rowOff>78466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10008112"/>
          <a:ext cx="889000" cy="1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142173</xdr:rowOff>
    </xdr:from>
    <xdr:to>
      <xdr:col>20</xdr:col>
      <xdr:colOff>38100</xdr:colOff>
      <xdr:row>58</xdr:row>
      <xdr:rowOff>72323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1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88850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9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64012</xdr:rowOff>
    </xdr:from>
    <xdr:to>
      <xdr:col>15</xdr:col>
      <xdr:colOff>50800</xdr:colOff>
      <xdr:row>58</xdr:row>
      <xdr:rowOff>71915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08112"/>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145038</xdr:rowOff>
    </xdr:from>
    <xdr:to>
      <xdr:col>15</xdr:col>
      <xdr:colOff>101600</xdr:colOff>
      <xdr:row>58</xdr:row>
      <xdr:rowOff>75188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1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91715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71915</xdr:rowOff>
    </xdr:from>
    <xdr:to>
      <xdr:col>10</xdr:col>
      <xdr:colOff>114300</xdr:colOff>
      <xdr:row>58</xdr:row>
      <xdr:rowOff>84272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16015"/>
          <a:ext cx="889000" cy="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154702</xdr:rowOff>
    </xdr:from>
    <xdr:to>
      <xdr:col>10</xdr:col>
      <xdr:colOff>165100</xdr:colOff>
      <xdr:row>58</xdr:row>
      <xdr:rowOff>84852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2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101379</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0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159152</xdr:rowOff>
    </xdr:from>
    <xdr:to>
      <xdr:col>6</xdr:col>
      <xdr:colOff>38100</xdr:colOff>
      <xdr:row>58</xdr:row>
      <xdr:rowOff>89302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3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105829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70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34825</xdr:rowOff>
    </xdr:from>
    <xdr:to>
      <xdr:col>24</xdr:col>
      <xdr:colOff>114300</xdr:colOff>
      <xdr:row>58</xdr:row>
      <xdr:rowOff>136425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7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149479</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2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27666</xdr:rowOff>
    </xdr:from>
    <xdr:to>
      <xdr:col>20</xdr:col>
      <xdr:colOff>38100</xdr:colOff>
      <xdr:row>58</xdr:row>
      <xdr:rowOff>129266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7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120393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1006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13212</xdr:rowOff>
    </xdr:from>
    <xdr:to>
      <xdr:col>15</xdr:col>
      <xdr:colOff>101600</xdr:colOff>
      <xdr:row>58</xdr:row>
      <xdr:rowOff>114812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5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105939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10050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21115</xdr:rowOff>
    </xdr:from>
    <xdr:to>
      <xdr:col>10</xdr:col>
      <xdr:colOff>165100</xdr:colOff>
      <xdr:row>58</xdr:row>
      <xdr:rowOff>122715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113842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10057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33472</xdr:rowOff>
    </xdr:from>
    <xdr:to>
      <xdr:col>6</xdr:col>
      <xdr:colOff>38100</xdr:colOff>
      <xdr:row>58</xdr:row>
      <xdr:rowOff>135072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7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126199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10070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170777</xdr:rowOff>
    </xdr:from>
    <xdr:to>
      <xdr:col>24</xdr:col>
      <xdr:colOff>63500</xdr:colOff>
      <xdr:row>78</xdr:row>
      <xdr:rowOff>83871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372427"/>
          <a:ext cx="838200" cy="8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83871</xdr:rowOff>
    </xdr:from>
    <xdr:to>
      <xdr:col>19</xdr:col>
      <xdr:colOff>177800</xdr:colOff>
      <xdr:row>78</xdr:row>
      <xdr:rowOff>90970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56971"/>
          <a:ext cx="889000" cy="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106857</xdr:rowOff>
    </xdr:from>
    <xdr:to>
      <xdr:col>20</xdr:col>
      <xdr:colOff>38100</xdr:colOff>
      <xdr:row>78</xdr:row>
      <xdr:rowOff>37007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0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53534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8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90970</xdr:rowOff>
    </xdr:from>
    <xdr:to>
      <xdr:col>15</xdr:col>
      <xdr:colOff>50800</xdr:colOff>
      <xdr:row>78</xdr:row>
      <xdr:rowOff>97155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64070"/>
          <a:ext cx="889000" cy="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134468</xdr:rowOff>
    </xdr:from>
    <xdr:to>
      <xdr:col>15</xdr:col>
      <xdr:colOff>101600</xdr:colOff>
      <xdr:row>78</xdr:row>
      <xdr:rowOff>64618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81145</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97155</xdr:rowOff>
    </xdr:from>
    <xdr:to>
      <xdr:col>10</xdr:col>
      <xdr:colOff>114300</xdr:colOff>
      <xdr:row>78</xdr:row>
      <xdr:rowOff>98640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70255"/>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133514</xdr:rowOff>
    </xdr:from>
    <xdr:to>
      <xdr:col>10</xdr:col>
      <xdr:colOff>165100</xdr:colOff>
      <xdr:row>78</xdr:row>
      <xdr:rowOff>63664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3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80191</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1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137440</xdr:rowOff>
    </xdr:from>
    <xdr:to>
      <xdr:col>6</xdr:col>
      <xdr:colOff>38100</xdr:colOff>
      <xdr:row>78</xdr:row>
      <xdr:rowOff>67590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3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84117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1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119977</xdr:rowOff>
    </xdr:from>
    <xdr:to>
      <xdr:col>24</xdr:col>
      <xdr:colOff>114300</xdr:colOff>
      <xdr:row>78</xdr:row>
      <xdr:rowOff>50127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2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98404</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0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33071</xdr:rowOff>
    </xdr:from>
    <xdr:to>
      <xdr:col>20</xdr:col>
      <xdr:colOff>38100</xdr:colOff>
      <xdr:row>78</xdr:row>
      <xdr:rowOff>134671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0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125798</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4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40170</xdr:rowOff>
    </xdr:from>
    <xdr:to>
      <xdr:col>15</xdr:col>
      <xdr:colOff>101600</xdr:colOff>
      <xdr:row>78</xdr:row>
      <xdr:rowOff>141770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1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132897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0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46355</xdr:rowOff>
    </xdr:from>
    <xdr:to>
      <xdr:col>10</xdr:col>
      <xdr:colOff>165100</xdr:colOff>
      <xdr:row>78</xdr:row>
      <xdr:rowOff>147955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139082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1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47840</xdr:rowOff>
    </xdr:from>
    <xdr:to>
      <xdr:col>6</xdr:col>
      <xdr:colOff>38100</xdr:colOff>
      <xdr:row>78</xdr:row>
      <xdr:rowOff>149440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2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140567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1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71109</xdr:rowOff>
    </xdr:from>
    <xdr:to>
      <xdr:col>24</xdr:col>
      <xdr:colOff>63500</xdr:colOff>
      <xdr:row>98</xdr:row>
      <xdr:rowOff>27522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701759"/>
          <a:ext cx="838200" cy="12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27522</xdr:rowOff>
    </xdr:from>
    <xdr:to>
      <xdr:col>19</xdr:col>
      <xdr:colOff>177800</xdr:colOff>
      <xdr:row>98</xdr:row>
      <xdr:rowOff>73374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829622"/>
          <a:ext cx="889000" cy="4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56646</xdr:rowOff>
    </xdr:from>
    <xdr:to>
      <xdr:col>20</xdr:col>
      <xdr:colOff>38100</xdr:colOff>
      <xdr:row>96</xdr:row>
      <xdr:rowOff>158246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3323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73374</xdr:rowOff>
    </xdr:from>
    <xdr:to>
      <xdr:col>15</xdr:col>
      <xdr:colOff>50800</xdr:colOff>
      <xdr:row>98</xdr:row>
      <xdr:rowOff>83736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75474"/>
          <a:ext cx="889000" cy="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69720</xdr:rowOff>
    </xdr:from>
    <xdr:to>
      <xdr:col>15</xdr:col>
      <xdr:colOff>101600</xdr:colOff>
      <xdr:row>96</xdr:row>
      <xdr:rowOff>171320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16397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83736</xdr:rowOff>
    </xdr:from>
    <xdr:to>
      <xdr:col>10</xdr:col>
      <xdr:colOff>114300</xdr:colOff>
      <xdr:row>98</xdr:row>
      <xdr:rowOff>104299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85836"/>
          <a:ext cx="889000" cy="2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93058</xdr:rowOff>
    </xdr:from>
    <xdr:to>
      <xdr:col>10</xdr:col>
      <xdr:colOff>165100</xdr:colOff>
      <xdr:row>97</xdr:row>
      <xdr:rowOff>23208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98675</xdr:rowOff>
    </xdr:from>
    <xdr:to>
      <xdr:col>6</xdr:col>
      <xdr:colOff>38100</xdr:colOff>
      <xdr:row>97</xdr:row>
      <xdr:rowOff>28825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5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45352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3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20309</xdr:rowOff>
    </xdr:from>
    <xdr:to>
      <xdr:col>24</xdr:col>
      <xdr:colOff>114300</xdr:colOff>
      <xdr:row>97</xdr:row>
      <xdr:rowOff>121909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5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170186</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2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148172</xdr:rowOff>
    </xdr:from>
    <xdr:to>
      <xdr:col>20</xdr:col>
      <xdr:colOff>38100</xdr:colOff>
      <xdr:row>98</xdr:row>
      <xdr:rowOff>78322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7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69449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7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22574</xdr:rowOff>
    </xdr:from>
    <xdr:to>
      <xdr:col>15</xdr:col>
      <xdr:colOff>101600</xdr:colOff>
      <xdr:row>98</xdr:row>
      <xdr:rowOff>124174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2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115301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1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32936</xdr:rowOff>
    </xdr:from>
    <xdr:to>
      <xdr:col>10</xdr:col>
      <xdr:colOff>165100</xdr:colOff>
      <xdr:row>98</xdr:row>
      <xdr:rowOff>134536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3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125663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2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53499</xdr:rowOff>
    </xdr:from>
    <xdr:to>
      <xdr:col>6</xdr:col>
      <xdr:colOff>38100</xdr:colOff>
      <xdr:row>98</xdr:row>
      <xdr:rowOff>155099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146226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4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6617</xdr:rowOff>
    </xdr:from>
    <xdr:to>
      <xdr:col>55</xdr:col>
      <xdr:colOff>0</xdr:colOff>
      <xdr:row>37</xdr:row>
      <xdr:rowOff>26703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007367"/>
          <a:ext cx="838200" cy="36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6617</xdr:rowOff>
    </xdr:from>
    <xdr:to>
      <xdr:col>50</xdr:col>
      <xdr:colOff>114300</xdr:colOff>
      <xdr:row>37</xdr:row>
      <xdr:rowOff>122917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007367"/>
          <a:ext cx="889000" cy="45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131858</xdr:rowOff>
    </xdr:from>
    <xdr:to>
      <xdr:col>50</xdr:col>
      <xdr:colOff>165100</xdr:colOff>
      <xdr:row>33</xdr:row>
      <xdr:rowOff>62008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61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78535</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39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122917</xdr:rowOff>
    </xdr:from>
    <xdr:to>
      <xdr:col>45</xdr:col>
      <xdr:colOff>177800</xdr:colOff>
      <xdr:row>37</xdr:row>
      <xdr:rowOff>139750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66567"/>
          <a:ext cx="889000" cy="1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108190</xdr:rowOff>
    </xdr:from>
    <xdr:to>
      <xdr:col>46</xdr:col>
      <xdr:colOff>38100</xdr:colOff>
      <xdr:row>36</xdr:row>
      <xdr:rowOff>38340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54867</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88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106465</xdr:rowOff>
    </xdr:from>
    <xdr:to>
      <xdr:col>41</xdr:col>
      <xdr:colOff>50800</xdr:colOff>
      <xdr:row>37</xdr:row>
      <xdr:rowOff>139750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50115"/>
          <a:ext cx="889000" cy="3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120317</xdr:rowOff>
    </xdr:from>
    <xdr:to>
      <xdr:col>41</xdr:col>
      <xdr:colOff>101600</xdr:colOff>
      <xdr:row>36</xdr:row>
      <xdr:rowOff>50467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66994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123163</xdr:rowOff>
    </xdr:from>
    <xdr:to>
      <xdr:col>36</xdr:col>
      <xdr:colOff>165100</xdr:colOff>
      <xdr:row>36</xdr:row>
      <xdr:rowOff>53313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69840</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147353</xdr:rowOff>
    </xdr:from>
    <xdr:to>
      <xdr:col>55</xdr:col>
      <xdr:colOff>50800</xdr:colOff>
      <xdr:row>37</xdr:row>
      <xdr:rowOff>77503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1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125780</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9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127267</xdr:rowOff>
    </xdr:from>
    <xdr:to>
      <xdr:col>50</xdr:col>
      <xdr:colOff>165100</xdr:colOff>
      <xdr:row>35</xdr:row>
      <xdr:rowOff>57417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5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48544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49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72117</xdr:rowOff>
    </xdr:from>
    <xdr:to>
      <xdr:col>46</xdr:col>
      <xdr:colOff>38100</xdr:colOff>
      <xdr:row>38</xdr:row>
      <xdr:rowOff>2267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1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164844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50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88950</xdr:rowOff>
    </xdr:from>
    <xdr:to>
      <xdr:col>41</xdr:col>
      <xdr:colOff>101600</xdr:colOff>
      <xdr:row>38</xdr:row>
      <xdr:rowOff>19100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10227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52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55665</xdr:rowOff>
    </xdr:from>
    <xdr:to>
      <xdr:col>36</xdr:col>
      <xdr:colOff>165100</xdr:colOff>
      <xdr:row>37</xdr:row>
      <xdr:rowOff>157265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9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148393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9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23979</xdr:rowOff>
    </xdr:from>
    <xdr:to>
      <xdr:col>55</xdr:col>
      <xdr:colOff>0</xdr:colOff>
      <xdr:row>58</xdr:row>
      <xdr:rowOff>91156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68079"/>
          <a:ext cx="838200" cy="6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167999</xdr:rowOff>
    </xdr:from>
    <xdr:to>
      <xdr:col>50</xdr:col>
      <xdr:colOff>114300</xdr:colOff>
      <xdr:row>58</xdr:row>
      <xdr:rowOff>23979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940649"/>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167999</xdr:rowOff>
    </xdr:from>
    <xdr:to>
      <xdr:col>45</xdr:col>
      <xdr:colOff>177800</xdr:colOff>
      <xdr:row>58</xdr:row>
      <xdr:rowOff>51718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940649"/>
          <a:ext cx="889000" cy="5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48312</xdr:rowOff>
    </xdr:from>
    <xdr:to>
      <xdr:col>41</xdr:col>
      <xdr:colOff>50800</xdr:colOff>
      <xdr:row>58</xdr:row>
      <xdr:rowOff>51718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992412"/>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40356</xdr:rowOff>
    </xdr:from>
    <xdr:to>
      <xdr:col>55</xdr:col>
      <xdr:colOff>50800</xdr:colOff>
      <xdr:row>58</xdr:row>
      <xdr:rowOff>141956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8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126733</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9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144629</xdr:rowOff>
    </xdr:from>
    <xdr:to>
      <xdr:col>50</xdr:col>
      <xdr:colOff>165100</xdr:colOff>
      <xdr:row>58</xdr:row>
      <xdr:rowOff>74779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1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65906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1001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117199</xdr:rowOff>
    </xdr:from>
    <xdr:to>
      <xdr:col>46</xdr:col>
      <xdr:colOff>38100</xdr:colOff>
      <xdr:row>58</xdr:row>
      <xdr:rowOff>47349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8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38476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982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918</xdr:rowOff>
    </xdr:from>
    <xdr:to>
      <xdr:col>41</xdr:col>
      <xdr:colOff>101600</xdr:colOff>
      <xdr:row>58</xdr:row>
      <xdr:rowOff>102518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4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93645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03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168962</xdr:rowOff>
    </xdr:from>
    <xdr:to>
      <xdr:col>36</xdr:col>
      <xdr:colOff>165100</xdr:colOff>
      <xdr:row>58</xdr:row>
      <xdr:rowOff>99112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4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90239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3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139700</xdr:rowOff>
    </xdr:from>
    <xdr:to>
      <xdr:col>55</xdr:col>
      <xdr:colOff>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154412</xdr:rowOff>
    </xdr:from>
    <xdr:to>
      <xdr:col>50</xdr:col>
      <xdr:colOff>165100</xdr:colOff>
      <xdr:row>78</xdr:row>
      <xdr:rowOff>84562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101089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139700</xdr:rowOff>
    </xdr:from>
    <xdr:to>
      <xdr:col>45</xdr:col>
      <xdr:colOff>177800</xdr:colOff>
      <xdr:row>78</xdr:row>
      <xdr:rowOff>139700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160840</xdr:rowOff>
    </xdr:from>
    <xdr:to>
      <xdr:col>46</xdr:col>
      <xdr:colOff>38100</xdr:colOff>
      <xdr:row>78</xdr:row>
      <xdr:rowOff>90990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6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107517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3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139700</xdr:rowOff>
    </xdr:from>
    <xdr:to>
      <xdr:col>41</xdr:col>
      <xdr:colOff>50800</xdr:colOff>
      <xdr:row>78</xdr:row>
      <xdr:rowOff>139700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169875</xdr:rowOff>
    </xdr:from>
    <xdr:to>
      <xdr:col>41</xdr:col>
      <xdr:colOff>101600</xdr:colOff>
      <xdr:row>78</xdr:row>
      <xdr:rowOff>100025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7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116552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1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103490</xdr:rowOff>
    </xdr:from>
    <xdr:to>
      <xdr:col>36</xdr:col>
      <xdr:colOff>165100</xdr:colOff>
      <xdr:row>78</xdr:row>
      <xdr:rowOff>33640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50167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8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249299"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777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54587</xdr:rowOff>
    </xdr:from>
    <xdr:to>
      <xdr:col>55</xdr:col>
      <xdr:colOff>0</xdr:colOff>
      <xdr:row>97</xdr:row>
      <xdr:rowOff>82893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513787"/>
          <a:ext cx="838200" cy="19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151907</xdr:rowOff>
    </xdr:from>
    <xdr:to>
      <xdr:col>50</xdr:col>
      <xdr:colOff>114300</xdr:colOff>
      <xdr:row>96</xdr:row>
      <xdr:rowOff>54587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439657"/>
          <a:ext cx="889000" cy="7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37717</xdr:rowOff>
    </xdr:from>
    <xdr:to>
      <xdr:col>50</xdr:col>
      <xdr:colOff>165100</xdr:colOff>
      <xdr:row>95</xdr:row>
      <xdr:rowOff>139317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32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155844</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10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151907</xdr:rowOff>
    </xdr:from>
    <xdr:to>
      <xdr:col>45</xdr:col>
      <xdr:colOff>177800</xdr:colOff>
      <xdr:row>96</xdr:row>
      <xdr:rowOff>113498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439657"/>
          <a:ext cx="889000" cy="13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87840</xdr:rowOff>
    </xdr:from>
    <xdr:to>
      <xdr:col>46</xdr:col>
      <xdr:colOff>38100</xdr:colOff>
      <xdr:row>96</xdr:row>
      <xdr:rowOff>17990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3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34517</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15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112647</xdr:rowOff>
    </xdr:from>
    <xdr:to>
      <xdr:col>41</xdr:col>
      <xdr:colOff>50800</xdr:colOff>
      <xdr:row>96</xdr:row>
      <xdr:rowOff>113498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571847"/>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151985</xdr:rowOff>
    </xdr:from>
    <xdr:to>
      <xdr:col>41</xdr:col>
      <xdr:colOff>101600</xdr:colOff>
      <xdr:row>96</xdr:row>
      <xdr:rowOff>82135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43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98662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21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153378</xdr:rowOff>
    </xdr:from>
    <xdr:to>
      <xdr:col>36</xdr:col>
      <xdr:colOff>165100</xdr:colOff>
      <xdr:row>96</xdr:row>
      <xdr:rowOff>83528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4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100055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2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32093</xdr:rowOff>
    </xdr:from>
    <xdr:to>
      <xdr:col>55</xdr:col>
      <xdr:colOff>50800</xdr:colOff>
      <xdr:row>97</xdr:row>
      <xdr:rowOff>133693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6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10520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3787</xdr:rowOff>
    </xdr:from>
    <xdr:to>
      <xdr:col>50</xdr:col>
      <xdr:colOff>165100</xdr:colOff>
      <xdr:row>96</xdr:row>
      <xdr:rowOff>105387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46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96514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5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101107</xdr:rowOff>
    </xdr:from>
    <xdr:to>
      <xdr:col>46</xdr:col>
      <xdr:colOff>38100</xdr:colOff>
      <xdr:row>96</xdr:row>
      <xdr:rowOff>31257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3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22384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481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62698</xdr:rowOff>
    </xdr:from>
    <xdr:to>
      <xdr:col>41</xdr:col>
      <xdr:colOff>101600</xdr:colOff>
      <xdr:row>96</xdr:row>
      <xdr:rowOff>164298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52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155425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61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61847</xdr:rowOff>
    </xdr:from>
    <xdr:to>
      <xdr:col>36</xdr:col>
      <xdr:colOff>165100</xdr:colOff>
      <xdr:row>96</xdr:row>
      <xdr:rowOff>163447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2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154574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61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48763</xdr:rowOff>
    </xdr:from>
    <xdr:to>
      <xdr:col>85</xdr:col>
      <xdr:colOff>127000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63863"/>
          <a:ext cx="838200" cy="9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48763</xdr:rowOff>
    </xdr:from>
    <xdr:to>
      <xdr:col>81</xdr:col>
      <xdr:colOff>50800</xdr:colOff>
      <xdr:row>38</xdr:row>
      <xdr:rowOff>117859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563863"/>
          <a:ext cx="889000" cy="6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4775</xdr:rowOff>
    </xdr:from>
    <xdr:to>
      <xdr:col>81</xdr:col>
      <xdr:colOff>101600</xdr:colOff>
      <xdr:row>38</xdr:row>
      <xdr:rowOff>106375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97502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61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117859</xdr:rowOff>
    </xdr:from>
    <xdr:to>
      <xdr:col>76</xdr:col>
      <xdr:colOff>114300</xdr:colOff>
      <xdr:row>38</xdr:row>
      <xdr:rowOff>135818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32959"/>
          <a:ext cx="889000" cy="1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13498</xdr:rowOff>
    </xdr:from>
    <xdr:to>
      <xdr:col>76</xdr:col>
      <xdr:colOff>165100</xdr:colOff>
      <xdr:row>38</xdr:row>
      <xdr:rowOff>115098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2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131625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30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134685</xdr:rowOff>
    </xdr:from>
    <xdr:to>
      <xdr:col>71</xdr:col>
      <xdr:colOff>177800</xdr:colOff>
      <xdr:row>38</xdr:row>
      <xdr:rowOff>135818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49785"/>
          <a:ext cx="889000" cy="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16215</xdr:rowOff>
    </xdr:from>
    <xdr:to>
      <xdr:col>72</xdr:col>
      <xdr:colOff>38100</xdr:colOff>
      <xdr:row>38</xdr:row>
      <xdr:rowOff>117815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3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134342</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30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16804</xdr:rowOff>
    </xdr:from>
    <xdr:to>
      <xdr:col>67</xdr:col>
      <xdr:colOff>101600</xdr:colOff>
      <xdr:row>38</xdr:row>
      <xdr:rowOff>118404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3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134931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30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3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169413</xdr:rowOff>
    </xdr:from>
    <xdr:to>
      <xdr:col>81</xdr:col>
      <xdr:colOff>101600</xdr:colOff>
      <xdr:row>38</xdr:row>
      <xdr:rowOff>99563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1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116090</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28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67059</xdr:rowOff>
    </xdr:from>
    <xdr:to>
      <xdr:col>76</xdr:col>
      <xdr:colOff>165100</xdr:colOff>
      <xdr:row>38</xdr:row>
      <xdr:rowOff>168659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8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159786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7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85018</xdr:rowOff>
    </xdr:from>
    <xdr:to>
      <xdr:col>72</xdr:col>
      <xdr:colOff>38100</xdr:colOff>
      <xdr:row>39</xdr:row>
      <xdr:rowOff>15168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6295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692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83885</xdr:rowOff>
    </xdr:from>
    <xdr:to>
      <xdr:col>67</xdr:col>
      <xdr:colOff>101600</xdr:colOff>
      <xdr:row>39</xdr:row>
      <xdr:rowOff>14035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9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5162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9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46938</xdr:rowOff>
    </xdr:from>
    <xdr:to>
      <xdr:col>85</xdr:col>
      <xdr:colOff>127000</xdr:colOff>
      <xdr:row>77</xdr:row>
      <xdr:rowOff>82367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48588"/>
          <a:ext cx="838200" cy="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82367</xdr:rowOff>
    </xdr:from>
    <xdr:to>
      <xdr:col>81</xdr:col>
      <xdr:colOff>50800</xdr:colOff>
      <xdr:row>77</xdr:row>
      <xdr:rowOff>84480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84017"/>
          <a:ext cx="8890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46267</xdr:rowOff>
    </xdr:from>
    <xdr:to>
      <xdr:col>76</xdr:col>
      <xdr:colOff>114300</xdr:colOff>
      <xdr:row>77</xdr:row>
      <xdr:rowOff>84480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247917"/>
          <a:ext cx="889000" cy="3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25175</xdr:rowOff>
    </xdr:from>
    <xdr:to>
      <xdr:col>71</xdr:col>
      <xdr:colOff>177800</xdr:colOff>
      <xdr:row>77</xdr:row>
      <xdr:rowOff>46267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226825"/>
          <a:ext cx="889000" cy="2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167588</xdr:rowOff>
    </xdr:from>
    <xdr:to>
      <xdr:col>85</xdr:col>
      <xdr:colOff>177800</xdr:colOff>
      <xdr:row>77</xdr:row>
      <xdr:rowOff>97738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9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146015</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7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31567</xdr:rowOff>
    </xdr:from>
    <xdr:to>
      <xdr:col>81</xdr:col>
      <xdr:colOff>101600</xdr:colOff>
      <xdr:row>77</xdr:row>
      <xdr:rowOff>133167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3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124294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2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33680</xdr:rowOff>
    </xdr:from>
    <xdr:to>
      <xdr:col>76</xdr:col>
      <xdr:colOff>165100</xdr:colOff>
      <xdr:row>77</xdr:row>
      <xdr:rowOff>135280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126407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2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166917</xdr:rowOff>
    </xdr:from>
    <xdr:to>
      <xdr:col>72</xdr:col>
      <xdr:colOff>38100</xdr:colOff>
      <xdr:row>77</xdr:row>
      <xdr:rowOff>97067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88194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2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145825</xdr:rowOff>
    </xdr:from>
    <xdr:to>
      <xdr:col>67</xdr:col>
      <xdr:colOff>101600</xdr:colOff>
      <xdr:row>77</xdr:row>
      <xdr:rowOff>75975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7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67102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2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133649</xdr:rowOff>
    </xdr:from>
    <xdr:to>
      <xdr:col>85</xdr:col>
      <xdr:colOff>127000</xdr:colOff>
      <xdr:row>98</xdr:row>
      <xdr:rowOff>155068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935749"/>
          <a:ext cx="838200" cy="2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155068</xdr:rowOff>
    </xdr:from>
    <xdr:to>
      <xdr:col>81</xdr:col>
      <xdr:colOff>50800</xdr:colOff>
      <xdr:row>98</xdr:row>
      <xdr:rowOff>163165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957168"/>
          <a:ext cx="889000" cy="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19687</xdr:rowOff>
    </xdr:from>
    <xdr:to>
      <xdr:col>81</xdr:col>
      <xdr:colOff>101600</xdr:colOff>
      <xdr:row>98</xdr:row>
      <xdr:rowOff>121287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821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137814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59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163165</xdr:rowOff>
    </xdr:from>
    <xdr:to>
      <xdr:col>76</xdr:col>
      <xdr:colOff>114300</xdr:colOff>
      <xdr:row>99</xdr:row>
      <xdr:rowOff>10748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965265"/>
          <a:ext cx="889000" cy="1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65256</xdr:rowOff>
    </xdr:from>
    <xdr:to>
      <xdr:col>76</xdr:col>
      <xdr:colOff>165100</xdr:colOff>
      <xdr:row>98</xdr:row>
      <xdr:rowOff>166856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8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11933</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64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10748</xdr:rowOff>
    </xdr:from>
    <xdr:to>
      <xdr:col>71</xdr:col>
      <xdr:colOff>177800</xdr:colOff>
      <xdr:row>99</xdr:row>
      <xdr:rowOff>12255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984298"/>
          <a:ext cx="889000" cy="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75662</xdr:rowOff>
    </xdr:from>
    <xdr:to>
      <xdr:col>72</xdr:col>
      <xdr:colOff>38100</xdr:colOff>
      <xdr:row>99</xdr:row>
      <xdr:rowOff>5812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8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22339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6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71923</xdr:rowOff>
    </xdr:from>
    <xdr:to>
      <xdr:col>67</xdr:col>
      <xdr:colOff>101600</xdr:colOff>
      <xdr:row>99</xdr:row>
      <xdr:rowOff>2073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87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18600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64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82849</xdr:rowOff>
    </xdr:from>
    <xdr:to>
      <xdr:col>85</xdr:col>
      <xdr:colOff>177800</xdr:colOff>
      <xdr:row>99</xdr:row>
      <xdr:rowOff>12999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88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1825</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80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104268</xdr:rowOff>
    </xdr:from>
    <xdr:to>
      <xdr:col>81</xdr:col>
      <xdr:colOff>101600</xdr:colOff>
      <xdr:row>99</xdr:row>
      <xdr:rowOff>34418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90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25545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9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112365</xdr:rowOff>
    </xdr:from>
    <xdr:to>
      <xdr:col>76</xdr:col>
      <xdr:colOff>165100</xdr:colOff>
      <xdr:row>99</xdr:row>
      <xdr:rowOff>42515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9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33642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700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131398</xdr:rowOff>
    </xdr:from>
    <xdr:to>
      <xdr:col>72</xdr:col>
      <xdr:colOff>38100</xdr:colOff>
      <xdr:row>99</xdr:row>
      <xdr:rowOff>61548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93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52675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702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132905</xdr:rowOff>
    </xdr:from>
    <xdr:to>
      <xdr:col>67</xdr:col>
      <xdr:colOff>101600</xdr:colOff>
      <xdr:row>99</xdr:row>
      <xdr:rowOff>63055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93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54182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702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1689</xdr:rowOff>
    </xdr:from>
    <xdr:to>
      <xdr:col>112</xdr:col>
      <xdr:colOff>38100</xdr:colOff>
      <xdr:row>38</xdr:row>
      <xdr:rowOff>103289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119816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29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7747</xdr:rowOff>
    </xdr:from>
    <xdr:to>
      <xdr:col>107</xdr:col>
      <xdr:colOff>101600</xdr:colOff>
      <xdr:row>38</xdr:row>
      <xdr:rowOff>109347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125874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29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19360</xdr:rowOff>
    </xdr:from>
    <xdr:to>
      <xdr:col>102</xdr:col>
      <xdr:colOff>165100</xdr:colOff>
      <xdr:row>38</xdr:row>
      <xdr:rowOff>120960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137487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12799</xdr:rowOff>
    </xdr:from>
    <xdr:to>
      <xdr:col>98</xdr:col>
      <xdr:colOff>38100</xdr:colOff>
      <xdr:row>38</xdr:row>
      <xdr:rowOff>114399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130926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111011</xdr:rowOff>
    </xdr:from>
    <xdr:to>
      <xdr:col>116</xdr:col>
      <xdr:colOff>63500</xdr:colOff>
      <xdr:row>58</xdr:row>
      <xdr:rowOff>118669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055111"/>
          <a:ext cx="8382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87177</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1003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118669</xdr:rowOff>
    </xdr:from>
    <xdr:to>
      <xdr:col>111</xdr:col>
      <xdr:colOff>177800</xdr:colOff>
      <xdr:row>58</xdr:row>
      <xdr:rowOff>120841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062769"/>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56591</xdr:rowOff>
    </xdr:from>
    <xdr:to>
      <xdr:col>112</xdr:col>
      <xdr:colOff>38100</xdr:colOff>
      <xdr:row>58</xdr:row>
      <xdr:rowOff>158191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3268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7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120841</xdr:rowOff>
    </xdr:from>
    <xdr:to>
      <xdr:col>107</xdr:col>
      <xdr:colOff>50800</xdr:colOff>
      <xdr:row>58</xdr:row>
      <xdr:rowOff>122117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064941"/>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73051</xdr:rowOff>
    </xdr:from>
    <xdr:to>
      <xdr:col>107</xdr:col>
      <xdr:colOff>101600</xdr:colOff>
      <xdr:row>59</xdr:row>
      <xdr:rowOff>3201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165778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1010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122117</xdr:rowOff>
    </xdr:from>
    <xdr:to>
      <xdr:col>102</xdr:col>
      <xdr:colOff>114300</xdr:colOff>
      <xdr:row>58</xdr:row>
      <xdr:rowOff>123069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066217"/>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39904</xdr:rowOff>
    </xdr:from>
    <xdr:to>
      <xdr:col>102</xdr:col>
      <xdr:colOff>165100</xdr:colOff>
      <xdr:row>58</xdr:row>
      <xdr:rowOff>141504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158031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60878</xdr:rowOff>
    </xdr:from>
    <xdr:to>
      <xdr:col>98</xdr:col>
      <xdr:colOff>38100</xdr:colOff>
      <xdr:row>58</xdr:row>
      <xdr:rowOff>162478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7555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60211</xdr:rowOff>
    </xdr:from>
    <xdr:to>
      <xdr:col>116</xdr:col>
      <xdr:colOff>114300</xdr:colOff>
      <xdr:row>58</xdr:row>
      <xdr:rowOff>161811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0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19588</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79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67869</xdr:rowOff>
    </xdr:from>
    <xdr:to>
      <xdr:col>112</xdr:col>
      <xdr:colOff>38100</xdr:colOff>
      <xdr:row>58</xdr:row>
      <xdr:rowOff>169469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160596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10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70041</xdr:rowOff>
    </xdr:from>
    <xdr:to>
      <xdr:col>107</xdr:col>
      <xdr:colOff>101600</xdr:colOff>
      <xdr:row>59</xdr:row>
      <xdr:rowOff>191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16718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78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71317</xdr:rowOff>
    </xdr:from>
    <xdr:to>
      <xdr:col>102</xdr:col>
      <xdr:colOff>165100</xdr:colOff>
      <xdr:row>59</xdr:row>
      <xdr:rowOff>1467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1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164044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10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72269</xdr:rowOff>
    </xdr:from>
    <xdr:to>
      <xdr:col>98</xdr:col>
      <xdr:colOff>38100</xdr:colOff>
      <xdr:row>59</xdr:row>
      <xdr:rowOff>2419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1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164996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1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165582</xdr:rowOff>
    </xdr:from>
    <xdr:to>
      <xdr:col>116</xdr:col>
      <xdr:colOff>63500</xdr:colOff>
      <xdr:row>76</xdr:row>
      <xdr:rowOff>16180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3024332"/>
          <a:ext cx="838200" cy="2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165582</xdr:rowOff>
    </xdr:from>
    <xdr:to>
      <xdr:col>111</xdr:col>
      <xdr:colOff>177800</xdr:colOff>
      <xdr:row>76</xdr:row>
      <xdr:rowOff>92508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024332"/>
          <a:ext cx="889000" cy="9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92508</xdr:rowOff>
    </xdr:from>
    <xdr:to>
      <xdr:col>107</xdr:col>
      <xdr:colOff>50800</xdr:colOff>
      <xdr:row>76</xdr:row>
      <xdr:rowOff>134252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122708"/>
          <a:ext cx="889000" cy="4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134252</xdr:rowOff>
    </xdr:from>
    <xdr:to>
      <xdr:col>102</xdr:col>
      <xdr:colOff>114300</xdr:colOff>
      <xdr:row>76</xdr:row>
      <xdr:rowOff>138367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16445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136830</xdr:rowOff>
    </xdr:from>
    <xdr:to>
      <xdr:col>116</xdr:col>
      <xdr:colOff>114300</xdr:colOff>
      <xdr:row>76</xdr:row>
      <xdr:rowOff>66979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9955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159707</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8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114783</xdr:rowOff>
    </xdr:from>
    <xdr:to>
      <xdr:col>112</xdr:col>
      <xdr:colOff>38100</xdr:colOff>
      <xdr:row>76</xdr:row>
      <xdr:rowOff>44934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9735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36059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0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41708</xdr:rowOff>
    </xdr:from>
    <xdr:to>
      <xdr:col>107</xdr:col>
      <xdr:colOff>101600</xdr:colOff>
      <xdr:row>76</xdr:row>
      <xdr:rowOff>143308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07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134435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83452</xdr:rowOff>
    </xdr:from>
    <xdr:to>
      <xdr:col>102</xdr:col>
      <xdr:colOff>165100</xdr:colOff>
      <xdr:row>77</xdr:row>
      <xdr:rowOff>13602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1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4729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20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87567</xdr:rowOff>
    </xdr:from>
    <xdr:to>
      <xdr:col>98</xdr:col>
      <xdr:colOff>38100</xdr:colOff>
      <xdr:row>77</xdr:row>
      <xdr:rowOff>17717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11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8844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21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類似団体平均を概ね下回っている。今後も事業の見直し等により経費の縮減に努める。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なお、公債費については　学校教育施設等整備事業債（学校給食センター整備事業）や辺地対策事業債（七味温泉橋橋梁整備事業）、緊急防災・減災事業債（デジタル移動系防災無線）等が、今後の償還の大部分を占める。また、緊急自然災害防止事業債（不動川改修等）の発行等もあり、元利償還金の増加が見込まれる。今後の新規事業は、緊急度等を勘案しながら事業実施の可否を判断し、起債に依存することのないよう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6,720
6,605
98.56
4,648,065
4,340,206
275,908
3,036,812
3,551,447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108306</xdr:rowOff>
    </xdr:from>
    <xdr:to>
      <xdr:col>24</xdr:col>
      <xdr:colOff>63500</xdr:colOff>
      <xdr:row>36</xdr:row>
      <xdr:rowOff>121107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80506"/>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87579</xdr:rowOff>
    </xdr:from>
    <xdr:to>
      <xdr:col>19</xdr:col>
      <xdr:colOff>177800</xdr:colOff>
      <xdr:row>36</xdr:row>
      <xdr:rowOff>121107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59779"/>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149860</xdr:rowOff>
    </xdr:from>
    <xdr:to>
      <xdr:col>20</xdr:col>
      <xdr:colOff>38100</xdr:colOff>
      <xdr:row>35</xdr:row>
      <xdr:rowOff>80010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96537</xdr:rowOff>
    </xdr:from>
    <xdr:ext cx="534377"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30111" y="575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87579</xdr:rowOff>
    </xdr:from>
    <xdr:to>
      <xdr:col>15</xdr:col>
      <xdr:colOff>50800</xdr:colOff>
      <xdr:row>36</xdr:row>
      <xdr:rowOff>98095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59779"/>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78232</xdr:rowOff>
    </xdr:from>
    <xdr:to>
      <xdr:col>15</xdr:col>
      <xdr:colOff>101600</xdr:colOff>
      <xdr:row>35</xdr:row>
      <xdr:rowOff>8382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0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24909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41111" y="568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98095</xdr:rowOff>
    </xdr:from>
    <xdr:to>
      <xdr:col>10</xdr:col>
      <xdr:colOff>114300</xdr:colOff>
      <xdr:row>36</xdr:row>
      <xdr:rowOff>145643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70295"/>
          <a:ext cx="889000" cy="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87986</xdr:rowOff>
    </xdr:from>
    <xdr:to>
      <xdr:col>10</xdr:col>
      <xdr:colOff>165100</xdr:colOff>
      <xdr:row>35</xdr:row>
      <xdr:rowOff>18136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34663</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52111" y="569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93167</xdr:rowOff>
    </xdr:from>
    <xdr:to>
      <xdr:col>6</xdr:col>
      <xdr:colOff>38100</xdr:colOff>
      <xdr:row>35</xdr:row>
      <xdr:rowOff>23317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39844</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63111" y="569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57506</xdr:rowOff>
    </xdr:from>
    <xdr:to>
      <xdr:col>24</xdr:col>
      <xdr:colOff>114300</xdr:colOff>
      <xdr:row>36</xdr:row>
      <xdr:rowOff>159106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35933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0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70307</xdr:rowOff>
    </xdr:from>
    <xdr:to>
      <xdr:col>20</xdr:col>
      <xdr:colOff>38100</xdr:colOff>
      <xdr:row>37</xdr:row>
      <xdr:rowOff>457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4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163034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3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36779</xdr:rowOff>
    </xdr:from>
    <xdr:to>
      <xdr:col>15</xdr:col>
      <xdr:colOff>101600</xdr:colOff>
      <xdr:row>36</xdr:row>
      <xdr:rowOff>138379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0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129506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01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47295</xdr:rowOff>
    </xdr:from>
    <xdr:to>
      <xdr:col>10</xdr:col>
      <xdr:colOff>165100</xdr:colOff>
      <xdr:row>36</xdr:row>
      <xdr:rowOff>148895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140022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1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94843</xdr:rowOff>
    </xdr:from>
    <xdr:to>
      <xdr:col>6</xdr:col>
      <xdr:colOff>38100</xdr:colOff>
      <xdr:row>37</xdr:row>
      <xdr:rowOff>24993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16120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5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64142</xdr:rowOff>
    </xdr:from>
    <xdr:to>
      <xdr:col>24</xdr:col>
      <xdr:colOff>63500</xdr:colOff>
      <xdr:row>58</xdr:row>
      <xdr:rowOff>137941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10008242"/>
          <a:ext cx="838200" cy="7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64142</xdr:rowOff>
    </xdr:from>
    <xdr:to>
      <xdr:col>19</xdr:col>
      <xdr:colOff>177800</xdr:colOff>
      <xdr:row>58</xdr:row>
      <xdr:rowOff>138904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10008242"/>
          <a:ext cx="889000" cy="7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138904</xdr:rowOff>
    </xdr:from>
    <xdr:to>
      <xdr:col>15</xdr:col>
      <xdr:colOff>50800</xdr:colOff>
      <xdr:row>58</xdr:row>
      <xdr:rowOff>158543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83004"/>
          <a:ext cx="889000" cy="1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158543</xdr:rowOff>
    </xdr:from>
    <xdr:to>
      <xdr:col>10</xdr:col>
      <xdr:colOff>114300</xdr:colOff>
      <xdr:row>58</xdr:row>
      <xdr:rowOff>162771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10102643"/>
          <a:ext cx="889000" cy="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147826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87141</xdr:rowOff>
    </xdr:from>
    <xdr:to>
      <xdr:col>24</xdr:col>
      <xdr:colOff>114300</xdr:colOff>
      <xdr:row>59</xdr:row>
      <xdr:rowOff>17291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1003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2068</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4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13342</xdr:rowOff>
    </xdr:from>
    <xdr:to>
      <xdr:col>20</xdr:col>
      <xdr:colOff>38100</xdr:colOff>
      <xdr:row>58</xdr:row>
      <xdr:rowOff>114942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106069</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5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88104</xdr:rowOff>
    </xdr:from>
    <xdr:to>
      <xdr:col>15</xdr:col>
      <xdr:colOff>101600</xdr:colOff>
      <xdr:row>59</xdr:row>
      <xdr:rowOff>18254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9381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1012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107743</xdr:rowOff>
    </xdr:from>
    <xdr:to>
      <xdr:col>10</xdr:col>
      <xdr:colOff>165100</xdr:colOff>
      <xdr:row>59</xdr:row>
      <xdr:rowOff>37893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5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29020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14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111971</xdr:rowOff>
    </xdr:from>
    <xdr:to>
      <xdr:col>6</xdr:col>
      <xdr:colOff>38100</xdr:colOff>
      <xdr:row>59</xdr:row>
      <xdr:rowOff>42121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33248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1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63644</xdr:rowOff>
    </xdr:from>
    <xdr:to>
      <xdr:col>24</xdr:col>
      <xdr:colOff>63500</xdr:colOff>
      <xdr:row>77</xdr:row>
      <xdr:rowOff>28045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93844"/>
          <a:ext cx="838200" cy="13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28045</xdr:rowOff>
    </xdr:from>
    <xdr:to>
      <xdr:col>19</xdr:col>
      <xdr:colOff>177800</xdr:colOff>
      <xdr:row>77</xdr:row>
      <xdr:rowOff>104800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29695"/>
          <a:ext cx="889000" cy="7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57757</xdr:rowOff>
    </xdr:from>
    <xdr:to>
      <xdr:col>20</xdr:col>
      <xdr:colOff>38100</xdr:colOff>
      <xdr:row>74</xdr:row>
      <xdr:rowOff>159357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7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4434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52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104800</xdr:rowOff>
    </xdr:from>
    <xdr:to>
      <xdr:col>15</xdr:col>
      <xdr:colOff>50800</xdr:colOff>
      <xdr:row>77</xdr:row>
      <xdr:rowOff>165455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06450"/>
          <a:ext cx="8890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143269</xdr:rowOff>
    </xdr:from>
    <xdr:to>
      <xdr:col>15</xdr:col>
      <xdr:colOff>101600</xdr:colOff>
      <xdr:row>75</xdr:row>
      <xdr:rowOff>73419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3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89946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60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165455</xdr:rowOff>
    </xdr:from>
    <xdr:to>
      <xdr:col>10</xdr:col>
      <xdr:colOff>114300</xdr:colOff>
      <xdr:row>78</xdr:row>
      <xdr:rowOff>2434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67105"/>
          <a:ext cx="889000" cy="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14361</xdr:rowOff>
    </xdr:from>
    <xdr:to>
      <xdr:col>10</xdr:col>
      <xdr:colOff>165100</xdr:colOff>
      <xdr:row>75</xdr:row>
      <xdr:rowOff>115961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87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132488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64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156070</xdr:rowOff>
    </xdr:from>
    <xdr:to>
      <xdr:col>6</xdr:col>
      <xdr:colOff>38100</xdr:colOff>
      <xdr:row>75</xdr:row>
      <xdr:rowOff>86220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8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102747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61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12844</xdr:rowOff>
    </xdr:from>
    <xdr:to>
      <xdr:col>24</xdr:col>
      <xdr:colOff>114300</xdr:colOff>
      <xdr:row>76</xdr:row>
      <xdr:rowOff>114444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4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162721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2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148695</xdr:rowOff>
    </xdr:from>
    <xdr:to>
      <xdr:col>20</xdr:col>
      <xdr:colOff>38100</xdr:colOff>
      <xdr:row>77</xdr:row>
      <xdr:rowOff>78845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69972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71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54000</xdr:rowOff>
    </xdr:from>
    <xdr:to>
      <xdr:col>15</xdr:col>
      <xdr:colOff>101600</xdr:colOff>
      <xdr:row>77</xdr:row>
      <xdr:rowOff>155600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146727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48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114655</xdr:rowOff>
    </xdr:from>
    <xdr:to>
      <xdr:col>10</xdr:col>
      <xdr:colOff>165100</xdr:colOff>
      <xdr:row>78</xdr:row>
      <xdr:rowOff>44805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35932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123084</xdr:rowOff>
    </xdr:from>
    <xdr:to>
      <xdr:col>6</xdr:col>
      <xdr:colOff>38100</xdr:colOff>
      <xdr:row>78</xdr:row>
      <xdr:rowOff>53234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2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44361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1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8415</xdr:rowOff>
    </xdr:from>
    <xdr:to>
      <xdr:col>24</xdr:col>
      <xdr:colOff>63500</xdr:colOff>
      <xdr:row>97</xdr:row>
      <xdr:rowOff>15449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39065"/>
          <a:ext cx="838200" cy="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8415</xdr:rowOff>
    </xdr:from>
    <xdr:to>
      <xdr:col>19</xdr:col>
      <xdr:colOff>177800</xdr:colOff>
      <xdr:row>97</xdr:row>
      <xdr:rowOff>136537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39065"/>
          <a:ext cx="889000" cy="12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150157</xdr:rowOff>
    </xdr:from>
    <xdr:to>
      <xdr:col>20</xdr:col>
      <xdr:colOff>38100</xdr:colOff>
      <xdr:row>95</xdr:row>
      <xdr:rowOff>80307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2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96834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0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136537</xdr:rowOff>
    </xdr:from>
    <xdr:to>
      <xdr:col>15</xdr:col>
      <xdr:colOff>50800</xdr:colOff>
      <xdr:row>97</xdr:row>
      <xdr:rowOff>137102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67187"/>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9378</xdr:rowOff>
    </xdr:from>
    <xdr:to>
      <xdr:col>15</xdr:col>
      <xdr:colOff>101600</xdr:colOff>
      <xdr:row>95</xdr:row>
      <xdr:rowOff>110978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29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127505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07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121664</xdr:rowOff>
    </xdr:from>
    <xdr:to>
      <xdr:col>10</xdr:col>
      <xdr:colOff>114300</xdr:colOff>
      <xdr:row>97</xdr:row>
      <xdr:rowOff>137102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52314"/>
          <a:ext cx="889000" cy="1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47523</xdr:rowOff>
    </xdr:from>
    <xdr:to>
      <xdr:col>10</xdr:col>
      <xdr:colOff>165100</xdr:colOff>
      <xdr:row>95</xdr:row>
      <xdr:rowOff>149123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165650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23710</xdr:rowOff>
    </xdr:from>
    <xdr:to>
      <xdr:col>6</xdr:col>
      <xdr:colOff>38100</xdr:colOff>
      <xdr:row>95</xdr:row>
      <xdr:rowOff>125310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141837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136099</xdr:rowOff>
    </xdr:from>
    <xdr:to>
      <xdr:col>24</xdr:col>
      <xdr:colOff>114300</xdr:colOff>
      <xdr:row>97</xdr:row>
      <xdr:rowOff>66249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9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114526</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7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129065</xdr:rowOff>
    </xdr:from>
    <xdr:to>
      <xdr:col>20</xdr:col>
      <xdr:colOff>38100</xdr:colOff>
      <xdr:row>97</xdr:row>
      <xdr:rowOff>59215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50342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8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85737</xdr:rowOff>
    </xdr:from>
    <xdr:to>
      <xdr:col>15</xdr:col>
      <xdr:colOff>101600</xdr:colOff>
      <xdr:row>98</xdr:row>
      <xdr:rowOff>15887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1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7014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0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86302</xdr:rowOff>
    </xdr:from>
    <xdr:to>
      <xdr:col>10</xdr:col>
      <xdr:colOff>165100</xdr:colOff>
      <xdr:row>98</xdr:row>
      <xdr:rowOff>16452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1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7579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0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70864</xdr:rowOff>
    </xdr:from>
    <xdr:to>
      <xdr:col>6</xdr:col>
      <xdr:colOff>38100</xdr:colOff>
      <xdr:row>98</xdr:row>
      <xdr:rowOff>1014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0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163591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9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15342</xdr:rowOff>
    </xdr:from>
    <xdr:to>
      <xdr:col>55</xdr:col>
      <xdr:colOff>0</xdr:colOff>
      <xdr:row>34</xdr:row>
      <xdr:rowOff>32258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5844642"/>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49039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92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32258</xdr:rowOff>
    </xdr:from>
    <xdr:to>
      <xdr:col>50</xdr:col>
      <xdr:colOff>114300</xdr:colOff>
      <xdr:row>34</xdr:row>
      <xdr:rowOff>105410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586155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73355</xdr:rowOff>
    </xdr:from>
    <xdr:to>
      <xdr:col>50</xdr:col>
      <xdr:colOff>165100</xdr:colOff>
      <xdr:row>38</xdr:row>
      <xdr:rowOff>3505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166082</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09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105410</xdr:rowOff>
    </xdr:from>
    <xdr:to>
      <xdr:col>45</xdr:col>
      <xdr:colOff>177800</xdr:colOff>
      <xdr:row>35</xdr:row>
      <xdr:rowOff>14884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5934710"/>
          <a:ext cx="889000" cy="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28549</xdr:rowOff>
    </xdr:from>
    <xdr:to>
      <xdr:col>46</xdr:col>
      <xdr:colOff>38100</xdr:colOff>
      <xdr:row>37</xdr:row>
      <xdr:rowOff>130149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121276</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464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6655</xdr:rowOff>
    </xdr:from>
    <xdr:to>
      <xdr:col>41</xdr:col>
      <xdr:colOff>50800</xdr:colOff>
      <xdr:row>35</xdr:row>
      <xdr:rowOff>14884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007405"/>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21234</xdr:rowOff>
    </xdr:from>
    <xdr:to>
      <xdr:col>41</xdr:col>
      <xdr:colOff>101600</xdr:colOff>
      <xdr:row>37</xdr:row>
      <xdr:rowOff>122834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113961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457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167538</xdr:rowOff>
    </xdr:from>
    <xdr:to>
      <xdr:col>36</xdr:col>
      <xdr:colOff>165100</xdr:colOff>
      <xdr:row>37</xdr:row>
      <xdr:rowOff>97688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88815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432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135992</xdr:rowOff>
    </xdr:from>
    <xdr:to>
      <xdr:col>55</xdr:col>
      <xdr:colOff>50800</xdr:colOff>
      <xdr:row>34</xdr:row>
      <xdr:rowOff>66142</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579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158869</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564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152908</xdr:rowOff>
    </xdr:from>
    <xdr:to>
      <xdr:col>50</xdr:col>
      <xdr:colOff>165100</xdr:colOff>
      <xdr:row>34</xdr:row>
      <xdr:rowOff>83058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58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99585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58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54610</xdr:rowOff>
    </xdr:from>
    <xdr:to>
      <xdr:col>46</xdr:col>
      <xdr:colOff>38100</xdr:colOff>
      <xdr:row>34</xdr:row>
      <xdr:rowOff>156210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1287</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65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135534</xdr:rowOff>
    </xdr:from>
    <xdr:to>
      <xdr:col>41</xdr:col>
      <xdr:colOff>101600</xdr:colOff>
      <xdr:row>35</xdr:row>
      <xdr:rowOff>65684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596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82211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74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127305</xdr:rowOff>
    </xdr:from>
    <xdr:to>
      <xdr:col>36</xdr:col>
      <xdr:colOff>165100</xdr:colOff>
      <xdr:row>35</xdr:row>
      <xdr:rowOff>57455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59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73982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7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72519</xdr:rowOff>
    </xdr:from>
    <xdr:to>
      <xdr:col>55</xdr:col>
      <xdr:colOff>0</xdr:colOff>
      <xdr:row>57</xdr:row>
      <xdr:rowOff>89925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845169"/>
          <a:ext cx="838200" cy="1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79253</xdr:rowOff>
    </xdr:from>
    <xdr:to>
      <xdr:col>50</xdr:col>
      <xdr:colOff>114300</xdr:colOff>
      <xdr:row>57</xdr:row>
      <xdr:rowOff>89925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851903"/>
          <a:ext cx="889000" cy="1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143687</xdr:rowOff>
    </xdr:from>
    <xdr:to>
      <xdr:col>50</xdr:col>
      <xdr:colOff>165100</xdr:colOff>
      <xdr:row>56</xdr:row>
      <xdr:rowOff>73837</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90364</xdr:rowOff>
    </xdr:from>
    <xdr:ext cx="599010"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39795" y="934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65538</xdr:rowOff>
    </xdr:from>
    <xdr:to>
      <xdr:col>45</xdr:col>
      <xdr:colOff>177800</xdr:colOff>
      <xdr:row>57</xdr:row>
      <xdr:rowOff>79253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83818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121224</xdr:rowOff>
    </xdr:from>
    <xdr:to>
      <xdr:col>46</xdr:col>
      <xdr:colOff>38100</xdr:colOff>
      <xdr:row>56</xdr:row>
      <xdr:rowOff>51374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67901</xdr:rowOff>
    </xdr:from>
    <xdr:ext cx="599010"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50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65538</xdr:rowOff>
    </xdr:from>
    <xdr:to>
      <xdr:col>41</xdr:col>
      <xdr:colOff>50800</xdr:colOff>
      <xdr:row>57</xdr:row>
      <xdr:rowOff>74837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838188"/>
          <a:ext cx="889000" cy="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148350</xdr:rowOff>
    </xdr:from>
    <xdr:to>
      <xdr:col>41</xdr:col>
      <xdr:colOff>101600</xdr:colOff>
      <xdr:row>56</xdr:row>
      <xdr:rowOff>78500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95027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46495</xdr:rowOff>
    </xdr:from>
    <xdr:to>
      <xdr:col>36</xdr:col>
      <xdr:colOff>165100</xdr:colOff>
      <xdr:row>55</xdr:row>
      <xdr:rowOff>148095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164622</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672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21719</xdr:rowOff>
    </xdr:from>
    <xdr:to>
      <xdr:col>55</xdr:col>
      <xdr:colOff>50800</xdr:colOff>
      <xdr:row>57</xdr:row>
      <xdr:rowOff>123319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79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7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39125</xdr:rowOff>
    </xdr:from>
    <xdr:to>
      <xdr:col>50</xdr:col>
      <xdr:colOff>165100</xdr:colOff>
      <xdr:row>57</xdr:row>
      <xdr:rowOff>140725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131852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90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28453</xdr:rowOff>
    </xdr:from>
    <xdr:to>
      <xdr:col>46</xdr:col>
      <xdr:colOff>38100</xdr:colOff>
      <xdr:row>57</xdr:row>
      <xdr:rowOff>130053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0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121180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89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14738</xdr:rowOff>
    </xdr:from>
    <xdr:to>
      <xdr:col>41</xdr:col>
      <xdr:colOff>101600</xdr:colOff>
      <xdr:row>57</xdr:row>
      <xdr:rowOff>116338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107465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88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24037</xdr:rowOff>
    </xdr:from>
    <xdr:to>
      <xdr:col>36</xdr:col>
      <xdr:colOff>165100</xdr:colOff>
      <xdr:row>57</xdr:row>
      <xdr:rowOff>125637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79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116764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88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153172</xdr:rowOff>
    </xdr:from>
    <xdr:to>
      <xdr:col>55</xdr:col>
      <xdr:colOff>0</xdr:colOff>
      <xdr:row>77</xdr:row>
      <xdr:rowOff>58965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183372"/>
          <a:ext cx="838200" cy="7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67160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6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153172</xdr:rowOff>
    </xdr:from>
    <xdr:to>
      <xdr:col>50</xdr:col>
      <xdr:colOff>114300</xdr:colOff>
      <xdr:row>77</xdr:row>
      <xdr:rowOff>160807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183372"/>
          <a:ext cx="889000" cy="17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71862</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160807</xdr:rowOff>
    </xdr:from>
    <xdr:to>
      <xdr:col>45</xdr:col>
      <xdr:colOff>177800</xdr:colOff>
      <xdr:row>78</xdr:row>
      <xdr:rowOff>8651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62457"/>
          <a:ext cx="889000" cy="1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44025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8651</xdr:rowOff>
    </xdr:from>
    <xdr:to>
      <xdr:col>41</xdr:col>
      <xdr:colOff>50800</xdr:colOff>
      <xdr:row>78</xdr:row>
      <xdr:rowOff>71182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81751"/>
          <a:ext cx="889000" cy="6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8165</xdr:rowOff>
    </xdr:from>
    <xdr:to>
      <xdr:col>55</xdr:col>
      <xdr:colOff>50800</xdr:colOff>
      <xdr:row>77</xdr:row>
      <xdr:rowOff>109765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0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31042</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6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102372</xdr:rowOff>
    </xdr:from>
    <xdr:to>
      <xdr:col>50</xdr:col>
      <xdr:colOff>165100</xdr:colOff>
      <xdr:row>77</xdr:row>
      <xdr:rowOff>32522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1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49049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90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110007</xdr:rowOff>
    </xdr:from>
    <xdr:to>
      <xdr:col>46</xdr:col>
      <xdr:colOff>38100</xdr:colOff>
      <xdr:row>78</xdr:row>
      <xdr:rowOff>40157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56684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08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129301</xdr:rowOff>
    </xdr:from>
    <xdr:to>
      <xdr:col>41</xdr:col>
      <xdr:colOff>101600</xdr:colOff>
      <xdr:row>78</xdr:row>
      <xdr:rowOff>59451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3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50578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2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20382</xdr:rowOff>
    </xdr:from>
    <xdr:to>
      <xdr:col>36</xdr:col>
      <xdr:colOff>165100</xdr:colOff>
      <xdr:row>78</xdr:row>
      <xdr:rowOff>121982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9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113109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8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123031</xdr:rowOff>
    </xdr:from>
    <xdr:to>
      <xdr:col>55</xdr:col>
      <xdr:colOff>0</xdr:colOff>
      <xdr:row>97</xdr:row>
      <xdr:rowOff>132947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753681"/>
          <a:ext cx="838200" cy="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88875</xdr:rowOff>
    </xdr:from>
    <xdr:to>
      <xdr:col>50</xdr:col>
      <xdr:colOff>114300</xdr:colOff>
      <xdr:row>97</xdr:row>
      <xdr:rowOff>123031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719525"/>
          <a:ext cx="889000" cy="3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32102</xdr:rowOff>
    </xdr:from>
    <xdr:to>
      <xdr:col>50</xdr:col>
      <xdr:colOff>165100</xdr:colOff>
      <xdr:row>97</xdr:row>
      <xdr:rowOff>133702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150229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3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88846</xdr:rowOff>
    </xdr:from>
    <xdr:to>
      <xdr:col>45</xdr:col>
      <xdr:colOff>177800</xdr:colOff>
      <xdr:row>97</xdr:row>
      <xdr:rowOff>88875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19496"/>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35723</xdr:rowOff>
    </xdr:from>
    <xdr:to>
      <xdr:col>46</xdr:col>
      <xdr:colOff>38100</xdr:colOff>
      <xdr:row>97</xdr:row>
      <xdr:rowOff>137323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153850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4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75422</xdr:rowOff>
    </xdr:from>
    <xdr:to>
      <xdr:col>41</xdr:col>
      <xdr:colOff>50800</xdr:colOff>
      <xdr:row>97</xdr:row>
      <xdr:rowOff>88846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706072"/>
          <a:ext cx="889000" cy="1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41216</xdr:rowOff>
    </xdr:from>
    <xdr:to>
      <xdr:col>41</xdr:col>
      <xdr:colOff>101600</xdr:colOff>
      <xdr:row>97</xdr:row>
      <xdr:rowOff>142816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133943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6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38546</xdr:rowOff>
    </xdr:from>
    <xdr:to>
      <xdr:col>36</xdr:col>
      <xdr:colOff>165100</xdr:colOff>
      <xdr:row>97</xdr:row>
      <xdr:rowOff>140146</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131273</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7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82147</xdr:rowOff>
    </xdr:from>
    <xdr:to>
      <xdr:col>55</xdr:col>
      <xdr:colOff>50800</xdr:colOff>
      <xdr:row>98</xdr:row>
      <xdr:rowOff>12297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1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23052</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5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72231</xdr:rowOff>
    </xdr:from>
    <xdr:to>
      <xdr:col>50</xdr:col>
      <xdr:colOff>165100</xdr:colOff>
      <xdr:row>98</xdr:row>
      <xdr:rowOff>2381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0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164958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9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38075</xdr:rowOff>
    </xdr:from>
    <xdr:to>
      <xdr:col>46</xdr:col>
      <xdr:colOff>38100</xdr:colOff>
      <xdr:row>97</xdr:row>
      <xdr:rowOff>139675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6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130802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6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38046</xdr:rowOff>
    </xdr:from>
    <xdr:to>
      <xdr:col>41</xdr:col>
      <xdr:colOff>101600</xdr:colOff>
      <xdr:row>97</xdr:row>
      <xdr:rowOff>139646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6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156173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24622</xdr:rowOff>
    </xdr:from>
    <xdr:to>
      <xdr:col>36</xdr:col>
      <xdr:colOff>165100</xdr:colOff>
      <xdr:row>97</xdr:row>
      <xdr:rowOff>126222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5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142749</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5" y="1643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126727</xdr:rowOff>
    </xdr:from>
    <xdr:to>
      <xdr:col>85</xdr:col>
      <xdr:colOff>127000</xdr:colOff>
      <xdr:row>37</xdr:row>
      <xdr:rowOff>169380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298927"/>
          <a:ext cx="838200" cy="21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126727</xdr:rowOff>
    </xdr:from>
    <xdr:to>
      <xdr:col>81</xdr:col>
      <xdr:colOff>50800</xdr:colOff>
      <xdr:row>37</xdr:row>
      <xdr:rowOff>100743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298927"/>
          <a:ext cx="889000" cy="14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65431</xdr:rowOff>
    </xdr:from>
    <xdr:to>
      <xdr:col>81</xdr:col>
      <xdr:colOff>101600</xdr:colOff>
      <xdr:row>35</xdr:row>
      <xdr:rowOff>167031</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06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12108</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584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100743</xdr:rowOff>
    </xdr:from>
    <xdr:to>
      <xdr:col>76</xdr:col>
      <xdr:colOff>114300</xdr:colOff>
      <xdr:row>38</xdr:row>
      <xdr:rowOff>120345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444393"/>
          <a:ext cx="889000" cy="19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18567</xdr:rowOff>
    </xdr:from>
    <xdr:to>
      <xdr:col>76</xdr:col>
      <xdr:colOff>165100</xdr:colOff>
      <xdr:row>36</xdr:row>
      <xdr:rowOff>120167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19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136694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596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159645</xdr:rowOff>
    </xdr:from>
    <xdr:to>
      <xdr:col>71</xdr:col>
      <xdr:colOff>177800</xdr:colOff>
      <xdr:row>38</xdr:row>
      <xdr:rowOff>120345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814300" y="6503295"/>
          <a:ext cx="889000" cy="13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96558</xdr:rowOff>
    </xdr:from>
    <xdr:to>
      <xdr:col>72</xdr:col>
      <xdr:colOff>38100</xdr:colOff>
      <xdr:row>37</xdr:row>
      <xdr:rowOff>26708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26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43235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04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106426</xdr:rowOff>
    </xdr:from>
    <xdr:to>
      <xdr:col>67</xdr:col>
      <xdr:colOff>101600</xdr:colOff>
      <xdr:row>37</xdr:row>
      <xdr:rowOff>36576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53103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05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118580</xdr:rowOff>
    </xdr:from>
    <xdr:to>
      <xdr:col>85</xdr:col>
      <xdr:colOff>177800</xdr:colOff>
      <xdr:row>38</xdr:row>
      <xdr:rowOff>48730</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46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97007</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4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75927</xdr:rowOff>
    </xdr:from>
    <xdr:to>
      <xdr:col>81</xdr:col>
      <xdr:colOff>101600</xdr:colOff>
      <xdr:row>37</xdr:row>
      <xdr:rowOff>6077</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24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168654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34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49943</xdr:rowOff>
    </xdr:from>
    <xdr:to>
      <xdr:col>76</xdr:col>
      <xdr:colOff>165100</xdr:colOff>
      <xdr:row>37</xdr:row>
      <xdr:rowOff>151543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3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142670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8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69545</xdr:rowOff>
    </xdr:from>
    <xdr:to>
      <xdr:col>72</xdr:col>
      <xdr:colOff>38100</xdr:colOff>
      <xdr:row>38</xdr:row>
      <xdr:rowOff>171145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5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162272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67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108845</xdr:rowOff>
    </xdr:from>
    <xdr:to>
      <xdr:col>67</xdr:col>
      <xdr:colOff>101600</xdr:colOff>
      <xdr:row>38</xdr:row>
      <xdr:rowOff>38995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4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30122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54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31238</xdr:rowOff>
    </xdr:from>
    <xdr:to>
      <xdr:col>85</xdr:col>
      <xdr:colOff>127000</xdr:colOff>
      <xdr:row>57</xdr:row>
      <xdr:rowOff>50240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803888"/>
          <a:ext cx="838200" cy="1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31238</xdr:rowOff>
    </xdr:from>
    <xdr:to>
      <xdr:col>81</xdr:col>
      <xdr:colOff>50800</xdr:colOff>
      <xdr:row>57</xdr:row>
      <xdr:rowOff>47158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803888"/>
          <a:ext cx="889000" cy="1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47158</xdr:rowOff>
    </xdr:from>
    <xdr:to>
      <xdr:col>76</xdr:col>
      <xdr:colOff>114300</xdr:colOff>
      <xdr:row>57</xdr:row>
      <xdr:rowOff>105725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819808"/>
          <a:ext cx="889000" cy="5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105725</xdr:rowOff>
    </xdr:from>
    <xdr:to>
      <xdr:col>71</xdr:col>
      <xdr:colOff>177800</xdr:colOff>
      <xdr:row>57</xdr:row>
      <xdr:rowOff>120658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878375"/>
          <a:ext cx="889000" cy="1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170890</xdr:rowOff>
    </xdr:from>
    <xdr:to>
      <xdr:col>85</xdr:col>
      <xdr:colOff>177800</xdr:colOff>
      <xdr:row>57</xdr:row>
      <xdr:rowOff>101040</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77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85817</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6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151888</xdr:rowOff>
    </xdr:from>
    <xdr:to>
      <xdr:col>81</xdr:col>
      <xdr:colOff>101600</xdr:colOff>
      <xdr:row>57</xdr:row>
      <xdr:rowOff>82038</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75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73165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84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167808</xdr:rowOff>
    </xdr:from>
    <xdr:to>
      <xdr:col>76</xdr:col>
      <xdr:colOff>165100</xdr:colOff>
      <xdr:row>57</xdr:row>
      <xdr:rowOff>97958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76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89085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6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54925</xdr:rowOff>
    </xdr:from>
    <xdr:to>
      <xdr:col>72</xdr:col>
      <xdr:colOff>38100</xdr:colOff>
      <xdr:row>57</xdr:row>
      <xdr:rowOff>156525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8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147652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2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69858</xdr:rowOff>
    </xdr:from>
    <xdr:to>
      <xdr:col>67</xdr:col>
      <xdr:colOff>101600</xdr:colOff>
      <xdr:row>58</xdr:row>
      <xdr:rowOff>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84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162585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3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48763</xdr:rowOff>
    </xdr:from>
    <xdr:to>
      <xdr:col>85</xdr:col>
      <xdr:colOff>127000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421863"/>
          <a:ext cx="838200" cy="9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48763</xdr:rowOff>
    </xdr:from>
    <xdr:to>
      <xdr:col>81</xdr:col>
      <xdr:colOff>50800</xdr:colOff>
      <xdr:row>78</xdr:row>
      <xdr:rowOff>117859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421863"/>
          <a:ext cx="889000" cy="6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4761</xdr:rowOff>
    </xdr:from>
    <xdr:to>
      <xdr:col>81</xdr:col>
      <xdr:colOff>101600</xdr:colOff>
      <xdr:row>78</xdr:row>
      <xdr:rowOff>106361</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37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97488</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47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117859</xdr:rowOff>
    </xdr:from>
    <xdr:to>
      <xdr:col>76</xdr:col>
      <xdr:colOff>114300</xdr:colOff>
      <xdr:row>78</xdr:row>
      <xdr:rowOff>135818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490959"/>
          <a:ext cx="889000" cy="1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13498</xdr:rowOff>
    </xdr:from>
    <xdr:to>
      <xdr:col>76</xdr:col>
      <xdr:colOff>165100</xdr:colOff>
      <xdr:row>78</xdr:row>
      <xdr:rowOff>115098</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38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131625</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16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134685</xdr:rowOff>
    </xdr:from>
    <xdr:to>
      <xdr:col>71</xdr:col>
      <xdr:colOff>177800</xdr:colOff>
      <xdr:row>78</xdr:row>
      <xdr:rowOff>135818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507785"/>
          <a:ext cx="889000" cy="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16168</xdr:rowOff>
    </xdr:from>
    <xdr:to>
      <xdr:col>72</xdr:col>
      <xdr:colOff>38100</xdr:colOff>
      <xdr:row>78</xdr:row>
      <xdr:rowOff>117768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38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134295</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36111" y="1316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16804</xdr:rowOff>
    </xdr:from>
    <xdr:to>
      <xdr:col>67</xdr:col>
      <xdr:colOff>101600</xdr:colOff>
      <xdr:row>78</xdr:row>
      <xdr:rowOff>118404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38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134931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7111" y="131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249299"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9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169413</xdr:rowOff>
    </xdr:from>
    <xdr:to>
      <xdr:col>81</xdr:col>
      <xdr:colOff>101600</xdr:colOff>
      <xdr:row>78</xdr:row>
      <xdr:rowOff>99563</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37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116090</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67059</xdr:rowOff>
    </xdr:from>
    <xdr:to>
      <xdr:col>76</xdr:col>
      <xdr:colOff>165100</xdr:colOff>
      <xdr:row>78</xdr:row>
      <xdr:rowOff>168659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44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159786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53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85018</xdr:rowOff>
    </xdr:from>
    <xdr:to>
      <xdr:col>72</xdr:col>
      <xdr:colOff>38100</xdr:colOff>
      <xdr:row>79</xdr:row>
      <xdr:rowOff>15168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5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6295</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55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83885</xdr:rowOff>
    </xdr:from>
    <xdr:to>
      <xdr:col>67</xdr:col>
      <xdr:colOff>101600</xdr:colOff>
      <xdr:row>79</xdr:row>
      <xdr:rowOff>14035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5162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49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46938</xdr:rowOff>
    </xdr:from>
    <xdr:to>
      <xdr:col>85</xdr:col>
      <xdr:colOff>127000</xdr:colOff>
      <xdr:row>97</xdr:row>
      <xdr:rowOff>82367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677588"/>
          <a:ext cx="838200" cy="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82367</xdr:rowOff>
    </xdr:from>
    <xdr:to>
      <xdr:col>81</xdr:col>
      <xdr:colOff>50800</xdr:colOff>
      <xdr:row>97</xdr:row>
      <xdr:rowOff>84480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713017"/>
          <a:ext cx="8890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46267</xdr:rowOff>
    </xdr:from>
    <xdr:to>
      <xdr:col>76</xdr:col>
      <xdr:colOff>114300</xdr:colOff>
      <xdr:row>97</xdr:row>
      <xdr:rowOff>84480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3703300" y="16676917"/>
          <a:ext cx="889000" cy="3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25175</xdr:rowOff>
    </xdr:from>
    <xdr:to>
      <xdr:col>71</xdr:col>
      <xdr:colOff>177800</xdr:colOff>
      <xdr:row>97</xdr:row>
      <xdr:rowOff>46267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655825"/>
          <a:ext cx="889000" cy="2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167588</xdr:rowOff>
    </xdr:from>
    <xdr:to>
      <xdr:col>85</xdr:col>
      <xdr:colOff>177800</xdr:colOff>
      <xdr:row>97</xdr:row>
      <xdr:rowOff>97738</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62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146015</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60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31567</xdr:rowOff>
    </xdr:from>
    <xdr:to>
      <xdr:col>81</xdr:col>
      <xdr:colOff>101600</xdr:colOff>
      <xdr:row>97</xdr:row>
      <xdr:rowOff>133167</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6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124294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33680</xdr:rowOff>
    </xdr:from>
    <xdr:to>
      <xdr:col>76</xdr:col>
      <xdr:colOff>165100</xdr:colOff>
      <xdr:row>97</xdr:row>
      <xdr:rowOff>135280</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6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126407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166917</xdr:rowOff>
    </xdr:from>
    <xdr:to>
      <xdr:col>72</xdr:col>
      <xdr:colOff>38100</xdr:colOff>
      <xdr:row>97</xdr:row>
      <xdr:rowOff>97067</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6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88194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145825</xdr:rowOff>
    </xdr:from>
    <xdr:to>
      <xdr:col>67</xdr:col>
      <xdr:colOff>101600</xdr:colOff>
      <xdr:row>97</xdr:row>
      <xdr:rowOff>75975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6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67102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124904</xdr:rowOff>
    </xdr:from>
    <xdr:to>
      <xdr:col>112</xdr:col>
      <xdr:colOff>38100</xdr:colOff>
      <xdr:row>38</xdr:row>
      <xdr:rowOff>55054</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71581</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95415</xdr:rowOff>
    </xdr:from>
    <xdr:to>
      <xdr:col>107</xdr:col>
      <xdr:colOff>101600</xdr:colOff>
      <xdr:row>38</xdr:row>
      <xdr:rowOff>25565</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3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42092</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14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131534</xdr:rowOff>
    </xdr:from>
    <xdr:to>
      <xdr:col>102</xdr:col>
      <xdr:colOff>165100</xdr:colOff>
      <xdr:row>38</xdr:row>
      <xdr:rowOff>61684</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78211</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0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139535</xdr:rowOff>
    </xdr:from>
    <xdr:to>
      <xdr:col>98</xdr:col>
      <xdr:colOff>38100</xdr:colOff>
      <xdr:row>38</xdr:row>
      <xdr:rowOff>69685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8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86212</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8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各目的とも概ね類似団体平均を下回っている。今後も事務事業の見直し等により真に必要な事業への投資と経費の縮減に努める。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令和３年度の財政調整基金残高は前年度対比で微減であったものの、標準財政規模が大きく増加したことから標準財政規模比</a:t>
          </a:r>
          <a:r>
            <a:rPr kumimoji="1" lang="en-US" altLang="ja-JP" sz="1300">
              <a:solidFill>
                <a:sysClr val="windowText" lastClr="000000"/>
              </a:solidFill>
              <a:latin typeface="ＭＳ ゴシック" pitchFamily="49" charset="-128"/>
              <a:ea typeface="ＭＳ ゴシック" pitchFamily="49" charset="-128"/>
            </a:rPr>
            <a:t>(</a:t>
          </a:r>
          <a:r>
            <a:rPr kumimoji="1" lang="ja-JP" altLang="en-US" sz="1300">
              <a:solidFill>
                <a:sysClr val="windowText" lastClr="000000"/>
              </a:solidFill>
              <a:latin typeface="ＭＳ ゴシック" pitchFamily="49" charset="-128"/>
              <a:ea typeface="ＭＳ ゴシック" pitchFamily="49" charset="-128"/>
            </a:rPr>
            <a:t>％</a:t>
          </a:r>
          <a:r>
            <a:rPr kumimoji="1" lang="en-US" altLang="ja-JP" sz="1300">
              <a:solidFill>
                <a:sysClr val="windowText" lastClr="000000"/>
              </a:solidFill>
              <a:latin typeface="ＭＳ ゴシック" pitchFamily="49" charset="-128"/>
              <a:ea typeface="ＭＳ ゴシック" pitchFamily="49" charset="-128"/>
            </a:rPr>
            <a:t>)</a:t>
          </a:r>
          <a:r>
            <a:rPr kumimoji="1" lang="ja-JP" altLang="en-US" sz="1300">
              <a:solidFill>
                <a:sysClr val="windowText" lastClr="000000"/>
              </a:solidFill>
              <a:latin typeface="ＭＳ ゴシック" pitchFamily="49" charset="-128"/>
              <a:ea typeface="ＭＳ ゴシック" pitchFamily="49" charset="-128"/>
            </a:rPr>
            <a:t>は低下した。</a:t>
          </a:r>
        </a:p>
        <a:p>
          <a:r>
            <a:rPr kumimoji="1" lang="ja-JP" altLang="en-US" sz="1300">
              <a:solidFill>
                <a:sysClr val="windowText" lastClr="000000"/>
              </a:solidFill>
              <a:latin typeface="ＭＳ ゴシック" pitchFamily="49" charset="-128"/>
              <a:ea typeface="ＭＳ ゴシック" pitchFamily="49" charset="-128"/>
            </a:rPr>
            <a:t>　実質収支額、実質単年度収支も大きな変動はなくほぼ横ばいの状況で、今後も引き続き健全財政の堅持に努める。</a:t>
          </a:r>
          <a:endParaRPr kumimoji="1" lang="en-US" altLang="ja-JP" sz="1300">
            <a:solidFill>
              <a:sysClr val="windowText" lastClr="000000"/>
            </a:solidFill>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全会計において黒字を維持する。今後も健全財政の堅持に努める。</a:t>
          </a:r>
        </a:p>
        <a:p>
          <a:r>
            <a:rPr kumimoji="1" lang="ja-JP" altLang="en-US" sz="1300">
              <a:solidFill>
                <a:sysClr val="windowText" lastClr="000000"/>
              </a:solidFill>
              <a:latin typeface="ＭＳ ゴシック" pitchFamily="49" charset="-128"/>
              <a:ea typeface="ＭＳ ゴシック" pitchFamily="49" charset="-128"/>
            </a:rPr>
            <a:t>　なお、上水道事業は簡易水道事業</a:t>
          </a:r>
          <a:r>
            <a:rPr kumimoji="1" lang="en-US" altLang="ja-JP" sz="1300">
              <a:solidFill>
                <a:sysClr val="windowText" lastClr="000000"/>
              </a:solidFill>
              <a:latin typeface="ＭＳ ゴシック" pitchFamily="49" charset="-128"/>
              <a:ea typeface="ＭＳ ゴシック" pitchFamily="49" charset="-128"/>
            </a:rPr>
            <a:t>(</a:t>
          </a:r>
          <a:r>
            <a:rPr kumimoji="1" lang="ja-JP" altLang="en-US" sz="1300">
              <a:solidFill>
                <a:sysClr val="windowText" lastClr="000000"/>
              </a:solidFill>
              <a:latin typeface="ＭＳ ゴシック" pitchFamily="49" charset="-128"/>
              <a:ea typeface="ＭＳ ゴシック" pitchFamily="49" charset="-128"/>
            </a:rPr>
            <a:t>ともに黒字会計</a:t>
          </a:r>
          <a:r>
            <a:rPr kumimoji="1" lang="en-US" altLang="ja-JP" sz="1300">
              <a:solidFill>
                <a:sysClr val="windowText" lastClr="000000"/>
              </a:solidFill>
              <a:latin typeface="ＭＳ ゴシック" pitchFamily="49" charset="-128"/>
              <a:ea typeface="ＭＳ ゴシック" pitchFamily="49" charset="-128"/>
            </a:rPr>
            <a:t>)</a:t>
          </a:r>
          <a:r>
            <a:rPr kumimoji="1" lang="ja-JP" altLang="en-US" sz="1300">
              <a:solidFill>
                <a:sysClr val="windowText" lastClr="000000"/>
              </a:solidFill>
              <a:latin typeface="ＭＳ ゴシック" pitchFamily="49" charset="-128"/>
              <a:ea typeface="ＭＳ ゴシック" pitchFamily="49" charset="-128"/>
            </a:rPr>
            <a:t>との統合による数値の上昇を維持している。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E38" sqref="E38:S38"/>
    </sheetView>
  </sheetViews>
  <sheetFormatPr defaultColWidth="0" defaultRowHeight="11.25" zeroHeight="1" x14ac:dyDescent="0.15"/>
  <cols>
    <col min="1" max="11" width="2.125" style="173" customWidth="1"/>
    <col min="12" max="12" width="2.25" style="173" customWidth="1"/>
    <col min="13" max="17" width="2.375" style="173" customWidth="1"/>
    <col min="18" max="119" width="2.125" style="173" customWidth="1"/>
    <col min="120" max="16384" width="0" style="173" hidden="1"/>
  </cols>
  <sheetData>
    <row r="1" spans="1:119" ht="33" customHeight="1" x14ac:dyDescent="0.15">
      <c r="B1" s="412" t="s">
        <v>80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4"/>
      <c r="DK1" s="174"/>
      <c r="DL1" s="174"/>
      <c r="DM1" s="174"/>
      <c r="DN1" s="174"/>
      <c r="DO1" s="174"/>
    </row>
    <row r="2" spans="1:119" ht="24.75" thickBot="1" x14ac:dyDescent="0.2">
      <c r="B2" s="175" t="s">
        <v>81</v>
      </c>
      <c r="C2" s="175"/>
      <c r="D2" s="176"/>
    </row>
    <row r="3" spans="1:119" ht="18.75" customHeight="1" thickBot="1" x14ac:dyDescent="0.2">
      <c r="A3" s="174"/>
      <c r="B3" s="413" t="s">
        <v>82</v>
      </c>
      <c r="C3" s="414"/>
      <c r="D3" s="414"/>
      <c r="E3" s="415"/>
      <c r="F3" s="415"/>
      <c r="G3" s="415"/>
      <c r="H3" s="415"/>
      <c r="I3" s="415"/>
      <c r="J3" s="415"/>
      <c r="K3" s="415"/>
      <c r="L3" s="415" t="s">
        <v>83</v>
      </c>
      <c r="M3" s="415"/>
      <c r="N3" s="415"/>
      <c r="O3" s="415"/>
      <c r="P3" s="415"/>
      <c r="Q3" s="415"/>
      <c r="R3" s="422"/>
      <c r="S3" s="422"/>
      <c r="T3" s="422"/>
      <c r="U3" s="422"/>
      <c r="V3" s="423"/>
      <c r="W3" s="397" t="s">
        <v>84</v>
      </c>
      <c r="X3" s="398"/>
      <c r="Y3" s="398"/>
      <c r="Z3" s="398"/>
      <c r="AA3" s="398"/>
      <c r="AB3" s="414"/>
      <c r="AC3" s="422" t="s">
        <v>85</v>
      </c>
      <c r="AD3" s="398"/>
      <c r="AE3" s="398"/>
      <c r="AF3" s="398"/>
      <c r="AG3" s="398"/>
      <c r="AH3" s="398"/>
      <c r="AI3" s="398"/>
      <c r="AJ3" s="398"/>
      <c r="AK3" s="398"/>
      <c r="AL3" s="399"/>
      <c r="AM3" s="397" t="s">
        <v>86</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87</v>
      </c>
      <c r="BO3" s="398"/>
      <c r="BP3" s="398"/>
      <c r="BQ3" s="398"/>
      <c r="BR3" s="398"/>
      <c r="BS3" s="398"/>
      <c r="BT3" s="398"/>
      <c r="BU3" s="399"/>
      <c r="BV3" s="397" t="s">
        <v>88</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89</v>
      </c>
      <c r="CU3" s="398"/>
      <c r="CV3" s="398"/>
      <c r="CW3" s="398"/>
      <c r="CX3" s="398"/>
      <c r="CY3" s="398"/>
      <c r="CZ3" s="398"/>
      <c r="DA3" s="399"/>
      <c r="DB3" s="397" t="s">
        <v>90</v>
      </c>
      <c r="DC3" s="398"/>
      <c r="DD3" s="398"/>
      <c r="DE3" s="398"/>
      <c r="DF3" s="398"/>
      <c r="DG3" s="398"/>
      <c r="DH3" s="398"/>
      <c r="DI3" s="399"/>
    </row>
    <row r="4" spans="1:119" ht="18.75" customHeight="1" x14ac:dyDescent="0.15">
      <c r="A4" s="174"/>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91</v>
      </c>
      <c r="AZ4" s="401"/>
      <c r="BA4" s="401"/>
      <c r="BB4" s="401"/>
      <c r="BC4" s="401"/>
      <c r="BD4" s="401"/>
      <c r="BE4" s="401"/>
      <c r="BF4" s="401"/>
      <c r="BG4" s="401"/>
      <c r="BH4" s="401"/>
      <c r="BI4" s="401"/>
      <c r="BJ4" s="401"/>
      <c r="BK4" s="401"/>
      <c r="BL4" s="401"/>
      <c r="BM4" s="402"/>
      <c r="BN4" s="403">
        <v>4648065</v>
      </c>
      <c r="BO4" s="404"/>
      <c r="BP4" s="404"/>
      <c r="BQ4" s="404"/>
      <c r="BR4" s="404"/>
      <c r="BS4" s="404"/>
      <c r="BT4" s="404"/>
      <c r="BU4" s="405"/>
      <c r="BV4" s="403">
        <v>5513892</v>
      </c>
      <c r="BW4" s="404"/>
      <c r="BX4" s="404"/>
      <c r="BY4" s="404"/>
      <c r="BZ4" s="404"/>
      <c r="CA4" s="404"/>
      <c r="CB4" s="404"/>
      <c r="CC4" s="405"/>
      <c r="CD4" s="406" t="s">
        <v>92</v>
      </c>
      <c r="CE4" s="407"/>
      <c r="CF4" s="407"/>
      <c r="CG4" s="407"/>
      <c r="CH4" s="407"/>
      <c r="CI4" s="407"/>
      <c r="CJ4" s="407"/>
      <c r="CK4" s="407"/>
      <c r="CL4" s="407"/>
      <c r="CM4" s="407"/>
      <c r="CN4" s="407"/>
      <c r="CO4" s="407"/>
      <c r="CP4" s="407"/>
      <c r="CQ4" s="407"/>
      <c r="CR4" s="407"/>
      <c r="CS4" s="408"/>
      <c r="CT4" s="409">
        <v>9.1</v>
      </c>
      <c r="CU4" s="410"/>
      <c r="CV4" s="410"/>
      <c r="CW4" s="410"/>
      <c r="CX4" s="410"/>
      <c r="CY4" s="410"/>
      <c r="CZ4" s="410"/>
      <c r="DA4" s="411"/>
      <c r="DB4" s="409">
        <v>8.6</v>
      </c>
      <c r="DC4" s="410"/>
      <c r="DD4" s="410"/>
      <c r="DE4" s="410"/>
      <c r="DF4" s="410"/>
      <c r="DG4" s="410"/>
      <c r="DH4" s="410"/>
      <c r="DI4" s="411"/>
    </row>
    <row r="5" spans="1:119" ht="18.75" customHeight="1" x14ac:dyDescent="0.15">
      <c r="A5" s="174"/>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93</v>
      </c>
      <c r="AN5" s="470"/>
      <c r="AO5" s="470"/>
      <c r="AP5" s="470"/>
      <c r="AQ5" s="470"/>
      <c r="AR5" s="470"/>
      <c r="AS5" s="470"/>
      <c r="AT5" s="471"/>
      <c r="AU5" s="472" t="s">
        <v>94</v>
      </c>
      <c r="AV5" s="473"/>
      <c r="AW5" s="473"/>
      <c r="AX5" s="473"/>
      <c r="AY5" s="474" t="s">
        <v>95</v>
      </c>
      <c r="AZ5" s="475"/>
      <c r="BA5" s="475"/>
      <c r="BB5" s="475"/>
      <c r="BC5" s="475"/>
      <c r="BD5" s="475"/>
      <c r="BE5" s="475"/>
      <c r="BF5" s="475"/>
      <c r="BG5" s="475"/>
      <c r="BH5" s="475"/>
      <c r="BI5" s="475"/>
      <c r="BJ5" s="475"/>
      <c r="BK5" s="475"/>
      <c r="BL5" s="475"/>
      <c r="BM5" s="476"/>
      <c r="BN5" s="440">
        <v>4340206</v>
      </c>
      <c r="BO5" s="441"/>
      <c r="BP5" s="441"/>
      <c r="BQ5" s="441"/>
      <c r="BR5" s="441"/>
      <c r="BS5" s="441"/>
      <c r="BT5" s="441"/>
      <c r="BU5" s="442"/>
      <c r="BV5" s="440">
        <v>5238008</v>
      </c>
      <c r="BW5" s="441"/>
      <c r="BX5" s="441"/>
      <c r="BY5" s="441"/>
      <c r="BZ5" s="441"/>
      <c r="CA5" s="441"/>
      <c r="CB5" s="441"/>
      <c r="CC5" s="442"/>
      <c r="CD5" s="443" t="s">
        <v>96</v>
      </c>
      <c r="CE5" s="444"/>
      <c r="CF5" s="444"/>
      <c r="CG5" s="444"/>
      <c r="CH5" s="444"/>
      <c r="CI5" s="444"/>
      <c r="CJ5" s="444"/>
      <c r="CK5" s="444"/>
      <c r="CL5" s="444"/>
      <c r="CM5" s="444"/>
      <c r="CN5" s="444"/>
      <c r="CO5" s="444"/>
      <c r="CP5" s="444"/>
      <c r="CQ5" s="444"/>
      <c r="CR5" s="444"/>
      <c r="CS5" s="445"/>
      <c r="CT5" s="437">
        <v>79</v>
      </c>
      <c r="CU5" s="438"/>
      <c r="CV5" s="438"/>
      <c r="CW5" s="438"/>
      <c r="CX5" s="438"/>
      <c r="CY5" s="438"/>
      <c r="CZ5" s="438"/>
      <c r="DA5" s="439"/>
      <c r="DB5" s="437">
        <v>83</v>
      </c>
      <c r="DC5" s="438"/>
      <c r="DD5" s="438"/>
      <c r="DE5" s="438"/>
      <c r="DF5" s="438"/>
      <c r="DG5" s="438"/>
      <c r="DH5" s="438"/>
      <c r="DI5" s="439"/>
    </row>
    <row r="6" spans="1:119" ht="18.75" customHeight="1" x14ac:dyDescent="0.15">
      <c r="A6" s="174"/>
      <c r="B6" s="446" t="s">
        <v>97</v>
      </c>
      <c r="C6" s="447"/>
      <c r="D6" s="447"/>
      <c r="E6" s="448"/>
      <c r="F6" s="448"/>
      <c r="G6" s="448"/>
      <c r="H6" s="448"/>
      <c r="I6" s="448"/>
      <c r="J6" s="448"/>
      <c r="K6" s="448"/>
      <c r="L6" s="448" t="s">
        <v>98</v>
      </c>
      <c r="M6" s="448"/>
      <c r="N6" s="448"/>
      <c r="O6" s="448"/>
      <c r="P6" s="448"/>
      <c r="Q6" s="448"/>
      <c r="R6" s="452"/>
      <c r="S6" s="452"/>
      <c r="T6" s="452"/>
      <c r="U6" s="452"/>
      <c r="V6" s="453"/>
      <c r="W6" s="456" t="s">
        <v>99</v>
      </c>
      <c r="X6" s="457"/>
      <c r="Y6" s="457"/>
      <c r="Z6" s="457"/>
      <c r="AA6" s="457"/>
      <c r="AB6" s="447"/>
      <c r="AC6" s="460" t="s">
        <v>100</v>
      </c>
      <c r="AD6" s="461"/>
      <c r="AE6" s="461"/>
      <c r="AF6" s="461"/>
      <c r="AG6" s="461"/>
      <c r="AH6" s="461"/>
      <c r="AI6" s="461"/>
      <c r="AJ6" s="461"/>
      <c r="AK6" s="461"/>
      <c r="AL6" s="462"/>
      <c r="AM6" s="469" t="s">
        <v>101</v>
      </c>
      <c r="AN6" s="470"/>
      <c r="AO6" s="470"/>
      <c r="AP6" s="470"/>
      <c r="AQ6" s="470"/>
      <c r="AR6" s="470"/>
      <c r="AS6" s="470"/>
      <c r="AT6" s="471"/>
      <c r="AU6" s="472" t="s">
        <v>94</v>
      </c>
      <c r="AV6" s="473"/>
      <c r="AW6" s="473"/>
      <c r="AX6" s="473"/>
      <c r="AY6" s="474" t="s">
        <v>102</v>
      </c>
      <c r="AZ6" s="475"/>
      <c r="BA6" s="475"/>
      <c r="BB6" s="475"/>
      <c r="BC6" s="475"/>
      <c r="BD6" s="475"/>
      <c r="BE6" s="475"/>
      <c r="BF6" s="475"/>
      <c r="BG6" s="475"/>
      <c r="BH6" s="475"/>
      <c r="BI6" s="475"/>
      <c r="BJ6" s="475"/>
      <c r="BK6" s="475"/>
      <c r="BL6" s="475"/>
      <c r="BM6" s="476"/>
      <c r="BN6" s="440">
        <v>307859</v>
      </c>
      <c r="BO6" s="441"/>
      <c r="BP6" s="441"/>
      <c r="BQ6" s="441"/>
      <c r="BR6" s="441"/>
      <c r="BS6" s="441"/>
      <c r="BT6" s="441"/>
      <c r="BU6" s="442"/>
      <c r="BV6" s="440">
        <v>275884</v>
      </c>
      <c r="BW6" s="441"/>
      <c r="BX6" s="441"/>
      <c r="BY6" s="441"/>
      <c r="BZ6" s="441"/>
      <c r="CA6" s="441"/>
      <c r="CB6" s="441"/>
      <c r="CC6" s="442"/>
      <c r="CD6" s="443" t="s">
        <v>103</v>
      </c>
      <c r="CE6" s="444"/>
      <c r="CF6" s="444"/>
      <c r="CG6" s="444"/>
      <c r="CH6" s="444"/>
      <c r="CI6" s="444"/>
      <c r="CJ6" s="444"/>
      <c r="CK6" s="444"/>
      <c r="CL6" s="444"/>
      <c r="CM6" s="444"/>
      <c r="CN6" s="444"/>
      <c r="CO6" s="444"/>
      <c r="CP6" s="444"/>
      <c r="CQ6" s="444"/>
      <c r="CR6" s="444"/>
      <c r="CS6" s="445"/>
      <c r="CT6" s="477">
        <v>79</v>
      </c>
      <c r="CU6" s="478"/>
      <c r="CV6" s="478"/>
      <c r="CW6" s="478"/>
      <c r="CX6" s="478"/>
      <c r="CY6" s="478"/>
      <c r="CZ6" s="478"/>
      <c r="DA6" s="479"/>
      <c r="DB6" s="477">
        <v>83</v>
      </c>
      <c r="DC6" s="478"/>
      <c r="DD6" s="478"/>
      <c r="DE6" s="478"/>
      <c r="DF6" s="478"/>
      <c r="DG6" s="478"/>
      <c r="DH6" s="478"/>
      <c r="DI6" s="479"/>
    </row>
    <row r="7" spans="1:119" ht="18.75" customHeight="1" x14ac:dyDescent="0.15">
      <c r="A7" s="174"/>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104</v>
      </c>
      <c r="AN7" s="470"/>
      <c r="AO7" s="470"/>
      <c r="AP7" s="470"/>
      <c r="AQ7" s="470"/>
      <c r="AR7" s="470"/>
      <c r="AS7" s="470"/>
      <c r="AT7" s="471"/>
      <c r="AU7" s="472" t="s">
        <v>105</v>
      </c>
      <c r="AV7" s="473"/>
      <c r="AW7" s="473"/>
      <c r="AX7" s="473"/>
      <c r="AY7" s="474" t="s">
        <v>106</v>
      </c>
      <c r="AZ7" s="475"/>
      <c r="BA7" s="475"/>
      <c r="BB7" s="475"/>
      <c r="BC7" s="475"/>
      <c r="BD7" s="475"/>
      <c r="BE7" s="475"/>
      <c r="BF7" s="475"/>
      <c r="BG7" s="475"/>
      <c r="BH7" s="475"/>
      <c r="BI7" s="475"/>
      <c r="BJ7" s="475"/>
      <c r="BK7" s="475"/>
      <c r="BL7" s="475"/>
      <c r="BM7" s="476"/>
      <c r="BN7" s="440">
        <v>31951</v>
      </c>
      <c r="BO7" s="441"/>
      <c r="BP7" s="441"/>
      <c r="BQ7" s="441"/>
      <c r="BR7" s="441"/>
      <c r="BS7" s="441"/>
      <c r="BT7" s="441"/>
      <c r="BU7" s="442"/>
      <c r="BV7" s="440">
        <v>35126</v>
      </c>
      <c r="BW7" s="441"/>
      <c r="BX7" s="441"/>
      <c r="BY7" s="441"/>
      <c r="BZ7" s="441"/>
      <c r="CA7" s="441"/>
      <c r="CB7" s="441"/>
      <c r="CC7" s="442"/>
      <c r="CD7" s="443" t="s">
        <v>107</v>
      </c>
      <c r="CE7" s="444"/>
      <c r="CF7" s="444"/>
      <c r="CG7" s="444"/>
      <c r="CH7" s="444"/>
      <c r="CI7" s="444"/>
      <c r="CJ7" s="444"/>
      <c r="CK7" s="444"/>
      <c r="CL7" s="444"/>
      <c r="CM7" s="444"/>
      <c r="CN7" s="444"/>
      <c r="CO7" s="444"/>
      <c r="CP7" s="444"/>
      <c r="CQ7" s="444"/>
      <c r="CR7" s="444"/>
      <c r="CS7" s="445"/>
      <c r="CT7" s="440">
        <v>3036812</v>
      </c>
      <c r="CU7" s="441"/>
      <c r="CV7" s="441"/>
      <c r="CW7" s="441"/>
      <c r="CX7" s="441"/>
      <c r="CY7" s="441"/>
      <c r="CZ7" s="441"/>
      <c r="DA7" s="442"/>
      <c r="DB7" s="440">
        <v>2810872</v>
      </c>
      <c r="DC7" s="441"/>
      <c r="DD7" s="441"/>
      <c r="DE7" s="441"/>
      <c r="DF7" s="441"/>
      <c r="DG7" s="441"/>
      <c r="DH7" s="441"/>
      <c r="DI7" s="442"/>
    </row>
    <row r="8" spans="1:119" ht="18.75" customHeight="1" thickBot="1" x14ac:dyDescent="0.2">
      <c r="A8" s="174"/>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108</v>
      </c>
      <c r="AN8" s="470"/>
      <c r="AO8" s="470"/>
      <c r="AP8" s="470"/>
      <c r="AQ8" s="470"/>
      <c r="AR8" s="470"/>
      <c r="AS8" s="470"/>
      <c r="AT8" s="471"/>
      <c r="AU8" s="472" t="s">
        <v>105</v>
      </c>
      <c r="AV8" s="473"/>
      <c r="AW8" s="473"/>
      <c r="AX8" s="473"/>
      <c r="AY8" s="474" t="s">
        <v>109</v>
      </c>
      <c r="AZ8" s="475"/>
      <c r="BA8" s="475"/>
      <c r="BB8" s="475"/>
      <c r="BC8" s="475"/>
      <c r="BD8" s="475"/>
      <c r="BE8" s="475"/>
      <c r="BF8" s="475"/>
      <c r="BG8" s="475"/>
      <c r="BH8" s="475"/>
      <c r="BI8" s="475"/>
      <c r="BJ8" s="475"/>
      <c r="BK8" s="475"/>
      <c r="BL8" s="475"/>
      <c r="BM8" s="476"/>
      <c r="BN8" s="440">
        <v>275908</v>
      </c>
      <c r="BO8" s="441"/>
      <c r="BP8" s="441"/>
      <c r="BQ8" s="441"/>
      <c r="BR8" s="441"/>
      <c r="BS8" s="441"/>
      <c r="BT8" s="441"/>
      <c r="BU8" s="442"/>
      <c r="BV8" s="440">
        <v>240758</v>
      </c>
      <c r="BW8" s="441"/>
      <c r="BX8" s="441"/>
      <c r="BY8" s="441"/>
      <c r="BZ8" s="441"/>
      <c r="CA8" s="441"/>
      <c r="CB8" s="441"/>
      <c r="CC8" s="442"/>
      <c r="CD8" s="443" t="s">
        <v>110</v>
      </c>
      <c r="CE8" s="444"/>
      <c r="CF8" s="444"/>
      <c r="CG8" s="444"/>
      <c r="CH8" s="444"/>
      <c r="CI8" s="444"/>
      <c r="CJ8" s="444"/>
      <c r="CK8" s="444"/>
      <c r="CL8" s="444"/>
      <c r="CM8" s="444"/>
      <c r="CN8" s="444"/>
      <c r="CO8" s="444"/>
      <c r="CP8" s="444"/>
      <c r="CQ8" s="444"/>
      <c r="CR8" s="444"/>
      <c r="CS8" s="445"/>
      <c r="CT8" s="480">
        <v>0.28999999999999998</v>
      </c>
      <c r="CU8" s="481"/>
      <c r="CV8" s="481"/>
      <c r="CW8" s="481"/>
      <c r="CX8" s="481"/>
      <c r="CY8" s="481"/>
      <c r="CZ8" s="481"/>
      <c r="DA8" s="482"/>
      <c r="DB8" s="480">
        <v>0.3</v>
      </c>
      <c r="DC8" s="481"/>
      <c r="DD8" s="481"/>
      <c r="DE8" s="481"/>
      <c r="DF8" s="481"/>
      <c r="DG8" s="481"/>
      <c r="DH8" s="481"/>
      <c r="DI8" s="482"/>
    </row>
    <row r="9" spans="1:119" ht="18.75" customHeight="1" thickBot="1" x14ac:dyDescent="0.2">
      <c r="A9" s="174"/>
      <c r="B9" s="434" t="s">
        <v>111</v>
      </c>
      <c r="C9" s="435"/>
      <c r="D9" s="435"/>
      <c r="E9" s="435"/>
      <c r="F9" s="435"/>
      <c r="G9" s="435"/>
      <c r="H9" s="435"/>
      <c r="I9" s="435"/>
      <c r="J9" s="435"/>
      <c r="K9" s="483"/>
      <c r="L9" s="484" t="s">
        <v>112</v>
      </c>
      <c r="M9" s="485"/>
      <c r="N9" s="485"/>
      <c r="O9" s="485"/>
      <c r="P9" s="485"/>
      <c r="Q9" s="486"/>
      <c r="R9" s="487">
        <v>6617</v>
      </c>
      <c r="S9" s="488"/>
      <c r="T9" s="488"/>
      <c r="U9" s="488"/>
      <c r="V9" s="489"/>
      <c r="W9" s="397" t="s">
        <v>113</v>
      </c>
      <c r="X9" s="398"/>
      <c r="Y9" s="398"/>
      <c r="Z9" s="398"/>
      <c r="AA9" s="398"/>
      <c r="AB9" s="398"/>
      <c r="AC9" s="398"/>
      <c r="AD9" s="398"/>
      <c r="AE9" s="398"/>
      <c r="AF9" s="398"/>
      <c r="AG9" s="398"/>
      <c r="AH9" s="398"/>
      <c r="AI9" s="398"/>
      <c r="AJ9" s="398"/>
      <c r="AK9" s="398"/>
      <c r="AL9" s="399"/>
      <c r="AM9" s="469" t="s">
        <v>114</v>
      </c>
      <c r="AN9" s="470"/>
      <c r="AO9" s="470"/>
      <c r="AP9" s="470"/>
      <c r="AQ9" s="470"/>
      <c r="AR9" s="470"/>
      <c r="AS9" s="470"/>
      <c r="AT9" s="471"/>
      <c r="AU9" s="472" t="s">
        <v>115</v>
      </c>
      <c r="AV9" s="473"/>
      <c r="AW9" s="473"/>
      <c r="AX9" s="473"/>
      <c r="AY9" s="474" t="s">
        <v>116</v>
      </c>
      <c r="AZ9" s="475"/>
      <c r="BA9" s="475"/>
      <c r="BB9" s="475"/>
      <c r="BC9" s="475"/>
      <c r="BD9" s="475"/>
      <c r="BE9" s="475"/>
      <c r="BF9" s="475"/>
      <c r="BG9" s="475"/>
      <c r="BH9" s="475"/>
      <c r="BI9" s="475"/>
      <c r="BJ9" s="475"/>
      <c r="BK9" s="475"/>
      <c r="BL9" s="475"/>
      <c r="BM9" s="476"/>
      <c r="BN9" s="440">
        <v>35150</v>
      </c>
      <c r="BO9" s="441"/>
      <c r="BP9" s="441"/>
      <c r="BQ9" s="441"/>
      <c r="BR9" s="441"/>
      <c r="BS9" s="441"/>
      <c r="BT9" s="441"/>
      <c r="BU9" s="442"/>
      <c r="BV9" s="440">
        <v>22177</v>
      </c>
      <c r="BW9" s="441"/>
      <c r="BX9" s="441"/>
      <c r="BY9" s="441"/>
      <c r="BZ9" s="441"/>
      <c r="CA9" s="441"/>
      <c r="CB9" s="441"/>
      <c r="CC9" s="442"/>
      <c r="CD9" s="443" t="s">
        <v>117</v>
      </c>
      <c r="CE9" s="444"/>
      <c r="CF9" s="444"/>
      <c r="CG9" s="444"/>
      <c r="CH9" s="444"/>
      <c r="CI9" s="444"/>
      <c r="CJ9" s="444"/>
      <c r="CK9" s="444"/>
      <c r="CL9" s="444"/>
      <c r="CM9" s="444"/>
      <c r="CN9" s="444"/>
      <c r="CO9" s="444"/>
      <c r="CP9" s="444"/>
      <c r="CQ9" s="444"/>
      <c r="CR9" s="444"/>
      <c r="CS9" s="445"/>
      <c r="CT9" s="437">
        <v>10.9</v>
      </c>
      <c r="CU9" s="438"/>
      <c r="CV9" s="438"/>
      <c r="CW9" s="438"/>
      <c r="CX9" s="438"/>
      <c r="CY9" s="438"/>
      <c r="CZ9" s="438"/>
      <c r="DA9" s="439"/>
      <c r="DB9" s="437">
        <v>9.6</v>
      </c>
      <c r="DC9" s="438"/>
      <c r="DD9" s="438"/>
      <c r="DE9" s="438"/>
      <c r="DF9" s="438"/>
      <c r="DG9" s="438"/>
      <c r="DH9" s="438"/>
      <c r="DI9" s="439"/>
    </row>
    <row r="10" spans="1:119" ht="18.75" customHeight="1" thickBot="1" x14ac:dyDescent="0.2">
      <c r="A10" s="174"/>
      <c r="B10" s="434"/>
      <c r="C10" s="435"/>
      <c r="D10" s="435"/>
      <c r="E10" s="435"/>
      <c r="F10" s="435"/>
      <c r="G10" s="435"/>
      <c r="H10" s="435"/>
      <c r="I10" s="435"/>
      <c r="J10" s="435"/>
      <c r="K10" s="483"/>
      <c r="L10" s="490" t="s">
        <v>118</v>
      </c>
      <c r="M10" s="470"/>
      <c r="N10" s="470"/>
      <c r="O10" s="470"/>
      <c r="P10" s="470"/>
      <c r="Q10" s="471"/>
      <c r="R10" s="491">
        <v>7033</v>
      </c>
      <c r="S10" s="492"/>
      <c r="T10" s="492"/>
      <c r="U10" s="492"/>
      <c r="V10" s="493"/>
      <c r="W10" s="428"/>
      <c r="X10" s="429"/>
      <c r="Y10" s="429"/>
      <c r="Z10" s="429"/>
      <c r="AA10" s="429"/>
      <c r="AB10" s="429"/>
      <c r="AC10" s="429"/>
      <c r="AD10" s="429"/>
      <c r="AE10" s="429"/>
      <c r="AF10" s="429"/>
      <c r="AG10" s="429"/>
      <c r="AH10" s="429"/>
      <c r="AI10" s="429"/>
      <c r="AJ10" s="429"/>
      <c r="AK10" s="429"/>
      <c r="AL10" s="432"/>
      <c r="AM10" s="469" t="s">
        <v>119</v>
      </c>
      <c r="AN10" s="470"/>
      <c r="AO10" s="470"/>
      <c r="AP10" s="470"/>
      <c r="AQ10" s="470"/>
      <c r="AR10" s="470"/>
      <c r="AS10" s="470"/>
      <c r="AT10" s="471"/>
      <c r="AU10" s="472" t="s">
        <v>105</v>
      </c>
      <c r="AV10" s="473"/>
      <c r="AW10" s="473"/>
      <c r="AX10" s="473"/>
      <c r="AY10" s="474" t="s">
        <v>120</v>
      </c>
      <c r="AZ10" s="475"/>
      <c r="BA10" s="475"/>
      <c r="BB10" s="475"/>
      <c r="BC10" s="475"/>
      <c r="BD10" s="475"/>
      <c r="BE10" s="475"/>
      <c r="BF10" s="475"/>
      <c r="BG10" s="475"/>
      <c r="BH10" s="475"/>
      <c r="BI10" s="475"/>
      <c r="BJ10" s="475"/>
      <c r="BK10" s="475"/>
      <c r="BL10" s="475"/>
      <c r="BM10" s="476"/>
      <c r="BN10" s="440">
        <v>59</v>
      </c>
      <c r="BO10" s="441"/>
      <c r="BP10" s="441"/>
      <c r="BQ10" s="441"/>
      <c r="BR10" s="441"/>
      <c r="BS10" s="441"/>
      <c r="BT10" s="441"/>
      <c r="BU10" s="442"/>
      <c r="BV10" s="440">
        <v>83</v>
      </c>
      <c r="BW10" s="441"/>
      <c r="BX10" s="441"/>
      <c r="BY10" s="441"/>
      <c r="BZ10" s="441"/>
      <c r="CA10" s="441"/>
      <c r="CB10" s="441"/>
      <c r="CC10" s="442"/>
      <c r="CD10" s="177" t="s">
        <v>121</v>
      </c>
      <c r="CE10" s="178"/>
      <c r="CF10" s="178"/>
      <c r="CG10" s="178"/>
      <c r="CH10" s="178"/>
      <c r="CI10" s="178"/>
      <c r="CJ10" s="178"/>
      <c r="CK10" s="178"/>
      <c r="CL10" s="178"/>
      <c r="CM10" s="178"/>
      <c r="CN10" s="178"/>
      <c r="CO10" s="178"/>
      <c r="CP10" s="178"/>
      <c r="CQ10" s="178"/>
      <c r="CR10" s="178"/>
      <c r="CS10" s="179"/>
      <c r="CT10" s="180"/>
      <c r="CU10" s="181"/>
      <c r="CV10" s="181"/>
      <c r="CW10" s="181"/>
      <c r="CX10" s="181"/>
      <c r="CY10" s="181"/>
      <c r="CZ10" s="181"/>
      <c r="DA10" s="182"/>
      <c r="DB10" s="180"/>
      <c r="DC10" s="181"/>
      <c r="DD10" s="181"/>
      <c r="DE10" s="181"/>
      <c r="DF10" s="181"/>
      <c r="DG10" s="181"/>
      <c r="DH10" s="181"/>
      <c r="DI10" s="182"/>
    </row>
    <row r="11" spans="1:119" ht="18.75" customHeight="1" thickBot="1" x14ac:dyDescent="0.2">
      <c r="A11" s="174"/>
      <c r="B11" s="434"/>
      <c r="C11" s="435"/>
      <c r="D11" s="435"/>
      <c r="E11" s="435"/>
      <c r="F11" s="435"/>
      <c r="G11" s="435"/>
      <c r="H11" s="435"/>
      <c r="I11" s="435"/>
      <c r="J11" s="435"/>
      <c r="K11" s="483"/>
      <c r="L11" s="494" t="s">
        <v>122</v>
      </c>
      <c r="M11" s="495"/>
      <c r="N11" s="495"/>
      <c r="O11" s="495"/>
      <c r="P11" s="495"/>
      <c r="Q11" s="496"/>
      <c r="R11" s="497" t="s">
        <v>123</v>
      </c>
      <c r="S11" s="498"/>
      <c r="T11" s="498"/>
      <c r="U11" s="498"/>
      <c r="V11" s="499"/>
      <c r="W11" s="428"/>
      <c r="X11" s="429"/>
      <c r="Y11" s="429"/>
      <c r="Z11" s="429"/>
      <c r="AA11" s="429"/>
      <c r="AB11" s="429"/>
      <c r="AC11" s="429"/>
      <c r="AD11" s="429"/>
      <c r="AE11" s="429"/>
      <c r="AF11" s="429"/>
      <c r="AG11" s="429"/>
      <c r="AH11" s="429"/>
      <c r="AI11" s="429"/>
      <c r="AJ11" s="429"/>
      <c r="AK11" s="429"/>
      <c r="AL11" s="432"/>
      <c r="AM11" s="469" t="s">
        <v>124</v>
      </c>
      <c r="AN11" s="470"/>
      <c r="AO11" s="470"/>
      <c r="AP11" s="470"/>
      <c r="AQ11" s="470"/>
      <c r="AR11" s="470"/>
      <c r="AS11" s="470"/>
      <c r="AT11" s="471"/>
      <c r="AU11" s="472" t="s">
        <v>125</v>
      </c>
      <c r="AV11" s="473"/>
      <c r="AW11" s="473"/>
      <c r="AX11" s="473"/>
      <c r="AY11" s="474" t="s">
        <v>126</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0</v>
      </c>
      <c r="BW11" s="441"/>
      <c r="BX11" s="441"/>
      <c r="BY11" s="441"/>
      <c r="BZ11" s="441"/>
      <c r="CA11" s="441"/>
      <c r="CB11" s="441"/>
      <c r="CC11" s="442"/>
      <c r="CD11" s="443" t="s">
        <v>127</v>
      </c>
      <c r="CE11" s="444"/>
      <c r="CF11" s="444"/>
      <c r="CG11" s="444"/>
      <c r="CH11" s="444"/>
      <c r="CI11" s="444"/>
      <c r="CJ11" s="444"/>
      <c r="CK11" s="444"/>
      <c r="CL11" s="444"/>
      <c r="CM11" s="444"/>
      <c r="CN11" s="444"/>
      <c r="CO11" s="444"/>
      <c r="CP11" s="444"/>
      <c r="CQ11" s="444"/>
      <c r="CR11" s="444"/>
      <c r="CS11" s="445"/>
      <c r="CT11" s="480" t="s">
        <v>128</v>
      </c>
      <c r="CU11" s="481"/>
      <c r="CV11" s="481"/>
      <c r="CW11" s="481"/>
      <c r="CX11" s="481"/>
      <c r="CY11" s="481"/>
      <c r="CZ11" s="481"/>
      <c r="DA11" s="482"/>
      <c r="DB11" s="480" t="s">
        <v>128</v>
      </c>
      <c r="DC11" s="481"/>
      <c r="DD11" s="481"/>
      <c r="DE11" s="481"/>
      <c r="DF11" s="481"/>
      <c r="DG11" s="481"/>
      <c r="DH11" s="481"/>
      <c r="DI11" s="482"/>
    </row>
    <row r="12" spans="1:119" ht="18.75" customHeight="1" x14ac:dyDescent="0.15">
      <c r="A12" s="174"/>
      <c r="B12" s="500" t="s">
        <v>129</v>
      </c>
      <c r="C12" s="501"/>
      <c r="D12" s="501"/>
      <c r="E12" s="501"/>
      <c r="F12" s="501"/>
      <c r="G12" s="501"/>
      <c r="H12" s="501"/>
      <c r="I12" s="501"/>
      <c r="J12" s="501"/>
      <c r="K12" s="502"/>
      <c r="L12" s="509" t="s">
        <v>130</v>
      </c>
      <c r="M12" s="510"/>
      <c r="N12" s="510"/>
      <c r="O12" s="510"/>
      <c r="P12" s="510"/>
      <c r="Q12" s="511"/>
      <c r="R12" s="512">
        <v>6720</v>
      </c>
      <c r="S12" s="513"/>
      <c r="T12" s="513"/>
      <c r="U12" s="513"/>
      <c r="V12" s="514"/>
      <c r="W12" s="515" t="s">
        <v>1</v>
      </c>
      <c r="X12" s="473"/>
      <c r="Y12" s="473"/>
      <c r="Z12" s="473"/>
      <c r="AA12" s="473"/>
      <c r="AB12" s="516"/>
      <c r="AC12" s="517" t="s">
        <v>131</v>
      </c>
      <c r="AD12" s="518"/>
      <c r="AE12" s="518"/>
      <c r="AF12" s="518"/>
      <c r="AG12" s="519"/>
      <c r="AH12" s="517" t="s">
        <v>132</v>
      </c>
      <c r="AI12" s="518"/>
      <c r="AJ12" s="518"/>
      <c r="AK12" s="518"/>
      <c r="AL12" s="520"/>
      <c r="AM12" s="469" t="s">
        <v>133</v>
      </c>
      <c r="AN12" s="470"/>
      <c r="AO12" s="470"/>
      <c r="AP12" s="470"/>
      <c r="AQ12" s="470"/>
      <c r="AR12" s="470"/>
      <c r="AS12" s="470"/>
      <c r="AT12" s="471"/>
      <c r="AU12" s="472" t="s">
        <v>134</v>
      </c>
      <c r="AV12" s="473"/>
      <c r="AW12" s="473"/>
      <c r="AX12" s="473"/>
      <c r="AY12" s="474" t="s">
        <v>135</v>
      </c>
      <c r="AZ12" s="475"/>
      <c r="BA12" s="475"/>
      <c r="BB12" s="475"/>
      <c r="BC12" s="475"/>
      <c r="BD12" s="475"/>
      <c r="BE12" s="475"/>
      <c r="BF12" s="475"/>
      <c r="BG12" s="475"/>
      <c r="BH12" s="475"/>
      <c r="BI12" s="475"/>
      <c r="BJ12" s="475"/>
      <c r="BK12" s="475"/>
      <c r="BL12" s="475"/>
      <c r="BM12" s="476"/>
      <c r="BN12" s="440">
        <v>20760</v>
      </c>
      <c r="BO12" s="441"/>
      <c r="BP12" s="441"/>
      <c r="BQ12" s="441"/>
      <c r="BR12" s="441"/>
      <c r="BS12" s="441"/>
      <c r="BT12" s="441"/>
      <c r="BU12" s="442"/>
      <c r="BV12" s="440">
        <v>7963</v>
      </c>
      <c r="BW12" s="441"/>
      <c r="BX12" s="441"/>
      <c r="BY12" s="441"/>
      <c r="BZ12" s="441"/>
      <c r="CA12" s="441"/>
      <c r="CB12" s="441"/>
      <c r="CC12" s="442"/>
      <c r="CD12" s="443" t="s">
        <v>136</v>
      </c>
      <c r="CE12" s="444"/>
      <c r="CF12" s="444"/>
      <c r="CG12" s="444"/>
      <c r="CH12" s="444"/>
      <c r="CI12" s="444"/>
      <c r="CJ12" s="444"/>
      <c r="CK12" s="444"/>
      <c r="CL12" s="444"/>
      <c r="CM12" s="444"/>
      <c r="CN12" s="444"/>
      <c r="CO12" s="444"/>
      <c r="CP12" s="444"/>
      <c r="CQ12" s="444"/>
      <c r="CR12" s="444"/>
      <c r="CS12" s="445"/>
      <c r="CT12" s="480" t="s">
        <v>137</v>
      </c>
      <c r="CU12" s="481"/>
      <c r="CV12" s="481"/>
      <c r="CW12" s="481"/>
      <c r="CX12" s="481"/>
      <c r="CY12" s="481"/>
      <c r="CZ12" s="481"/>
      <c r="DA12" s="482"/>
      <c r="DB12" s="480" t="s">
        <v>138</v>
      </c>
      <c r="DC12" s="481"/>
      <c r="DD12" s="481"/>
      <c r="DE12" s="481"/>
      <c r="DF12" s="481"/>
      <c r="DG12" s="481"/>
      <c r="DH12" s="481"/>
      <c r="DI12" s="482"/>
    </row>
    <row r="13" spans="1:119" ht="18.75" customHeight="1" x14ac:dyDescent="0.15">
      <c r="A13" s="174"/>
      <c r="B13" s="503"/>
      <c r="C13" s="504"/>
      <c r="D13" s="504"/>
      <c r="E13" s="504"/>
      <c r="F13" s="504"/>
      <c r="G13" s="504"/>
      <c r="H13" s="504"/>
      <c r="I13" s="504"/>
      <c r="J13" s="504"/>
      <c r="K13" s="505"/>
      <c r="L13" s="183"/>
      <c r="M13" s="531" t="s">
        <v>139</v>
      </c>
      <c r="N13" s="532"/>
      <c r="O13" s="532"/>
      <c r="P13" s="532"/>
      <c r="Q13" s="533"/>
      <c r="R13" s="524">
        <v>6605</v>
      </c>
      <c r="S13" s="525"/>
      <c r="T13" s="525"/>
      <c r="U13" s="525"/>
      <c r="V13" s="526"/>
      <c r="W13" s="456" t="s">
        <v>140</v>
      </c>
      <c r="X13" s="457"/>
      <c r="Y13" s="457"/>
      <c r="Z13" s="457"/>
      <c r="AA13" s="457"/>
      <c r="AB13" s="447"/>
      <c r="AC13" s="491">
        <v>724</v>
      </c>
      <c r="AD13" s="492"/>
      <c r="AE13" s="492"/>
      <c r="AF13" s="492"/>
      <c r="AG13" s="534"/>
      <c r="AH13" s="491">
        <v>802</v>
      </c>
      <c r="AI13" s="492"/>
      <c r="AJ13" s="492"/>
      <c r="AK13" s="492"/>
      <c r="AL13" s="493"/>
      <c r="AM13" s="469" t="s">
        <v>141</v>
      </c>
      <c r="AN13" s="470"/>
      <c r="AO13" s="470"/>
      <c r="AP13" s="470"/>
      <c r="AQ13" s="470"/>
      <c r="AR13" s="470"/>
      <c r="AS13" s="470"/>
      <c r="AT13" s="471"/>
      <c r="AU13" s="472" t="s">
        <v>142</v>
      </c>
      <c r="AV13" s="473"/>
      <c r="AW13" s="473"/>
      <c r="AX13" s="473"/>
      <c r="AY13" s="474" t="s">
        <v>143</v>
      </c>
      <c r="AZ13" s="475"/>
      <c r="BA13" s="475"/>
      <c r="BB13" s="475"/>
      <c r="BC13" s="475"/>
      <c r="BD13" s="475"/>
      <c r="BE13" s="475"/>
      <c r="BF13" s="475"/>
      <c r="BG13" s="475"/>
      <c r="BH13" s="475"/>
      <c r="BI13" s="475"/>
      <c r="BJ13" s="475"/>
      <c r="BK13" s="475"/>
      <c r="BL13" s="475"/>
      <c r="BM13" s="476"/>
      <c r="BN13" s="440">
        <v>14449</v>
      </c>
      <c r="BO13" s="441"/>
      <c r="BP13" s="441"/>
      <c r="BQ13" s="441"/>
      <c r="BR13" s="441"/>
      <c r="BS13" s="441"/>
      <c r="BT13" s="441"/>
      <c r="BU13" s="442"/>
      <c r="BV13" s="440">
        <v>14297</v>
      </c>
      <c r="BW13" s="441"/>
      <c r="BX13" s="441"/>
      <c r="BY13" s="441"/>
      <c r="BZ13" s="441"/>
      <c r="CA13" s="441"/>
      <c r="CB13" s="441"/>
      <c r="CC13" s="442"/>
      <c r="CD13" s="443" t="s">
        <v>144</v>
      </c>
      <c r="CE13" s="444"/>
      <c r="CF13" s="444"/>
      <c r="CG13" s="444"/>
      <c r="CH13" s="444"/>
      <c r="CI13" s="444"/>
      <c r="CJ13" s="444"/>
      <c r="CK13" s="444"/>
      <c r="CL13" s="444"/>
      <c r="CM13" s="444"/>
      <c r="CN13" s="444"/>
      <c r="CO13" s="444"/>
      <c r="CP13" s="444"/>
      <c r="CQ13" s="444"/>
      <c r="CR13" s="444"/>
      <c r="CS13" s="445"/>
      <c r="CT13" s="437">
        <v>5.8</v>
      </c>
      <c r="CU13" s="438"/>
      <c r="CV13" s="438"/>
      <c r="CW13" s="438"/>
      <c r="CX13" s="438"/>
      <c r="CY13" s="438"/>
      <c r="CZ13" s="438"/>
      <c r="DA13" s="439"/>
      <c r="DB13" s="437">
        <v>6.4</v>
      </c>
      <c r="DC13" s="438"/>
      <c r="DD13" s="438"/>
      <c r="DE13" s="438"/>
      <c r="DF13" s="438"/>
      <c r="DG13" s="438"/>
      <c r="DH13" s="438"/>
      <c r="DI13" s="439"/>
    </row>
    <row r="14" spans="1:119" ht="18.75" customHeight="1" thickBot="1" x14ac:dyDescent="0.2">
      <c r="A14" s="174"/>
      <c r="B14" s="503"/>
      <c r="C14" s="504"/>
      <c r="D14" s="504"/>
      <c r="E14" s="504"/>
      <c r="F14" s="504"/>
      <c r="G14" s="504"/>
      <c r="H14" s="504"/>
      <c r="I14" s="504"/>
      <c r="J14" s="504"/>
      <c r="K14" s="505"/>
      <c r="L14" s="521" t="s">
        <v>145</v>
      </c>
      <c r="M14" s="522"/>
      <c r="N14" s="522"/>
      <c r="O14" s="522"/>
      <c r="P14" s="522"/>
      <c r="Q14" s="523"/>
      <c r="R14" s="524">
        <v>6857</v>
      </c>
      <c r="S14" s="525"/>
      <c r="T14" s="525"/>
      <c r="U14" s="525"/>
      <c r="V14" s="526"/>
      <c r="W14" s="430"/>
      <c r="X14" s="431"/>
      <c r="Y14" s="431"/>
      <c r="Z14" s="431"/>
      <c r="AA14" s="431"/>
      <c r="AB14" s="420"/>
      <c r="AC14" s="527">
        <v>19.5</v>
      </c>
      <c r="AD14" s="528"/>
      <c r="AE14" s="528"/>
      <c r="AF14" s="528"/>
      <c r="AG14" s="529"/>
      <c r="AH14" s="527">
        <v>20</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146</v>
      </c>
      <c r="CE14" s="536"/>
      <c r="CF14" s="536"/>
      <c r="CG14" s="536"/>
      <c r="CH14" s="536"/>
      <c r="CI14" s="536"/>
      <c r="CJ14" s="536"/>
      <c r="CK14" s="536"/>
      <c r="CL14" s="536"/>
      <c r="CM14" s="536"/>
      <c r="CN14" s="536"/>
      <c r="CO14" s="536"/>
      <c r="CP14" s="536"/>
      <c r="CQ14" s="536"/>
      <c r="CR14" s="536"/>
      <c r="CS14" s="537"/>
      <c r="CT14" s="538" t="s">
        <v>128</v>
      </c>
      <c r="CU14" s="539"/>
      <c r="CV14" s="539"/>
      <c r="CW14" s="539"/>
      <c r="CX14" s="539"/>
      <c r="CY14" s="539"/>
      <c r="CZ14" s="539"/>
      <c r="DA14" s="540"/>
      <c r="DB14" s="538" t="s">
        <v>128</v>
      </c>
      <c r="DC14" s="539"/>
      <c r="DD14" s="539"/>
      <c r="DE14" s="539"/>
      <c r="DF14" s="539"/>
      <c r="DG14" s="539"/>
      <c r="DH14" s="539"/>
      <c r="DI14" s="540"/>
    </row>
    <row r="15" spans="1:119" ht="18.75" customHeight="1" x14ac:dyDescent="0.15">
      <c r="A15" s="174"/>
      <c r="B15" s="503"/>
      <c r="C15" s="504"/>
      <c r="D15" s="504"/>
      <c r="E15" s="504"/>
      <c r="F15" s="504"/>
      <c r="G15" s="504"/>
      <c r="H15" s="504"/>
      <c r="I15" s="504"/>
      <c r="J15" s="504"/>
      <c r="K15" s="505"/>
      <c r="L15" s="183"/>
      <c r="M15" s="531" t="s">
        <v>147</v>
      </c>
      <c r="N15" s="532"/>
      <c r="O15" s="532"/>
      <c r="P15" s="532"/>
      <c r="Q15" s="533"/>
      <c r="R15" s="524">
        <v>6760</v>
      </c>
      <c r="S15" s="525"/>
      <c r="T15" s="525"/>
      <c r="U15" s="525"/>
      <c r="V15" s="526"/>
      <c r="W15" s="456" t="s">
        <v>148</v>
      </c>
      <c r="X15" s="457"/>
      <c r="Y15" s="457"/>
      <c r="Z15" s="457"/>
      <c r="AA15" s="457"/>
      <c r="AB15" s="447"/>
      <c r="AC15" s="491">
        <v>1162</v>
      </c>
      <c r="AD15" s="492"/>
      <c r="AE15" s="492"/>
      <c r="AF15" s="492"/>
      <c r="AG15" s="534"/>
      <c r="AH15" s="491">
        <v>1234</v>
      </c>
      <c r="AI15" s="492"/>
      <c r="AJ15" s="492"/>
      <c r="AK15" s="492"/>
      <c r="AL15" s="493"/>
      <c r="AM15" s="469"/>
      <c r="AN15" s="470"/>
      <c r="AO15" s="470"/>
      <c r="AP15" s="470"/>
      <c r="AQ15" s="470"/>
      <c r="AR15" s="470"/>
      <c r="AS15" s="470"/>
      <c r="AT15" s="471"/>
      <c r="AU15" s="472"/>
      <c r="AV15" s="473"/>
      <c r="AW15" s="473"/>
      <c r="AX15" s="473"/>
      <c r="AY15" s="400" t="s">
        <v>149</v>
      </c>
      <c r="AZ15" s="401"/>
      <c r="BA15" s="401"/>
      <c r="BB15" s="401"/>
      <c r="BC15" s="401"/>
      <c r="BD15" s="401"/>
      <c r="BE15" s="401"/>
      <c r="BF15" s="401"/>
      <c r="BG15" s="401"/>
      <c r="BH15" s="401"/>
      <c r="BI15" s="401"/>
      <c r="BJ15" s="401"/>
      <c r="BK15" s="401"/>
      <c r="BL15" s="401"/>
      <c r="BM15" s="402"/>
      <c r="BN15" s="403">
        <v>750794</v>
      </c>
      <c r="BO15" s="404"/>
      <c r="BP15" s="404"/>
      <c r="BQ15" s="404"/>
      <c r="BR15" s="404"/>
      <c r="BS15" s="404"/>
      <c r="BT15" s="404"/>
      <c r="BU15" s="405"/>
      <c r="BV15" s="403">
        <v>767875</v>
      </c>
      <c r="BW15" s="404"/>
      <c r="BX15" s="404"/>
      <c r="BY15" s="404"/>
      <c r="BZ15" s="404"/>
      <c r="CA15" s="404"/>
      <c r="CB15" s="404"/>
      <c r="CC15" s="405"/>
      <c r="CD15" s="541" t="s">
        <v>150</v>
      </c>
      <c r="CE15" s="542"/>
      <c r="CF15" s="542"/>
      <c r="CG15" s="542"/>
      <c r="CH15" s="542"/>
      <c r="CI15" s="542"/>
      <c r="CJ15" s="542"/>
      <c r="CK15" s="542"/>
      <c r="CL15" s="542"/>
      <c r="CM15" s="542"/>
      <c r="CN15" s="542"/>
      <c r="CO15" s="542"/>
      <c r="CP15" s="542"/>
      <c r="CQ15" s="542"/>
      <c r="CR15" s="542"/>
      <c r="CS15" s="543"/>
      <c r="CT15" s="184"/>
      <c r="CU15" s="185"/>
      <c r="CV15" s="185"/>
      <c r="CW15" s="185"/>
      <c r="CX15" s="185"/>
      <c r="CY15" s="185"/>
      <c r="CZ15" s="185"/>
      <c r="DA15" s="186"/>
      <c r="DB15" s="184"/>
      <c r="DC15" s="185"/>
      <c r="DD15" s="185"/>
      <c r="DE15" s="185"/>
      <c r="DF15" s="185"/>
      <c r="DG15" s="185"/>
      <c r="DH15" s="185"/>
      <c r="DI15" s="186"/>
    </row>
    <row r="16" spans="1:119" ht="18.75" customHeight="1" x14ac:dyDescent="0.15">
      <c r="A16" s="174"/>
      <c r="B16" s="503"/>
      <c r="C16" s="504"/>
      <c r="D16" s="504"/>
      <c r="E16" s="504"/>
      <c r="F16" s="504"/>
      <c r="G16" s="504"/>
      <c r="H16" s="504"/>
      <c r="I16" s="504"/>
      <c r="J16" s="504"/>
      <c r="K16" s="505"/>
      <c r="L16" s="521" t="s">
        <v>151</v>
      </c>
      <c r="M16" s="544"/>
      <c r="N16" s="544"/>
      <c r="O16" s="544"/>
      <c r="P16" s="544"/>
      <c r="Q16" s="545"/>
      <c r="R16" s="546" t="s">
        <v>152</v>
      </c>
      <c r="S16" s="547"/>
      <c r="T16" s="547"/>
      <c r="U16" s="547"/>
      <c r="V16" s="548"/>
      <c r="W16" s="430"/>
      <c r="X16" s="431"/>
      <c r="Y16" s="431"/>
      <c r="Z16" s="431"/>
      <c r="AA16" s="431"/>
      <c r="AB16" s="420"/>
      <c r="AC16" s="527">
        <v>31.3</v>
      </c>
      <c r="AD16" s="528"/>
      <c r="AE16" s="528"/>
      <c r="AF16" s="528"/>
      <c r="AG16" s="529"/>
      <c r="AH16" s="527">
        <v>30.8</v>
      </c>
      <c r="AI16" s="528"/>
      <c r="AJ16" s="528"/>
      <c r="AK16" s="528"/>
      <c r="AL16" s="530"/>
      <c r="AM16" s="469"/>
      <c r="AN16" s="470"/>
      <c r="AO16" s="470"/>
      <c r="AP16" s="470"/>
      <c r="AQ16" s="470"/>
      <c r="AR16" s="470"/>
      <c r="AS16" s="470"/>
      <c r="AT16" s="471"/>
      <c r="AU16" s="472"/>
      <c r="AV16" s="473"/>
      <c r="AW16" s="473"/>
      <c r="AX16" s="473"/>
      <c r="AY16" s="474" t="s">
        <v>153</v>
      </c>
      <c r="AZ16" s="475"/>
      <c r="BA16" s="475"/>
      <c r="BB16" s="475"/>
      <c r="BC16" s="475"/>
      <c r="BD16" s="475"/>
      <c r="BE16" s="475"/>
      <c r="BF16" s="475"/>
      <c r="BG16" s="475"/>
      <c r="BH16" s="475"/>
      <c r="BI16" s="475"/>
      <c r="BJ16" s="475"/>
      <c r="BK16" s="475"/>
      <c r="BL16" s="475"/>
      <c r="BM16" s="476"/>
      <c r="BN16" s="440">
        <v>2740376</v>
      </c>
      <c r="BO16" s="441"/>
      <c r="BP16" s="441"/>
      <c r="BQ16" s="441"/>
      <c r="BR16" s="441"/>
      <c r="BS16" s="441"/>
      <c r="BT16" s="441"/>
      <c r="BU16" s="442"/>
      <c r="BV16" s="440">
        <v>2534156</v>
      </c>
      <c r="BW16" s="441"/>
      <c r="BX16" s="441"/>
      <c r="BY16" s="441"/>
      <c r="BZ16" s="441"/>
      <c r="CA16" s="441"/>
      <c r="CB16" s="441"/>
      <c r="CC16" s="442"/>
      <c r="CD16" s="187"/>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4"/>
      <c r="B17" s="506"/>
      <c r="C17" s="507"/>
      <c r="D17" s="507"/>
      <c r="E17" s="507"/>
      <c r="F17" s="507"/>
      <c r="G17" s="507"/>
      <c r="H17" s="507"/>
      <c r="I17" s="507"/>
      <c r="J17" s="507"/>
      <c r="K17" s="508"/>
      <c r="L17" s="188"/>
      <c r="M17" s="551" t="s">
        <v>154</v>
      </c>
      <c r="N17" s="552"/>
      <c r="O17" s="552"/>
      <c r="P17" s="552"/>
      <c r="Q17" s="553"/>
      <c r="R17" s="546" t="s">
        <v>155</v>
      </c>
      <c r="S17" s="547"/>
      <c r="T17" s="547"/>
      <c r="U17" s="547"/>
      <c r="V17" s="548"/>
      <c r="W17" s="456" t="s">
        <v>156</v>
      </c>
      <c r="X17" s="457"/>
      <c r="Y17" s="457"/>
      <c r="Z17" s="457"/>
      <c r="AA17" s="457"/>
      <c r="AB17" s="447"/>
      <c r="AC17" s="491">
        <v>1832</v>
      </c>
      <c r="AD17" s="492"/>
      <c r="AE17" s="492"/>
      <c r="AF17" s="492"/>
      <c r="AG17" s="534"/>
      <c r="AH17" s="491">
        <v>1970</v>
      </c>
      <c r="AI17" s="492"/>
      <c r="AJ17" s="492"/>
      <c r="AK17" s="492"/>
      <c r="AL17" s="493"/>
      <c r="AM17" s="469"/>
      <c r="AN17" s="470"/>
      <c r="AO17" s="470"/>
      <c r="AP17" s="470"/>
      <c r="AQ17" s="470"/>
      <c r="AR17" s="470"/>
      <c r="AS17" s="470"/>
      <c r="AT17" s="471"/>
      <c r="AU17" s="472"/>
      <c r="AV17" s="473"/>
      <c r="AW17" s="473"/>
      <c r="AX17" s="473"/>
      <c r="AY17" s="474" t="s">
        <v>157</v>
      </c>
      <c r="AZ17" s="475"/>
      <c r="BA17" s="475"/>
      <c r="BB17" s="475"/>
      <c r="BC17" s="475"/>
      <c r="BD17" s="475"/>
      <c r="BE17" s="475"/>
      <c r="BF17" s="475"/>
      <c r="BG17" s="475"/>
      <c r="BH17" s="475"/>
      <c r="BI17" s="475"/>
      <c r="BJ17" s="475"/>
      <c r="BK17" s="475"/>
      <c r="BL17" s="475"/>
      <c r="BM17" s="476"/>
      <c r="BN17" s="440">
        <v>930622</v>
      </c>
      <c r="BO17" s="441"/>
      <c r="BP17" s="441"/>
      <c r="BQ17" s="441"/>
      <c r="BR17" s="441"/>
      <c r="BS17" s="441"/>
      <c r="BT17" s="441"/>
      <c r="BU17" s="442"/>
      <c r="BV17" s="440">
        <v>957740</v>
      </c>
      <c r="BW17" s="441"/>
      <c r="BX17" s="441"/>
      <c r="BY17" s="441"/>
      <c r="BZ17" s="441"/>
      <c r="CA17" s="441"/>
      <c r="CB17" s="441"/>
      <c r="CC17" s="442"/>
      <c r="CD17" s="187"/>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4"/>
      <c r="B18" s="562" t="s">
        <v>158</v>
      </c>
      <c r="C18" s="483"/>
      <c r="D18" s="483"/>
      <c r="E18" s="563"/>
      <c r="F18" s="563"/>
      <c r="G18" s="563"/>
      <c r="H18" s="563"/>
      <c r="I18" s="563"/>
      <c r="J18" s="563"/>
      <c r="K18" s="563"/>
      <c r="L18" s="564">
        <v>98.56</v>
      </c>
      <c r="M18" s="564"/>
      <c r="N18" s="564"/>
      <c r="O18" s="564"/>
      <c r="P18" s="564"/>
      <c r="Q18" s="564"/>
      <c r="R18" s="565"/>
      <c r="S18" s="565"/>
      <c r="T18" s="565"/>
      <c r="U18" s="565"/>
      <c r="V18" s="566"/>
      <c r="W18" s="458"/>
      <c r="X18" s="459"/>
      <c r="Y18" s="459"/>
      <c r="Z18" s="459"/>
      <c r="AA18" s="459"/>
      <c r="AB18" s="450"/>
      <c r="AC18" s="567">
        <v>49.3</v>
      </c>
      <c r="AD18" s="568"/>
      <c r="AE18" s="568"/>
      <c r="AF18" s="568"/>
      <c r="AG18" s="569"/>
      <c r="AH18" s="567">
        <v>49.2</v>
      </c>
      <c r="AI18" s="568"/>
      <c r="AJ18" s="568"/>
      <c r="AK18" s="568"/>
      <c r="AL18" s="570"/>
      <c r="AM18" s="469"/>
      <c r="AN18" s="470"/>
      <c r="AO18" s="470"/>
      <c r="AP18" s="470"/>
      <c r="AQ18" s="470"/>
      <c r="AR18" s="470"/>
      <c r="AS18" s="470"/>
      <c r="AT18" s="471"/>
      <c r="AU18" s="472"/>
      <c r="AV18" s="473"/>
      <c r="AW18" s="473"/>
      <c r="AX18" s="473"/>
      <c r="AY18" s="474" t="s">
        <v>159</v>
      </c>
      <c r="AZ18" s="475"/>
      <c r="BA18" s="475"/>
      <c r="BB18" s="475"/>
      <c r="BC18" s="475"/>
      <c r="BD18" s="475"/>
      <c r="BE18" s="475"/>
      <c r="BF18" s="475"/>
      <c r="BG18" s="475"/>
      <c r="BH18" s="475"/>
      <c r="BI18" s="475"/>
      <c r="BJ18" s="475"/>
      <c r="BK18" s="475"/>
      <c r="BL18" s="475"/>
      <c r="BM18" s="476"/>
      <c r="BN18" s="440">
        <v>2347441</v>
      </c>
      <c r="BO18" s="441"/>
      <c r="BP18" s="441"/>
      <c r="BQ18" s="441"/>
      <c r="BR18" s="441"/>
      <c r="BS18" s="441"/>
      <c r="BT18" s="441"/>
      <c r="BU18" s="442"/>
      <c r="BV18" s="440">
        <v>2310308</v>
      </c>
      <c r="BW18" s="441"/>
      <c r="BX18" s="441"/>
      <c r="BY18" s="441"/>
      <c r="BZ18" s="441"/>
      <c r="CA18" s="441"/>
      <c r="CB18" s="441"/>
      <c r="CC18" s="442"/>
      <c r="CD18" s="187"/>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4"/>
      <c r="B19" s="562" t="s">
        <v>160</v>
      </c>
      <c r="C19" s="483"/>
      <c r="D19" s="483"/>
      <c r="E19" s="563"/>
      <c r="F19" s="563"/>
      <c r="G19" s="563"/>
      <c r="H19" s="563"/>
      <c r="I19" s="563"/>
      <c r="J19" s="563"/>
      <c r="K19" s="563"/>
      <c r="L19" s="571">
        <v>67</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161</v>
      </c>
      <c r="AZ19" s="475"/>
      <c r="BA19" s="475"/>
      <c r="BB19" s="475"/>
      <c r="BC19" s="475"/>
      <c r="BD19" s="475"/>
      <c r="BE19" s="475"/>
      <c r="BF19" s="475"/>
      <c r="BG19" s="475"/>
      <c r="BH19" s="475"/>
      <c r="BI19" s="475"/>
      <c r="BJ19" s="475"/>
      <c r="BK19" s="475"/>
      <c r="BL19" s="475"/>
      <c r="BM19" s="476"/>
      <c r="BN19" s="440">
        <v>3527813</v>
      </c>
      <c r="BO19" s="441"/>
      <c r="BP19" s="441"/>
      <c r="BQ19" s="441"/>
      <c r="BR19" s="441"/>
      <c r="BS19" s="441"/>
      <c r="BT19" s="441"/>
      <c r="BU19" s="442"/>
      <c r="BV19" s="440">
        <v>3530964</v>
      </c>
      <c r="BW19" s="441"/>
      <c r="BX19" s="441"/>
      <c r="BY19" s="441"/>
      <c r="BZ19" s="441"/>
      <c r="CA19" s="441"/>
      <c r="CB19" s="441"/>
      <c r="CC19" s="442"/>
      <c r="CD19" s="187"/>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4"/>
      <c r="B20" s="562" t="s">
        <v>162</v>
      </c>
      <c r="C20" s="483"/>
      <c r="D20" s="483"/>
      <c r="E20" s="563"/>
      <c r="F20" s="563"/>
      <c r="G20" s="563"/>
      <c r="H20" s="563"/>
      <c r="I20" s="563"/>
      <c r="J20" s="563"/>
      <c r="K20" s="563"/>
      <c r="L20" s="571">
        <v>2321</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87"/>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4"/>
      <c r="B21" s="580" t="s">
        <v>163</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87"/>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4"/>
      <c r="B22" s="610" t="s">
        <v>164</v>
      </c>
      <c r="C22" s="584"/>
      <c r="D22" s="585"/>
      <c r="E22" s="452" t="s">
        <v>1</v>
      </c>
      <c r="F22" s="457"/>
      <c r="G22" s="457"/>
      <c r="H22" s="457"/>
      <c r="I22" s="457"/>
      <c r="J22" s="457"/>
      <c r="K22" s="447"/>
      <c r="L22" s="452" t="s">
        <v>165</v>
      </c>
      <c r="M22" s="457"/>
      <c r="N22" s="457"/>
      <c r="O22" s="457"/>
      <c r="P22" s="447"/>
      <c r="Q22" s="615" t="s">
        <v>166</v>
      </c>
      <c r="R22" s="616"/>
      <c r="S22" s="616"/>
      <c r="T22" s="616"/>
      <c r="U22" s="616"/>
      <c r="V22" s="617"/>
      <c r="W22" s="583" t="s">
        <v>167</v>
      </c>
      <c r="X22" s="584"/>
      <c r="Y22" s="585"/>
      <c r="Z22" s="452" t="s">
        <v>1</v>
      </c>
      <c r="AA22" s="457"/>
      <c r="AB22" s="457"/>
      <c r="AC22" s="457"/>
      <c r="AD22" s="457"/>
      <c r="AE22" s="457"/>
      <c r="AF22" s="457"/>
      <c r="AG22" s="447"/>
      <c r="AH22" s="621" t="s">
        <v>168</v>
      </c>
      <c r="AI22" s="457"/>
      <c r="AJ22" s="457"/>
      <c r="AK22" s="457"/>
      <c r="AL22" s="447"/>
      <c r="AM22" s="621" t="s">
        <v>169</v>
      </c>
      <c r="AN22" s="622"/>
      <c r="AO22" s="622"/>
      <c r="AP22" s="622"/>
      <c r="AQ22" s="622"/>
      <c r="AR22" s="623"/>
      <c r="AS22" s="615" t="s">
        <v>166</v>
      </c>
      <c r="AT22" s="616"/>
      <c r="AU22" s="616"/>
      <c r="AV22" s="616"/>
      <c r="AW22" s="616"/>
      <c r="AX22" s="627"/>
      <c r="AY22" s="400" t="s">
        <v>170</v>
      </c>
      <c r="AZ22" s="401"/>
      <c r="BA22" s="401"/>
      <c r="BB22" s="401"/>
      <c r="BC22" s="401"/>
      <c r="BD22" s="401"/>
      <c r="BE22" s="401"/>
      <c r="BF22" s="401"/>
      <c r="BG22" s="401"/>
      <c r="BH22" s="401"/>
      <c r="BI22" s="401"/>
      <c r="BJ22" s="401"/>
      <c r="BK22" s="401"/>
      <c r="BL22" s="401"/>
      <c r="BM22" s="402"/>
      <c r="BN22" s="403">
        <v>3551447</v>
      </c>
      <c r="BO22" s="404"/>
      <c r="BP22" s="404"/>
      <c r="BQ22" s="404"/>
      <c r="BR22" s="404"/>
      <c r="BS22" s="404"/>
      <c r="BT22" s="404"/>
      <c r="BU22" s="405"/>
      <c r="BV22" s="403">
        <v>3766134</v>
      </c>
      <c r="BW22" s="404"/>
      <c r="BX22" s="404"/>
      <c r="BY22" s="404"/>
      <c r="BZ22" s="404"/>
      <c r="CA22" s="404"/>
      <c r="CB22" s="404"/>
      <c r="CC22" s="405"/>
      <c r="CD22" s="187"/>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4"/>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171</v>
      </c>
      <c r="AZ23" s="475"/>
      <c r="BA23" s="475"/>
      <c r="BB23" s="475"/>
      <c r="BC23" s="475"/>
      <c r="BD23" s="475"/>
      <c r="BE23" s="475"/>
      <c r="BF23" s="475"/>
      <c r="BG23" s="475"/>
      <c r="BH23" s="475"/>
      <c r="BI23" s="475"/>
      <c r="BJ23" s="475"/>
      <c r="BK23" s="475"/>
      <c r="BL23" s="475"/>
      <c r="BM23" s="476"/>
      <c r="BN23" s="440">
        <v>2740175</v>
      </c>
      <c r="BO23" s="441"/>
      <c r="BP23" s="441"/>
      <c r="BQ23" s="441"/>
      <c r="BR23" s="441"/>
      <c r="BS23" s="441"/>
      <c r="BT23" s="441"/>
      <c r="BU23" s="442"/>
      <c r="BV23" s="440">
        <v>2917048</v>
      </c>
      <c r="BW23" s="441"/>
      <c r="BX23" s="441"/>
      <c r="BY23" s="441"/>
      <c r="BZ23" s="441"/>
      <c r="CA23" s="441"/>
      <c r="CB23" s="441"/>
      <c r="CC23" s="442"/>
      <c r="CD23" s="187"/>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4"/>
      <c r="B24" s="611"/>
      <c r="C24" s="587"/>
      <c r="D24" s="588"/>
      <c r="E24" s="490" t="s">
        <v>172</v>
      </c>
      <c r="F24" s="470"/>
      <c r="G24" s="470"/>
      <c r="H24" s="470"/>
      <c r="I24" s="470"/>
      <c r="J24" s="470"/>
      <c r="K24" s="471"/>
      <c r="L24" s="491">
        <v>1</v>
      </c>
      <c r="M24" s="492"/>
      <c r="N24" s="492"/>
      <c r="O24" s="492"/>
      <c r="P24" s="534"/>
      <c r="Q24" s="491">
        <v>6730</v>
      </c>
      <c r="R24" s="492"/>
      <c r="S24" s="492"/>
      <c r="T24" s="492"/>
      <c r="U24" s="492"/>
      <c r="V24" s="534"/>
      <c r="W24" s="586"/>
      <c r="X24" s="587"/>
      <c r="Y24" s="588"/>
      <c r="Z24" s="490" t="s">
        <v>173</v>
      </c>
      <c r="AA24" s="470"/>
      <c r="AB24" s="470"/>
      <c r="AC24" s="470"/>
      <c r="AD24" s="470"/>
      <c r="AE24" s="470"/>
      <c r="AF24" s="470"/>
      <c r="AG24" s="471"/>
      <c r="AH24" s="491">
        <v>72</v>
      </c>
      <c r="AI24" s="492"/>
      <c r="AJ24" s="492"/>
      <c r="AK24" s="492"/>
      <c r="AL24" s="534"/>
      <c r="AM24" s="491">
        <v>207504</v>
      </c>
      <c r="AN24" s="492"/>
      <c r="AO24" s="492"/>
      <c r="AP24" s="492"/>
      <c r="AQ24" s="492"/>
      <c r="AR24" s="534"/>
      <c r="AS24" s="491">
        <v>2882</v>
      </c>
      <c r="AT24" s="492"/>
      <c r="AU24" s="492"/>
      <c r="AV24" s="492"/>
      <c r="AW24" s="492"/>
      <c r="AX24" s="493"/>
      <c r="AY24" s="556" t="s">
        <v>174</v>
      </c>
      <c r="AZ24" s="557"/>
      <c r="BA24" s="557"/>
      <c r="BB24" s="557"/>
      <c r="BC24" s="557"/>
      <c r="BD24" s="557"/>
      <c r="BE24" s="557"/>
      <c r="BF24" s="557"/>
      <c r="BG24" s="557"/>
      <c r="BH24" s="557"/>
      <c r="BI24" s="557"/>
      <c r="BJ24" s="557"/>
      <c r="BK24" s="557"/>
      <c r="BL24" s="557"/>
      <c r="BM24" s="558"/>
      <c r="BN24" s="440">
        <v>2627788</v>
      </c>
      <c r="BO24" s="441"/>
      <c r="BP24" s="441"/>
      <c r="BQ24" s="441"/>
      <c r="BR24" s="441"/>
      <c r="BS24" s="441"/>
      <c r="BT24" s="441"/>
      <c r="BU24" s="442"/>
      <c r="BV24" s="440">
        <v>2730095</v>
      </c>
      <c r="BW24" s="441"/>
      <c r="BX24" s="441"/>
      <c r="BY24" s="441"/>
      <c r="BZ24" s="441"/>
      <c r="CA24" s="441"/>
      <c r="CB24" s="441"/>
      <c r="CC24" s="442"/>
      <c r="CD24" s="187"/>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4"/>
      <c r="B25" s="611"/>
      <c r="C25" s="587"/>
      <c r="D25" s="588"/>
      <c r="E25" s="490" t="s">
        <v>175</v>
      </c>
      <c r="F25" s="470"/>
      <c r="G25" s="470"/>
      <c r="H25" s="470"/>
      <c r="I25" s="470"/>
      <c r="J25" s="470"/>
      <c r="K25" s="471"/>
      <c r="L25" s="491">
        <v>1</v>
      </c>
      <c r="M25" s="492"/>
      <c r="N25" s="492"/>
      <c r="O25" s="492"/>
      <c r="P25" s="534"/>
      <c r="Q25" s="491">
        <v>5620</v>
      </c>
      <c r="R25" s="492"/>
      <c r="S25" s="492"/>
      <c r="T25" s="492"/>
      <c r="U25" s="492"/>
      <c r="V25" s="534"/>
      <c r="W25" s="586"/>
      <c r="X25" s="587"/>
      <c r="Y25" s="588"/>
      <c r="Z25" s="490" t="s">
        <v>176</v>
      </c>
      <c r="AA25" s="470"/>
      <c r="AB25" s="470"/>
      <c r="AC25" s="470"/>
      <c r="AD25" s="470"/>
      <c r="AE25" s="470"/>
      <c r="AF25" s="470"/>
      <c r="AG25" s="471"/>
      <c r="AH25" s="491" t="s">
        <v>128</v>
      </c>
      <c r="AI25" s="492"/>
      <c r="AJ25" s="492"/>
      <c r="AK25" s="492"/>
      <c r="AL25" s="534"/>
      <c r="AM25" s="491" t="s">
        <v>128</v>
      </c>
      <c r="AN25" s="492"/>
      <c r="AO25" s="492"/>
      <c r="AP25" s="492"/>
      <c r="AQ25" s="492"/>
      <c r="AR25" s="534"/>
      <c r="AS25" s="491" t="s">
        <v>137</v>
      </c>
      <c r="AT25" s="492"/>
      <c r="AU25" s="492"/>
      <c r="AV25" s="492"/>
      <c r="AW25" s="492"/>
      <c r="AX25" s="493"/>
      <c r="AY25" s="400" t="s">
        <v>177</v>
      </c>
      <c r="AZ25" s="401"/>
      <c r="BA25" s="401"/>
      <c r="BB25" s="401"/>
      <c r="BC25" s="401"/>
      <c r="BD25" s="401"/>
      <c r="BE25" s="401"/>
      <c r="BF25" s="401"/>
      <c r="BG25" s="401"/>
      <c r="BH25" s="401"/>
      <c r="BI25" s="401"/>
      <c r="BJ25" s="401"/>
      <c r="BK25" s="401"/>
      <c r="BL25" s="401"/>
      <c r="BM25" s="402"/>
      <c r="BN25" s="403">
        <v>104809</v>
      </c>
      <c r="BO25" s="404"/>
      <c r="BP25" s="404"/>
      <c r="BQ25" s="404"/>
      <c r="BR25" s="404"/>
      <c r="BS25" s="404"/>
      <c r="BT25" s="404"/>
      <c r="BU25" s="405"/>
      <c r="BV25" s="403">
        <v>126880</v>
      </c>
      <c r="BW25" s="404"/>
      <c r="BX25" s="404"/>
      <c r="BY25" s="404"/>
      <c r="BZ25" s="404"/>
      <c r="CA25" s="404"/>
      <c r="CB25" s="404"/>
      <c r="CC25" s="405"/>
      <c r="CD25" s="187"/>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4"/>
      <c r="B26" s="611"/>
      <c r="C26" s="587"/>
      <c r="D26" s="588"/>
      <c r="E26" s="490" t="s">
        <v>178</v>
      </c>
      <c r="F26" s="470"/>
      <c r="G26" s="470"/>
      <c r="H26" s="470"/>
      <c r="I26" s="470"/>
      <c r="J26" s="470"/>
      <c r="K26" s="471"/>
      <c r="L26" s="491">
        <v>1</v>
      </c>
      <c r="M26" s="492"/>
      <c r="N26" s="492"/>
      <c r="O26" s="492"/>
      <c r="P26" s="534"/>
      <c r="Q26" s="491">
        <v>5060</v>
      </c>
      <c r="R26" s="492"/>
      <c r="S26" s="492"/>
      <c r="T26" s="492"/>
      <c r="U26" s="492"/>
      <c r="V26" s="534"/>
      <c r="W26" s="586"/>
      <c r="X26" s="587"/>
      <c r="Y26" s="588"/>
      <c r="Z26" s="490" t="s">
        <v>179</v>
      </c>
      <c r="AA26" s="592"/>
      <c r="AB26" s="592"/>
      <c r="AC26" s="592"/>
      <c r="AD26" s="592"/>
      <c r="AE26" s="592"/>
      <c r="AF26" s="592"/>
      <c r="AG26" s="593"/>
      <c r="AH26" s="491">
        <v>8</v>
      </c>
      <c r="AI26" s="492"/>
      <c r="AJ26" s="492"/>
      <c r="AK26" s="492"/>
      <c r="AL26" s="534"/>
      <c r="AM26" s="491">
        <v>21424</v>
      </c>
      <c r="AN26" s="492"/>
      <c r="AO26" s="492"/>
      <c r="AP26" s="492"/>
      <c r="AQ26" s="492"/>
      <c r="AR26" s="534"/>
      <c r="AS26" s="491">
        <v>2678</v>
      </c>
      <c r="AT26" s="492"/>
      <c r="AU26" s="492"/>
      <c r="AV26" s="492"/>
      <c r="AW26" s="492"/>
      <c r="AX26" s="493"/>
      <c r="AY26" s="443" t="s">
        <v>180</v>
      </c>
      <c r="AZ26" s="444"/>
      <c r="BA26" s="444"/>
      <c r="BB26" s="444"/>
      <c r="BC26" s="444"/>
      <c r="BD26" s="444"/>
      <c r="BE26" s="444"/>
      <c r="BF26" s="444"/>
      <c r="BG26" s="444"/>
      <c r="BH26" s="444"/>
      <c r="BI26" s="444"/>
      <c r="BJ26" s="444"/>
      <c r="BK26" s="444"/>
      <c r="BL26" s="444"/>
      <c r="BM26" s="445"/>
      <c r="BN26" s="440" t="s">
        <v>137</v>
      </c>
      <c r="BO26" s="441"/>
      <c r="BP26" s="441"/>
      <c r="BQ26" s="441"/>
      <c r="BR26" s="441"/>
      <c r="BS26" s="441"/>
      <c r="BT26" s="441"/>
      <c r="BU26" s="442"/>
      <c r="BV26" s="440" t="s">
        <v>128</v>
      </c>
      <c r="BW26" s="441"/>
      <c r="BX26" s="441"/>
      <c r="BY26" s="441"/>
      <c r="BZ26" s="441"/>
      <c r="CA26" s="441"/>
      <c r="CB26" s="441"/>
      <c r="CC26" s="442"/>
      <c r="CD26" s="187"/>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4"/>
      <c r="B27" s="611"/>
      <c r="C27" s="587"/>
      <c r="D27" s="588"/>
      <c r="E27" s="490" t="s">
        <v>181</v>
      </c>
      <c r="F27" s="470"/>
      <c r="G27" s="470"/>
      <c r="H27" s="470"/>
      <c r="I27" s="470"/>
      <c r="J27" s="470"/>
      <c r="K27" s="471"/>
      <c r="L27" s="491">
        <v>1</v>
      </c>
      <c r="M27" s="492"/>
      <c r="N27" s="492"/>
      <c r="O27" s="492"/>
      <c r="P27" s="534"/>
      <c r="Q27" s="491">
        <v>2660</v>
      </c>
      <c r="R27" s="492"/>
      <c r="S27" s="492"/>
      <c r="T27" s="492"/>
      <c r="U27" s="492"/>
      <c r="V27" s="534"/>
      <c r="W27" s="586"/>
      <c r="X27" s="587"/>
      <c r="Y27" s="588"/>
      <c r="Z27" s="490" t="s">
        <v>182</v>
      </c>
      <c r="AA27" s="470"/>
      <c r="AB27" s="470"/>
      <c r="AC27" s="470"/>
      <c r="AD27" s="470"/>
      <c r="AE27" s="470"/>
      <c r="AF27" s="470"/>
      <c r="AG27" s="471"/>
      <c r="AH27" s="491" t="s">
        <v>137</v>
      </c>
      <c r="AI27" s="492"/>
      <c r="AJ27" s="492"/>
      <c r="AK27" s="492"/>
      <c r="AL27" s="534"/>
      <c r="AM27" s="491" t="s">
        <v>137</v>
      </c>
      <c r="AN27" s="492"/>
      <c r="AO27" s="492"/>
      <c r="AP27" s="492"/>
      <c r="AQ27" s="492"/>
      <c r="AR27" s="534"/>
      <c r="AS27" s="491" t="s">
        <v>137</v>
      </c>
      <c r="AT27" s="492"/>
      <c r="AU27" s="492"/>
      <c r="AV27" s="492"/>
      <c r="AW27" s="492"/>
      <c r="AX27" s="493"/>
      <c r="AY27" s="535" t="s">
        <v>183</v>
      </c>
      <c r="AZ27" s="536"/>
      <c r="BA27" s="536"/>
      <c r="BB27" s="536"/>
      <c r="BC27" s="536"/>
      <c r="BD27" s="536"/>
      <c r="BE27" s="536"/>
      <c r="BF27" s="536"/>
      <c r="BG27" s="536"/>
      <c r="BH27" s="536"/>
      <c r="BI27" s="536"/>
      <c r="BJ27" s="536"/>
      <c r="BK27" s="536"/>
      <c r="BL27" s="536"/>
      <c r="BM27" s="537"/>
      <c r="BN27" s="559">
        <v>70259</v>
      </c>
      <c r="BO27" s="560"/>
      <c r="BP27" s="560"/>
      <c r="BQ27" s="560"/>
      <c r="BR27" s="560"/>
      <c r="BS27" s="560"/>
      <c r="BT27" s="560"/>
      <c r="BU27" s="561"/>
      <c r="BV27" s="559">
        <v>70249</v>
      </c>
      <c r="BW27" s="560"/>
      <c r="BX27" s="560"/>
      <c r="BY27" s="560"/>
      <c r="BZ27" s="560"/>
      <c r="CA27" s="560"/>
      <c r="CB27" s="560"/>
      <c r="CC27" s="561"/>
      <c r="CD27" s="189"/>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4"/>
      <c r="B28" s="611"/>
      <c r="C28" s="587"/>
      <c r="D28" s="588"/>
      <c r="E28" s="490" t="s">
        <v>184</v>
      </c>
      <c r="F28" s="470"/>
      <c r="G28" s="470"/>
      <c r="H28" s="470"/>
      <c r="I28" s="470"/>
      <c r="J28" s="470"/>
      <c r="K28" s="471"/>
      <c r="L28" s="491">
        <v>1</v>
      </c>
      <c r="M28" s="492"/>
      <c r="N28" s="492"/>
      <c r="O28" s="492"/>
      <c r="P28" s="534"/>
      <c r="Q28" s="491">
        <v>1910</v>
      </c>
      <c r="R28" s="492"/>
      <c r="S28" s="492"/>
      <c r="T28" s="492"/>
      <c r="U28" s="492"/>
      <c r="V28" s="534"/>
      <c r="W28" s="586"/>
      <c r="X28" s="587"/>
      <c r="Y28" s="588"/>
      <c r="Z28" s="490" t="s">
        <v>185</v>
      </c>
      <c r="AA28" s="470"/>
      <c r="AB28" s="470"/>
      <c r="AC28" s="470"/>
      <c r="AD28" s="470"/>
      <c r="AE28" s="470"/>
      <c r="AF28" s="470"/>
      <c r="AG28" s="471"/>
      <c r="AH28" s="491" t="s">
        <v>137</v>
      </c>
      <c r="AI28" s="492"/>
      <c r="AJ28" s="492"/>
      <c r="AK28" s="492"/>
      <c r="AL28" s="534"/>
      <c r="AM28" s="491" t="s">
        <v>128</v>
      </c>
      <c r="AN28" s="492"/>
      <c r="AO28" s="492"/>
      <c r="AP28" s="492"/>
      <c r="AQ28" s="492"/>
      <c r="AR28" s="534"/>
      <c r="AS28" s="491" t="s">
        <v>128</v>
      </c>
      <c r="AT28" s="492"/>
      <c r="AU28" s="492"/>
      <c r="AV28" s="492"/>
      <c r="AW28" s="492"/>
      <c r="AX28" s="493"/>
      <c r="AY28" s="594" t="s">
        <v>186</v>
      </c>
      <c r="AZ28" s="595"/>
      <c r="BA28" s="595"/>
      <c r="BB28" s="596"/>
      <c r="BC28" s="400" t="s">
        <v>48</v>
      </c>
      <c r="BD28" s="401"/>
      <c r="BE28" s="401"/>
      <c r="BF28" s="401"/>
      <c r="BG28" s="401"/>
      <c r="BH28" s="401"/>
      <c r="BI28" s="401"/>
      <c r="BJ28" s="401"/>
      <c r="BK28" s="401"/>
      <c r="BL28" s="401"/>
      <c r="BM28" s="402"/>
      <c r="BN28" s="403">
        <v>412905</v>
      </c>
      <c r="BO28" s="404"/>
      <c r="BP28" s="404"/>
      <c r="BQ28" s="404"/>
      <c r="BR28" s="404"/>
      <c r="BS28" s="404"/>
      <c r="BT28" s="404"/>
      <c r="BU28" s="405"/>
      <c r="BV28" s="403">
        <v>433606</v>
      </c>
      <c r="BW28" s="404"/>
      <c r="BX28" s="404"/>
      <c r="BY28" s="404"/>
      <c r="BZ28" s="404"/>
      <c r="CA28" s="404"/>
      <c r="CB28" s="404"/>
      <c r="CC28" s="405"/>
      <c r="CD28" s="187"/>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4"/>
      <c r="B29" s="611"/>
      <c r="C29" s="587"/>
      <c r="D29" s="588"/>
      <c r="E29" s="490" t="s">
        <v>187</v>
      </c>
      <c r="F29" s="470"/>
      <c r="G29" s="470"/>
      <c r="H29" s="470"/>
      <c r="I29" s="470"/>
      <c r="J29" s="470"/>
      <c r="K29" s="471"/>
      <c r="L29" s="491">
        <v>12</v>
      </c>
      <c r="M29" s="492"/>
      <c r="N29" s="492"/>
      <c r="O29" s="492"/>
      <c r="P29" s="534"/>
      <c r="Q29" s="491">
        <v>1690</v>
      </c>
      <c r="R29" s="492"/>
      <c r="S29" s="492"/>
      <c r="T29" s="492"/>
      <c r="U29" s="492"/>
      <c r="V29" s="534"/>
      <c r="W29" s="589"/>
      <c r="X29" s="590"/>
      <c r="Y29" s="591"/>
      <c r="Z29" s="490" t="s">
        <v>188</v>
      </c>
      <c r="AA29" s="470"/>
      <c r="AB29" s="470"/>
      <c r="AC29" s="470"/>
      <c r="AD29" s="470"/>
      <c r="AE29" s="470"/>
      <c r="AF29" s="470"/>
      <c r="AG29" s="471"/>
      <c r="AH29" s="491">
        <v>72</v>
      </c>
      <c r="AI29" s="492"/>
      <c r="AJ29" s="492"/>
      <c r="AK29" s="492"/>
      <c r="AL29" s="534"/>
      <c r="AM29" s="491">
        <v>207504</v>
      </c>
      <c r="AN29" s="492"/>
      <c r="AO29" s="492"/>
      <c r="AP29" s="492"/>
      <c r="AQ29" s="492"/>
      <c r="AR29" s="534"/>
      <c r="AS29" s="491">
        <v>2882</v>
      </c>
      <c r="AT29" s="492"/>
      <c r="AU29" s="492"/>
      <c r="AV29" s="492"/>
      <c r="AW29" s="492"/>
      <c r="AX29" s="493"/>
      <c r="AY29" s="597"/>
      <c r="AZ29" s="598"/>
      <c r="BA29" s="598"/>
      <c r="BB29" s="599"/>
      <c r="BC29" s="474" t="s">
        <v>189</v>
      </c>
      <c r="BD29" s="475"/>
      <c r="BE29" s="475"/>
      <c r="BF29" s="475"/>
      <c r="BG29" s="475"/>
      <c r="BH29" s="475"/>
      <c r="BI29" s="475"/>
      <c r="BJ29" s="475"/>
      <c r="BK29" s="475"/>
      <c r="BL29" s="475"/>
      <c r="BM29" s="476"/>
      <c r="BN29" s="440">
        <v>292510</v>
      </c>
      <c r="BO29" s="441"/>
      <c r="BP29" s="441"/>
      <c r="BQ29" s="441"/>
      <c r="BR29" s="441"/>
      <c r="BS29" s="441"/>
      <c r="BT29" s="441"/>
      <c r="BU29" s="442"/>
      <c r="BV29" s="440">
        <v>222480</v>
      </c>
      <c r="BW29" s="441"/>
      <c r="BX29" s="441"/>
      <c r="BY29" s="441"/>
      <c r="BZ29" s="441"/>
      <c r="CA29" s="441"/>
      <c r="CB29" s="441"/>
      <c r="CC29" s="442"/>
      <c r="CD29" s="189"/>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4"/>
      <c r="B30" s="612"/>
      <c r="C30" s="613"/>
      <c r="D30" s="614"/>
      <c r="E30" s="494"/>
      <c r="F30" s="495"/>
      <c r="G30" s="495"/>
      <c r="H30" s="495"/>
      <c r="I30" s="495"/>
      <c r="J30" s="495"/>
      <c r="K30" s="496"/>
      <c r="L30" s="604"/>
      <c r="M30" s="605"/>
      <c r="N30" s="605"/>
      <c r="O30" s="605"/>
      <c r="P30" s="606"/>
      <c r="Q30" s="604"/>
      <c r="R30" s="605"/>
      <c r="S30" s="605"/>
      <c r="T30" s="605"/>
      <c r="U30" s="605"/>
      <c r="V30" s="606"/>
      <c r="W30" s="607" t="s">
        <v>190</v>
      </c>
      <c r="X30" s="608"/>
      <c r="Y30" s="608"/>
      <c r="Z30" s="608"/>
      <c r="AA30" s="608"/>
      <c r="AB30" s="608"/>
      <c r="AC30" s="608"/>
      <c r="AD30" s="608"/>
      <c r="AE30" s="608"/>
      <c r="AF30" s="608"/>
      <c r="AG30" s="609"/>
      <c r="AH30" s="567">
        <v>93.3</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50</v>
      </c>
      <c r="BD30" s="557"/>
      <c r="BE30" s="557"/>
      <c r="BF30" s="557"/>
      <c r="BG30" s="557"/>
      <c r="BH30" s="557"/>
      <c r="BI30" s="557"/>
      <c r="BJ30" s="557"/>
      <c r="BK30" s="557"/>
      <c r="BL30" s="557"/>
      <c r="BM30" s="558"/>
      <c r="BN30" s="559">
        <v>2992081</v>
      </c>
      <c r="BO30" s="560"/>
      <c r="BP30" s="560"/>
      <c r="BQ30" s="560"/>
      <c r="BR30" s="560"/>
      <c r="BS30" s="560"/>
      <c r="BT30" s="560"/>
      <c r="BU30" s="561"/>
      <c r="BV30" s="559">
        <v>2812656</v>
      </c>
      <c r="BW30" s="560"/>
      <c r="BX30" s="560"/>
      <c r="BY30" s="560"/>
      <c r="BZ30" s="560"/>
      <c r="CA30" s="560"/>
      <c r="CB30" s="560"/>
      <c r="CC30" s="561"/>
      <c r="CD30" s="190"/>
      <c r="CE30" s="191"/>
      <c r="CF30" s="191"/>
      <c r="CG30" s="191"/>
      <c r="CH30" s="191"/>
      <c r="CI30" s="191"/>
      <c r="CJ30" s="191"/>
      <c r="CK30" s="191"/>
      <c r="CL30" s="191"/>
      <c r="CM30" s="191"/>
      <c r="CN30" s="191"/>
      <c r="CO30" s="191"/>
      <c r="CP30" s="191"/>
      <c r="CQ30" s="191"/>
      <c r="CR30" s="191"/>
      <c r="CS30" s="192"/>
      <c r="CT30" s="193"/>
      <c r="CU30" s="194"/>
      <c r="CV30" s="194"/>
      <c r="CW30" s="194"/>
      <c r="CX30" s="194"/>
      <c r="CY30" s="194"/>
      <c r="CZ30" s="194"/>
      <c r="DA30" s="195"/>
      <c r="DB30" s="193"/>
      <c r="DC30" s="194"/>
      <c r="DD30" s="194"/>
      <c r="DE30" s="194"/>
      <c r="DF30" s="194"/>
      <c r="DG30" s="194"/>
      <c r="DH30" s="194"/>
      <c r="DI30" s="195"/>
    </row>
    <row r="31" spans="1:113" ht="13.5" customHeight="1" x14ac:dyDescent="0.15">
      <c r="A31" s="174"/>
      <c r="B31" s="196"/>
      <c r="DI31" s="197"/>
    </row>
    <row r="32" spans="1:113" ht="13.5" customHeight="1" x14ac:dyDescent="0.15">
      <c r="A32" s="174"/>
      <c r="B32" s="198"/>
      <c r="C32" s="603" t="s">
        <v>191</v>
      </c>
      <c r="D32" s="603"/>
      <c r="E32" s="603"/>
      <c r="F32" s="603"/>
      <c r="G32" s="603"/>
      <c r="H32" s="603"/>
      <c r="I32" s="603"/>
      <c r="J32" s="603"/>
      <c r="K32" s="603"/>
      <c r="L32" s="603"/>
      <c r="M32" s="603"/>
      <c r="N32" s="603"/>
      <c r="O32" s="603"/>
      <c r="P32" s="603"/>
      <c r="Q32" s="603"/>
      <c r="R32" s="603"/>
      <c r="S32" s="603"/>
      <c r="U32" s="444" t="s">
        <v>192</v>
      </c>
      <c r="V32" s="444"/>
      <c r="W32" s="444"/>
      <c r="X32" s="444"/>
      <c r="Y32" s="444"/>
      <c r="Z32" s="444"/>
      <c r="AA32" s="444"/>
      <c r="AB32" s="444"/>
      <c r="AC32" s="444"/>
      <c r="AD32" s="444"/>
      <c r="AE32" s="444"/>
      <c r="AF32" s="444"/>
      <c r="AG32" s="444"/>
      <c r="AH32" s="444"/>
      <c r="AI32" s="444"/>
      <c r="AJ32" s="444"/>
      <c r="AK32" s="444"/>
      <c r="AM32" s="444" t="s">
        <v>193</v>
      </c>
      <c r="AN32" s="444"/>
      <c r="AO32" s="444"/>
      <c r="AP32" s="444"/>
      <c r="AQ32" s="444"/>
      <c r="AR32" s="444"/>
      <c r="AS32" s="444"/>
      <c r="AT32" s="444"/>
      <c r="AU32" s="444"/>
      <c r="AV32" s="444"/>
      <c r="AW32" s="444"/>
      <c r="AX32" s="444"/>
      <c r="AY32" s="444"/>
      <c r="AZ32" s="444"/>
      <c r="BA32" s="444"/>
      <c r="BB32" s="444"/>
      <c r="BC32" s="444"/>
      <c r="BE32" s="444" t="s">
        <v>194</v>
      </c>
      <c r="BF32" s="444"/>
      <c r="BG32" s="444"/>
      <c r="BH32" s="444"/>
      <c r="BI32" s="444"/>
      <c r="BJ32" s="444"/>
      <c r="BK32" s="444"/>
      <c r="BL32" s="444"/>
      <c r="BM32" s="444"/>
      <c r="BN32" s="444"/>
      <c r="BO32" s="444"/>
      <c r="BP32" s="444"/>
      <c r="BQ32" s="444"/>
      <c r="BR32" s="444"/>
      <c r="BS32" s="444"/>
      <c r="BT32" s="444"/>
      <c r="BU32" s="444"/>
      <c r="BW32" s="444" t="s">
        <v>195</v>
      </c>
      <c r="BX32" s="444"/>
      <c r="BY32" s="444"/>
      <c r="BZ32" s="444"/>
      <c r="CA32" s="444"/>
      <c r="CB32" s="444"/>
      <c r="CC32" s="444"/>
      <c r="CD32" s="444"/>
      <c r="CE32" s="444"/>
      <c r="CF32" s="444"/>
      <c r="CG32" s="444"/>
      <c r="CH32" s="444"/>
      <c r="CI32" s="444"/>
      <c r="CJ32" s="444"/>
      <c r="CK32" s="444"/>
      <c r="CL32" s="444"/>
      <c r="CM32" s="444"/>
      <c r="CO32" s="444" t="s">
        <v>196</v>
      </c>
      <c r="CP32" s="444"/>
      <c r="CQ32" s="444"/>
      <c r="CR32" s="444"/>
      <c r="CS32" s="444"/>
      <c r="CT32" s="444"/>
      <c r="CU32" s="444"/>
      <c r="CV32" s="444"/>
      <c r="CW32" s="444"/>
      <c r="CX32" s="444"/>
      <c r="CY32" s="444"/>
      <c r="CZ32" s="444"/>
      <c r="DA32" s="444"/>
      <c r="DB32" s="444"/>
      <c r="DC32" s="444"/>
      <c r="DD32" s="444"/>
      <c r="DE32" s="444"/>
      <c r="DI32" s="197"/>
    </row>
    <row r="33" spans="1:113" ht="13.5" customHeight="1" x14ac:dyDescent="0.15">
      <c r="A33" s="174"/>
      <c r="B33" s="198"/>
      <c r="C33" s="464" t="s">
        <v>197</v>
      </c>
      <c r="D33" s="464"/>
      <c r="E33" s="429" t="s">
        <v>198</v>
      </c>
      <c r="F33" s="429"/>
      <c r="G33" s="429"/>
      <c r="H33" s="429"/>
      <c r="I33" s="429"/>
      <c r="J33" s="429"/>
      <c r="K33" s="429"/>
      <c r="L33" s="429"/>
      <c r="M33" s="429"/>
      <c r="N33" s="429"/>
      <c r="O33" s="429"/>
      <c r="P33" s="429"/>
      <c r="Q33" s="429"/>
      <c r="R33" s="429"/>
      <c r="S33" s="429"/>
      <c r="T33" s="199"/>
      <c r="U33" s="464" t="s">
        <v>197</v>
      </c>
      <c r="V33" s="464"/>
      <c r="W33" s="429" t="s">
        <v>199</v>
      </c>
      <c r="X33" s="429"/>
      <c r="Y33" s="429"/>
      <c r="Z33" s="429"/>
      <c r="AA33" s="429"/>
      <c r="AB33" s="429"/>
      <c r="AC33" s="429"/>
      <c r="AD33" s="429"/>
      <c r="AE33" s="429"/>
      <c r="AF33" s="429"/>
      <c r="AG33" s="429"/>
      <c r="AH33" s="429"/>
      <c r="AI33" s="429"/>
      <c r="AJ33" s="429"/>
      <c r="AK33" s="429"/>
      <c r="AL33" s="199"/>
      <c r="AM33" s="464" t="s">
        <v>197</v>
      </c>
      <c r="AN33" s="464"/>
      <c r="AO33" s="429" t="s">
        <v>199</v>
      </c>
      <c r="AP33" s="429"/>
      <c r="AQ33" s="429"/>
      <c r="AR33" s="429"/>
      <c r="AS33" s="429"/>
      <c r="AT33" s="429"/>
      <c r="AU33" s="429"/>
      <c r="AV33" s="429"/>
      <c r="AW33" s="429"/>
      <c r="AX33" s="429"/>
      <c r="AY33" s="429"/>
      <c r="AZ33" s="429"/>
      <c r="BA33" s="429"/>
      <c r="BB33" s="429"/>
      <c r="BC33" s="429"/>
      <c r="BD33" s="200"/>
      <c r="BE33" s="429" t="s">
        <v>200</v>
      </c>
      <c r="BF33" s="429"/>
      <c r="BG33" s="429" t="s">
        <v>201</v>
      </c>
      <c r="BH33" s="429"/>
      <c r="BI33" s="429"/>
      <c r="BJ33" s="429"/>
      <c r="BK33" s="429"/>
      <c r="BL33" s="429"/>
      <c r="BM33" s="429"/>
      <c r="BN33" s="429"/>
      <c r="BO33" s="429"/>
      <c r="BP33" s="429"/>
      <c r="BQ33" s="429"/>
      <c r="BR33" s="429"/>
      <c r="BS33" s="429"/>
      <c r="BT33" s="429"/>
      <c r="BU33" s="429"/>
      <c r="BV33" s="200"/>
      <c r="BW33" s="464" t="s">
        <v>200</v>
      </c>
      <c r="BX33" s="464"/>
      <c r="BY33" s="429" t="s">
        <v>202</v>
      </c>
      <c r="BZ33" s="429"/>
      <c r="CA33" s="429"/>
      <c r="CB33" s="429"/>
      <c r="CC33" s="429"/>
      <c r="CD33" s="429"/>
      <c r="CE33" s="429"/>
      <c r="CF33" s="429"/>
      <c r="CG33" s="429"/>
      <c r="CH33" s="429"/>
      <c r="CI33" s="429"/>
      <c r="CJ33" s="429"/>
      <c r="CK33" s="429"/>
      <c r="CL33" s="429"/>
      <c r="CM33" s="429"/>
      <c r="CN33" s="199"/>
      <c r="CO33" s="464" t="s">
        <v>203</v>
      </c>
      <c r="CP33" s="464"/>
      <c r="CQ33" s="429" t="s">
        <v>204</v>
      </c>
      <c r="CR33" s="429"/>
      <c r="CS33" s="429"/>
      <c r="CT33" s="429"/>
      <c r="CU33" s="429"/>
      <c r="CV33" s="429"/>
      <c r="CW33" s="429"/>
      <c r="CX33" s="429"/>
      <c r="CY33" s="429"/>
      <c r="CZ33" s="429"/>
      <c r="DA33" s="429"/>
      <c r="DB33" s="429"/>
      <c r="DC33" s="429"/>
      <c r="DD33" s="429"/>
      <c r="DE33" s="429"/>
      <c r="DF33" s="199"/>
      <c r="DG33" s="629" t="s">
        <v>205</v>
      </c>
      <c r="DH33" s="629"/>
      <c r="DI33" s="201"/>
    </row>
    <row r="34" spans="1:113" ht="32.25" customHeight="1" x14ac:dyDescent="0.15">
      <c r="A34" s="174"/>
      <c r="B34" s="198"/>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4"/>
      <c r="U34" s="630">
        <f>IF(W34="","",MAX(C34:D43)+1)</f>
        <v>2</v>
      </c>
      <c r="V34" s="630"/>
      <c r="W34" s="631" t="str">
        <f>IF('各会計、関係団体の財政状況及び健全化判断比率'!B28="","",'各会計、関係団体の財政状況及び健全化判断比率'!B28)</f>
        <v>国民健康保険特別会計</v>
      </c>
      <c r="X34" s="631"/>
      <c r="Y34" s="631"/>
      <c r="Z34" s="631"/>
      <c r="AA34" s="631"/>
      <c r="AB34" s="631"/>
      <c r="AC34" s="631"/>
      <c r="AD34" s="631"/>
      <c r="AE34" s="631"/>
      <c r="AF34" s="631"/>
      <c r="AG34" s="631"/>
      <c r="AH34" s="631"/>
      <c r="AI34" s="631"/>
      <c r="AJ34" s="631"/>
      <c r="AK34" s="631"/>
      <c r="AL34" s="174"/>
      <c r="AM34" s="630">
        <f>IF(AO34="","",MAX(C34:D43,U34:V43)+1)</f>
        <v>6</v>
      </c>
      <c r="AN34" s="630"/>
      <c r="AO34" s="631" t="str">
        <f>IF('各会計、関係団体の財政状況及び健全化判断比率'!B32="","",'各会計、関係団体の財政状況及び健全化判断比率'!B32)</f>
        <v>上水道事業会計</v>
      </c>
      <c r="AP34" s="631"/>
      <c r="AQ34" s="631"/>
      <c r="AR34" s="631"/>
      <c r="AS34" s="631"/>
      <c r="AT34" s="631"/>
      <c r="AU34" s="631"/>
      <c r="AV34" s="631"/>
      <c r="AW34" s="631"/>
      <c r="AX34" s="631"/>
      <c r="AY34" s="631"/>
      <c r="AZ34" s="631"/>
      <c r="BA34" s="631"/>
      <c r="BB34" s="631"/>
      <c r="BC34" s="631"/>
      <c r="BD34" s="174"/>
      <c r="BE34" s="630">
        <f>IF(BG34="","",MAX(C34:D43,U34:V43,AM34:AN43)+1)</f>
        <v>7</v>
      </c>
      <c r="BF34" s="630"/>
      <c r="BG34" s="631" t="str">
        <f>IF('各会計、関係団体の財政状況及び健全化判断比率'!B33="","",'各会計、関係団体の財政状況及び健全化判断比率'!B33)</f>
        <v>農業集落排水事業特別会計</v>
      </c>
      <c r="BH34" s="631"/>
      <c r="BI34" s="631"/>
      <c r="BJ34" s="631"/>
      <c r="BK34" s="631"/>
      <c r="BL34" s="631"/>
      <c r="BM34" s="631"/>
      <c r="BN34" s="631"/>
      <c r="BO34" s="631"/>
      <c r="BP34" s="631"/>
      <c r="BQ34" s="631"/>
      <c r="BR34" s="631"/>
      <c r="BS34" s="631"/>
      <c r="BT34" s="631"/>
      <c r="BU34" s="631"/>
      <c r="BV34" s="174"/>
      <c r="BW34" s="630">
        <f>IF(BY34="","",MAX(C34:D43,U34:V43,AM34:AN43,BE34:BF43)+1)</f>
        <v>10</v>
      </c>
      <c r="BX34" s="630"/>
      <c r="BY34" s="631" t="str">
        <f>IF('各会計、関係団体の財政状況及び健全化判断比率'!B68="","",'各会計、関係団体の財政状況及び健全化判断比率'!B68)</f>
        <v>長野広域連合(一般会計)</v>
      </c>
      <c r="BZ34" s="631"/>
      <c r="CA34" s="631"/>
      <c r="CB34" s="631"/>
      <c r="CC34" s="631"/>
      <c r="CD34" s="631"/>
      <c r="CE34" s="631"/>
      <c r="CF34" s="631"/>
      <c r="CG34" s="631"/>
      <c r="CH34" s="631"/>
      <c r="CI34" s="631"/>
      <c r="CJ34" s="631"/>
      <c r="CK34" s="631"/>
      <c r="CL34" s="631"/>
      <c r="CM34" s="631"/>
      <c r="CN34" s="174"/>
      <c r="CO34" s="630">
        <f>IF(CQ34="","",MAX(C34:D43,U34:V43,AM34:AN43,BE34:BF43,BW34:BX43)+1)</f>
        <v>20</v>
      </c>
      <c r="CP34" s="630"/>
      <c r="CQ34" s="631" t="str">
        <f>IF('各会計、関係団体の財政状況及び健全化判断比率'!BS7="","",'各会計、関係団体の財政状況及び健全化判断比率'!BS7)</f>
        <v>高山村土地開発公社</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1"/>
    </row>
    <row r="35" spans="1:113" ht="32.25" customHeight="1" x14ac:dyDescent="0.15">
      <c r="A35" s="174"/>
      <c r="B35" s="198"/>
      <c r="C35" s="630" t="str">
        <f>IF(E35="","",C34+1)</f>
        <v/>
      </c>
      <c r="D35" s="630"/>
      <c r="E35" s="631" t="str">
        <f>IF('各会計、関係団体の財政状況及び健全化判断比率'!B8="","",'各会計、関係団体の財政状況及び健全化判断比率'!B8)</f>
        <v/>
      </c>
      <c r="F35" s="631"/>
      <c r="G35" s="631"/>
      <c r="H35" s="631"/>
      <c r="I35" s="631"/>
      <c r="J35" s="631"/>
      <c r="K35" s="631"/>
      <c r="L35" s="631"/>
      <c r="M35" s="631"/>
      <c r="N35" s="631"/>
      <c r="O35" s="631"/>
      <c r="P35" s="631"/>
      <c r="Q35" s="631"/>
      <c r="R35" s="631"/>
      <c r="S35" s="631"/>
      <c r="T35" s="174"/>
      <c r="U35" s="630">
        <f>IF(W35="","",U34+1)</f>
        <v>3</v>
      </c>
      <c r="V35" s="630"/>
      <c r="W35" s="631" t="str">
        <f>IF('各会計、関係団体の財政状況及び健全化判断比率'!B29="","",'各会計、関係団体の財政状況及び健全化判断比率'!B29)</f>
        <v>診療所特別会計</v>
      </c>
      <c r="X35" s="631"/>
      <c r="Y35" s="631"/>
      <c r="Z35" s="631"/>
      <c r="AA35" s="631"/>
      <c r="AB35" s="631"/>
      <c r="AC35" s="631"/>
      <c r="AD35" s="631"/>
      <c r="AE35" s="631"/>
      <c r="AF35" s="631"/>
      <c r="AG35" s="631"/>
      <c r="AH35" s="631"/>
      <c r="AI35" s="631"/>
      <c r="AJ35" s="631"/>
      <c r="AK35" s="631"/>
      <c r="AL35" s="174"/>
      <c r="AM35" s="630" t="str">
        <f t="shared" ref="AM35:AM43" si="0">IF(AO35="","",AM34+1)</f>
        <v/>
      </c>
      <c r="AN35" s="630"/>
      <c r="AO35" s="631"/>
      <c r="AP35" s="631"/>
      <c r="AQ35" s="631"/>
      <c r="AR35" s="631"/>
      <c r="AS35" s="631"/>
      <c r="AT35" s="631"/>
      <c r="AU35" s="631"/>
      <c r="AV35" s="631"/>
      <c r="AW35" s="631"/>
      <c r="AX35" s="631"/>
      <c r="AY35" s="631"/>
      <c r="AZ35" s="631"/>
      <c r="BA35" s="631"/>
      <c r="BB35" s="631"/>
      <c r="BC35" s="631"/>
      <c r="BD35" s="174"/>
      <c r="BE35" s="630">
        <f t="shared" ref="BE35:BE43" si="1">IF(BG35="","",BE34+1)</f>
        <v>8</v>
      </c>
      <c r="BF35" s="630"/>
      <c r="BG35" s="631" t="str">
        <f>IF('各会計、関係団体の財政状況及び健全化判断比率'!B34="","",'各会計、関係団体の財政状況及び健全化判断比率'!B34)</f>
        <v>下水道事業特別会計</v>
      </c>
      <c r="BH35" s="631"/>
      <c r="BI35" s="631"/>
      <c r="BJ35" s="631"/>
      <c r="BK35" s="631"/>
      <c r="BL35" s="631"/>
      <c r="BM35" s="631"/>
      <c r="BN35" s="631"/>
      <c r="BO35" s="631"/>
      <c r="BP35" s="631"/>
      <c r="BQ35" s="631"/>
      <c r="BR35" s="631"/>
      <c r="BS35" s="631"/>
      <c r="BT35" s="631"/>
      <c r="BU35" s="631"/>
      <c r="BV35" s="174"/>
      <c r="BW35" s="630">
        <f t="shared" ref="BW35:BW43" si="2">IF(BY35="","",BW34+1)</f>
        <v>11</v>
      </c>
      <c r="BX35" s="630"/>
      <c r="BY35" s="631" t="str">
        <f>IF('各会計、関係団体の財政状況及び健全化判断比率'!B69="","",'各会計、関係団体の財政状況及び健全化判断比率'!B69)</f>
        <v>長野広域連合(老人福祉施設等運営事業特別会計)</v>
      </c>
      <c r="BZ35" s="631"/>
      <c r="CA35" s="631"/>
      <c r="CB35" s="631"/>
      <c r="CC35" s="631"/>
      <c r="CD35" s="631"/>
      <c r="CE35" s="631"/>
      <c r="CF35" s="631"/>
      <c r="CG35" s="631"/>
      <c r="CH35" s="631"/>
      <c r="CI35" s="631"/>
      <c r="CJ35" s="631"/>
      <c r="CK35" s="631"/>
      <c r="CL35" s="631"/>
      <c r="CM35" s="631"/>
      <c r="CN35" s="174"/>
      <c r="CO35" s="630" t="str">
        <f t="shared" ref="CO35:CO43" si="3">IF(CQ35="","",CO34+1)</f>
        <v/>
      </c>
      <c r="CP35" s="630"/>
      <c r="CQ35" s="631" t="str">
        <f>IF('各会計、関係団体の財政状況及び健全化判断比率'!BS8="","",'各会計、関係団体の財政状況及び健全化判断比率'!BS8)</f>
        <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1"/>
    </row>
    <row r="36" spans="1:113" ht="32.25" customHeight="1" x14ac:dyDescent="0.15">
      <c r="A36" s="174"/>
      <c r="B36" s="198"/>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74"/>
      <c r="U36" s="630">
        <f t="shared" ref="U36:U43" si="4">IF(W36="","",U35+1)</f>
        <v>4</v>
      </c>
      <c r="V36" s="630"/>
      <c r="W36" s="631" t="str">
        <f>IF('各会計、関係団体の財政状況及び健全化判断比率'!B30="","",'各会計、関係団体の財政状況及び健全化判断比率'!B30)</f>
        <v>介護保険特別会計</v>
      </c>
      <c r="X36" s="631"/>
      <c r="Y36" s="631"/>
      <c r="Z36" s="631"/>
      <c r="AA36" s="631"/>
      <c r="AB36" s="631"/>
      <c r="AC36" s="631"/>
      <c r="AD36" s="631"/>
      <c r="AE36" s="631"/>
      <c r="AF36" s="631"/>
      <c r="AG36" s="631"/>
      <c r="AH36" s="631"/>
      <c r="AI36" s="631"/>
      <c r="AJ36" s="631"/>
      <c r="AK36" s="631"/>
      <c r="AL36" s="174"/>
      <c r="AM36" s="630" t="str">
        <f t="shared" si="0"/>
        <v/>
      </c>
      <c r="AN36" s="630"/>
      <c r="AO36" s="631"/>
      <c r="AP36" s="631"/>
      <c r="AQ36" s="631"/>
      <c r="AR36" s="631"/>
      <c r="AS36" s="631"/>
      <c r="AT36" s="631"/>
      <c r="AU36" s="631"/>
      <c r="AV36" s="631"/>
      <c r="AW36" s="631"/>
      <c r="AX36" s="631"/>
      <c r="AY36" s="631"/>
      <c r="AZ36" s="631"/>
      <c r="BA36" s="631"/>
      <c r="BB36" s="631"/>
      <c r="BC36" s="631"/>
      <c r="BD36" s="174"/>
      <c r="BE36" s="630">
        <f t="shared" si="1"/>
        <v>9</v>
      </c>
      <c r="BF36" s="630"/>
      <c r="BG36" s="631" t="str">
        <f>IF('各会計、関係団体の財政状況及び健全化判断比率'!B35="","",'各会計、関係団体の財政状況及び健全化判断比率'!B35)</f>
        <v>温泉開発事業特別会計</v>
      </c>
      <c r="BH36" s="631"/>
      <c r="BI36" s="631"/>
      <c r="BJ36" s="631"/>
      <c r="BK36" s="631"/>
      <c r="BL36" s="631"/>
      <c r="BM36" s="631"/>
      <c r="BN36" s="631"/>
      <c r="BO36" s="631"/>
      <c r="BP36" s="631"/>
      <c r="BQ36" s="631"/>
      <c r="BR36" s="631"/>
      <c r="BS36" s="631"/>
      <c r="BT36" s="631"/>
      <c r="BU36" s="631"/>
      <c r="BV36" s="174"/>
      <c r="BW36" s="630">
        <f t="shared" si="2"/>
        <v>12</v>
      </c>
      <c r="BX36" s="630"/>
      <c r="BY36" s="631" t="str">
        <f>IF('各会計、関係団体の財政状況及び健全化判断比率'!B70="","",'各会計、関係団体の財政状況及び健全化判断比率'!B70)</f>
        <v>長野広域連合(長野地域ふるさと事業特別会計)</v>
      </c>
      <c r="BZ36" s="631"/>
      <c r="CA36" s="631"/>
      <c r="CB36" s="631"/>
      <c r="CC36" s="631"/>
      <c r="CD36" s="631"/>
      <c r="CE36" s="631"/>
      <c r="CF36" s="631"/>
      <c r="CG36" s="631"/>
      <c r="CH36" s="631"/>
      <c r="CI36" s="631"/>
      <c r="CJ36" s="631"/>
      <c r="CK36" s="631"/>
      <c r="CL36" s="631"/>
      <c r="CM36" s="631"/>
      <c r="CN36" s="174"/>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1"/>
    </row>
    <row r="37" spans="1:113" ht="32.25" customHeight="1" x14ac:dyDescent="0.15">
      <c r="A37" s="174"/>
      <c r="B37" s="198"/>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4"/>
      <c r="U37" s="630">
        <f t="shared" si="4"/>
        <v>5</v>
      </c>
      <c r="V37" s="630"/>
      <c r="W37" s="631" t="str">
        <f>IF('各会計、関係団体の財政状況及び健全化判断比率'!B31="","",'各会計、関係団体の財政状況及び健全化判断比率'!B31)</f>
        <v>後期高齢者医療特別会計</v>
      </c>
      <c r="X37" s="631"/>
      <c r="Y37" s="631"/>
      <c r="Z37" s="631"/>
      <c r="AA37" s="631"/>
      <c r="AB37" s="631"/>
      <c r="AC37" s="631"/>
      <c r="AD37" s="631"/>
      <c r="AE37" s="631"/>
      <c r="AF37" s="631"/>
      <c r="AG37" s="631"/>
      <c r="AH37" s="631"/>
      <c r="AI37" s="631"/>
      <c r="AJ37" s="631"/>
      <c r="AK37" s="631"/>
      <c r="AL37" s="174"/>
      <c r="AM37" s="630" t="str">
        <f t="shared" si="0"/>
        <v/>
      </c>
      <c r="AN37" s="630"/>
      <c r="AO37" s="631"/>
      <c r="AP37" s="631"/>
      <c r="AQ37" s="631"/>
      <c r="AR37" s="631"/>
      <c r="AS37" s="631"/>
      <c r="AT37" s="631"/>
      <c r="AU37" s="631"/>
      <c r="AV37" s="631"/>
      <c r="AW37" s="631"/>
      <c r="AX37" s="631"/>
      <c r="AY37" s="631"/>
      <c r="AZ37" s="631"/>
      <c r="BA37" s="631"/>
      <c r="BB37" s="631"/>
      <c r="BC37" s="631"/>
      <c r="BD37" s="174"/>
      <c r="BE37" s="630" t="str">
        <f t="shared" si="1"/>
        <v/>
      </c>
      <c r="BF37" s="630"/>
      <c r="BG37" s="631"/>
      <c r="BH37" s="631"/>
      <c r="BI37" s="631"/>
      <c r="BJ37" s="631"/>
      <c r="BK37" s="631"/>
      <c r="BL37" s="631"/>
      <c r="BM37" s="631"/>
      <c r="BN37" s="631"/>
      <c r="BO37" s="631"/>
      <c r="BP37" s="631"/>
      <c r="BQ37" s="631"/>
      <c r="BR37" s="631"/>
      <c r="BS37" s="631"/>
      <c r="BT37" s="631"/>
      <c r="BU37" s="631"/>
      <c r="BV37" s="174"/>
      <c r="BW37" s="630">
        <f t="shared" si="2"/>
        <v>13</v>
      </c>
      <c r="BX37" s="630"/>
      <c r="BY37" s="631" t="str">
        <f>IF('各会計、関係団体の財政状況及び健全化判断比率'!B71="","",'各会計、関係団体の財政状況及び健全化判断比率'!B71)</f>
        <v>長野広域連合(ごみ処理施設事業特別会計)</v>
      </c>
      <c r="BZ37" s="631"/>
      <c r="CA37" s="631"/>
      <c r="CB37" s="631"/>
      <c r="CC37" s="631"/>
      <c r="CD37" s="631"/>
      <c r="CE37" s="631"/>
      <c r="CF37" s="631"/>
      <c r="CG37" s="631"/>
      <c r="CH37" s="631"/>
      <c r="CI37" s="631"/>
      <c r="CJ37" s="631"/>
      <c r="CK37" s="631"/>
      <c r="CL37" s="631"/>
      <c r="CM37" s="631"/>
      <c r="CN37" s="174"/>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1"/>
    </row>
    <row r="38" spans="1:113" ht="32.25" customHeight="1" x14ac:dyDescent="0.15">
      <c r="A38" s="174"/>
      <c r="B38" s="198"/>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4"/>
      <c r="U38" s="630" t="str">
        <f t="shared" si="4"/>
        <v/>
      </c>
      <c r="V38" s="630"/>
      <c r="W38" s="631"/>
      <c r="X38" s="631"/>
      <c r="Y38" s="631"/>
      <c r="Z38" s="631"/>
      <c r="AA38" s="631"/>
      <c r="AB38" s="631"/>
      <c r="AC38" s="631"/>
      <c r="AD38" s="631"/>
      <c r="AE38" s="631"/>
      <c r="AF38" s="631"/>
      <c r="AG38" s="631"/>
      <c r="AH38" s="631"/>
      <c r="AI38" s="631"/>
      <c r="AJ38" s="631"/>
      <c r="AK38" s="631"/>
      <c r="AL38" s="174"/>
      <c r="AM38" s="630" t="str">
        <f t="shared" si="0"/>
        <v/>
      </c>
      <c r="AN38" s="630"/>
      <c r="AO38" s="631"/>
      <c r="AP38" s="631"/>
      <c r="AQ38" s="631"/>
      <c r="AR38" s="631"/>
      <c r="AS38" s="631"/>
      <c r="AT38" s="631"/>
      <c r="AU38" s="631"/>
      <c r="AV38" s="631"/>
      <c r="AW38" s="631"/>
      <c r="AX38" s="631"/>
      <c r="AY38" s="631"/>
      <c r="AZ38" s="631"/>
      <c r="BA38" s="631"/>
      <c r="BB38" s="631"/>
      <c r="BC38" s="631"/>
      <c r="BD38" s="174"/>
      <c r="BE38" s="630" t="str">
        <f t="shared" si="1"/>
        <v/>
      </c>
      <c r="BF38" s="630"/>
      <c r="BG38" s="631"/>
      <c r="BH38" s="631"/>
      <c r="BI38" s="631"/>
      <c r="BJ38" s="631"/>
      <c r="BK38" s="631"/>
      <c r="BL38" s="631"/>
      <c r="BM38" s="631"/>
      <c r="BN38" s="631"/>
      <c r="BO38" s="631"/>
      <c r="BP38" s="631"/>
      <c r="BQ38" s="631"/>
      <c r="BR38" s="631"/>
      <c r="BS38" s="631"/>
      <c r="BT38" s="631"/>
      <c r="BU38" s="631"/>
      <c r="BV38" s="174"/>
      <c r="BW38" s="630">
        <f t="shared" si="2"/>
        <v>14</v>
      </c>
      <c r="BX38" s="630"/>
      <c r="BY38" s="631" t="str">
        <f>IF('各会計、関係団体の財政状況及び健全化判断比率'!B72="","",'各会計、関係団体の財政状況及び健全化判断比率'!B72)</f>
        <v>須高行政事務組合</v>
      </c>
      <c r="BZ38" s="631"/>
      <c r="CA38" s="631"/>
      <c r="CB38" s="631"/>
      <c r="CC38" s="631"/>
      <c r="CD38" s="631"/>
      <c r="CE38" s="631"/>
      <c r="CF38" s="631"/>
      <c r="CG38" s="631"/>
      <c r="CH38" s="631"/>
      <c r="CI38" s="631"/>
      <c r="CJ38" s="631"/>
      <c r="CK38" s="631"/>
      <c r="CL38" s="631"/>
      <c r="CM38" s="631"/>
      <c r="CN38" s="174"/>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1"/>
    </row>
    <row r="39" spans="1:113" ht="32.25" customHeight="1" x14ac:dyDescent="0.15">
      <c r="A39" s="174"/>
      <c r="B39" s="198"/>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4"/>
      <c r="U39" s="630" t="str">
        <f t="shared" si="4"/>
        <v/>
      </c>
      <c r="V39" s="630"/>
      <c r="W39" s="631"/>
      <c r="X39" s="631"/>
      <c r="Y39" s="631"/>
      <c r="Z39" s="631"/>
      <c r="AA39" s="631"/>
      <c r="AB39" s="631"/>
      <c r="AC39" s="631"/>
      <c r="AD39" s="631"/>
      <c r="AE39" s="631"/>
      <c r="AF39" s="631"/>
      <c r="AG39" s="631"/>
      <c r="AH39" s="631"/>
      <c r="AI39" s="631"/>
      <c r="AJ39" s="631"/>
      <c r="AK39" s="631"/>
      <c r="AL39" s="174"/>
      <c r="AM39" s="630" t="str">
        <f t="shared" si="0"/>
        <v/>
      </c>
      <c r="AN39" s="630"/>
      <c r="AO39" s="631"/>
      <c r="AP39" s="631"/>
      <c r="AQ39" s="631"/>
      <c r="AR39" s="631"/>
      <c r="AS39" s="631"/>
      <c r="AT39" s="631"/>
      <c r="AU39" s="631"/>
      <c r="AV39" s="631"/>
      <c r="AW39" s="631"/>
      <c r="AX39" s="631"/>
      <c r="AY39" s="631"/>
      <c r="AZ39" s="631"/>
      <c r="BA39" s="631"/>
      <c r="BB39" s="631"/>
      <c r="BC39" s="631"/>
      <c r="BD39" s="174"/>
      <c r="BE39" s="630" t="str">
        <f t="shared" si="1"/>
        <v/>
      </c>
      <c r="BF39" s="630"/>
      <c r="BG39" s="631"/>
      <c r="BH39" s="631"/>
      <c r="BI39" s="631"/>
      <c r="BJ39" s="631"/>
      <c r="BK39" s="631"/>
      <c r="BL39" s="631"/>
      <c r="BM39" s="631"/>
      <c r="BN39" s="631"/>
      <c r="BO39" s="631"/>
      <c r="BP39" s="631"/>
      <c r="BQ39" s="631"/>
      <c r="BR39" s="631"/>
      <c r="BS39" s="631"/>
      <c r="BT39" s="631"/>
      <c r="BU39" s="631"/>
      <c r="BV39" s="174"/>
      <c r="BW39" s="630">
        <f t="shared" si="2"/>
        <v>15</v>
      </c>
      <c r="BX39" s="630"/>
      <c r="BY39" s="631" t="str">
        <f>IF('各会計、関係団体の財政状況及び健全化判断比率'!B73="","",'各会計、関係団体の財政状況及び健全化判断比率'!B73)</f>
        <v>高山村外一市一町財産組合</v>
      </c>
      <c r="BZ39" s="631"/>
      <c r="CA39" s="631"/>
      <c r="CB39" s="631"/>
      <c r="CC39" s="631"/>
      <c r="CD39" s="631"/>
      <c r="CE39" s="631"/>
      <c r="CF39" s="631"/>
      <c r="CG39" s="631"/>
      <c r="CH39" s="631"/>
      <c r="CI39" s="631"/>
      <c r="CJ39" s="631"/>
      <c r="CK39" s="631"/>
      <c r="CL39" s="631"/>
      <c r="CM39" s="631"/>
      <c r="CN39" s="174"/>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1"/>
    </row>
    <row r="40" spans="1:113" ht="32.25" customHeight="1" x14ac:dyDescent="0.15">
      <c r="A40" s="174"/>
      <c r="B40" s="198"/>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4"/>
      <c r="U40" s="630" t="str">
        <f t="shared" si="4"/>
        <v/>
      </c>
      <c r="V40" s="630"/>
      <c r="W40" s="631"/>
      <c r="X40" s="631"/>
      <c r="Y40" s="631"/>
      <c r="Z40" s="631"/>
      <c r="AA40" s="631"/>
      <c r="AB40" s="631"/>
      <c r="AC40" s="631"/>
      <c r="AD40" s="631"/>
      <c r="AE40" s="631"/>
      <c r="AF40" s="631"/>
      <c r="AG40" s="631"/>
      <c r="AH40" s="631"/>
      <c r="AI40" s="631"/>
      <c r="AJ40" s="631"/>
      <c r="AK40" s="631"/>
      <c r="AL40" s="174"/>
      <c r="AM40" s="630" t="str">
        <f t="shared" si="0"/>
        <v/>
      </c>
      <c r="AN40" s="630"/>
      <c r="AO40" s="631"/>
      <c r="AP40" s="631"/>
      <c r="AQ40" s="631"/>
      <c r="AR40" s="631"/>
      <c r="AS40" s="631"/>
      <c r="AT40" s="631"/>
      <c r="AU40" s="631"/>
      <c r="AV40" s="631"/>
      <c r="AW40" s="631"/>
      <c r="AX40" s="631"/>
      <c r="AY40" s="631"/>
      <c r="AZ40" s="631"/>
      <c r="BA40" s="631"/>
      <c r="BB40" s="631"/>
      <c r="BC40" s="631"/>
      <c r="BD40" s="174"/>
      <c r="BE40" s="630" t="str">
        <f t="shared" si="1"/>
        <v/>
      </c>
      <c r="BF40" s="630"/>
      <c r="BG40" s="631"/>
      <c r="BH40" s="631"/>
      <c r="BI40" s="631"/>
      <c r="BJ40" s="631"/>
      <c r="BK40" s="631"/>
      <c r="BL40" s="631"/>
      <c r="BM40" s="631"/>
      <c r="BN40" s="631"/>
      <c r="BO40" s="631"/>
      <c r="BP40" s="631"/>
      <c r="BQ40" s="631"/>
      <c r="BR40" s="631"/>
      <c r="BS40" s="631"/>
      <c r="BT40" s="631"/>
      <c r="BU40" s="631"/>
      <c r="BV40" s="174"/>
      <c r="BW40" s="630">
        <f t="shared" si="2"/>
        <v>16</v>
      </c>
      <c r="BX40" s="630"/>
      <c r="BY40" s="631" t="str">
        <f>IF('各会計、関係団体の財政状況及び健全化判断比率'!B74="","",'各会計、関係団体の財政状況及び健全化判断比率'!B74)</f>
        <v>東北信市町村交通災害共済事務組合</v>
      </c>
      <c r="BZ40" s="631"/>
      <c r="CA40" s="631"/>
      <c r="CB40" s="631"/>
      <c r="CC40" s="631"/>
      <c r="CD40" s="631"/>
      <c r="CE40" s="631"/>
      <c r="CF40" s="631"/>
      <c r="CG40" s="631"/>
      <c r="CH40" s="631"/>
      <c r="CI40" s="631"/>
      <c r="CJ40" s="631"/>
      <c r="CK40" s="631"/>
      <c r="CL40" s="631"/>
      <c r="CM40" s="631"/>
      <c r="CN40" s="174"/>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1"/>
    </row>
    <row r="41" spans="1:113" ht="32.25" customHeight="1" x14ac:dyDescent="0.15">
      <c r="A41" s="174"/>
      <c r="B41" s="198"/>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4"/>
      <c r="U41" s="630" t="str">
        <f t="shared" si="4"/>
        <v/>
      </c>
      <c r="V41" s="630"/>
      <c r="W41" s="631"/>
      <c r="X41" s="631"/>
      <c r="Y41" s="631"/>
      <c r="Z41" s="631"/>
      <c r="AA41" s="631"/>
      <c r="AB41" s="631"/>
      <c r="AC41" s="631"/>
      <c r="AD41" s="631"/>
      <c r="AE41" s="631"/>
      <c r="AF41" s="631"/>
      <c r="AG41" s="631"/>
      <c r="AH41" s="631"/>
      <c r="AI41" s="631"/>
      <c r="AJ41" s="631"/>
      <c r="AK41" s="631"/>
      <c r="AL41" s="174"/>
      <c r="AM41" s="630" t="str">
        <f t="shared" si="0"/>
        <v/>
      </c>
      <c r="AN41" s="630"/>
      <c r="AO41" s="631"/>
      <c r="AP41" s="631"/>
      <c r="AQ41" s="631"/>
      <c r="AR41" s="631"/>
      <c r="AS41" s="631"/>
      <c r="AT41" s="631"/>
      <c r="AU41" s="631"/>
      <c r="AV41" s="631"/>
      <c r="AW41" s="631"/>
      <c r="AX41" s="631"/>
      <c r="AY41" s="631"/>
      <c r="AZ41" s="631"/>
      <c r="BA41" s="631"/>
      <c r="BB41" s="631"/>
      <c r="BC41" s="631"/>
      <c r="BD41" s="174"/>
      <c r="BE41" s="630" t="str">
        <f t="shared" si="1"/>
        <v/>
      </c>
      <c r="BF41" s="630"/>
      <c r="BG41" s="631"/>
      <c r="BH41" s="631"/>
      <c r="BI41" s="631"/>
      <c r="BJ41" s="631"/>
      <c r="BK41" s="631"/>
      <c r="BL41" s="631"/>
      <c r="BM41" s="631"/>
      <c r="BN41" s="631"/>
      <c r="BO41" s="631"/>
      <c r="BP41" s="631"/>
      <c r="BQ41" s="631"/>
      <c r="BR41" s="631"/>
      <c r="BS41" s="631"/>
      <c r="BT41" s="631"/>
      <c r="BU41" s="631"/>
      <c r="BV41" s="174"/>
      <c r="BW41" s="630">
        <f t="shared" si="2"/>
        <v>17</v>
      </c>
      <c r="BX41" s="630"/>
      <c r="BY41" s="631" t="str">
        <f>IF('各会計、関係団体の財政状況及び健全化判断比率'!B75="","",'各会計、関係団体の財政状況及び健全化判断比率'!B75)</f>
        <v>長野県市町村自治振興組合</v>
      </c>
      <c r="BZ41" s="631"/>
      <c r="CA41" s="631"/>
      <c r="CB41" s="631"/>
      <c r="CC41" s="631"/>
      <c r="CD41" s="631"/>
      <c r="CE41" s="631"/>
      <c r="CF41" s="631"/>
      <c r="CG41" s="631"/>
      <c r="CH41" s="631"/>
      <c r="CI41" s="631"/>
      <c r="CJ41" s="631"/>
      <c r="CK41" s="631"/>
      <c r="CL41" s="631"/>
      <c r="CM41" s="631"/>
      <c r="CN41" s="174"/>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1"/>
    </row>
    <row r="42" spans="1:113" ht="32.25" customHeight="1" x14ac:dyDescent="0.15">
      <c r="B42" s="198"/>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4"/>
      <c r="U42" s="630" t="str">
        <f t="shared" si="4"/>
        <v/>
      </c>
      <c r="V42" s="630"/>
      <c r="W42" s="631"/>
      <c r="X42" s="631"/>
      <c r="Y42" s="631"/>
      <c r="Z42" s="631"/>
      <c r="AA42" s="631"/>
      <c r="AB42" s="631"/>
      <c r="AC42" s="631"/>
      <c r="AD42" s="631"/>
      <c r="AE42" s="631"/>
      <c r="AF42" s="631"/>
      <c r="AG42" s="631"/>
      <c r="AH42" s="631"/>
      <c r="AI42" s="631"/>
      <c r="AJ42" s="631"/>
      <c r="AK42" s="631"/>
      <c r="AL42" s="174"/>
      <c r="AM42" s="630" t="str">
        <f t="shared" si="0"/>
        <v/>
      </c>
      <c r="AN42" s="630"/>
      <c r="AO42" s="631"/>
      <c r="AP42" s="631"/>
      <c r="AQ42" s="631"/>
      <c r="AR42" s="631"/>
      <c r="AS42" s="631"/>
      <c r="AT42" s="631"/>
      <c r="AU42" s="631"/>
      <c r="AV42" s="631"/>
      <c r="AW42" s="631"/>
      <c r="AX42" s="631"/>
      <c r="AY42" s="631"/>
      <c r="AZ42" s="631"/>
      <c r="BA42" s="631"/>
      <c r="BB42" s="631"/>
      <c r="BC42" s="631"/>
      <c r="BD42" s="174"/>
      <c r="BE42" s="630" t="str">
        <f t="shared" si="1"/>
        <v/>
      </c>
      <c r="BF42" s="630"/>
      <c r="BG42" s="631"/>
      <c r="BH42" s="631"/>
      <c r="BI42" s="631"/>
      <c r="BJ42" s="631"/>
      <c r="BK42" s="631"/>
      <c r="BL42" s="631"/>
      <c r="BM42" s="631"/>
      <c r="BN42" s="631"/>
      <c r="BO42" s="631"/>
      <c r="BP42" s="631"/>
      <c r="BQ42" s="631"/>
      <c r="BR42" s="631"/>
      <c r="BS42" s="631"/>
      <c r="BT42" s="631"/>
      <c r="BU42" s="631"/>
      <c r="BV42" s="174"/>
      <c r="BW42" s="630">
        <f t="shared" si="2"/>
        <v>18</v>
      </c>
      <c r="BX42" s="630"/>
      <c r="BY42" s="631" t="str">
        <f>IF('各会計、関係団体の財政状況及び健全化判断比率'!B76="","",'各会計、関係団体の財政状況及び健全化判断比率'!B76)</f>
        <v>長野県地方税滞納整理機構</v>
      </c>
      <c r="BZ42" s="631"/>
      <c r="CA42" s="631"/>
      <c r="CB42" s="631"/>
      <c r="CC42" s="631"/>
      <c r="CD42" s="631"/>
      <c r="CE42" s="631"/>
      <c r="CF42" s="631"/>
      <c r="CG42" s="631"/>
      <c r="CH42" s="631"/>
      <c r="CI42" s="631"/>
      <c r="CJ42" s="631"/>
      <c r="CK42" s="631"/>
      <c r="CL42" s="631"/>
      <c r="CM42" s="631"/>
      <c r="CN42" s="174"/>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1"/>
    </row>
    <row r="43" spans="1:113" ht="32.25" customHeight="1" x14ac:dyDescent="0.15">
      <c r="B43" s="198"/>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4"/>
      <c r="U43" s="630" t="str">
        <f t="shared" si="4"/>
        <v/>
      </c>
      <c r="V43" s="630"/>
      <c r="W43" s="631"/>
      <c r="X43" s="631"/>
      <c r="Y43" s="631"/>
      <c r="Z43" s="631"/>
      <c r="AA43" s="631"/>
      <c r="AB43" s="631"/>
      <c r="AC43" s="631"/>
      <c r="AD43" s="631"/>
      <c r="AE43" s="631"/>
      <c r="AF43" s="631"/>
      <c r="AG43" s="631"/>
      <c r="AH43" s="631"/>
      <c r="AI43" s="631"/>
      <c r="AJ43" s="631"/>
      <c r="AK43" s="631"/>
      <c r="AL43" s="174"/>
      <c r="AM43" s="630" t="str">
        <f t="shared" si="0"/>
        <v/>
      </c>
      <c r="AN43" s="630"/>
      <c r="AO43" s="631"/>
      <c r="AP43" s="631"/>
      <c r="AQ43" s="631"/>
      <c r="AR43" s="631"/>
      <c r="AS43" s="631"/>
      <c r="AT43" s="631"/>
      <c r="AU43" s="631"/>
      <c r="AV43" s="631"/>
      <c r="AW43" s="631"/>
      <c r="AX43" s="631"/>
      <c r="AY43" s="631"/>
      <c r="AZ43" s="631"/>
      <c r="BA43" s="631"/>
      <c r="BB43" s="631"/>
      <c r="BC43" s="631"/>
      <c r="BD43" s="174"/>
      <c r="BE43" s="630" t="str">
        <f t="shared" si="1"/>
        <v/>
      </c>
      <c r="BF43" s="630"/>
      <c r="BG43" s="631"/>
      <c r="BH43" s="631"/>
      <c r="BI43" s="631"/>
      <c r="BJ43" s="631"/>
      <c r="BK43" s="631"/>
      <c r="BL43" s="631"/>
      <c r="BM43" s="631"/>
      <c r="BN43" s="631"/>
      <c r="BO43" s="631"/>
      <c r="BP43" s="631"/>
      <c r="BQ43" s="631"/>
      <c r="BR43" s="631"/>
      <c r="BS43" s="631"/>
      <c r="BT43" s="631"/>
      <c r="BU43" s="631"/>
      <c r="BV43" s="174"/>
      <c r="BW43" s="630">
        <f t="shared" si="2"/>
        <v>19</v>
      </c>
      <c r="BX43" s="630"/>
      <c r="BY43" s="631" t="str">
        <f>IF('各会計、関係団体の財政状況及び健全化判断比率'!B77="","",'各会計、関係団体の財政状況及び健全化判断比率'!B77)</f>
        <v>長野県市町村総合事務組合(一般会計)</v>
      </c>
      <c r="BZ43" s="631"/>
      <c r="CA43" s="631"/>
      <c r="CB43" s="631"/>
      <c r="CC43" s="631"/>
      <c r="CD43" s="631"/>
      <c r="CE43" s="631"/>
      <c r="CF43" s="631"/>
      <c r="CG43" s="631"/>
      <c r="CH43" s="631"/>
      <c r="CI43" s="631"/>
      <c r="CJ43" s="631"/>
      <c r="CK43" s="631"/>
      <c r="CL43" s="631"/>
      <c r="CM43" s="631"/>
      <c r="CN43" s="174"/>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1"/>
    </row>
    <row r="44" spans="1:113" ht="13.5" customHeight="1" thickBot="1" x14ac:dyDescent="0.2">
      <c r="B44" s="202"/>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4"/>
    </row>
    <row r="45" spans="1:113" x14ac:dyDescent="0.15"/>
    <row r="46" spans="1:113" x14ac:dyDescent="0.15">
      <c r="B46" s="173" t="s">
        <v>206</v>
      </c>
      <c r="E46" s="633" t="s">
        <v>207</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208</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209</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210</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211</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212</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213</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173" t="s">
        <v>614</v>
      </c>
    </row>
    <row r="54" spans="5:113" x14ac:dyDescent="0.15"/>
    <row r="55" spans="5:113" x14ac:dyDescent="0.15"/>
    <row r="56" spans="5:113" x14ac:dyDescent="0.15"/>
  </sheetData>
  <sheetProtection algorithmName="SHA-512" hashValue="Tj/zEW7l+kC7L2c0exHnxf3gspeRMejTInAde5V/MPnDY3xvrMN1MIysZb+UGSX3uEDgXI8rYz7y33XYjFKlUA==" saltValue="r5rjQ9WP+PcGvRka02S+C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82" t="s">
        <v>577</v>
      </c>
      <c r="D34" s="1182"/>
      <c r="E34" s="1183"/>
      <c r="F34" s="32">
        <v>21.76</v>
      </c>
      <c r="G34" s="33">
        <v>22.29</v>
      </c>
      <c r="H34" s="33">
        <v>21.36</v>
      </c>
      <c r="I34" s="33">
        <v>22.56</v>
      </c>
      <c r="J34" s="34">
        <v>20.43</v>
      </c>
      <c r="K34" s="22"/>
      <c r="L34" s="22"/>
      <c r="M34" s="22"/>
      <c r="N34" s="22"/>
      <c r="O34" s="22"/>
      <c r="P34" s="22"/>
    </row>
    <row r="35" spans="1:16" ht="39" customHeight="1" x14ac:dyDescent="0.15">
      <c r="A35" s="22"/>
      <c r="B35" s="35"/>
      <c r="C35" s="1176" t="s">
        <v>578</v>
      </c>
      <c r="D35" s="1177"/>
      <c r="E35" s="1178"/>
      <c r="F35" s="36">
        <v>6.94</v>
      </c>
      <c r="G35" s="37">
        <v>11.14</v>
      </c>
      <c r="H35" s="37">
        <v>8.2100000000000009</v>
      </c>
      <c r="I35" s="37">
        <v>8.56</v>
      </c>
      <c r="J35" s="38">
        <v>9.08</v>
      </c>
      <c r="K35" s="22"/>
      <c r="L35" s="22"/>
      <c r="M35" s="22"/>
      <c r="N35" s="22"/>
      <c r="O35" s="22"/>
      <c r="P35" s="22"/>
    </row>
    <row r="36" spans="1:16" ht="39" customHeight="1" x14ac:dyDescent="0.15">
      <c r="A36" s="22"/>
      <c r="B36" s="35"/>
      <c r="C36" s="1176" t="s">
        <v>579</v>
      </c>
      <c r="D36" s="1177"/>
      <c r="E36" s="1178"/>
      <c r="F36" s="36">
        <v>1.78</v>
      </c>
      <c r="G36" s="37">
        <v>1.66</v>
      </c>
      <c r="H36" s="37">
        <v>1.62</v>
      </c>
      <c r="I36" s="37">
        <v>1.57</v>
      </c>
      <c r="J36" s="38">
        <v>2.02</v>
      </c>
      <c r="K36" s="22"/>
      <c r="L36" s="22"/>
      <c r="M36" s="22"/>
      <c r="N36" s="22"/>
      <c r="O36" s="22"/>
      <c r="P36" s="22"/>
    </row>
    <row r="37" spans="1:16" ht="39" customHeight="1" x14ac:dyDescent="0.15">
      <c r="A37" s="22"/>
      <c r="B37" s="35"/>
      <c r="C37" s="1176" t="s">
        <v>580</v>
      </c>
      <c r="D37" s="1177"/>
      <c r="E37" s="1178"/>
      <c r="F37" s="36">
        <v>1.61</v>
      </c>
      <c r="G37" s="37">
        <v>0.86</v>
      </c>
      <c r="H37" s="37">
        <v>1.29</v>
      </c>
      <c r="I37" s="37">
        <v>1.64</v>
      </c>
      <c r="J37" s="38">
        <v>1.89</v>
      </c>
      <c r="K37" s="22"/>
      <c r="L37" s="22"/>
      <c r="M37" s="22"/>
      <c r="N37" s="22"/>
      <c r="O37" s="22"/>
      <c r="P37" s="22"/>
    </row>
    <row r="38" spans="1:16" ht="39" customHeight="1" x14ac:dyDescent="0.15">
      <c r="A38" s="22"/>
      <c r="B38" s="35"/>
      <c r="C38" s="1176" t="s">
        <v>581</v>
      </c>
      <c r="D38" s="1177"/>
      <c r="E38" s="1178"/>
      <c r="F38" s="36">
        <v>0.88</v>
      </c>
      <c r="G38" s="37">
        <v>0.56000000000000005</v>
      </c>
      <c r="H38" s="37">
        <v>0.39</v>
      </c>
      <c r="I38" s="37">
        <v>0.28000000000000003</v>
      </c>
      <c r="J38" s="38">
        <v>0.68</v>
      </c>
      <c r="K38" s="22"/>
      <c r="L38" s="22"/>
      <c r="M38" s="22"/>
      <c r="N38" s="22"/>
      <c r="O38" s="22"/>
      <c r="P38" s="22"/>
    </row>
    <row r="39" spans="1:16" ht="39" customHeight="1" x14ac:dyDescent="0.15">
      <c r="A39" s="22"/>
      <c r="B39" s="35"/>
      <c r="C39" s="1176" t="s">
        <v>582</v>
      </c>
      <c r="D39" s="1177"/>
      <c r="E39" s="1178"/>
      <c r="F39" s="36">
        <v>0.22</v>
      </c>
      <c r="G39" s="37">
        <v>0.32</v>
      </c>
      <c r="H39" s="37">
        <v>0.24</v>
      </c>
      <c r="I39" s="37">
        <v>0.17</v>
      </c>
      <c r="J39" s="38">
        <v>0.15</v>
      </c>
      <c r="K39" s="22"/>
      <c r="L39" s="22"/>
      <c r="M39" s="22"/>
      <c r="N39" s="22"/>
      <c r="O39" s="22"/>
      <c r="P39" s="22"/>
    </row>
    <row r="40" spans="1:16" ht="39" customHeight="1" x14ac:dyDescent="0.15">
      <c r="A40" s="22"/>
      <c r="B40" s="35"/>
      <c r="C40" s="1176" t="s">
        <v>583</v>
      </c>
      <c r="D40" s="1177"/>
      <c r="E40" s="1178"/>
      <c r="F40" s="36">
        <v>0.42</v>
      </c>
      <c r="G40" s="37">
        <v>0.22</v>
      </c>
      <c r="H40" s="37">
        <v>0.12</v>
      </c>
      <c r="I40" s="37">
        <v>0.1</v>
      </c>
      <c r="J40" s="38">
        <v>0.1</v>
      </c>
      <c r="K40" s="22"/>
      <c r="L40" s="22"/>
      <c r="M40" s="22"/>
      <c r="N40" s="22"/>
      <c r="O40" s="22"/>
      <c r="P40" s="22"/>
    </row>
    <row r="41" spans="1:16" ht="39" customHeight="1" x14ac:dyDescent="0.15">
      <c r="A41" s="22"/>
      <c r="B41" s="35"/>
      <c r="C41" s="1176" t="s">
        <v>584</v>
      </c>
      <c r="D41" s="1177"/>
      <c r="E41" s="1178"/>
      <c r="F41" s="36">
        <v>0.47</v>
      </c>
      <c r="G41" s="37">
        <v>0.34</v>
      </c>
      <c r="H41" s="37">
        <v>0.28000000000000003</v>
      </c>
      <c r="I41" s="37">
        <v>0.37</v>
      </c>
      <c r="J41" s="38">
        <v>0.08</v>
      </c>
      <c r="K41" s="22"/>
      <c r="L41" s="22"/>
      <c r="M41" s="22"/>
      <c r="N41" s="22"/>
      <c r="O41" s="22"/>
      <c r="P41" s="22"/>
    </row>
    <row r="42" spans="1:16" ht="39" customHeight="1" x14ac:dyDescent="0.15">
      <c r="A42" s="22"/>
      <c r="B42" s="39"/>
      <c r="C42" s="1176" t="s">
        <v>585</v>
      </c>
      <c r="D42" s="1177"/>
      <c r="E42" s="1178"/>
      <c r="F42" s="36" t="s">
        <v>528</v>
      </c>
      <c r="G42" s="37" t="s">
        <v>528</v>
      </c>
      <c r="H42" s="37" t="s">
        <v>528</v>
      </c>
      <c r="I42" s="37" t="s">
        <v>528</v>
      </c>
      <c r="J42" s="38" t="s">
        <v>528</v>
      </c>
      <c r="K42" s="22"/>
      <c r="L42" s="22"/>
      <c r="M42" s="22"/>
      <c r="N42" s="22"/>
      <c r="O42" s="22"/>
      <c r="P42" s="22"/>
    </row>
    <row r="43" spans="1:16" ht="39" customHeight="1" thickBot="1" x14ac:dyDescent="0.2">
      <c r="A43" s="22"/>
      <c r="B43" s="40"/>
      <c r="C43" s="1179" t="s">
        <v>586</v>
      </c>
      <c r="D43" s="1180"/>
      <c r="E43" s="1181"/>
      <c r="F43" s="41">
        <v>0.01</v>
      </c>
      <c r="G43" s="42">
        <v>0.01</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MEYwTpBip+X5+c2ze0h3v7iMXzRfoRJMNukG7Oiq8AnE4hfnJkYky0QbHbRjg5fHqBIfo98ON6MA30cO9DR6g==" saltValue="JMxdCAuW3xtMsSEvPy9X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184" t="s">
        <v>11</v>
      </c>
      <c r="C45" s="1185"/>
      <c r="D45" s="58"/>
      <c r="E45" s="1190" t="s">
        <v>12</v>
      </c>
      <c r="F45" s="1190"/>
      <c r="G45" s="1190"/>
      <c r="H45" s="1190"/>
      <c r="I45" s="1190"/>
      <c r="J45" s="1191"/>
      <c r="K45" s="59">
        <v>449</v>
      </c>
      <c r="L45" s="60">
        <v>412</v>
      </c>
      <c r="M45" s="60">
        <v>348</v>
      </c>
      <c r="N45" s="60">
        <v>343</v>
      </c>
      <c r="O45" s="61">
        <v>388</v>
      </c>
      <c r="P45" s="48"/>
      <c r="Q45" s="48"/>
      <c r="R45" s="48"/>
      <c r="S45" s="48"/>
      <c r="T45" s="48"/>
      <c r="U45" s="48"/>
    </row>
    <row r="46" spans="1:21" ht="30.75" customHeight="1" x14ac:dyDescent="0.15">
      <c r="A46" s="48"/>
      <c r="B46" s="1186"/>
      <c r="C46" s="1187"/>
      <c r="D46" s="62"/>
      <c r="E46" s="1192" t="s">
        <v>13</v>
      </c>
      <c r="F46" s="1192"/>
      <c r="G46" s="1192"/>
      <c r="H46" s="1192"/>
      <c r="I46" s="1192"/>
      <c r="J46" s="1193"/>
      <c r="K46" s="63" t="s">
        <v>528</v>
      </c>
      <c r="L46" s="64" t="s">
        <v>528</v>
      </c>
      <c r="M46" s="64" t="s">
        <v>528</v>
      </c>
      <c r="N46" s="64" t="s">
        <v>528</v>
      </c>
      <c r="O46" s="65" t="s">
        <v>528</v>
      </c>
      <c r="P46" s="48"/>
      <c r="Q46" s="48"/>
      <c r="R46" s="48"/>
      <c r="S46" s="48"/>
      <c r="T46" s="48"/>
      <c r="U46" s="48"/>
    </row>
    <row r="47" spans="1:21" ht="30.75" customHeight="1" x14ac:dyDescent="0.15">
      <c r="A47" s="48"/>
      <c r="B47" s="1186"/>
      <c r="C47" s="1187"/>
      <c r="D47" s="62"/>
      <c r="E47" s="1192" t="s">
        <v>14</v>
      </c>
      <c r="F47" s="1192"/>
      <c r="G47" s="1192"/>
      <c r="H47" s="1192"/>
      <c r="I47" s="1192"/>
      <c r="J47" s="1193"/>
      <c r="K47" s="63" t="s">
        <v>528</v>
      </c>
      <c r="L47" s="64" t="s">
        <v>528</v>
      </c>
      <c r="M47" s="64" t="s">
        <v>528</v>
      </c>
      <c r="N47" s="64" t="s">
        <v>528</v>
      </c>
      <c r="O47" s="65" t="s">
        <v>528</v>
      </c>
      <c r="P47" s="48"/>
      <c r="Q47" s="48"/>
      <c r="R47" s="48"/>
      <c r="S47" s="48"/>
      <c r="T47" s="48"/>
      <c r="U47" s="48"/>
    </row>
    <row r="48" spans="1:21" ht="30.75" customHeight="1" x14ac:dyDescent="0.15">
      <c r="A48" s="48"/>
      <c r="B48" s="1186"/>
      <c r="C48" s="1187"/>
      <c r="D48" s="62"/>
      <c r="E48" s="1192" t="s">
        <v>15</v>
      </c>
      <c r="F48" s="1192"/>
      <c r="G48" s="1192"/>
      <c r="H48" s="1192"/>
      <c r="I48" s="1192"/>
      <c r="J48" s="1193"/>
      <c r="K48" s="63">
        <v>206</v>
      </c>
      <c r="L48" s="64">
        <v>207</v>
      </c>
      <c r="M48" s="64">
        <v>204</v>
      </c>
      <c r="N48" s="64">
        <v>198</v>
      </c>
      <c r="O48" s="65">
        <v>194</v>
      </c>
      <c r="P48" s="48"/>
      <c r="Q48" s="48"/>
      <c r="R48" s="48"/>
      <c r="S48" s="48"/>
      <c r="T48" s="48"/>
      <c r="U48" s="48"/>
    </row>
    <row r="49" spans="1:21" ht="30.75" customHeight="1" x14ac:dyDescent="0.15">
      <c r="A49" s="48"/>
      <c r="B49" s="1186"/>
      <c r="C49" s="1187"/>
      <c r="D49" s="62"/>
      <c r="E49" s="1192" t="s">
        <v>16</v>
      </c>
      <c r="F49" s="1192"/>
      <c r="G49" s="1192"/>
      <c r="H49" s="1192"/>
      <c r="I49" s="1192"/>
      <c r="J49" s="1193"/>
      <c r="K49" s="63">
        <v>3</v>
      </c>
      <c r="L49" s="64">
        <v>3</v>
      </c>
      <c r="M49" s="64">
        <v>8</v>
      </c>
      <c r="N49" s="64">
        <v>12</v>
      </c>
      <c r="O49" s="65">
        <v>10</v>
      </c>
      <c r="P49" s="48"/>
      <c r="Q49" s="48"/>
      <c r="R49" s="48"/>
      <c r="S49" s="48"/>
      <c r="T49" s="48"/>
      <c r="U49" s="48"/>
    </row>
    <row r="50" spans="1:21" ht="30.75" customHeight="1" x14ac:dyDescent="0.15">
      <c r="A50" s="48"/>
      <c r="B50" s="1186"/>
      <c r="C50" s="1187"/>
      <c r="D50" s="62"/>
      <c r="E50" s="1192" t="s">
        <v>17</v>
      </c>
      <c r="F50" s="1192"/>
      <c r="G50" s="1192"/>
      <c r="H50" s="1192"/>
      <c r="I50" s="1192"/>
      <c r="J50" s="1193"/>
      <c r="K50" s="63">
        <v>5</v>
      </c>
      <c r="L50" s="64">
        <v>5</v>
      </c>
      <c r="M50" s="64">
        <v>5</v>
      </c>
      <c r="N50" s="64">
        <v>5</v>
      </c>
      <c r="O50" s="65">
        <v>5</v>
      </c>
      <c r="P50" s="48"/>
      <c r="Q50" s="48"/>
      <c r="R50" s="48"/>
      <c r="S50" s="48"/>
      <c r="T50" s="48"/>
      <c r="U50" s="48"/>
    </row>
    <row r="51" spans="1:21" ht="30.75" customHeight="1" x14ac:dyDescent="0.15">
      <c r="A51" s="48"/>
      <c r="B51" s="1188"/>
      <c r="C51" s="1189"/>
      <c r="D51" s="66"/>
      <c r="E51" s="1192" t="s">
        <v>18</v>
      </c>
      <c r="F51" s="1192"/>
      <c r="G51" s="1192"/>
      <c r="H51" s="1192"/>
      <c r="I51" s="1192"/>
      <c r="J51" s="1193"/>
      <c r="K51" s="63" t="s">
        <v>528</v>
      </c>
      <c r="L51" s="64" t="s">
        <v>528</v>
      </c>
      <c r="M51" s="64" t="s">
        <v>528</v>
      </c>
      <c r="N51" s="64" t="s">
        <v>528</v>
      </c>
      <c r="O51" s="65" t="s">
        <v>528</v>
      </c>
      <c r="P51" s="48"/>
      <c r="Q51" s="48"/>
      <c r="R51" s="48"/>
      <c r="S51" s="48"/>
      <c r="T51" s="48"/>
      <c r="U51" s="48"/>
    </row>
    <row r="52" spans="1:21" ht="30.75" customHeight="1" x14ac:dyDescent="0.15">
      <c r="A52" s="48"/>
      <c r="B52" s="1194" t="s">
        <v>19</v>
      </c>
      <c r="C52" s="1195"/>
      <c r="D52" s="66"/>
      <c r="E52" s="1192" t="s">
        <v>20</v>
      </c>
      <c r="F52" s="1192"/>
      <c r="G52" s="1192"/>
      <c r="H52" s="1192"/>
      <c r="I52" s="1192"/>
      <c r="J52" s="1193"/>
      <c r="K52" s="63">
        <v>482</v>
      </c>
      <c r="L52" s="64">
        <v>451</v>
      </c>
      <c r="M52" s="64">
        <v>436</v>
      </c>
      <c r="N52" s="64">
        <v>426</v>
      </c>
      <c r="O52" s="65">
        <v>432</v>
      </c>
      <c r="P52" s="48"/>
      <c r="Q52" s="48"/>
      <c r="R52" s="48"/>
      <c r="S52" s="48"/>
      <c r="T52" s="48"/>
      <c r="U52" s="48"/>
    </row>
    <row r="53" spans="1:21" ht="30.75" customHeight="1" thickBot="1" x14ac:dyDescent="0.2">
      <c r="A53" s="48"/>
      <c r="B53" s="1196" t="s">
        <v>21</v>
      </c>
      <c r="C53" s="1197"/>
      <c r="D53" s="67"/>
      <c r="E53" s="1198" t="s">
        <v>22</v>
      </c>
      <c r="F53" s="1198"/>
      <c r="G53" s="1198"/>
      <c r="H53" s="1198"/>
      <c r="I53" s="1198"/>
      <c r="J53" s="1199"/>
      <c r="K53" s="68">
        <v>181</v>
      </c>
      <c r="L53" s="69">
        <v>176</v>
      </c>
      <c r="M53" s="69">
        <v>129</v>
      </c>
      <c r="N53" s="69">
        <v>132</v>
      </c>
      <c r="O53" s="70">
        <v>165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00" t="s">
        <v>25</v>
      </c>
      <c r="C57" s="1201"/>
      <c r="D57" s="1204" t="s">
        <v>26</v>
      </c>
      <c r="E57" s="1205"/>
      <c r="F57" s="1205"/>
      <c r="G57" s="1205"/>
      <c r="H57" s="1205"/>
      <c r="I57" s="1205"/>
      <c r="J57" s="1206"/>
      <c r="K57" s="83"/>
      <c r="L57" s="84"/>
      <c r="M57" s="84"/>
      <c r="N57" s="84"/>
      <c r="O57" s="85"/>
    </row>
    <row r="58" spans="1:21" ht="31.5" customHeight="1" thickBot="1" x14ac:dyDescent="0.2">
      <c r="B58" s="1202"/>
      <c r="C58" s="1203"/>
      <c r="D58" s="1207" t="s">
        <v>27</v>
      </c>
      <c r="E58" s="1208"/>
      <c r="F58" s="1208"/>
      <c r="G58" s="1208"/>
      <c r="H58" s="1208"/>
      <c r="I58" s="1208"/>
      <c r="J58" s="120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Lr2beK5LtF5uuCOL8kbykV5EmgU15BnyNpDg8/VbCYcXSWb4HMGy2svaaHMJbfgSSBen7PiLPLc8mbP4p8kg==" saltValue="i9rEreQQMCaJ4QGmZrAkL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2"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10" t="s">
        <v>30</v>
      </c>
      <c r="C41" s="1211"/>
      <c r="D41" s="102"/>
      <c r="E41" s="1216" t="s">
        <v>31</v>
      </c>
      <c r="F41" s="1216"/>
      <c r="G41" s="1216"/>
      <c r="H41" s="1217"/>
      <c r="I41" s="342">
        <v>3625</v>
      </c>
      <c r="J41" s="343">
        <v>3638</v>
      </c>
      <c r="K41" s="343">
        <v>3704</v>
      </c>
      <c r="L41" s="343">
        <v>3766</v>
      </c>
      <c r="M41" s="344">
        <v>3551</v>
      </c>
    </row>
    <row r="42" spans="2:13" ht="27.75" customHeight="1" x14ac:dyDescent="0.15">
      <c r="B42" s="1212"/>
      <c r="C42" s="1213"/>
      <c r="D42" s="103"/>
      <c r="E42" s="1218" t="s">
        <v>32</v>
      </c>
      <c r="F42" s="1218"/>
      <c r="G42" s="1218"/>
      <c r="H42" s="1219"/>
      <c r="I42" s="345">
        <v>108</v>
      </c>
      <c r="J42" s="346">
        <v>97</v>
      </c>
      <c r="K42" s="346">
        <v>85</v>
      </c>
      <c r="L42" s="346">
        <v>74</v>
      </c>
      <c r="M42" s="347">
        <v>62</v>
      </c>
    </row>
    <row r="43" spans="2:13" ht="27.75" customHeight="1" x14ac:dyDescent="0.15">
      <c r="B43" s="1212"/>
      <c r="C43" s="1213"/>
      <c r="D43" s="103"/>
      <c r="E43" s="1218" t="s">
        <v>33</v>
      </c>
      <c r="F43" s="1218"/>
      <c r="G43" s="1218"/>
      <c r="H43" s="1219"/>
      <c r="I43" s="345">
        <v>1547</v>
      </c>
      <c r="J43" s="346">
        <v>1381</v>
      </c>
      <c r="K43" s="346">
        <v>1290</v>
      </c>
      <c r="L43" s="346">
        <v>1178</v>
      </c>
      <c r="M43" s="347">
        <v>1050</v>
      </c>
    </row>
    <row r="44" spans="2:13" ht="27.75" customHeight="1" x14ac:dyDescent="0.15">
      <c r="B44" s="1212"/>
      <c r="C44" s="1213"/>
      <c r="D44" s="103"/>
      <c r="E44" s="1218" t="s">
        <v>34</v>
      </c>
      <c r="F44" s="1218"/>
      <c r="G44" s="1218"/>
      <c r="H44" s="1219"/>
      <c r="I44" s="345">
        <v>80</v>
      </c>
      <c r="J44" s="346">
        <v>155</v>
      </c>
      <c r="K44" s="346">
        <v>150</v>
      </c>
      <c r="L44" s="346">
        <v>144</v>
      </c>
      <c r="M44" s="347">
        <v>156</v>
      </c>
    </row>
    <row r="45" spans="2:13" ht="27.75" customHeight="1" x14ac:dyDescent="0.15">
      <c r="B45" s="1212"/>
      <c r="C45" s="1213"/>
      <c r="D45" s="103"/>
      <c r="E45" s="1218" t="s">
        <v>35</v>
      </c>
      <c r="F45" s="1218"/>
      <c r="G45" s="1218"/>
      <c r="H45" s="1219"/>
      <c r="I45" s="345">
        <v>609</v>
      </c>
      <c r="J45" s="346">
        <v>602</v>
      </c>
      <c r="K45" s="346">
        <v>560</v>
      </c>
      <c r="L45" s="346">
        <v>555</v>
      </c>
      <c r="M45" s="347">
        <v>553</v>
      </c>
    </row>
    <row r="46" spans="2:13" ht="27.75" customHeight="1" x14ac:dyDescent="0.15">
      <c r="B46" s="1212"/>
      <c r="C46" s="1213"/>
      <c r="D46" s="104"/>
      <c r="E46" s="1218" t="s">
        <v>36</v>
      </c>
      <c r="F46" s="1218"/>
      <c r="G46" s="1218"/>
      <c r="H46" s="1219"/>
      <c r="I46" s="345" t="s">
        <v>528</v>
      </c>
      <c r="J46" s="346" t="s">
        <v>528</v>
      </c>
      <c r="K46" s="346" t="s">
        <v>528</v>
      </c>
      <c r="L46" s="346" t="s">
        <v>528</v>
      </c>
      <c r="M46" s="347" t="s">
        <v>528</v>
      </c>
    </row>
    <row r="47" spans="2:13" ht="27.75" customHeight="1" x14ac:dyDescent="0.15">
      <c r="B47" s="1212"/>
      <c r="C47" s="1213"/>
      <c r="D47" s="105"/>
      <c r="E47" s="1220" t="s">
        <v>37</v>
      </c>
      <c r="F47" s="1221"/>
      <c r="G47" s="1221"/>
      <c r="H47" s="1222"/>
      <c r="I47" s="345" t="s">
        <v>528</v>
      </c>
      <c r="J47" s="346" t="s">
        <v>528</v>
      </c>
      <c r="K47" s="346" t="s">
        <v>528</v>
      </c>
      <c r="L47" s="346" t="s">
        <v>528</v>
      </c>
      <c r="M47" s="347" t="s">
        <v>528</v>
      </c>
    </row>
    <row r="48" spans="2:13" ht="27.75" customHeight="1" x14ac:dyDescent="0.15">
      <c r="B48" s="1212"/>
      <c r="C48" s="1213"/>
      <c r="D48" s="103"/>
      <c r="E48" s="1218" t="s">
        <v>38</v>
      </c>
      <c r="F48" s="1218"/>
      <c r="G48" s="1218"/>
      <c r="H48" s="1219"/>
      <c r="I48" s="345" t="s">
        <v>528</v>
      </c>
      <c r="J48" s="346" t="s">
        <v>528</v>
      </c>
      <c r="K48" s="346" t="s">
        <v>528</v>
      </c>
      <c r="L48" s="346" t="s">
        <v>528</v>
      </c>
      <c r="M48" s="347" t="s">
        <v>528</v>
      </c>
    </row>
    <row r="49" spans="2:13" ht="27.75" customHeight="1" x14ac:dyDescent="0.15">
      <c r="B49" s="1214"/>
      <c r="C49" s="1215"/>
      <c r="D49" s="103"/>
      <c r="E49" s="1218" t="s">
        <v>39</v>
      </c>
      <c r="F49" s="1218"/>
      <c r="G49" s="1218"/>
      <c r="H49" s="1219"/>
      <c r="I49" s="345" t="s">
        <v>528</v>
      </c>
      <c r="J49" s="346" t="s">
        <v>528</v>
      </c>
      <c r="K49" s="346" t="s">
        <v>528</v>
      </c>
      <c r="L49" s="346" t="s">
        <v>528</v>
      </c>
      <c r="M49" s="347" t="s">
        <v>528</v>
      </c>
    </row>
    <row r="50" spans="2:13" ht="27.75" customHeight="1" x14ac:dyDescent="0.15">
      <c r="B50" s="1223" t="s">
        <v>40</v>
      </c>
      <c r="C50" s="1224"/>
      <c r="D50" s="106"/>
      <c r="E50" s="1218" t="s">
        <v>41</v>
      </c>
      <c r="F50" s="1218"/>
      <c r="G50" s="1218"/>
      <c r="H50" s="1219"/>
      <c r="I50" s="345">
        <v>3433</v>
      </c>
      <c r="J50" s="346">
        <v>3453</v>
      </c>
      <c r="K50" s="346">
        <v>3611</v>
      </c>
      <c r="L50" s="346">
        <v>3781</v>
      </c>
      <c r="M50" s="347">
        <v>4015</v>
      </c>
    </row>
    <row r="51" spans="2:13" ht="27.75" customHeight="1" x14ac:dyDescent="0.15">
      <c r="B51" s="1212"/>
      <c r="C51" s="1213"/>
      <c r="D51" s="103"/>
      <c r="E51" s="1218" t="s">
        <v>42</v>
      </c>
      <c r="F51" s="1218"/>
      <c r="G51" s="1218"/>
      <c r="H51" s="1219"/>
      <c r="I51" s="345">
        <v>70</v>
      </c>
      <c r="J51" s="346">
        <v>51</v>
      </c>
      <c r="K51" s="346">
        <v>41</v>
      </c>
      <c r="L51" s="346">
        <v>54</v>
      </c>
      <c r="M51" s="347">
        <v>66</v>
      </c>
    </row>
    <row r="52" spans="2:13" ht="27.75" customHeight="1" x14ac:dyDescent="0.15">
      <c r="B52" s="1214"/>
      <c r="C52" s="1215"/>
      <c r="D52" s="103"/>
      <c r="E52" s="1218" t="s">
        <v>43</v>
      </c>
      <c r="F52" s="1218"/>
      <c r="G52" s="1218"/>
      <c r="H52" s="1219"/>
      <c r="I52" s="345">
        <v>3909</v>
      </c>
      <c r="J52" s="346">
        <v>3894</v>
      </c>
      <c r="K52" s="346">
        <v>3791</v>
      </c>
      <c r="L52" s="346">
        <v>3677</v>
      </c>
      <c r="M52" s="347">
        <v>3540</v>
      </c>
    </row>
    <row r="53" spans="2:13" ht="27.75" customHeight="1" thickBot="1" x14ac:dyDescent="0.2">
      <c r="B53" s="1225" t="s">
        <v>44</v>
      </c>
      <c r="C53" s="1226"/>
      <c r="D53" s="107"/>
      <c r="E53" s="1227" t="s">
        <v>45</v>
      </c>
      <c r="F53" s="1227"/>
      <c r="G53" s="1227"/>
      <c r="H53" s="1228"/>
      <c r="I53" s="348">
        <v>-1443</v>
      </c>
      <c r="J53" s="349">
        <v>-1524</v>
      </c>
      <c r="K53" s="349">
        <v>-1653</v>
      </c>
      <c r="L53" s="349">
        <v>-1795</v>
      </c>
      <c r="M53" s="350">
        <v>-2249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xH/hjxeKi7vD2ZZ9Cb/cPJXnv7L7wjUjABSUPk5Xsox6H3OIp31R4INzsO6YmVkcF3TUxGhEklN/EYeUTq2FUQ==" saltValue="zcLE2MogJpjVQlfw3JsO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15"/>
    <row r="2" s="1" customFormat="1" ht="16.5" customHeight="1" x14ac:dyDescent="0.15"/>
    <row r="3" s="1" customFormat="1" ht="16.5" customHeight="1" x14ac:dyDescent="0.15"/>
    <row r="4" s="1" customFormat="1"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572</v>
      </c>
      <c r="G54" s="116" t="s">
        <v>573</v>
      </c>
      <c r="H54" s="117" t="s">
        <v>574</v>
      </c>
    </row>
    <row r="55" spans="2:8" ht="52.5" customHeight="1" x14ac:dyDescent="0.15">
      <c r="B55" s="118"/>
      <c r="C55" s="1237" t="s">
        <v>48</v>
      </c>
      <c r="D55" s="1237"/>
      <c r="E55" s="1238"/>
      <c r="F55" s="119">
        <v>441</v>
      </c>
      <c r="G55" s="119">
        <v>434</v>
      </c>
      <c r="H55" s="120">
        <v>413</v>
      </c>
    </row>
    <row r="56" spans="2:8" ht="52.5" customHeight="1" x14ac:dyDescent="0.15">
      <c r="B56" s="121"/>
      <c r="C56" s="1239" t="s">
        <v>49</v>
      </c>
      <c r="D56" s="1239"/>
      <c r="E56" s="1240"/>
      <c r="F56" s="122">
        <v>161</v>
      </c>
      <c r="G56" s="122">
        <v>222</v>
      </c>
      <c r="H56" s="123">
        <v>293</v>
      </c>
    </row>
    <row r="57" spans="2:8" ht="53.25" customHeight="1" x14ac:dyDescent="0.15">
      <c r="B57" s="121"/>
      <c r="C57" s="1241" t="s">
        <v>50</v>
      </c>
      <c r="D57" s="1241"/>
      <c r="E57" s="1242"/>
      <c r="F57" s="124">
        <v>2705</v>
      </c>
      <c r="G57" s="124">
        <v>2813</v>
      </c>
      <c r="H57" s="125">
        <v>2992</v>
      </c>
    </row>
    <row r="58" spans="2:8" ht="45.75" customHeight="1" x14ac:dyDescent="0.15">
      <c r="B58" s="126"/>
      <c r="C58" s="1229" t="s">
        <v>608</v>
      </c>
      <c r="D58" s="1230"/>
      <c r="E58" s="1231"/>
      <c r="F58" s="351">
        <v>2139</v>
      </c>
      <c r="G58" s="351">
        <v>2197</v>
      </c>
      <c r="H58" s="352">
        <v>2200</v>
      </c>
    </row>
    <row r="59" spans="2:8" ht="45.75" customHeight="1" x14ac:dyDescent="0.15">
      <c r="B59" s="126"/>
      <c r="C59" s="1229" t="s">
        <v>609</v>
      </c>
      <c r="D59" s="1230"/>
      <c r="E59" s="1231"/>
      <c r="F59" s="351">
        <v>275</v>
      </c>
      <c r="G59" s="351">
        <v>305</v>
      </c>
      <c r="H59" s="352">
        <v>385</v>
      </c>
    </row>
    <row r="60" spans="2:8" ht="45.75" customHeight="1" x14ac:dyDescent="0.15">
      <c r="B60" s="126"/>
      <c r="C60" s="1229" t="s">
        <v>610</v>
      </c>
      <c r="D60" s="1230"/>
      <c r="E60" s="1231"/>
      <c r="F60" s="351">
        <v>213</v>
      </c>
      <c r="G60" s="351">
        <v>284</v>
      </c>
      <c r="H60" s="352">
        <v>369</v>
      </c>
    </row>
    <row r="61" spans="2:8" ht="45.75" customHeight="1" x14ac:dyDescent="0.15">
      <c r="B61" s="126"/>
      <c r="C61" s="1229" t="s">
        <v>611</v>
      </c>
      <c r="D61" s="1230"/>
      <c r="E61" s="1231"/>
      <c r="F61" s="351">
        <v>12</v>
      </c>
      <c r="G61" s="351">
        <v>12</v>
      </c>
      <c r="H61" s="352">
        <v>12</v>
      </c>
    </row>
    <row r="62" spans="2:8" ht="45.75" customHeight="1" thickBot="1" x14ac:dyDescent="0.2">
      <c r="B62" s="127"/>
      <c r="C62" s="1232" t="s">
        <v>612</v>
      </c>
      <c r="D62" s="1233"/>
      <c r="E62" s="1234"/>
      <c r="F62" s="353">
        <v>0</v>
      </c>
      <c r="G62" s="353">
        <v>0</v>
      </c>
      <c r="H62" s="354">
        <v>10</v>
      </c>
    </row>
    <row r="63" spans="2:8" ht="52.5" customHeight="1" thickBot="1" x14ac:dyDescent="0.2">
      <c r="B63" s="128"/>
      <c r="C63" s="1235" t="s">
        <v>51</v>
      </c>
      <c r="D63" s="1235"/>
      <c r="E63" s="1236"/>
      <c r="F63" s="129">
        <v>3307</v>
      </c>
      <c r="G63" s="129">
        <v>3469</v>
      </c>
      <c r="H63" s="130">
        <v>3697</v>
      </c>
    </row>
    <row r="64" spans="2:8" x14ac:dyDescent="0.15"/>
  </sheetData>
  <sheetProtection algorithmName="SHA-512" hashValue="tEdouvwObnAr8wBj+IEBn9ppwxoA3Vw0EL0uDzuWMoge39cejtCu0m0afX/xyJPeqIxVe/ZBsTxqymuwJZmx4Q==" saltValue="iP32PV3Zn0ODTNISSfrS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D8913-EFC4-4D1F-B8EE-E1AB67ECA241}">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46"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46"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46"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46"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46"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46"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46"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46"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46"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46"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46"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46"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46"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46"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46"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615</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616</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50" t="s">
        <v>624</v>
      </c>
      <c r="AO43" s="1251"/>
      <c r="AP43" s="1251"/>
      <c r="AQ43" s="1251"/>
      <c r="AR43" s="1251"/>
      <c r="AS43" s="1251"/>
      <c r="AT43" s="1251"/>
      <c r="AU43" s="1251"/>
      <c r="AV43" s="1251"/>
      <c r="AW43" s="1251"/>
      <c r="AX43" s="1251"/>
      <c r="AY43" s="1251"/>
      <c r="AZ43" s="1251"/>
      <c r="BA43" s="1251"/>
      <c r="BB43" s="1251"/>
      <c r="BC43" s="1251"/>
      <c r="BD43" s="1251"/>
      <c r="BE43" s="1251"/>
      <c r="BF43" s="1251"/>
      <c r="BG43" s="1251"/>
      <c r="BH43" s="1251"/>
      <c r="BI43" s="1251"/>
      <c r="BJ43" s="1251"/>
      <c r="BK43" s="1251"/>
      <c r="BL43" s="1251"/>
      <c r="BM43" s="1251"/>
      <c r="BN43" s="1251"/>
      <c r="BO43" s="1251"/>
      <c r="BP43" s="1251"/>
      <c r="BQ43" s="1251"/>
      <c r="BR43" s="1251"/>
      <c r="BS43" s="1251"/>
      <c r="BT43" s="1251"/>
      <c r="BU43" s="1251"/>
      <c r="BV43" s="1251"/>
      <c r="BW43" s="1251"/>
      <c r="BX43" s="1251"/>
      <c r="BY43" s="1251"/>
      <c r="BZ43" s="1251"/>
      <c r="CA43" s="1251"/>
      <c r="CB43" s="1251"/>
      <c r="CC43" s="1251"/>
      <c r="CD43" s="1251"/>
      <c r="CE43" s="1251"/>
      <c r="CF43" s="1251"/>
      <c r="CG43" s="1251"/>
      <c r="CH43" s="1251"/>
      <c r="CI43" s="1251"/>
      <c r="CJ43" s="1251"/>
      <c r="CK43" s="1251"/>
      <c r="CL43" s="1251"/>
      <c r="CM43" s="1251"/>
      <c r="CN43" s="1251"/>
      <c r="CO43" s="1251"/>
      <c r="CP43" s="1251"/>
      <c r="CQ43" s="1251"/>
      <c r="CR43" s="1251"/>
      <c r="CS43" s="1251"/>
      <c r="CT43" s="1251"/>
      <c r="CU43" s="1251"/>
      <c r="CV43" s="1251"/>
      <c r="CW43" s="1251"/>
      <c r="CX43" s="1251"/>
      <c r="CY43" s="1251"/>
      <c r="CZ43" s="1251"/>
      <c r="DA43" s="1251"/>
      <c r="DB43" s="1251"/>
      <c r="DC43" s="1252"/>
    </row>
    <row r="44" spans="2:109" x14ac:dyDescent="0.15">
      <c r="B44" s="369"/>
      <c r="AN44" s="1253"/>
      <c r="AO44" s="1254"/>
      <c r="AP44" s="1254"/>
      <c r="AQ44" s="1254"/>
      <c r="AR44" s="1254"/>
      <c r="AS44" s="1254"/>
      <c r="AT44" s="1254"/>
      <c r="AU44" s="1254"/>
      <c r="AV44" s="1254"/>
      <c r="AW44" s="1254"/>
      <c r="AX44" s="1254"/>
      <c r="AY44" s="1254"/>
      <c r="AZ44" s="1254"/>
      <c r="BA44" s="1254"/>
      <c r="BB44" s="1254"/>
      <c r="BC44" s="1254"/>
      <c r="BD44" s="1254"/>
      <c r="BE44" s="1254"/>
      <c r="BF44" s="1254"/>
      <c r="BG44" s="1254"/>
      <c r="BH44" s="1254"/>
      <c r="BI44" s="1254"/>
      <c r="BJ44" s="1254"/>
      <c r="BK44" s="1254"/>
      <c r="BL44" s="1254"/>
      <c r="BM44" s="1254"/>
      <c r="BN44" s="1254"/>
      <c r="BO44" s="1254"/>
      <c r="BP44" s="1254"/>
      <c r="BQ44" s="1254"/>
      <c r="BR44" s="1254"/>
      <c r="BS44" s="1254"/>
      <c r="BT44" s="1254"/>
      <c r="BU44" s="1254"/>
      <c r="BV44" s="1254"/>
      <c r="BW44" s="1254"/>
      <c r="BX44" s="1254"/>
      <c r="BY44" s="1254"/>
      <c r="BZ44" s="1254"/>
      <c r="CA44" s="1254"/>
      <c r="CB44" s="1254"/>
      <c r="CC44" s="1254"/>
      <c r="CD44" s="1254"/>
      <c r="CE44" s="1254"/>
      <c r="CF44" s="1254"/>
      <c r="CG44" s="1254"/>
      <c r="CH44" s="1254"/>
      <c r="CI44" s="1254"/>
      <c r="CJ44" s="1254"/>
      <c r="CK44" s="1254"/>
      <c r="CL44" s="1254"/>
      <c r="CM44" s="1254"/>
      <c r="CN44" s="1254"/>
      <c r="CO44" s="1254"/>
      <c r="CP44" s="1254"/>
      <c r="CQ44" s="1254"/>
      <c r="CR44" s="1254"/>
      <c r="CS44" s="1254"/>
      <c r="CT44" s="1254"/>
      <c r="CU44" s="1254"/>
      <c r="CV44" s="1254"/>
      <c r="CW44" s="1254"/>
      <c r="CX44" s="1254"/>
      <c r="CY44" s="1254"/>
      <c r="CZ44" s="1254"/>
      <c r="DA44" s="1254"/>
      <c r="DB44" s="1254"/>
      <c r="DC44" s="1255"/>
    </row>
    <row r="45" spans="2:109" x14ac:dyDescent="0.15">
      <c r="B45" s="369"/>
      <c r="AN45" s="1253"/>
      <c r="AO45" s="1254"/>
      <c r="AP45" s="1254"/>
      <c r="AQ45" s="1254"/>
      <c r="AR45" s="1254"/>
      <c r="AS45" s="1254"/>
      <c r="AT45" s="1254"/>
      <c r="AU45" s="1254"/>
      <c r="AV45" s="1254"/>
      <c r="AW45" s="1254"/>
      <c r="AX45" s="1254"/>
      <c r="AY45" s="1254"/>
      <c r="AZ45" s="1254"/>
      <c r="BA45" s="1254"/>
      <c r="BB45" s="1254"/>
      <c r="BC45" s="1254"/>
      <c r="BD45" s="1254"/>
      <c r="BE45" s="1254"/>
      <c r="BF45" s="1254"/>
      <c r="BG45" s="1254"/>
      <c r="BH45" s="1254"/>
      <c r="BI45" s="1254"/>
      <c r="BJ45" s="1254"/>
      <c r="BK45" s="1254"/>
      <c r="BL45" s="1254"/>
      <c r="BM45" s="1254"/>
      <c r="BN45" s="1254"/>
      <c r="BO45" s="1254"/>
      <c r="BP45" s="1254"/>
      <c r="BQ45" s="1254"/>
      <c r="BR45" s="1254"/>
      <c r="BS45" s="1254"/>
      <c r="BT45" s="1254"/>
      <c r="BU45" s="1254"/>
      <c r="BV45" s="1254"/>
      <c r="BW45" s="1254"/>
      <c r="BX45" s="1254"/>
      <c r="BY45" s="1254"/>
      <c r="BZ45" s="1254"/>
      <c r="CA45" s="1254"/>
      <c r="CB45" s="1254"/>
      <c r="CC45" s="1254"/>
      <c r="CD45" s="1254"/>
      <c r="CE45" s="1254"/>
      <c r="CF45" s="1254"/>
      <c r="CG45" s="1254"/>
      <c r="CH45" s="1254"/>
      <c r="CI45" s="1254"/>
      <c r="CJ45" s="1254"/>
      <c r="CK45" s="1254"/>
      <c r="CL45" s="1254"/>
      <c r="CM45" s="1254"/>
      <c r="CN45" s="1254"/>
      <c r="CO45" s="1254"/>
      <c r="CP45" s="1254"/>
      <c r="CQ45" s="1254"/>
      <c r="CR45" s="1254"/>
      <c r="CS45" s="1254"/>
      <c r="CT45" s="1254"/>
      <c r="CU45" s="1254"/>
      <c r="CV45" s="1254"/>
      <c r="CW45" s="1254"/>
      <c r="CX45" s="1254"/>
      <c r="CY45" s="1254"/>
      <c r="CZ45" s="1254"/>
      <c r="DA45" s="1254"/>
      <c r="DB45" s="1254"/>
      <c r="DC45" s="1255"/>
    </row>
    <row r="46" spans="2:109" x14ac:dyDescent="0.15">
      <c r="B46" s="369"/>
      <c r="AN46" s="1253"/>
      <c r="AO46" s="1254"/>
      <c r="AP46" s="1254"/>
      <c r="AQ46" s="1254"/>
      <c r="AR46" s="1254"/>
      <c r="AS46" s="1254"/>
      <c r="AT46" s="1254"/>
      <c r="AU46" s="1254"/>
      <c r="AV46" s="1254"/>
      <c r="AW46" s="1254"/>
      <c r="AX46" s="1254"/>
      <c r="AY46" s="1254"/>
      <c r="AZ46" s="1254"/>
      <c r="BA46" s="1254"/>
      <c r="BB46" s="1254"/>
      <c r="BC46" s="1254"/>
      <c r="BD46" s="1254"/>
      <c r="BE46" s="1254"/>
      <c r="BF46" s="1254"/>
      <c r="BG46" s="1254"/>
      <c r="BH46" s="1254"/>
      <c r="BI46" s="1254"/>
      <c r="BJ46" s="1254"/>
      <c r="BK46" s="1254"/>
      <c r="BL46" s="1254"/>
      <c r="BM46" s="1254"/>
      <c r="BN46" s="1254"/>
      <c r="BO46" s="1254"/>
      <c r="BP46" s="1254"/>
      <c r="BQ46" s="1254"/>
      <c r="BR46" s="1254"/>
      <c r="BS46" s="1254"/>
      <c r="BT46" s="1254"/>
      <c r="BU46" s="1254"/>
      <c r="BV46" s="1254"/>
      <c r="BW46" s="1254"/>
      <c r="BX46" s="1254"/>
      <c r="BY46" s="1254"/>
      <c r="BZ46" s="1254"/>
      <c r="CA46" s="1254"/>
      <c r="CB46" s="1254"/>
      <c r="CC46" s="1254"/>
      <c r="CD46" s="1254"/>
      <c r="CE46" s="1254"/>
      <c r="CF46" s="1254"/>
      <c r="CG46" s="1254"/>
      <c r="CH46" s="1254"/>
      <c r="CI46" s="1254"/>
      <c r="CJ46" s="1254"/>
      <c r="CK46" s="1254"/>
      <c r="CL46" s="1254"/>
      <c r="CM46" s="1254"/>
      <c r="CN46" s="1254"/>
      <c r="CO46" s="1254"/>
      <c r="CP46" s="1254"/>
      <c r="CQ46" s="1254"/>
      <c r="CR46" s="1254"/>
      <c r="CS46" s="1254"/>
      <c r="CT46" s="1254"/>
      <c r="CU46" s="1254"/>
      <c r="CV46" s="1254"/>
      <c r="CW46" s="1254"/>
      <c r="CX46" s="1254"/>
      <c r="CY46" s="1254"/>
      <c r="CZ46" s="1254"/>
      <c r="DA46" s="1254"/>
      <c r="DB46" s="1254"/>
      <c r="DC46" s="1255"/>
    </row>
    <row r="47" spans="2:109" x14ac:dyDescent="0.15">
      <c r="B47" s="369"/>
      <c r="AN47" s="1256"/>
      <c r="AO47" s="1257"/>
      <c r="AP47" s="1257"/>
      <c r="AQ47" s="1257"/>
      <c r="AR47" s="1257"/>
      <c r="AS47" s="1257"/>
      <c r="AT47" s="1257"/>
      <c r="AU47" s="1257"/>
      <c r="AV47" s="1257"/>
      <c r="AW47" s="1257"/>
      <c r="AX47" s="1257"/>
      <c r="AY47" s="1257"/>
      <c r="AZ47" s="1257"/>
      <c r="BA47" s="1257"/>
      <c r="BB47" s="1257"/>
      <c r="BC47" s="1257"/>
      <c r="BD47" s="1257"/>
      <c r="BE47" s="1257"/>
      <c r="BF47" s="1257"/>
      <c r="BG47" s="1257"/>
      <c r="BH47" s="1257"/>
      <c r="BI47" s="1257"/>
      <c r="BJ47" s="1257"/>
      <c r="BK47" s="1257"/>
      <c r="BL47" s="1257"/>
      <c r="BM47" s="1257"/>
      <c r="BN47" s="1257"/>
      <c r="BO47" s="1257"/>
      <c r="BP47" s="1257"/>
      <c r="BQ47" s="1257"/>
      <c r="BR47" s="1257"/>
      <c r="BS47" s="1257"/>
      <c r="BT47" s="1257"/>
      <c r="BU47" s="1257"/>
      <c r="BV47" s="1257"/>
      <c r="BW47" s="1257"/>
      <c r="BX47" s="1257"/>
      <c r="BY47" s="1257"/>
      <c r="BZ47" s="1257"/>
      <c r="CA47" s="1257"/>
      <c r="CB47" s="1257"/>
      <c r="CC47" s="1257"/>
      <c r="CD47" s="1257"/>
      <c r="CE47" s="1257"/>
      <c r="CF47" s="1257"/>
      <c r="CG47" s="1257"/>
      <c r="CH47" s="1257"/>
      <c r="CI47" s="1257"/>
      <c r="CJ47" s="1257"/>
      <c r="CK47" s="1257"/>
      <c r="CL47" s="1257"/>
      <c r="CM47" s="1257"/>
      <c r="CN47" s="1257"/>
      <c r="CO47" s="1257"/>
      <c r="CP47" s="1257"/>
      <c r="CQ47" s="1257"/>
      <c r="CR47" s="1257"/>
      <c r="CS47" s="1257"/>
      <c r="CT47" s="1257"/>
      <c r="CU47" s="1257"/>
      <c r="CV47" s="1257"/>
      <c r="CW47" s="1257"/>
      <c r="CX47" s="1257"/>
      <c r="CY47" s="1257"/>
      <c r="CZ47" s="1257"/>
      <c r="DA47" s="1257"/>
      <c r="DB47" s="1257"/>
      <c r="DC47" s="1258"/>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617</v>
      </c>
    </row>
    <row r="50" spans="1:109" x14ac:dyDescent="0.15">
      <c r="B50" s="369"/>
      <c r="G50" s="1243"/>
      <c r="H50" s="1243"/>
      <c r="I50" s="1243"/>
      <c r="J50" s="1243"/>
      <c r="K50" s="379"/>
      <c r="L50" s="379"/>
      <c r="M50" s="380"/>
      <c r="N50" s="380"/>
      <c r="AN50" s="1244"/>
      <c r="AO50" s="1245"/>
      <c r="AP50" s="1245"/>
      <c r="AQ50" s="1245"/>
      <c r="AR50" s="1245"/>
      <c r="AS50" s="1245"/>
      <c r="AT50" s="1245"/>
      <c r="AU50" s="1245"/>
      <c r="AV50" s="1245"/>
      <c r="AW50" s="1245"/>
      <c r="AX50" s="1245"/>
      <c r="AY50" s="1245"/>
      <c r="AZ50" s="1245"/>
      <c r="BA50" s="1245"/>
      <c r="BB50" s="1245"/>
      <c r="BC50" s="1245"/>
      <c r="BD50" s="1245"/>
      <c r="BE50" s="1245"/>
      <c r="BF50" s="1245"/>
      <c r="BG50" s="1245"/>
      <c r="BH50" s="1245"/>
      <c r="BI50" s="1245"/>
      <c r="BJ50" s="1245"/>
      <c r="BK50" s="1245"/>
      <c r="BL50" s="1245"/>
      <c r="BM50" s="1245"/>
      <c r="BN50" s="1245"/>
      <c r="BO50" s="1246"/>
      <c r="BP50" s="1247" t="s">
        <v>570</v>
      </c>
      <c r="BQ50" s="1247"/>
      <c r="BR50" s="1247"/>
      <c r="BS50" s="1247"/>
      <c r="BT50" s="1247"/>
      <c r="BU50" s="1247"/>
      <c r="BV50" s="1247"/>
      <c r="BW50" s="1247"/>
      <c r="BX50" s="1247" t="s">
        <v>571</v>
      </c>
      <c r="BY50" s="1247"/>
      <c r="BZ50" s="1247"/>
      <c r="CA50" s="1247"/>
      <c r="CB50" s="1247"/>
      <c r="CC50" s="1247"/>
      <c r="CD50" s="1247"/>
      <c r="CE50" s="1247"/>
      <c r="CF50" s="1247" t="s">
        <v>572</v>
      </c>
      <c r="CG50" s="1247"/>
      <c r="CH50" s="1247"/>
      <c r="CI50" s="1247"/>
      <c r="CJ50" s="1247"/>
      <c r="CK50" s="1247"/>
      <c r="CL50" s="1247"/>
      <c r="CM50" s="1247"/>
      <c r="CN50" s="1247" t="s">
        <v>573</v>
      </c>
      <c r="CO50" s="1247"/>
      <c r="CP50" s="1247"/>
      <c r="CQ50" s="1247"/>
      <c r="CR50" s="1247"/>
      <c r="CS50" s="1247"/>
      <c r="CT50" s="1247"/>
      <c r="CU50" s="1247"/>
      <c r="CV50" s="1247" t="s">
        <v>574</v>
      </c>
      <c r="CW50" s="1247"/>
      <c r="CX50" s="1247"/>
      <c r="CY50" s="1247"/>
      <c r="CZ50" s="1247"/>
      <c r="DA50" s="1247"/>
      <c r="DB50" s="1247"/>
      <c r="DC50" s="1247"/>
    </row>
    <row r="51" spans="1:109" ht="13.5" customHeight="1" x14ac:dyDescent="0.15">
      <c r="B51" s="369"/>
      <c r="G51" s="1260"/>
      <c r="H51" s="1260"/>
      <c r="I51" s="1261"/>
      <c r="J51" s="1261"/>
      <c r="K51" s="1259"/>
      <c r="L51" s="1259"/>
      <c r="M51" s="1259"/>
      <c r="N51" s="1259"/>
      <c r="AM51" s="378"/>
      <c r="AN51" s="1249" t="s">
        <v>618</v>
      </c>
      <c r="AO51" s="1249"/>
      <c r="AP51" s="1249"/>
      <c r="AQ51" s="1249"/>
      <c r="AR51" s="1249"/>
      <c r="AS51" s="1249"/>
      <c r="AT51" s="1249"/>
      <c r="AU51" s="1249"/>
      <c r="AV51" s="1249"/>
      <c r="AW51" s="1249"/>
      <c r="AX51" s="1249"/>
      <c r="AY51" s="1249"/>
      <c r="AZ51" s="1249"/>
      <c r="BA51" s="1249"/>
      <c r="BB51" s="1249" t="s">
        <v>619</v>
      </c>
      <c r="BC51" s="1249"/>
      <c r="BD51" s="1249"/>
      <c r="BE51" s="1249"/>
      <c r="BF51" s="1249"/>
      <c r="BG51" s="1249"/>
      <c r="BH51" s="1249"/>
      <c r="BI51" s="1249"/>
      <c r="BJ51" s="1249"/>
      <c r="BK51" s="1249"/>
      <c r="BL51" s="1249"/>
      <c r="BM51" s="1249"/>
      <c r="BN51" s="1249"/>
      <c r="BO51" s="1249"/>
      <c r="BP51" s="1248"/>
      <c r="BQ51" s="1248"/>
      <c r="BR51" s="1248"/>
      <c r="BS51" s="1248"/>
      <c r="BT51" s="1248"/>
      <c r="BU51" s="1248"/>
      <c r="BV51" s="1248"/>
      <c r="BW51" s="1248"/>
      <c r="BX51" s="1248"/>
      <c r="BY51" s="1248"/>
      <c r="BZ51" s="1248"/>
      <c r="CA51" s="1248"/>
      <c r="CB51" s="1248"/>
      <c r="CC51" s="1248"/>
      <c r="CD51" s="1248"/>
      <c r="CE51" s="1248"/>
      <c r="CF51" s="1248"/>
      <c r="CG51" s="1248"/>
      <c r="CH51" s="1248"/>
      <c r="CI51" s="1248"/>
      <c r="CJ51" s="1248"/>
      <c r="CK51" s="1248"/>
      <c r="CL51" s="1248"/>
      <c r="CM51" s="1248"/>
      <c r="CN51" s="1248"/>
      <c r="CO51" s="1248"/>
      <c r="CP51" s="1248"/>
      <c r="CQ51" s="1248"/>
      <c r="CR51" s="1248"/>
      <c r="CS51" s="1248"/>
      <c r="CT51" s="1248"/>
      <c r="CU51" s="1248"/>
      <c r="CV51" s="1248"/>
      <c r="CW51" s="1248"/>
      <c r="CX51" s="1248"/>
      <c r="CY51" s="1248"/>
      <c r="CZ51" s="1248"/>
      <c r="DA51" s="1248"/>
      <c r="DB51" s="1248"/>
      <c r="DC51" s="1248"/>
    </row>
    <row r="52" spans="1:109" x14ac:dyDescent="0.15">
      <c r="B52" s="369"/>
      <c r="G52" s="1260"/>
      <c r="H52" s="1260"/>
      <c r="I52" s="1261"/>
      <c r="J52" s="1261"/>
      <c r="K52" s="1259"/>
      <c r="L52" s="1259"/>
      <c r="M52" s="1259"/>
      <c r="N52" s="1259"/>
      <c r="AM52" s="378"/>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x14ac:dyDescent="0.15">
      <c r="A53" s="377"/>
      <c r="B53" s="369"/>
      <c r="G53" s="1260"/>
      <c r="H53" s="1260"/>
      <c r="I53" s="1243"/>
      <c r="J53" s="1243"/>
      <c r="K53" s="1259"/>
      <c r="L53" s="1259"/>
      <c r="M53" s="1259"/>
      <c r="N53" s="1259"/>
      <c r="AM53" s="378"/>
      <c r="AN53" s="1249"/>
      <c r="AO53" s="1249"/>
      <c r="AP53" s="1249"/>
      <c r="AQ53" s="1249"/>
      <c r="AR53" s="1249"/>
      <c r="AS53" s="1249"/>
      <c r="AT53" s="1249"/>
      <c r="AU53" s="1249"/>
      <c r="AV53" s="1249"/>
      <c r="AW53" s="1249"/>
      <c r="AX53" s="1249"/>
      <c r="AY53" s="1249"/>
      <c r="AZ53" s="1249"/>
      <c r="BA53" s="1249"/>
      <c r="BB53" s="1249" t="s">
        <v>620</v>
      </c>
      <c r="BC53" s="1249"/>
      <c r="BD53" s="1249"/>
      <c r="BE53" s="1249"/>
      <c r="BF53" s="1249"/>
      <c r="BG53" s="1249"/>
      <c r="BH53" s="1249"/>
      <c r="BI53" s="1249"/>
      <c r="BJ53" s="1249"/>
      <c r="BK53" s="1249"/>
      <c r="BL53" s="1249"/>
      <c r="BM53" s="1249"/>
      <c r="BN53" s="1249"/>
      <c r="BO53" s="1249"/>
      <c r="BP53" s="1248">
        <v>74.099999999999994</v>
      </c>
      <c r="BQ53" s="1248"/>
      <c r="BR53" s="1248"/>
      <c r="BS53" s="1248"/>
      <c r="BT53" s="1248"/>
      <c r="BU53" s="1248"/>
      <c r="BV53" s="1248"/>
      <c r="BW53" s="1248"/>
      <c r="BX53" s="1248">
        <v>74.2</v>
      </c>
      <c r="BY53" s="1248"/>
      <c r="BZ53" s="1248"/>
      <c r="CA53" s="1248"/>
      <c r="CB53" s="1248"/>
      <c r="CC53" s="1248"/>
      <c r="CD53" s="1248"/>
      <c r="CE53" s="1248"/>
      <c r="CF53" s="1248">
        <v>74.7</v>
      </c>
      <c r="CG53" s="1248"/>
      <c r="CH53" s="1248"/>
      <c r="CI53" s="1248"/>
      <c r="CJ53" s="1248"/>
      <c r="CK53" s="1248"/>
      <c r="CL53" s="1248"/>
      <c r="CM53" s="1248"/>
      <c r="CN53" s="1248">
        <v>74</v>
      </c>
      <c r="CO53" s="1248"/>
      <c r="CP53" s="1248"/>
      <c r="CQ53" s="1248"/>
      <c r="CR53" s="1248"/>
      <c r="CS53" s="1248"/>
      <c r="CT53" s="1248"/>
      <c r="CU53" s="1248"/>
      <c r="CV53" s="1248">
        <v>75.099999999999994</v>
      </c>
      <c r="CW53" s="1248"/>
      <c r="CX53" s="1248"/>
      <c r="CY53" s="1248"/>
      <c r="CZ53" s="1248"/>
      <c r="DA53" s="1248"/>
      <c r="DB53" s="1248"/>
      <c r="DC53" s="1248"/>
    </row>
    <row r="54" spans="1:109" x14ac:dyDescent="0.15">
      <c r="A54" s="377"/>
      <c r="B54" s="369"/>
      <c r="G54" s="1260"/>
      <c r="H54" s="1260"/>
      <c r="I54" s="1243"/>
      <c r="J54" s="1243"/>
      <c r="K54" s="1259"/>
      <c r="L54" s="1259"/>
      <c r="M54" s="1259"/>
      <c r="N54" s="1259"/>
      <c r="AM54" s="378"/>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x14ac:dyDescent="0.15">
      <c r="A55" s="377"/>
      <c r="B55" s="369"/>
      <c r="G55" s="1243"/>
      <c r="H55" s="1243"/>
      <c r="I55" s="1243"/>
      <c r="J55" s="1243"/>
      <c r="K55" s="1259"/>
      <c r="L55" s="1259"/>
      <c r="M55" s="1259"/>
      <c r="N55" s="1259"/>
      <c r="AN55" s="1247" t="s">
        <v>621</v>
      </c>
      <c r="AO55" s="1247"/>
      <c r="AP55" s="1247"/>
      <c r="AQ55" s="1247"/>
      <c r="AR55" s="1247"/>
      <c r="AS55" s="1247"/>
      <c r="AT55" s="1247"/>
      <c r="AU55" s="1247"/>
      <c r="AV55" s="1247"/>
      <c r="AW55" s="1247"/>
      <c r="AX55" s="1247"/>
      <c r="AY55" s="1247"/>
      <c r="AZ55" s="1247"/>
      <c r="BA55" s="1247"/>
      <c r="BB55" s="1249" t="s">
        <v>619</v>
      </c>
      <c r="BC55" s="1249"/>
      <c r="BD55" s="1249"/>
      <c r="BE55" s="1249"/>
      <c r="BF55" s="1249"/>
      <c r="BG55" s="1249"/>
      <c r="BH55" s="1249"/>
      <c r="BI55" s="1249"/>
      <c r="BJ55" s="1249"/>
      <c r="BK55" s="1249"/>
      <c r="BL55" s="1249"/>
      <c r="BM55" s="1249"/>
      <c r="BN55" s="1249"/>
      <c r="BO55" s="1249"/>
      <c r="BP55" s="1248">
        <v>0</v>
      </c>
      <c r="BQ55" s="1248"/>
      <c r="BR55" s="1248"/>
      <c r="BS55" s="1248"/>
      <c r="BT55" s="1248"/>
      <c r="BU55" s="1248"/>
      <c r="BV55" s="1248"/>
      <c r="BW55" s="1248"/>
      <c r="BX55" s="1248">
        <v>0</v>
      </c>
      <c r="BY55" s="1248"/>
      <c r="BZ55" s="1248"/>
      <c r="CA55" s="1248"/>
      <c r="CB55" s="1248"/>
      <c r="CC55" s="1248"/>
      <c r="CD55" s="1248"/>
      <c r="CE55" s="1248"/>
      <c r="CF55" s="1248">
        <v>0</v>
      </c>
      <c r="CG55" s="1248"/>
      <c r="CH55" s="1248"/>
      <c r="CI55" s="1248"/>
      <c r="CJ55" s="1248"/>
      <c r="CK55" s="1248"/>
      <c r="CL55" s="1248"/>
      <c r="CM55" s="1248"/>
      <c r="CN55" s="1248">
        <v>0</v>
      </c>
      <c r="CO55" s="1248"/>
      <c r="CP55" s="1248"/>
      <c r="CQ55" s="1248"/>
      <c r="CR55" s="1248"/>
      <c r="CS55" s="1248"/>
      <c r="CT55" s="1248"/>
      <c r="CU55" s="1248"/>
      <c r="CV55" s="1248">
        <v>0</v>
      </c>
      <c r="CW55" s="1248"/>
      <c r="CX55" s="1248"/>
      <c r="CY55" s="1248"/>
      <c r="CZ55" s="1248"/>
      <c r="DA55" s="1248"/>
      <c r="DB55" s="1248"/>
      <c r="DC55" s="1248"/>
    </row>
    <row r="56" spans="1:109" x14ac:dyDescent="0.15">
      <c r="A56" s="377"/>
      <c r="B56" s="369"/>
      <c r="G56" s="1243"/>
      <c r="H56" s="1243"/>
      <c r="I56" s="1243"/>
      <c r="J56" s="1243"/>
      <c r="K56" s="1259"/>
      <c r="L56" s="1259"/>
      <c r="M56" s="1259"/>
      <c r="N56" s="1259"/>
      <c r="AN56" s="1247"/>
      <c r="AO56" s="1247"/>
      <c r="AP56" s="1247"/>
      <c r="AQ56" s="1247"/>
      <c r="AR56" s="1247"/>
      <c r="AS56" s="1247"/>
      <c r="AT56" s="1247"/>
      <c r="AU56" s="1247"/>
      <c r="AV56" s="1247"/>
      <c r="AW56" s="1247"/>
      <c r="AX56" s="1247"/>
      <c r="AY56" s="1247"/>
      <c r="AZ56" s="1247"/>
      <c r="BA56" s="1247"/>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377" customFormat="1" x14ac:dyDescent="0.15">
      <c r="B57" s="381"/>
      <c r="G57" s="1243"/>
      <c r="H57" s="1243"/>
      <c r="I57" s="1262"/>
      <c r="J57" s="1262"/>
      <c r="K57" s="1259"/>
      <c r="L57" s="1259"/>
      <c r="M57" s="1259"/>
      <c r="N57" s="1259"/>
      <c r="AM57" s="363"/>
      <c r="AN57" s="1247"/>
      <c r="AO57" s="1247"/>
      <c r="AP57" s="1247"/>
      <c r="AQ57" s="1247"/>
      <c r="AR57" s="1247"/>
      <c r="AS57" s="1247"/>
      <c r="AT57" s="1247"/>
      <c r="AU57" s="1247"/>
      <c r="AV57" s="1247"/>
      <c r="AW57" s="1247"/>
      <c r="AX57" s="1247"/>
      <c r="AY57" s="1247"/>
      <c r="AZ57" s="1247"/>
      <c r="BA57" s="1247"/>
      <c r="BB57" s="1249" t="s">
        <v>620</v>
      </c>
      <c r="BC57" s="1249"/>
      <c r="BD57" s="1249"/>
      <c r="BE57" s="1249"/>
      <c r="BF57" s="1249"/>
      <c r="BG57" s="1249"/>
      <c r="BH57" s="1249"/>
      <c r="BI57" s="1249"/>
      <c r="BJ57" s="1249"/>
      <c r="BK57" s="1249"/>
      <c r="BL57" s="1249"/>
      <c r="BM57" s="1249"/>
      <c r="BN57" s="1249"/>
      <c r="BO57" s="1249"/>
      <c r="BP57" s="1248">
        <v>58.2</v>
      </c>
      <c r="BQ57" s="1248"/>
      <c r="BR57" s="1248"/>
      <c r="BS57" s="1248"/>
      <c r="BT57" s="1248"/>
      <c r="BU57" s="1248"/>
      <c r="BV57" s="1248"/>
      <c r="BW57" s="1248"/>
      <c r="BX57" s="1248">
        <v>60.1</v>
      </c>
      <c r="BY57" s="1248"/>
      <c r="BZ57" s="1248"/>
      <c r="CA57" s="1248"/>
      <c r="CB57" s="1248"/>
      <c r="CC57" s="1248"/>
      <c r="CD57" s="1248"/>
      <c r="CE57" s="1248"/>
      <c r="CF57" s="1248">
        <v>61.6</v>
      </c>
      <c r="CG57" s="1248"/>
      <c r="CH57" s="1248"/>
      <c r="CI57" s="1248"/>
      <c r="CJ57" s="1248"/>
      <c r="CK57" s="1248"/>
      <c r="CL57" s="1248"/>
      <c r="CM57" s="1248"/>
      <c r="CN57" s="1248">
        <v>64</v>
      </c>
      <c r="CO57" s="1248"/>
      <c r="CP57" s="1248"/>
      <c r="CQ57" s="1248"/>
      <c r="CR57" s="1248"/>
      <c r="CS57" s="1248"/>
      <c r="CT57" s="1248"/>
      <c r="CU57" s="1248"/>
      <c r="CV57" s="1248">
        <v>66.3</v>
      </c>
      <c r="CW57" s="1248"/>
      <c r="CX57" s="1248"/>
      <c r="CY57" s="1248"/>
      <c r="CZ57" s="1248"/>
      <c r="DA57" s="1248"/>
      <c r="DB57" s="1248"/>
      <c r="DC57" s="1248"/>
      <c r="DD57" s="382"/>
      <c r="DE57" s="381"/>
    </row>
    <row r="58" spans="1:109" s="377" customFormat="1" x14ac:dyDescent="0.15">
      <c r="A58" s="363"/>
      <c r="B58" s="381"/>
      <c r="G58" s="1243"/>
      <c r="H58" s="1243"/>
      <c r="I58" s="1262"/>
      <c r="J58" s="1262"/>
      <c r="K58" s="1259"/>
      <c r="L58" s="1259"/>
      <c r="M58" s="1259"/>
      <c r="N58" s="1259"/>
      <c r="AM58" s="363"/>
      <c r="AN58" s="1247"/>
      <c r="AO58" s="1247"/>
      <c r="AP58" s="1247"/>
      <c r="AQ58" s="1247"/>
      <c r="AR58" s="1247"/>
      <c r="AS58" s="1247"/>
      <c r="AT58" s="1247"/>
      <c r="AU58" s="1247"/>
      <c r="AV58" s="1247"/>
      <c r="AW58" s="1247"/>
      <c r="AX58" s="1247"/>
      <c r="AY58" s="1247"/>
      <c r="AZ58" s="1247"/>
      <c r="BA58" s="1247"/>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622</v>
      </c>
    </row>
    <row r="64" spans="1:109" x14ac:dyDescent="0.15">
      <c r="B64" s="369"/>
      <c r="G64" s="376"/>
      <c r="I64" s="389"/>
      <c r="J64" s="389"/>
      <c r="K64" s="389"/>
      <c r="L64" s="389"/>
      <c r="M64" s="389"/>
      <c r="N64" s="390"/>
      <c r="AM64" s="376"/>
      <c r="AN64" s="376" t="s">
        <v>616</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50" t="s">
        <v>625</v>
      </c>
      <c r="AO65" s="1251"/>
      <c r="AP65" s="1251"/>
      <c r="AQ65" s="1251"/>
      <c r="AR65" s="1251"/>
      <c r="AS65" s="1251"/>
      <c r="AT65" s="1251"/>
      <c r="AU65" s="1251"/>
      <c r="AV65" s="1251"/>
      <c r="AW65" s="1251"/>
      <c r="AX65" s="1251"/>
      <c r="AY65" s="1251"/>
      <c r="AZ65" s="1251"/>
      <c r="BA65" s="1251"/>
      <c r="BB65" s="1251"/>
      <c r="BC65" s="1251"/>
      <c r="BD65" s="1251"/>
      <c r="BE65" s="1251"/>
      <c r="BF65" s="1251"/>
      <c r="BG65" s="1251"/>
      <c r="BH65" s="1251"/>
      <c r="BI65" s="1251"/>
      <c r="BJ65" s="1251"/>
      <c r="BK65" s="1251"/>
      <c r="BL65" s="1251"/>
      <c r="BM65" s="1251"/>
      <c r="BN65" s="1251"/>
      <c r="BO65" s="1251"/>
      <c r="BP65" s="1251"/>
      <c r="BQ65" s="1251"/>
      <c r="BR65" s="1251"/>
      <c r="BS65" s="1251"/>
      <c r="BT65" s="1251"/>
      <c r="BU65" s="1251"/>
      <c r="BV65" s="1251"/>
      <c r="BW65" s="1251"/>
      <c r="BX65" s="1251"/>
      <c r="BY65" s="1251"/>
      <c r="BZ65" s="1251"/>
      <c r="CA65" s="1251"/>
      <c r="CB65" s="1251"/>
      <c r="CC65" s="1251"/>
      <c r="CD65" s="1251"/>
      <c r="CE65" s="1251"/>
      <c r="CF65" s="1251"/>
      <c r="CG65" s="1251"/>
      <c r="CH65" s="1251"/>
      <c r="CI65" s="1251"/>
      <c r="CJ65" s="1251"/>
      <c r="CK65" s="1251"/>
      <c r="CL65" s="1251"/>
      <c r="CM65" s="1251"/>
      <c r="CN65" s="1251"/>
      <c r="CO65" s="1251"/>
      <c r="CP65" s="1251"/>
      <c r="CQ65" s="1251"/>
      <c r="CR65" s="1251"/>
      <c r="CS65" s="1251"/>
      <c r="CT65" s="1251"/>
      <c r="CU65" s="1251"/>
      <c r="CV65" s="1251"/>
      <c r="CW65" s="1251"/>
      <c r="CX65" s="1251"/>
      <c r="CY65" s="1251"/>
      <c r="CZ65" s="1251"/>
      <c r="DA65" s="1251"/>
      <c r="DB65" s="1251"/>
      <c r="DC65" s="1252"/>
    </row>
    <row r="66" spans="2:107" x14ac:dyDescent="0.15">
      <c r="B66" s="369"/>
      <c r="AN66" s="1253"/>
      <c r="AO66" s="1254"/>
      <c r="AP66" s="1254"/>
      <c r="AQ66" s="1254"/>
      <c r="AR66" s="1254"/>
      <c r="AS66" s="1254"/>
      <c r="AT66" s="1254"/>
      <c r="AU66" s="1254"/>
      <c r="AV66" s="1254"/>
      <c r="AW66" s="1254"/>
      <c r="AX66" s="1254"/>
      <c r="AY66" s="1254"/>
      <c r="AZ66" s="1254"/>
      <c r="BA66" s="1254"/>
      <c r="BB66" s="1254"/>
      <c r="BC66" s="1254"/>
      <c r="BD66" s="1254"/>
      <c r="BE66" s="1254"/>
      <c r="BF66" s="1254"/>
      <c r="BG66" s="1254"/>
      <c r="BH66" s="1254"/>
      <c r="BI66" s="1254"/>
      <c r="BJ66" s="1254"/>
      <c r="BK66" s="1254"/>
      <c r="BL66" s="1254"/>
      <c r="BM66" s="1254"/>
      <c r="BN66" s="1254"/>
      <c r="BO66" s="1254"/>
      <c r="BP66" s="1254"/>
      <c r="BQ66" s="1254"/>
      <c r="BR66" s="1254"/>
      <c r="BS66" s="1254"/>
      <c r="BT66" s="1254"/>
      <c r="BU66" s="1254"/>
      <c r="BV66" s="1254"/>
      <c r="BW66" s="1254"/>
      <c r="BX66" s="1254"/>
      <c r="BY66" s="1254"/>
      <c r="BZ66" s="1254"/>
      <c r="CA66" s="1254"/>
      <c r="CB66" s="1254"/>
      <c r="CC66" s="1254"/>
      <c r="CD66" s="1254"/>
      <c r="CE66" s="1254"/>
      <c r="CF66" s="1254"/>
      <c r="CG66" s="1254"/>
      <c r="CH66" s="1254"/>
      <c r="CI66" s="1254"/>
      <c r="CJ66" s="1254"/>
      <c r="CK66" s="1254"/>
      <c r="CL66" s="1254"/>
      <c r="CM66" s="1254"/>
      <c r="CN66" s="1254"/>
      <c r="CO66" s="1254"/>
      <c r="CP66" s="1254"/>
      <c r="CQ66" s="1254"/>
      <c r="CR66" s="1254"/>
      <c r="CS66" s="1254"/>
      <c r="CT66" s="1254"/>
      <c r="CU66" s="1254"/>
      <c r="CV66" s="1254"/>
      <c r="CW66" s="1254"/>
      <c r="CX66" s="1254"/>
      <c r="CY66" s="1254"/>
      <c r="CZ66" s="1254"/>
      <c r="DA66" s="1254"/>
      <c r="DB66" s="1254"/>
      <c r="DC66" s="1255"/>
    </row>
    <row r="67" spans="2:107" x14ac:dyDescent="0.15">
      <c r="B67" s="369"/>
      <c r="AN67" s="1253"/>
      <c r="AO67" s="1254"/>
      <c r="AP67" s="1254"/>
      <c r="AQ67" s="1254"/>
      <c r="AR67" s="1254"/>
      <c r="AS67" s="1254"/>
      <c r="AT67" s="1254"/>
      <c r="AU67" s="1254"/>
      <c r="AV67" s="1254"/>
      <c r="AW67" s="1254"/>
      <c r="AX67" s="1254"/>
      <c r="AY67" s="1254"/>
      <c r="AZ67" s="1254"/>
      <c r="BA67" s="1254"/>
      <c r="BB67" s="1254"/>
      <c r="BC67" s="1254"/>
      <c r="BD67" s="1254"/>
      <c r="BE67" s="1254"/>
      <c r="BF67" s="1254"/>
      <c r="BG67" s="1254"/>
      <c r="BH67" s="1254"/>
      <c r="BI67" s="1254"/>
      <c r="BJ67" s="1254"/>
      <c r="BK67" s="1254"/>
      <c r="BL67" s="1254"/>
      <c r="BM67" s="1254"/>
      <c r="BN67" s="1254"/>
      <c r="BO67" s="1254"/>
      <c r="BP67" s="1254"/>
      <c r="BQ67" s="1254"/>
      <c r="BR67" s="1254"/>
      <c r="BS67" s="1254"/>
      <c r="BT67" s="1254"/>
      <c r="BU67" s="1254"/>
      <c r="BV67" s="1254"/>
      <c r="BW67" s="1254"/>
      <c r="BX67" s="1254"/>
      <c r="BY67" s="1254"/>
      <c r="BZ67" s="1254"/>
      <c r="CA67" s="1254"/>
      <c r="CB67" s="1254"/>
      <c r="CC67" s="1254"/>
      <c r="CD67" s="1254"/>
      <c r="CE67" s="1254"/>
      <c r="CF67" s="1254"/>
      <c r="CG67" s="1254"/>
      <c r="CH67" s="1254"/>
      <c r="CI67" s="1254"/>
      <c r="CJ67" s="1254"/>
      <c r="CK67" s="1254"/>
      <c r="CL67" s="1254"/>
      <c r="CM67" s="1254"/>
      <c r="CN67" s="1254"/>
      <c r="CO67" s="1254"/>
      <c r="CP67" s="1254"/>
      <c r="CQ67" s="1254"/>
      <c r="CR67" s="1254"/>
      <c r="CS67" s="1254"/>
      <c r="CT67" s="1254"/>
      <c r="CU67" s="1254"/>
      <c r="CV67" s="1254"/>
      <c r="CW67" s="1254"/>
      <c r="CX67" s="1254"/>
      <c r="CY67" s="1254"/>
      <c r="CZ67" s="1254"/>
      <c r="DA67" s="1254"/>
      <c r="DB67" s="1254"/>
      <c r="DC67" s="1255"/>
    </row>
    <row r="68" spans="2:107" x14ac:dyDescent="0.15">
      <c r="B68" s="369"/>
      <c r="AN68" s="1253"/>
      <c r="AO68" s="1254"/>
      <c r="AP68" s="1254"/>
      <c r="AQ68" s="1254"/>
      <c r="AR68" s="1254"/>
      <c r="AS68" s="1254"/>
      <c r="AT68" s="1254"/>
      <c r="AU68" s="1254"/>
      <c r="AV68" s="1254"/>
      <c r="AW68" s="1254"/>
      <c r="AX68" s="1254"/>
      <c r="AY68" s="1254"/>
      <c r="AZ68" s="1254"/>
      <c r="BA68" s="1254"/>
      <c r="BB68" s="1254"/>
      <c r="BC68" s="1254"/>
      <c r="BD68" s="1254"/>
      <c r="BE68" s="1254"/>
      <c r="BF68" s="1254"/>
      <c r="BG68" s="1254"/>
      <c r="BH68" s="1254"/>
      <c r="BI68" s="1254"/>
      <c r="BJ68" s="1254"/>
      <c r="BK68" s="1254"/>
      <c r="BL68" s="1254"/>
      <c r="BM68" s="1254"/>
      <c r="BN68" s="1254"/>
      <c r="BO68" s="1254"/>
      <c r="BP68" s="1254"/>
      <c r="BQ68" s="1254"/>
      <c r="BR68" s="1254"/>
      <c r="BS68" s="1254"/>
      <c r="BT68" s="1254"/>
      <c r="BU68" s="1254"/>
      <c r="BV68" s="1254"/>
      <c r="BW68" s="1254"/>
      <c r="BX68" s="1254"/>
      <c r="BY68" s="1254"/>
      <c r="BZ68" s="1254"/>
      <c r="CA68" s="1254"/>
      <c r="CB68" s="1254"/>
      <c r="CC68" s="1254"/>
      <c r="CD68" s="1254"/>
      <c r="CE68" s="1254"/>
      <c r="CF68" s="1254"/>
      <c r="CG68" s="1254"/>
      <c r="CH68" s="1254"/>
      <c r="CI68" s="1254"/>
      <c r="CJ68" s="1254"/>
      <c r="CK68" s="1254"/>
      <c r="CL68" s="1254"/>
      <c r="CM68" s="1254"/>
      <c r="CN68" s="1254"/>
      <c r="CO68" s="1254"/>
      <c r="CP68" s="1254"/>
      <c r="CQ68" s="1254"/>
      <c r="CR68" s="1254"/>
      <c r="CS68" s="1254"/>
      <c r="CT68" s="1254"/>
      <c r="CU68" s="1254"/>
      <c r="CV68" s="1254"/>
      <c r="CW68" s="1254"/>
      <c r="CX68" s="1254"/>
      <c r="CY68" s="1254"/>
      <c r="CZ68" s="1254"/>
      <c r="DA68" s="1254"/>
      <c r="DB68" s="1254"/>
      <c r="DC68" s="1255"/>
    </row>
    <row r="69" spans="2:107" x14ac:dyDescent="0.15">
      <c r="B69" s="369"/>
      <c r="AN69" s="1256"/>
      <c r="AO69" s="1257"/>
      <c r="AP69" s="1257"/>
      <c r="AQ69" s="1257"/>
      <c r="AR69" s="1257"/>
      <c r="AS69" s="1257"/>
      <c r="AT69" s="1257"/>
      <c r="AU69" s="1257"/>
      <c r="AV69" s="1257"/>
      <c r="AW69" s="1257"/>
      <c r="AX69" s="1257"/>
      <c r="AY69" s="1257"/>
      <c r="AZ69" s="1257"/>
      <c r="BA69" s="1257"/>
      <c r="BB69" s="1257"/>
      <c r="BC69" s="1257"/>
      <c r="BD69" s="1257"/>
      <c r="BE69" s="1257"/>
      <c r="BF69" s="1257"/>
      <c r="BG69" s="1257"/>
      <c r="BH69" s="1257"/>
      <c r="BI69" s="1257"/>
      <c r="BJ69" s="1257"/>
      <c r="BK69" s="1257"/>
      <c r="BL69" s="1257"/>
      <c r="BM69" s="1257"/>
      <c r="BN69" s="1257"/>
      <c r="BO69" s="1257"/>
      <c r="BP69" s="1257"/>
      <c r="BQ69" s="1257"/>
      <c r="BR69" s="1257"/>
      <c r="BS69" s="1257"/>
      <c r="BT69" s="1257"/>
      <c r="BU69" s="1257"/>
      <c r="BV69" s="1257"/>
      <c r="BW69" s="1257"/>
      <c r="BX69" s="1257"/>
      <c r="BY69" s="1257"/>
      <c r="BZ69" s="1257"/>
      <c r="CA69" s="1257"/>
      <c r="CB69" s="1257"/>
      <c r="CC69" s="1257"/>
      <c r="CD69" s="1257"/>
      <c r="CE69" s="1257"/>
      <c r="CF69" s="1257"/>
      <c r="CG69" s="1257"/>
      <c r="CH69" s="1257"/>
      <c r="CI69" s="1257"/>
      <c r="CJ69" s="1257"/>
      <c r="CK69" s="1257"/>
      <c r="CL69" s="1257"/>
      <c r="CM69" s="1257"/>
      <c r="CN69" s="1257"/>
      <c r="CO69" s="1257"/>
      <c r="CP69" s="1257"/>
      <c r="CQ69" s="1257"/>
      <c r="CR69" s="1257"/>
      <c r="CS69" s="1257"/>
      <c r="CT69" s="1257"/>
      <c r="CU69" s="1257"/>
      <c r="CV69" s="1257"/>
      <c r="CW69" s="1257"/>
      <c r="CX69" s="1257"/>
      <c r="CY69" s="1257"/>
      <c r="CZ69" s="1257"/>
      <c r="DA69" s="1257"/>
      <c r="DB69" s="1257"/>
      <c r="DC69" s="1258"/>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617</v>
      </c>
    </row>
    <row r="72" spans="2:107" x14ac:dyDescent="0.15">
      <c r="B72" s="369"/>
      <c r="G72" s="1243"/>
      <c r="H72" s="1243"/>
      <c r="I72" s="1243"/>
      <c r="J72" s="1243"/>
      <c r="K72" s="379"/>
      <c r="L72" s="379"/>
      <c r="M72" s="380"/>
      <c r="N72" s="380"/>
      <c r="AN72" s="1244"/>
      <c r="AO72" s="1245"/>
      <c r="AP72" s="1245"/>
      <c r="AQ72" s="1245"/>
      <c r="AR72" s="1245"/>
      <c r="AS72" s="1245"/>
      <c r="AT72" s="1245"/>
      <c r="AU72" s="1245"/>
      <c r="AV72" s="1245"/>
      <c r="AW72" s="1245"/>
      <c r="AX72" s="1245"/>
      <c r="AY72" s="1245"/>
      <c r="AZ72" s="1245"/>
      <c r="BA72" s="1245"/>
      <c r="BB72" s="1245"/>
      <c r="BC72" s="1245"/>
      <c r="BD72" s="1245"/>
      <c r="BE72" s="1245"/>
      <c r="BF72" s="1245"/>
      <c r="BG72" s="1245"/>
      <c r="BH72" s="1245"/>
      <c r="BI72" s="1245"/>
      <c r="BJ72" s="1245"/>
      <c r="BK72" s="1245"/>
      <c r="BL72" s="1245"/>
      <c r="BM72" s="1245"/>
      <c r="BN72" s="1245"/>
      <c r="BO72" s="1246"/>
      <c r="BP72" s="1247" t="s">
        <v>570</v>
      </c>
      <c r="BQ72" s="1247"/>
      <c r="BR72" s="1247"/>
      <c r="BS72" s="1247"/>
      <c r="BT72" s="1247"/>
      <c r="BU72" s="1247"/>
      <c r="BV72" s="1247"/>
      <c r="BW72" s="1247"/>
      <c r="BX72" s="1247" t="s">
        <v>571</v>
      </c>
      <c r="BY72" s="1247"/>
      <c r="BZ72" s="1247"/>
      <c r="CA72" s="1247"/>
      <c r="CB72" s="1247"/>
      <c r="CC72" s="1247"/>
      <c r="CD72" s="1247"/>
      <c r="CE72" s="1247"/>
      <c r="CF72" s="1247" t="s">
        <v>572</v>
      </c>
      <c r="CG72" s="1247"/>
      <c r="CH72" s="1247"/>
      <c r="CI72" s="1247"/>
      <c r="CJ72" s="1247"/>
      <c r="CK72" s="1247"/>
      <c r="CL72" s="1247"/>
      <c r="CM72" s="1247"/>
      <c r="CN72" s="1247" t="s">
        <v>573</v>
      </c>
      <c r="CO72" s="1247"/>
      <c r="CP72" s="1247"/>
      <c r="CQ72" s="1247"/>
      <c r="CR72" s="1247"/>
      <c r="CS72" s="1247"/>
      <c r="CT72" s="1247"/>
      <c r="CU72" s="1247"/>
      <c r="CV72" s="1247" t="s">
        <v>574</v>
      </c>
      <c r="CW72" s="1247"/>
      <c r="CX72" s="1247"/>
      <c r="CY72" s="1247"/>
      <c r="CZ72" s="1247"/>
      <c r="DA72" s="1247"/>
      <c r="DB72" s="1247"/>
      <c r="DC72" s="1247"/>
    </row>
    <row r="73" spans="2:107" x14ac:dyDescent="0.15">
      <c r="B73" s="369"/>
      <c r="G73" s="1260"/>
      <c r="H73" s="1260"/>
      <c r="I73" s="1260"/>
      <c r="J73" s="1260"/>
      <c r="K73" s="1263"/>
      <c r="L73" s="1263"/>
      <c r="M73" s="1263"/>
      <c r="N73" s="1263"/>
      <c r="AM73" s="378"/>
      <c r="AN73" s="1249" t="s">
        <v>618</v>
      </c>
      <c r="AO73" s="1249"/>
      <c r="AP73" s="1249"/>
      <c r="AQ73" s="1249"/>
      <c r="AR73" s="1249"/>
      <c r="AS73" s="1249"/>
      <c r="AT73" s="1249"/>
      <c r="AU73" s="1249"/>
      <c r="AV73" s="1249"/>
      <c r="AW73" s="1249"/>
      <c r="AX73" s="1249"/>
      <c r="AY73" s="1249"/>
      <c r="AZ73" s="1249"/>
      <c r="BA73" s="1249"/>
      <c r="BB73" s="1249" t="s">
        <v>619</v>
      </c>
      <c r="BC73" s="1249"/>
      <c r="BD73" s="1249"/>
      <c r="BE73" s="1249"/>
      <c r="BF73" s="1249"/>
      <c r="BG73" s="1249"/>
      <c r="BH73" s="1249"/>
      <c r="BI73" s="1249"/>
      <c r="BJ73" s="1249"/>
      <c r="BK73" s="1249"/>
      <c r="BL73" s="1249"/>
      <c r="BM73" s="1249"/>
      <c r="BN73" s="1249"/>
      <c r="BO73" s="1249"/>
      <c r="BP73" s="1248"/>
      <c r="BQ73" s="1248"/>
      <c r="BR73" s="1248"/>
      <c r="BS73" s="1248"/>
      <c r="BT73" s="1248"/>
      <c r="BU73" s="1248"/>
      <c r="BV73" s="1248"/>
      <c r="BW73" s="1248"/>
      <c r="BX73" s="1248"/>
      <c r="BY73" s="1248"/>
      <c r="BZ73" s="1248"/>
      <c r="CA73" s="1248"/>
      <c r="CB73" s="1248"/>
      <c r="CC73" s="1248"/>
      <c r="CD73" s="1248"/>
      <c r="CE73" s="1248"/>
      <c r="CF73" s="1248"/>
      <c r="CG73" s="1248"/>
      <c r="CH73" s="1248"/>
      <c r="CI73" s="1248"/>
      <c r="CJ73" s="1248"/>
      <c r="CK73" s="1248"/>
      <c r="CL73" s="1248"/>
      <c r="CM73" s="1248"/>
      <c r="CN73" s="1248"/>
      <c r="CO73" s="1248"/>
      <c r="CP73" s="1248"/>
      <c r="CQ73" s="1248"/>
      <c r="CR73" s="1248"/>
      <c r="CS73" s="1248"/>
      <c r="CT73" s="1248"/>
      <c r="CU73" s="1248"/>
      <c r="CV73" s="1248"/>
      <c r="CW73" s="1248"/>
      <c r="CX73" s="1248"/>
      <c r="CY73" s="1248"/>
      <c r="CZ73" s="1248"/>
      <c r="DA73" s="1248"/>
      <c r="DB73" s="1248"/>
      <c r="DC73" s="1248"/>
    </row>
    <row r="74" spans="2:107" x14ac:dyDescent="0.15">
      <c r="B74" s="369"/>
      <c r="G74" s="1260"/>
      <c r="H74" s="1260"/>
      <c r="I74" s="1260"/>
      <c r="J74" s="1260"/>
      <c r="K74" s="1263"/>
      <c r="L74" s="1263"/>
      <c r="M74" s="1263"/>
      <c r="N74" s="1263"/>
      <c r="AM74" s="378"/>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x14ac:dyDescent="0.15">
      <c r="B75" s="369"/>
      <c r="G75" s="1260"/>
      <c r="H75" s="1260"/>
      <c r="I75" s="1243"/>
      <c r="J75" s="1243"/>
      <c r="K75" s="1259"/>
      <c r="L75" s="1259"/>
      <c r="M75" s="1259"/>
      <c r="N75" s="1259"/>
      <c r="AM75" s="378"/>
      <c r="AN75" s="1249"/>
      <c r="AO75" s="1249"/>
      <c r="AP75" s="1249"/>
      <c r="AQ75" s="1249"/>
      <c r="AR75" s="1249"/>
      <c r="AS75" s="1249"/>
      <c r="AT75" s="1249"/>
      <c r="AU75" s="1249"/>
      <c r="AV75" s="1249"/>
      <c r="AW75" s="1249"/>
      <c r="AX75" s="1249"/>
      <c r="AY75" s="1249"/>
      <c r="AZ75" s="1249"/>
      <c r="BA75" s="1249"/>
      <c r="BB75" s="1249" t="s">
        <v>623</v>
      </c>
      <c r="BC75" s="1249"/>
      <c r="BD75" s="1249"/>
      <c r="BE75" s="1249"/>
      <c r="BF75" s="1249"/>
      <c r="BG75" s="1249"/>
      <c r="BH75" s="1249"/>
      <c r="BI75" s="1249"/>
      <c r="BJ75" s="1249"/>
      <c r="BK75" s="1249"/>
      <c r="BL75" s="1249"/>
      <c r="BM75" s="1249"/>
      <c r="BN75" s="1249"/>
      <c r="BO75" s="1249"/>
      <c r="BP75" s="1248">
        <v>8.8000000000000007</v>
      </c>
      <c r="BQ75" s="1248"/>
      <c r="BR75" s="1248"/>
      <c r="BS75" s="1248"/>
      <c r="BT75" s="1248"/>
      <c r="BU75" s="1248"/>
      <c r="BV75" s="1248"/>
      <c r="BW75" s="1248"/>
      <c r="BX75" s="1248">
        <v>8.4</v>
      </c>
      <c r="BY75" s="1248"/>
      <c r="BZ75" s="1248"/>
      <c r="CA75" s="1248"/>
      <c r="CB75" s="1248"/>
      <c r="CC75" s="1248"/>
      <c r="CD75" s="1248"/>
      <c r="CE75" s="1248"/>
      <c r="CF75" s="1248">
        <v>7.2</v>
      </c>
      <c r="CG75" s="1248"/>
      <c r="CH75" s="1248"/>
      <c r="CI75" s="1248"/>
      <c r="CJ75" s="1248"/>
      <c r="CK75" s="1248"/>
      <c r="CL75" s="1248"/>
      <c r="CM75" s="1248"/>
      <c r="CN75" s="1248">
        <v>6.4</v>
      </c>
      <c r="CO75" s="1248"/>
      <c r="CP75" s="1248"/>
      <c r="CQ75" s="1248"/>
      <c r="CR75" s="1248"/>
      <c r="CS75" s="1248"/>
      <c r="CT75" s="1248"/>
      <c r="CU75" s="1248"/>
      <c r="CV75" s="1248">
        <v>5.8</v>
      </c>
      <c r="CW75" s="1248"/>
      <c r="CX75" s="1248"/>
      <c r="CY75" s="1248"/>
      <c r="CZ75" s="1248"/>
      <c r="DA75" s="1248"/>
      <c r="DB75" s="1248"/>
      <c r="DC75" s="1248"/>
    </row>
    <row r="76" spans="2:107" x14ac:dyDescent="0.15">
      <c r="B76" s="369"/>
      <c r="G76" s="1260"/>
      <c r="H76" s="1260"/>
      <c r="I76" s="1243"/>
      <c r="J76" s="1243"/>
      <c r="K76" s="1259"/>
      <c r="L76" s="1259"/>
      <c r="M76" s="1259"/>
      <c r="N76" s="1259"/>
      <c r="AM76" s="378"/>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x14ac:dyDescent="0.15">
      <c r="B77" s="369"/>
      <c r="G77" s="1243"/>
      <c r="H77" s="1243"/>
      <c r="I77" s="1243"/>
      <c r="J77" s="1243"/>
      <c r="K77" s="1263"/>
      <c r="L77" s="1263"/>
      <c r="M77" s="1263"/>
      <c r="N77" s="1263"/>
      <c r="AN77" s="1247" t="s">
        <v>621</v>
      </c>
      <c r="AO77" s="1247"/>
      <c r="AP77" s="1247"/>
      <c r="AQ77" s="1247"/>
      <c r="AR77" s="1247"/>
      <c r="AS77" s="1247"/>
      <c r="AT77" s="1247"/>
      <c r="AU77" s="1247"/>
      <c r="AV77" s="1247"/>
      <c r="AW77" s="1247"/>
      <c r="AX77" s="1247"/>
      <c r="AY77" s="1247"/>
      <c r="AZ77" s="1247"/>
      <c r="BA77" s="1247"/>
      <c r="BB77" s="1249" t="s">
        <v>619</v>
      </c>
      <c r="BC77" s="1249"/>
      <c r="BD77" s="1249"/>
      <c r="BE77" s="1249"/>
      <c r="BF77" s="1249"/>
      <c r="BG77" s="1249"/>
      <c r="BH77" s="1249"/>
      <c r="BI77" s="1249"/>
      <c r="BJ77" s="1249"/>
      <c r="BK77" s="1249"/>
      <c r="BL77" s="1249"/>
      <c r="BM77" s="1249"/>
      <c r="BN77" s="1249"/>
      <c r="BO77" s="1249"/>
      <c r="BP77" s="1248">
        <v>0</v>
      </c>
      <c r="BQ77" s="1248"/>
      <c r="BR77" s="1248"/>
      <c r="BS77" s="1248"/>
      <c r="BT77" s="1248"/>
      <c r="BU77" s="1248"/>
      <c r="BV77" s="1248"/>
      <c r="BW77" s="1248"/>
      <c r="BX77" s="1248">
        <v>0</v>
      </c>
      <c r="BY77" s="1248"/>
      <c r="BZ77" s="1248"/>
      <c r="CA77" s="1248"/>
      <c r="CB77" s="1248"/>
      <c r="CC77" s="1248"/>
      <c r="CD77" s="1248"/>
      <c r="CE77" s="1248"/>
      <c r="CF77" s="1248">
        <v>0</v>
      </c>
      <c r="CG77" s="1248"/>
      <c r="CH77" s="1248"/>
      <c r="CI77" s="1248"/>
      <c r="CJ77" s="1248"/>
      <c r="CK77" s="1248"/>
      <c r="CL77" s="1248"/>
      <c r="CM77" s="1248"/>
      <c r="CN77" s="1248">
        <v>0</v>
      </c>
      <c r="CO77" s="1248"/>
      <c r="CP77" s="1248"/>
      <c r="CQ77" s="1248"/>
      <c r="CR77" s="1248"/>
      <c r="CS77" s="1248"/>
      <c r="CT77" s="1248"/>
      <c r="CU77" s="1248"/>
      <c r="CV77" s="1248">
        <v>0</v>
      </c>
      <c r="CW77" s="1248"/>
      <c r="CX77" s="1248"/>
      <c r="CY77" s="1248"/>
      <c r="CZ77" s="1248"/>
      <c r="DA77" s="1248"/>
      <c r="DB77" s="1248"/>
      <c r="DC77" s="1248"/>
    </row>
    <row r="78" spans="2:107" x14ac:dyDescent="0.15">
      <c r="B78" s="369"/>
      <c r="G78" s="1243"/>
      <c r="H78" s="1243"/>
      <c r="I78" s="1243"/>
      <c r="J78" s="1243"/>
      <c r="K78" s="1263"/>
      <c r="L78" s="1263"/>
      <c r="M78" s="1263"/>
      <c r="N78" s="1263"/>
      <c r="AN78" s="1247"/>
      <c r="AO78" s="1247"/>
      <c r="AP78" s="1247"/>
      <c r="AQ78" s="1247"/>
      <c r="AR78" s="1247"/>
      <c r="AS78" s="1247"/>
      <c r="AT78" s="1247"/>
      <c r="AU78" s="1247"/>
      <c r="AV78" s="1247"/>
      <c r="AW78" s="1247"/>
      <c r="AX78" s="1247"/>
      <c r="AY78" s="1247"/>
      <c r="AZ78" s="1247"/>
      <c r="BA78" s="1247"/>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x14ac:dyDescent="0.15">
      <c r="B79" s="369"/>
      <c r="G79" s="1243"/>
      <c r="H79" s="1243"/>
      <c r="I79" s="1262"/>
      <c r="J79" s="1262"/>
      <c r="K79" s="1264"/>
      <c r="L79" s="1264"/>
      <c r="M79" s="1264"/>
      <c r="N79" s="1264"/>
      <c r="AN79" s="1247"/>
      <c r="AO79" s="1247"/>
      <c r="AP79" s="1247"/>
      <c r="AQ79" s="1247"/>
      <c r="AR79" s="1247"/>
      <c r="AS79" s="1247"/>
      <c r="AT79" s="1247"/>
      <c r="AU79" s="1247"/>
      <c r="AV79" s="1247"/>
      <c r="AW79" s="1247"/>
      <c r="AX79" s="1247"/>
      <c r="AY79" s="1247"/>
      <c r="AZ79" s="1247"/>
      <c r="BA79" s="1247"/>
      <c r="BB79" s="1249" t="s">
        <v>623</v>
      </c>
      <c r="BC79" s="1249"/>
      <c r="BD79" s="1249"/>
      <c r="BE79" s="1249"/>
      <c r="BF79" s="1249"/>
      <c r="BG79" s="1249"/>
      <c r="BH79" s="1249"/>
      <c r="BI79" s="1249"/>
      <c r="BJ79" s="1249"/>
      <c r="BK79" s="1249"/>
      <c r="BL79" s="1249"/>
      <c r="BM79" s="1249"/>
      <c r="BN79" s="1249"/>
      <c r="BO79" s="1249"/>
      <c r="BP79" s="1248">
        <v>8.5</v>
      </c>
      <c r="BQ79" s="1248"/>
      <c r="BR79" s="1248"/>
      <c r="BS79" s="1248"/>
      <c r="BT79" s="1248"/>
      <c r="BU79" s="1248"/>
      <c r="BV79" s="1248"/>
      <c r="BW79" s="1248"/>
      <c r="BX79" s="1248">
        <v>8.6</v>
      </c>
      <c r="BY79" s="1248"/>
      <c r="BZ79" s="1248"/>
      <c r="CA79" s="1248"/>
      <c r="CB79" s="1248"/>
      <c r="CC79" s="1248"/>
      <c r="CD79" s="1248"/>
      <c r="CE79" s="1248"/>
      <c r="CF79" s="1248">
        <v>8.6</v>
      </c>
      <c r="CG79" s="1248"/>
      <c r="CH79" s="1248"/>
      <c r="CI79" s="1248"/>
      <c r="CJ79" s="1248"/>
      <c r="CK79" s="1248"/>
      <c r="CL79" s="1248"/>
      <c r="CM79" s="1248"/>
      <c r="CN79" s="1248">
        <v>8.9</v>
      </c>
      <c r="CO79" s="1248"/>
      <c r="CP79" s="1248"/>
      <c r="CQ79" s="1248"/>
      <c r="CR79" s="1248"/>
      <c r="CS79" s="1248"/>
      <c r="CT79" s="1248"/>
      <c r="CU79" s="1248"/>
      <c r="CV79" s="1248">
        <v>8</v>
      </c>
      <c r="CW79" s="1248"/>
      <c r="CX79" s="1248"/>
      <c r="CY79" s="1248"/>
      <c r="CZ79" s="1248"/>
      <c r="DA79" s="1248"/>
      <c r="DB79" s="1248"/>
      <c r="DC79" s="1248"/>
    </row>
    <row r="80" spans="2:107" x14ac:dyDescent="0.15">
      <c r="B80" s="369"/>
      <c r="G80" s="1243"/>
      <c r="H80" s="1243"/>
      <c r="I80" s="1262"/>
      <c r="J80" s="1262"/>
      <c r="K80" s="1264"/>
      <c r="L80" s="1264"/>
      <c r="M80" s="1264"/>
      <c r="N80" s="1264"/>
      <c r="AN80" s="1247"/>
      <c r="AO80" s="1247"/>
      <c r="AP80" s="1247"/>
      <c r="AQ80" s="1247"/>
      <c r="AR80" s="1247"/>
      <c r="AS80" s="1247"/>
      <c r="AT80" s="1247"/>
      <c r="AU80" s="1247"/>
      <c r="AV80" s="1247"/>
      <c r="AW80" s="1247"/>
      <c r="AX80" s="1247"/>
      <c r="AY80" s="1247"/>
      <c r="AZ80" s="1247"/>
      <c r="BA80" s="1247"/>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aeygSNhTpgzQisZSIZcU6lfxPPCRUrbjkjLUHrCNUPlGb6aosc3cFa2iTJJIaXP7dFEUeuztV5h8zl3FAayxWQ==" saltValue="qOfEcnaN4l5Kfx+nrrVIC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374A3-4F91-48D8-A8DC-40B7B04FE822}">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47" customWidth="1"/>
    <col min="35" max="122" width="2.5" style="246" customWidth="1"/>
    <col min="123" max="16384" width="2.5" style="246" hidden="1"/>
  </cols>
  <sheetData>
    <row r="1" spans="1:34" ht="13.5" customHeight="1" x14ac:dyDescent="0.15">
      <c r="A1" s="246"/>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row>
    <row r="2" spans="1:34" x14ac:dyDescent="0.15">
      <c r="S2" s="246"/>
      <c r="AH2" s="246"/>
    </row>
    <row r="3" spans="1:34" x14ac:dyDescent="0.15">
      <c r="C3" s="246"/>
      <c r="D3" s="246"/>
      <c r="E3" s="246"/>
      <c r="F3" s="246"/>
      <c r="G3" s="246"/>
      <c r="H3" s="246"/>
      <c r="I3" s="246"/>
      <c r="J3" s="246"/>
      <c r="K3" s="246"/>
      <c r="L3" s="246"/>
      <c r="M3" s="246"/>
      <c r="N3" s="246"/>
      <c r="O3" s="246"/>
      <c r="P3" s="246"/>
      <c r="Q3" s="246"/>
      <c r="R3" s="246"/>
      <c r="S3" s="246"/>
      <c r="U3" s="246"/>
      <c r="V3" s="246"/>
      <c r="W3" s="246"/>
      <c r="X3" s="246"/>
      <c r="Y3" s="246"/>
      <c r="Z3" s="246"/>
      <c r="AA3" s="246"/>
      <c r="AB3" s="246"/>
      <c r="AC3" s="246"/>
      <c r="AD3" s="246"/>
      <c r="AE3" s="246"/>
      <c r="AF3" s="246"/>
      <c r="AG3" s="246"/>
      <c r="AH3" s="246"/>
    </row>
    <row r="4" spans="1:34" x14ac:dyDescent="0.15"/>
    <row r="5" spans="1:34" x14ac:dyDescent="0.15"/>
    <row r="6" spans="1:34" x14ac:dyDescent="0.15"/>
    <row r="7" spans="1:34" x14ac:dyDescent="0.15"/>
    <row r="8" spans="1:34" x14ac:dyDescent="0.15"/>
    <row r="9" spans="1:34" x14ac:dyDescent="0.15">
      <c r="AH9" s="24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6"/>
    </row>
    <row r="18" spans="12:34" x14ac:dyDescent="0.15"/>
    <row r="19" spans="12:34" x14ac:dyDescent="0.15"/>
    <row r="20" spans="12:34" x14ac:dyDescent="0.15">
      <c r="AH20" s="246"/>
    </row>
    <row r="21" spans="12:34" x14ac:dyDescent="0.15">
      <c r="AH21" s="246"/>
    </row>
    <row r="22" spans="12:34" x14ac:dyDescent="0.15"/>
    <row r="23" spans="12:34" x14ac:dyDescent="0.15"/>
    <row r="24" spans="12:34" x14ac:dyDescent="0.15">
      <c r="Q24" s="246"/>
    </row>
    <row r="25" spans="12:34" x14ac:dyDescent="0.15"/>
    <row r="26" spans="12:34" x14ac:dyDescent="0.15"/>
    <row r="27" spans="12:34" x14ac:dyDescent="0.15"/>
    <row r="28" spans="12:34" x14ac:dyDescent="0.15">
      <c r="O28" s="246"/>
      <c r="T28" s="246"/>
      <c r="AH28" s="246"/>
    </row>
    <row r="29" spans="12:34" x14ac:dyDescent="0.15"/>
    <row r="30" spans="12:34" x14ac:dyDescent="0.15"/>
    <row r="31" spans="12:34" x14ac:dyDescent="0.15">
      <c r="Q31" s="246"/>
    </row>
    <row r="32" spans="12:34" x14ac:dyDescent="0.15">
      <c r="L32" s="246"/>
    </row>
    <row r="33" spans="2:34" x14ac:dyDescent="0.15">
      <c r="C33" s="246"/>
      <c r="E33" s="246"/>
      <c r="G33" s="246"/>
      <c r="I33" s="246"/>
      <c r="X33" s="246"/>
    </row>
    <row r="34" spans="2:34" x14ac:dyDescent="0.15">
      <c r="B34" s="246"/>
      <c r="P34" s="246"/>
      <c r="R34" s="246"/>
      <c r="T34" s="246"/>
    </row>
    <row r="35" spans="2:34" x14ac:dyDescent="0.15">
      <c r="D35" s="246"/>
      <c r="W35" s="246"/>
      <c r="AC35" s="246"/>
      <c r="AD35" s="246"/>
      <c r="AE35" s="246"/>
      <c r="AF35" s="246"/>
      <c r="AG35" s="246"/>
      <c r="AH35" s="246"/>
    </row>
    <row r="36" spans="2:34" x14ac:dyDescent="0.15">
      <c r="H36" s="246"/>
      <c r="J36" s="246"/>
      <c r="K36" s="246"/>
      <c r="M36" s="246"/>
      <c r="Y36" s="246"/>
      <c r="Z36" s="246"/>
      <c r="AA36" s="246"/>
      <c r="AB36" s="246"/>
      <c r="AC36" s="246"/>
      <c r="AD36" s="246"/>
      <c r="AE36" s="246"/>
      <c r="AF36" s="246"/>
      <c r="AG36" s="246"/>
      <c r="AH36" s="246"/>
    </row>
    <row r="37" spans="2:34" x14ac:dyDescent="0.15">
      <c r="AH37" s="246"/>
    </row>
    <row r="38" spans="2:34" x14ac:dyDescent="0.15">
      <c r="AG38" s="246"/>
      <c r="AH38" s="246"/>
    </row>
    <row r="39" spans="2:34" x14ac:dyDescent="0.15"/>
    <row r="40" spans="2:34" x14ac:dyDescent="0.15">
      <c r="X40" s="246"/>
    </row>
    <row r="41" spans="2:34" x14ac:dyDescent="0.15">
      <c r="R41" s="246"/>
    </row>
    <row r="42" spans="2:34" x14ac:dyDescent="0.15">
      <c r="W42" s="246"/>
    </row>
    <row r="43" spans="2:34" x14ac:dyDescent="0.15">
      <c r="Y43" s="246"/>
      <c r="Z43" s="246"/>
      <c r="AA43" s="246"/>
      <c r="AB43" s="246"/>
      <c r="AC43" s="246"/>
      <c r="AD43" s="246"/>
      <c r="AE43" s="246"/>
      <c r="AF43" s="246"/>
      <c r="AG43" s="246"/>
      <c r="AH43" s="246"/>
    </row>
    <row r="44" spans="2:34" x14ac:dyDescent="0.15">
      <c r="AH44" s="246"/>
    </row>
    <row r="45" spans="2:34" x14ac:dyDescent="0.15">
      <c r="X45" s="246"/>
    </row>
    <row r="46" spans="2:34" x14ac:dyDescent="0.15"/>
    <row r="47" spans="2:34" x14ac:dyDescent="0.15"/>
    <row r="48" spans="2:34" x14ac:dyDescent="0.15">
      <c r="W48" s="246"/>
      <c r="Y48" s="246"/>
      <c r="Z48" s="246"/>
      <c r="AA48" s="246"/>
      <c r="AB48" s="246"/>
      <c r="AC48" s="246"/>
      <c r="AD48" s="246"/>
      <c r="AE48" s="246"/>
      <c r="AF48" s="246"/>
      <c r="AG48" s="246"/>
      <c r="AH48" s="246"/>
    </row>
    <row r="49" spans="28:34" x14ac:dyDescent="0.15"/>
    <row r="50" spans="28:34" x14ac:dyDescent="0.15">
      <c r="AE50" s="246"/>
      <c r="AF50" s="246"/>
      <c r="AG50" s="246"/>
      <c r="AH50" s="246"/>
    </row>
    <row r="51" spans="28:34" x14ac:dyDescent="0.15">
      <c r="AC51" s="246"/>
      <c r="AD51" s="246"/>
      <c r="AE51" s="246"/>
      <c r="AF51" s="246"/>
      <c r="AG51" s="246"/>
      <c r="AH51" s="246"/>
    </row>
    <row r="52" spans="28:34" x14ac:dyDescent="0.15"/>
    <row r="53" spans="28:34" x14ac:dyDescent="0.15">
      <c r="AF53" s="246"/>
      <c r="AG53" s="246"/>
      <c r="AH53" s="246"/>
    </row>
    <row r="54" spans="28:34" x14ac:dyDescent="0.15">
      <c r="AH54" s="246"/>
    </row>
    <row r="55" spans="28:34" x14ac:dyDescent="0.15"/>
    <row r="56" spans="28:34" x14ac:dyDescent="0.15">
      <c r="AB56" s="246"/>
      <c r="AC56" s="246"/>
      <c r="AD56" s="246"/>
      <c r="AE56" s="246"/>
      <c r="AF56" s="246"/>
      <c r="AG56" s="246"/>
      <c r="AH56" s="246"/>
    </row>
    <row r="57" spans="28:34" x14ac:dyDescent="0.15">
      <c r="AH57" s="246"/>
    </row>
    <row r="58" spans="28:34" x14ac:dyDescent="0.15">
      <c r="AH58" s="246"/>
    </row>
    <row r="59" spans="28:34" x14ac:dyDescent="0.15"/>
    <row r="60" spans="28:34" x14ac:dyDescent="0.15"/>
    <row r="61" spans="28:34" x14ac:dyDescent="0.15"/>
    <row r="62" spans="28:34" x14ac:dyDescent="0.15"/>
    <row r="63" spans="28:34" x14ac:dyDescent="0.15">
      <c r="AH63" s="246"/>
    </row>
    <row r="64" spans="28:34" x14ac:dyDescent="0.15">
      <c r="AG64" s="246"/>
      <c r="AH64" s="246"/>
    </row>
    <row r="65" spans="28:34" x14ac:dyDescent="0.15"/>
    <row r="66" spans="28:34" x14ac:dyDescent="0.15"/>
    <row r="67" spans="28:34" x14ac:dyDescent="0.15"/>
    <row r="68" spans="28:34" x14ac:dyDescent="0.15">
      <c r="AB68" s="246"/>
      <c r="AC68" s="246"/>
      <c r="AD68" s="246"/>
      <c r="AE68" s="246"/>
      <c r="AF68" s="246"/>
      <c r="AG68" s="246"/>
      <c r="AH68" s="246"/>
    </row>
    <row r="69" spans="28:34" x14ac:dyDescent="0.15">
      <c r="AF69" s="246"/>
      <c r="AG69" s="246"/>
      <c r="AH69" s="246"/>
    </row>
    <row r="70" spans="28:34" x14ac:dyDescent="0.15"/>
    <row r="71" spans="28:34" x14ac:dyDescent="0.15"/>
    <row r="72" spans="28:34" x14ac:dyDescent="0.15"/>
    <row r="73" spans="28:34" x14ac:dyDescent="0.15"/>
    <row r="74" spans="28:34" x14ac:dyDescent="0.15"/>
    <row r="75" spans="28:34" x14ac:dyDescent="0.15">
      <c r="AH75" s="246"/>
    </row>
    <row r="76" spans="28:34" x14ac:dyDescent="0.15">
      <c r="AF76" s="246"/>
      <c r="AG76" s="246"/>
      <c r="AH76" s="246"/>
    </row>
    <row r="77" spans="28:34" x14ac:dyDescent="0.15">
      <c r="AG77" s="246"/>
      <c r="AH77" s="246"/>
    </row>
    <row r="78" spans="28:34" x14ac:dyDescent="0.15"/>
    <row r="79" spans="28:34" x14ac:dyDescent="0.15"/>
    <row r="80" spans="28:34" x14ac:dyDescent="0.15"/>
    <row r="81" spans="25:34" x14ac:dyDescent="0.15"/>
    <row r="82" spans="25:34" x14ac:dyDescent="0.15">
      <c r="Y82" s="246"/>
    </row>
    <row r="83" spans="25:34" x14ac:dyDescent="0.15">
      <c r="Y83" s="246"/>
      <c r="Z83" s="246"/>
      <c r="AA83" s="246"/>
      <c r="AB83" s="246"/>
      <c r="AC83" s="246"/>
      <c r="AD83" s="246"/>
      <c r="AE83" s="246"/>
      <c r="AF83" s="246"/>
      <c r="AG83" s="246"/>
      <c r="AH83" s="246"/>
    </row>
    <row r="84" spans="25:34" x14ac:dyDescent="0.15"/>
    <row r="85" spans="25:34" x14ac:dyDescent="0.15"/>
    <row r="86" spans="25:34" x14ac:dyDescent="0.15"/>
    <row r="87" spans="25:34" x14ac:dyDescent="0.15"/>
    <row r="88" spans="25:34" x14ac:dyDescent="0.15">
      <c r="AH88" s="24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6"/>
      <c r="AG94" s="246"/>
      <c r="AH94" s="246"/>
    </row>
    <row r="95" spans="25:34" ht="13.5" customHeight="1" x14ac:dyDescent="0.15">
      <c r="AH95" s="24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6"/>
    </row>
    <row r="102" spans="33:34" ht="13.5" customHeight="1" x14ac:dyDescent="0.15"/>
    <row r="103" spans="33:34" ht="13.5" customHeight="1" x14ac:dyDescent="0.15"/>
    <row r="104" spans="33:34" ht="13.5" customHeight="1" x14ac:dyDescent="0.15">
      <c r="AG104" s="246"/>
      <c r="AH104" s="24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6"/>
    </row>
    <row r="117" spans="34:122" ht="13.5" customHeight="1" x14ac:dyDescent="0.15"/>
    <row r="118" spans="34:122" ht="13.5" customHeight="1" x14ac:dyDescent="0.15"/>
    <row r="119" spans="34:122" ht="13.5" customHeight="1" x14ac:dyDescent="0.15"/>
    <row r="120" spans="34:122" ht="13.5" customHeight="1" x14ac:dyDescent="0.15">
      <c r="AH120" s="246"/>
    </row>
    <row r="121" spans="34:122" ht="13.5" customHeight="1" x14ac:dyDescent="0.15">
      <c r="AH121" s="246"/>
    </row>
    <row r="122" spans="34:122" ht="13.5" customHeight="1" x14ac:dyDescent="0.15"/>
    <row r="123" spans="34:122" ht="13.5" customHeight="1" x14ac:dyDescent="0.15"/>
    <row r="124" spans="34:122" ht="13.5" customHeight="1" x14ac:dyDescent="0.15"/>
    <row r="125" spans="34:122" ht="13.5" customHeight="1" x14ac:dyDescent="0.15">
      <c r="DR125" s="246" t="s">
        <v>517</v>
      </c>
    </row>
  </sheetData>
  <sheetProtection algorithmName="SHA-512" hashValue="O/aFZiTM8T9jY/3q6QBFTUpXUriyhA1G9bcm2BcZcCmjNyACmBtetVagMT43UXN1E6nmjzFKWZuhJk+Uuz8J8g==" saltValue="16r+KYNqLDpLTp8s35vdS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B30E3-9DBF-49CE-9393-AA21C541DF2E}">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7" customWidth="1"/>
    <col min="35" max="122" width="2.5" style="246" customWidth="1"/>
    <col min="123" max="16384" width="2.5" style="246" hidden="1"/>
  </cols>
  <sheetData>
    <row r="1" spans="2:34" ht="13.5" customHeight="1" x14ac:dyDescent="0.15">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row>
    <row r="2" spans="2:34" x14ac:dyDescent="0.15">
      <c r="S2" s="246"/>
      <c r="AH2" s="246"/>
    </row>
    <row r="3" spans="2:34" x14ac:dyDescent="0.15">
      <c r="C3" s="246"/>
      <c r="D3" s="246"/>
      <c r="E3" s="246"/>
      <c r="F3" s="246"/>
      <c r="G3" s="246"/>
      <c r="H3" s="246"/>
      <c r="I3" s="246"/>
      <c r="J3" s="246"/>
      <c r="K3" s="246"/>
      <c r="L3" s="246"/>
      <c r="M3" s="246"/>
      <c r="N3" s="246"/>
      <c r="O3" s="246"/>
      <c r="P3" s="246"/>
      <c r="Q3" s="246"/>
      <c r="R3" s="246"/>
      <c r="S3" s="246"/>
      <c r="U3" s="246"/>
      <c r="V3" s="246"/>
      <c r="W3" s="246"/>
      <c r="X3" s="246"/>
      <c r="Y3" s="246"/>
      <c r="Z3" s="246"/>
      <c r="AA3" s="246"/>
      <c r="AB3" s="246"/>
      <c r="AC3" s="246"/>
      <c r="AD3" s="246"/>
      <c r="AE3" s="246"/>
      <c r="AF3" s="246"/>
      <c r="AG3" s="246"/>
      <c r="AH3" s="246"/>
    </row>
    <row r="4" spans="2:34" x14ac:dyDescent="0.15"/>
    <row r="5" spans="2:34" x14ac:dyDescent="0.15"/>
    <row r="6" spans="2:34" x14ac:dyDescent="0.15"/>
    <row r="7" spans="2:34" x14ac:dyDescent="0.15"/>
    <row r="8" spans="2:34" x14ac:dyDescent="0.15"/>
    <row r="9" spans="2:34" x14ac:dyDescent="0.15">
      <c r="AH9" s="24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6"/>
    </row>
    <row r="18" spans="12:34" x14ac:dyDescent="0.15"/>
    <row r="19" spans="12:34" x14ac:dyDescent="0.15"/>
    <row r="20" spans="12:34" x14ac:dyDescent="0.15">
      <c r="AH20" s="246"/>
    </row>
    <row r="21" spans="12:34" x14ac:dyDescent="0.15">
      <c r="AH21" s="246"/>
    </row>
    <row r="22" spans="12:34" x14ac:dyDescent="0.15"/>
    <row r="23" spans="12:34" x14ac:dyDescent="0.15"/>
    <row r="24" spans="12:34" x14ac:dyDescent="0.15">
      <c r="Q24" s="246"/>
    </row>
    <row r="25" spans="12:34" x14ac:dyDescent="0.15"/>
    <row r="26" spans="12:34" x14ac:dyDescent="0.15"/>
    <row r="27" spans="12:34" x14ac:dyDescent="0.15"/>
    <row r="28" spans="12:34" x14ac:dyDescent="0.15">
      <c r="O28" s="246"/>
      <c r="T28" s="246"/>
      <c r="AH28" s="246"/>
    </row>
    <row r="29" spans="12:34" x14ac:dyDescent="0.15"/>
    <row r="30" spans="12:34" x14ac:dyDescent="0.15"/>
    <row r="31" spans="12:34" x14ac:dyDescent="0.15">
      <c r="Q31" s="246"/>
    </row>
    <row r="32" spans="12:34" x14ac:dyDescent="0.15">
      <c r="L32" s="246"/>
    </row>
    <row r="33" spans="2:34" x14ac:dyDescent="0.15">
      <c r="C33" s="246"/>
      <c r="E33" s="246"/>
      <c r="G33" s="246"/>
      <c r="I33" s="246"/>
      <c r="X33" s="246"/>
    </row>
    <row r="34" spans="2:34" x14ac:dyDescent="0.15">
      <c r="B34" s="246"/>
      <c r="P34" s="246"/>
      <c r="R34" s="246"/>
      <c r="T34" s="246"/>
    </row>
    <row r="35" spans="2:34" x14ac:dyDescent="0.15">
      <c r="D35" s="246"/>
      <c r="W35" s="246"/>
      <c r="AC35" s="246"/>
      <c r="AD35" s="246"/>
      <c r="AE35" s="246"/>
      <c r="AF35" s="246"/>
      <c r="AG35" s="246"/>
      <c r="AH35" s="246"/>
    </row>
    <row r="36" spans="2:34" x14ac:dyDescent="0.15">
      <c r="H36" s="246"/>
      <c r="J36" s="246"/>
      <c r="K36" s="246"/>
      <c r="M36" s="246"/>
      <c r="Y36" s="246"/>
      <c r="Z36" s="246"/>
      <c r="AA36" s="246"/>
      <c r="AB36" s="246"/>
      <c r="AC36" s="246"/>
      <c r="AD36" s="246"/>
      <c r="AE36" s="246"/>
      <c r="AF36" s="246"/>
      <c r="AG36" s="246"/>
      <c r="AH36" s="246"/>
    </row>
    <row r="37" spans="2:34" x14ac:dyDescent="0.15">
      <c r="AH37" s="246"/>
    </row>
    <row r="38" spans="2:34" x14ac:dyDescent="0.15">
      <c r="AG38" s="246"/>
      <c r="AH38" s="246"/>
    </row>
    <row r="39" spans="2:34" x14ac:dyDescent="0.15"/>
    <row r="40" spans="2:34" x14ac:dyDescent="0.15">
      <c r="X40" s="246"/>
    </row>
    <row r="41" spans="2:34" x14ac:dyDescent="0.15">
      <c r="R41" s="246"/>
    </row>
    <row r="42" spans="2:34" x14ac:dyDescent="0.15">
      <c r="W42" s="246"/>
    </row>
    <row r="43" spans="2:34" x14ac:dyDescent="0.15">
      <c r="Y43" s="246"/>
      <c r="Z43" s="246"/>
      <c r="AA43" s="246"/>
      <c r="AB43" s="246"/>
      <c r="AC43" s="246"/>
      <c r="AD43" s="246"/>
      <c r="AE43" s="246"/>
      <c r="AF43" s="246"/>
      <c r="AG43" s="246"/>
      <c r="AH43" s="246"/>
    </row>
    <row r="44" spans="2:34" x14ac:dyDescent="0.15">
      <c r="AH44" s="246"/>
    </row>
    <row r="45" spans="2:34" x14ac:dyDescent="0.15">
      <c r="X45" s="246"/>
    </row>
    <row r="46" spans="2:34" x14ac:dyDescent="0.15"/>
    <row r="47" spans="2:34" x14ac:dyDescent="0.15"/>
    <row r="48" spans="2:34" x14ac:dyDescent="0.15">
      <c r="W48" s="246"/>
      <c r="Y48" s="246"/>
      <c r="Z48" s="246"/>
      <c r="AA48" s="246"/>
      <c r="AB48" s="246"/>
      <c r="AC48" s="246"/>
      <c r="AD48" s="246"/>
      <c r="AE48" s="246"/>
      <c r="AF48" s="246"/>
      <c r="AG48" s="246"/>
      <c r="AH48" s="246"/>
    </row>
    <row r="49" spans="28:34" x14ac:dyDescent="0.15"/>
    <row r="50" spans="28:34" x14ac:dyDescent="0.15">
      <c r="AE50" s="246"/>
      <c r="AF50" s="246"/>
      <c r="AG50" s="246"/>
      <c r="AH50" s="246"/>
    </row>
    <row r="51" spans="28:34" x14ac:dyDescent="0.15">
      <c r="AC51" s="246"/>
      <c r="AD51" s="246"/>
      <c r="AE51" s="246"/>
      <c r="AF51" s="246"/>
      <c r="AG51" s="246"/>
      <c r="AH51" s="246"/>
    </row>
    <row r="52" spans="28:34" x14ac:dyDescent="0.15"/>
    <row r="53" spans="28:34" x14ac:dyDescent="0.15">
      <c r="AF53" s="246"/>
      <c r="AG53" s="246"/>
      <c r="AH53" s="246"/>
    </row>
    <row r="54" spans="28:34" x14ac:dyDescent="0.15">
      <c r="AH54" s="246"/>
    </row>
    <row r="55" spans="28:34" x14ac:dyDescent="0.15"/>
    <row r="56" spans="28:34" x14ac:dyDescent="0.15">
      <c r="AB56" s="246"/>
      <c r="AC56" s="246"/>
      <c r="AD56" s="246"/>
      <c r="AE56" s="246"/>
      <c r="AF56" s="246"/>
      <c r="AG56" s="246"/>
      <c r="AH56" s="246"/>
    </row>
    <row r="57" spans="28:34" x14ac:dyDescent="0.15">
      <c r="AH57" s="246"/>
    </row>
    <row r="58" spans="28:34" x14ac:dyDescent="0.15">
      <c r="AH58" s="246"/>
    </row>
    <row r="59" spans="28:34" x14ac:dyDescent="0.15">
      <c r="AG59" s="246"/>
      <c r="AH59" s="246"/>
    </row>
    <row r="60" spans="28:34" x14ac:dyDescent="0.15"/>
    <row r="61" spans="28:34" x14ac:dyDescent="0.15"/>
    <row r="62" spans="28:34" x14ac:dyDescent="0.15"/>
    <row r="63" spans="28:34" x14ac:dyDescent="0.15">
      <c r="AH63" s="246"/>
    </row>
    <row r="64" spans="28:34" x14ac:dyDescent="0.15">
      <c r="AG64" s="246"/>
      <c r="AH64" s="246"/>
    </row>
    <row r="65" spans="28:34" x14ac:dyDescent="0.15"/>
    <row r="66" spans="28:34" x14ac:dyDescent="0.15"/>
    <row r="67" spans="28:34" x14ac:dyDescent="0.15"/>
    <row r="68" spans="28:34" x14ac:dyDescent="0.15">
      <c r="AB68" s="246"/>
      <c r="AC68" s="246"/>
      <c r="AD68" s="246"/>
      <c r="AE68" s="246"/>
      <c r="AF68" s="246"/>
      <c r="AG68" s="246"/>
      <c r="AH68" s="246"/>
    </row>
    <row r="69" spans="28:34" x14ac:dyDescent="0.15">
      <c r="AF69" s="246"/>
      <c r="AG69" s="246"/>
      <c r="AH69" s="246"/>
    </row>
    <row r="70" spans="28:34" x14ac:dyDescent="0.15"/>
    <row r="71" spans="28:34" x14ac:dyDescent="0.15"/>
    <row r="72" spans="28:34" x14ac:dyDescent="0.15"/>
    <row r="73" spans="28:34" x14ac:dyDescent="0.15"/>
    <row r="74" spans="28:34" x14ac:dyDescent="0.15"/>
    <row r="75" spans="28:34" x14ac:dyDescent="0.15">
      <c r="AH75" s="246"/>
    </row>
    <row r="76" spans="28:34" x14ac:dyDescent="0.15">
      <c r="AF76" s="246"/>
      <c r="AG76" s="246"/>
      <c r="AH76" s="246"/>
    </row>
    <row r="77" spans="28:34" x14ac:dyDescent="0.15">
      <c r="AG77" s="246"/>
      <c r="AH77" s="246"/>
    </row>
    <row r="78" spans="28:34" x14ac:dyDescent="0.15"/>
    <row r="79" spans="28:34" x14ac:dyDescent="0.15"/>
    <row r="80" spans="28:34" x14ac:dyDescent="0.15"/>
    <row r="81" spans="25:34" x14ac:dyDescent="0.15"/>
    <row r="82" spans="25:34" x14ac:dyDescent="0.15">
      <c r="Y82" s="246"/>
    </row>
    <row r="83" spans="25:34" x14ac:dyDescent="0.15">
      <c r="Y83" s="246"/>
      <c r="Z83" s="246"/>
      <c r="AA83" s="246"/>
      <c r="AB83" s="246"/>
      <c r="AC83" s="246"/>
      <c r="AD83" s="246"/>
      <c r="AE83" s="246"/>
      <c r="AF83" s="246"/>
      <c r="AG83" s="246"/>
      <c r="AH83" s="246"/>
    </row>
    <row r="84" spans="25:34" x14ac:dyDescent="0.15"/>
    <row r="85" spans="25:34" x14ac:dyDescent="0.15"/>
    <row r="86" spans="25:34" x14ac:dyDescent="0.15"/>
    <row r="87" spans="25:34" x14ac:dyDescent="0.15"/>
    <row r="88" spans="25:34" x14ac:dyDescent="0.15">
      <c r="AH88" s="24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6"/>
      <c r="AG94" s="246"/>
      <c r="AH94" s="246"/>
    </row>
    <row r="95" spans="25:34" ht="13.5" customHeight="1" x14ac:dyDescent="0.15">
      <c r="AH95" s="24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6"/>
    </row>
    <row r="102" spans="33:34" ht="13.5" customHeight="1" x14ac:dyDescent="0.15"/>
    <row r="103" spans="33:34" ht="13.5" customHeight="1" x14ac:dyDescent="0.15"/>
    <row r="104" spans="33:34" ht="13.5" customHeight="1" x14ac:dyDescent="0.15">
      <c r="AG104" s="246"/>
      <c r="AH104" s="24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6"/>
    </row>
    <row r="117" spans="34:122" ht="13.5" customHeight="1" x14ac:dyDescent="0.15"/>
    <row r="118" spans="34:122" ht="13.5" customHeight="1" x14ac:dyDescent="0.15"/>
    <row r="119" spans="34:122" ht="13.5" customHeight="1" x14ac:dyDescent="0.15"/>
    <row r="120" spans="34:122" ht="13.5" customHeight="1" x14ac:dyDescent="0.15">
      <c r="AH120" s="246"/>
    </row>
    <row r="121" spans="34:122" ht="13.5" customHeight="1" x14ac:dyDescent="0.15">
      <c r="AH121" s="246"/>
    </row>
    <row r="122" spans="34:122" ht="13.5" customHeight="1" x14ac:dyDescent="0.15"/>
    <row r="123" spans="34:122" ht="13.5" customHeight="1" x14ac:dyDescent="0.15"/>
    <row r="124" spans="34:122" ht="13.5" customHeight="1" x14ac:dyDescent="0.15"/>
    <row r="125" spans="34:122" ht="13.5" customHeight="1" x14ac:dyDescent="0.15">
      <c r="DR125" s="246" t="s">
        <v>517</v>
      </c>
    </row>
  </sheetData>
  <sheetProtection algorithmName="SHA-512" hashValue="cxtBtKqDlKbe8ArsDh+hwKdGWsUPv1gnpUDVCdEM7yeRQoJ+1PqrcE09Zqy4mH3UB66CQgPyCGlnYDV/pcP3xQ==" saltValue="wQYZUrJUsu+CH/d1SR3qt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7" customWidth="1"/>
    <col min="2" max="8" width="13.375" style="137" customWidth="1"/>
    <col min="9" max="16384" width="11.125" style="137"/>
  </cols>
  <sheetData>
    <row r="1" spans="1:8" x14ac:dyDescent="0.15">
      <c r="A1" s="131"/>
      <c r="B1" s="132"/>
      <c r="C1" s="133"/>
      <c r="D1" s="134"/>
      <c r="E1" s="135"/>
      <c r="F1" s="135"/>
      <c r="G1" s="135"/>
      <c r="H1" s="136"/>
    </row>
    <row r="2" spans="1:8" x14ac:dyDescent="0.15">
      <c r="A2" s="138"/>
      <c r="B2" s="139"/>
      <c r="C2" s="140"/>
      <c r="D2" s="141" t="s">
        <v>52</v>
      </c>
      <c r="E2" s="142"/>
      <c r="F2" s="143" t="s">
        <v>567</v>
      </c>
      <c r="G2" s="144"/>
      <c r="H2" s="145"/>
    </row>
    <row r="3" spans="1:8" x14ac:dyDescent="0.15">
      <c r="A3" s="141" t="s">
        <v>560</v>
      </c>
      <c r="B3" s="146"/>
      <c r="C3" s="147"/>
      <c r="D3" s="148">
        <v>87973</v>
      </c>
      <c r="E3" s="149"/>
      <c r="F3" s="150">
        <v>202870</v>
      </c>
      <c r="G3" s="151"/>
      <c r="H3" s="152"/>
    </row>
    <row r="4" spans="1:8" x14ac:dyDescent="0.15">
      <c r="A4" s="153"/>
      <c r="B4" s="154"/>
      <c r="C4" s="155"/>
      <c r="D4" s="156">
        <v>40937</v>
      </c>
      <c r="E4" s="157"/>
      <c r="F4" s="158">
        <v>79735</v>
      </c>
      <c r="G4" s="159"/>
      <c r="H4" s="160"/>
    </row>
    <row r="5" spans="1:8" x14ac:dyDescent="0.15">
      <c r="A5" s="141" t="s">
        <v>562</v>
      </c>
      <c r="B5" s="146"/>
      <c r="C5" s="147"/>
      <c r="D5" s="148">
        <v>86185</v>
      </c>
      <c r="E5" s="149"/>
      <c r="F5" s="150">
        <v>167497</v>
      </c>
      <c r="G5" s="151"/>
      <c r="H5" s="152"/>
    </row>
    <row r="6" spans="1:8" x14ac:dyDescent="0.15">
      <c r="A6" s="153"/>
      <c r="B6" s="154"/>
      <c r="C6" s="155"/>
      <c r="D6" s="156">
        <v>40220</v>
      </c>
      <c r="E6" s="157"/>
      <c r="F6" s="158">
        <v>82571</v>
      </c>
      <c r="G6" s="159"/>
      <c r="H6" s="160"/>
    </row>
    <row r="7" spans="1:8" x14ac:dyDescent="0.15">
      <c r="A7" s="141" t="s">
        <v>563</v>
      </c>
      <c r="B7" s="146"/>
      <c r="C7" s="147"/>
      <c r="D7" s="148">
        <v>115145</v>
      </c>
      <c r="E7" s="149"/>
      <c r="F7" s="150">
        <v>190274</v>
      </c>
      <c r="G7" s="151"/>
      <c r="H7" s="152"/>
    </row>
    <row r="8" spans="1:8" x14ac:dyDescent="0.15">
      <c r="A8" s="153"/>
      <c r="B8" s="154"/>
      <c r="C8" s="155"/>
      <c r="D8" s="156">
        <v>38952</v>
      </c>
      <c r="E8" s="157"/>
      <c r="F8" s="158">
        <v>88584</v>
      </c>
      <c r="G8" s="159"/>
      <c r="H8" s="160"/>
    </row>
    <row r="9" spans="1:8" x14ac:dyDescent="0.15">
      <c r="A9" s="141" t="s">
        <v>564</v>
      </c>
      <c r="B9" s="146"/>
      <c r="C9" s="147"/>
      <c r="D9" s="148">
        <v>100746</v>
      </c>
      <c r="E9" s="149"/>
      <c r="F9" s="150">
        <v>200194</v>
      </c>
      <c r="G9" s="151"/>
      <c r="H9" s="152"/>
    </row>
    <row r="10" spans="1:8" x14ac:dyDescent="0.15">
      <c r="A10" s="153"/>
      <c r="B10" s="154"/>
      <c r="C10" s="155"/>
      <c r="D10" s="156">
        <v>63662</v>
      </c>
      <c r="E10" s="157"/>
      <c r="F10" s="158">
        <v>106422</v>
      </c>
      <c r="G10" s="159"/>
      <c r="H10" s="160"/>
    </row>
    <row r="11" spans="1:8" x14ac:dyDescent="0.15">
      <c r="A11" s="141" t="s">
        <v>565</v>
      </c>
      <c r="B11" s="146"/>
      <c r="C11" s="147"/>
      <c r="D11" s="148">
        <v>65482</v>
      </c>
      <c r="E11" s="149"/>
      <c r="F11" s="150">
        <v>122054</v>
      </c>
      <c r="G11" s="151"/>
      <c r="H11" s="152"/>
    </row>
    <row r="12" spans="1:8" x14ac:dyDescent="0.15">
      <c r="A12" s="153"/>
      <c r="B12" s="154"/>
      <c r="C12" s="161"/>
      <c r="D12" s="156">
        <v>38938</v>
      </c>
      <c r="E12" s="157"/>
      <c r="F12" s="158">
        <v>68298</v>
      </c>
      <c r="G12" s="159"/>
      <c r="H12" s="160"/>
    </row>
    <row r="13" spans="1:8" x14ac:dyDescent="0.15">
      <c r="A13" s="141"/>
      <c r="B13" s="146"/>
      <c r="C13" s="162"/>
      <c r="D13" s="163">
        <v>91106</v>
      </c>
      <c r="E13" s="164"/>
      <c r="F13" s="165">
        <v>176578</v>
      </c>
      <c r="G13" s="166"/>
      <c r="H13" s="152"/>
    </row>
    <row r="14" spans="1:8" x14ac:dyDescent="0.15">
      <c r="A14" s="153"/>
      <c r="B14" s="154"/>
      <c r="C14" s="155"/>
      <c r="D14" s="156">
        <v>44542</v>
      </c>
      <c r="E14" s="157"/>
      <c r="F14" s="158">
        <v>85122</v>
      </c>
      <c r="G14" s="159"/>
      <c r="H14" s="160"/>
    </row>
    <row r="17" spans="1:11" x14ac:dyDescent="0.15">
      <c r="A17" s="137" t="s">
        <v>53</v>
      </c>
    </row>
    <row r="18" spans="1:11" x14ac:dyDescent="0.15">
      <c r="A18" s="167"/>
      <c r="B18" s="167" t="str">
        <f>実質収支比率等に係る経年分析!F$46</f>
        <v>H29</v>
      </c>
      <c r="C18" s="167" t="str">
        <f>実質収支比率等に係る経年分析!G$46</f>
        <v>H30</v>
      </c>
      <c r="D18" s="167" t="str">
        <f>実質収支比率等に係る経年分析!H$46</f>
        <v>R01</v>
      </c>
      <c r="E18" s="167" t="str">
        <f>実質収支比率等に係る経年分析!I$46</f>
        <v>R02</v>
      </c>
      <c r="F18" s="167" t="str">
        <f>実質収支比率等に係る経年分析!J$46</f>
        <v>R03</v>
      </c>
    </row>
    <row r="19" spans="1:11" x14ac:dyDescent="0.15">
      <c r="A19" s="167" t="s">
        <v>54</v>
      </c>
      <c r="B19" s="167">
        <f>ROUND(VALUE(SUBSTITUTE(実質収支比率等に係る経年分析!F$48,"▲","-")),2)</f>
        <v>6.94</v>
      </c>
      <c r="C19" s="167">
        <f>ROUND(VALUE(SUBSTITUTE(実質収支比率等に係る経年分析!G$48,"▲","-")),2)</f>
        <v>11.14</v>
      </c>
      <c r="D19" s="167">
        <f>ROUND(VALUE(SUBSTITUTE(実質収支比率等に係る経年分析!H$48,"▲","-")),2)</f>
        <v>8.2200000000000006</v>
      </c>
      <c r="E19" s="167">
        <f>ROUND(VALUE(SUBSTITUTE(実質収支比率等に係る経年分析!I$48,"▲","-")),2)</f>
        <v>8.57</v>
      </c>
      <c r="F19" s="167">
        <f>ROUND(VALUE(SUBSTITUTE(実質収支比率等に係る経年分析!J$48,"▲","-")),2)</f>
        <v>9.09</v>
      </c>
    </row>
    <row r="20" spans="1:11" x14ac:dyDescent="0.15">
      <c r="A20" s="167" t="s">
        <v>55</v>
      </c>
      <c r="B20" s="167">
        <f>ROUND(VALUE(SUBSTITUTE(実質収支比率等に係る経年分析!F$47,"▲","-")),2)</f>
        <v>16.29</v>
      </c>
      <c r="C20" s="167">
        <f>ROUND(VALUE(SUBSTITUTE(実質収支比率等に係る経年分析!G$47,"▲","-")),2)</f>
        <v>16.53</v>
      </c>
      <c r="D20" s="167">
        <f>ROUND(VALUE(SUBSTITUTE(実質収支比率等に係る経年分析!H$47,"▲","-")),2)</f>
        <v>16.600000000000001</v>
      </c>
      <c r="E20" s="167">
        <f>ROUND(VALUE(SUBSTITUTE(実質収支比率等に係る経年分析!I$47,"▲","-")),2)</f>
        <v>15.43</v>
      </c>
      <c r="F20" s="167">
        <f>ROUND(VALUE(SUBSTITUTE(実質収支比率等に係る経年分析!J$47,"▲","-")),2)</f>
        <v>13.6</v>
      </c>
    </row>
    <row r="21" spans="1:11" x14ac:dyDescent="0.15">
      <c r="A21" s="167" t="s">
        <v>56</v>
      </c>
      <c r="B21" s="167">
        <f>IF(ISNUMBER(VALUE(SUBSTITUTE(実質収支比率等に係る経年分析!F$49,"▲","-"))),ROUND(VALUE(SUBSTITUTE(実質収支比率等に係る経年分析!F$49,"▲","-")),2),NA())</f>
        <v>-0.16</v>
      </c>
      <c r="C21" s="167">
        <f>IF(ISNUMBER(VALUE(SUBSTITUTE(実質収支比率等に係る経年分析!G$49,"▲","-"))),ROUND(VALUE(SUBSTITUTE(実質収支比率等に係る経年分析!G$49,"▲","-")),2),NA())</f>
        <v>4.0999999999999996</v>
      </c>
      <c r="D21" s="167">
        <f>IF(ISNUMBER(VALUE(SUBSTITUTE(実質収支比率等に係る経年分析!H$49,"▲","-"))),ROUND(VALUE(SUBSTITUTE(実質収支比率等に係る経年分析!H$49,"▲","-")),2),NA())</f>
        <v>-2.96</v>
      </c>
      <c r="E21" s="167">
        <f>IF(ISNUMBER(VALUE(SUBSTITUTE(実質収支比率等に係る経年分析!I$49,"▲","-"))),ROUND(VALUE(SUBSTITUTE(実質収支比率等に係る経年分析!I$49,"▲","-")),2),NA())</f>
        <v>0.51</v>
      </c>
      <c r="F21" s="167">
        <f>IF(ISNUMBER(VALUE(SUBSTITUTE(実質収支比率等に係る経年分析!J$49,"▲","-"))),ROUND(VALUE(SUBSTITUTE(実質収支比率等に係る経年分析!J$49,"▲","-")),2),NA())</f>
        <v>0.48</v>
      </c>
    </row>
    <row r="24" spans="1:11" x14ac:dyDescent="0.15">
      <c r="A24" s="137" t="s">
        <v>57</v>
      </c>
    </row>
    <row r="25" spans="1:11" x14ac:dyDescent="0.15">
      <c r="A25" s="168"/>
      <c r="B25" s="168" t="str">
        <f>連結実質赤字比率に係る赤字・黒字の構成分析!F$33</f>
        <v>H29</v>
      </c>
      <c r="C25" s="168"/>
      <c r="D25" s="168" t="str">
        <f>連結実質赤字比率に係る赤字・黒字の構成分析!G$33</f>
        <v>H30</v>
      </c>
      <c r="E25" s="168"/>
      <c r="F25" s="168" t="str">
        <f>連結実質赤字比率に係る赤字・黒字の構成分析!H$33</f>
        <v>R01</v>
      </c>
      <c r="G25" s="168"/>
      <c r="H25" s="168" t="str">
        <f>連結実質赤字比率に係る赤字・黒字の構成分析!I$33</f>
        <v>R02</v>
      </c>
      <c r="I25" s="168"/>
      <c r="J25" s="168" t="str">
        <f>連結実質赤字比率に係る赤字・黒字の構成分析!J$33</f>
        <v>R03</v>
      </c>
      <c r="K25" s="168"/>
    </row>
    <row r="26" spans="1:11" x14ac:dyDescent="0.15">
      <c r="A26" s="168"/>
      <c r="B26" s="168" t="s">
        <v>58</v>
      </c>
      <c r="C26" s="168" t="s">
        <v>59</v>
      </c>
      <c r="D26" s="168" t="s">
        <v>58</v>
      </c>
      <c r="E26" s="168" t="s">
        <v>59</v>
      </c>
      <c r="F26" s="168" t="s">
        <v>58</v>
      </c>
      <c r="G26" s="168" t="s">
        <v>59</v>
      </c>
      <c r="H26" s="168" t="s">
        <v>58</v>
      </c>
      <c r="I26" s="168" t="s">
        <v>59</v>
      </c>
      <c r="J26" s="168" t="s">
        <v>58</v>
      </c>
      <c r="K26" s="168" t="s">
        <v>59</v>
      </c>
    </row>
    <row r="27" spans="1:11" x14ac:dyDescent="0.15">
      <c r="A27" s="168" t="str">
        <f>IF(連結実質赤字比率に係る赤字・黒字の構成分析!C$43="",NA(),連結実質赤字比率に係る赤字・黒字の構成分析!C$43)</f>
        <v>その他会計（黒字）</v>
      </c>
      <c r="B27" s="168" t="e">
        <f>IF(ROUND(VALUE(SUBSTITUTE(連結実質赤字比率に係る赤字・黒字の構成分析!F$43,"▲", "-")), 2) &lt; 0, ABS(ROUND(VALUE(SUBSTITUTE(連結実質赤字比率に係る赤字・黒字の構成分析!F$43,"▲", "-")), 2)), NA())</f>
        <v>#N/A</v>
      </c>
      <c r="C27" s="168">
        <f>IF(ROUND(VALUE(SUBSTITUTE(連結実質赤字比率に係る赤字・黒字の構成分析!F$43,"▲", "-")), 2) &gt;= 0, ABS(ROUND(VALUE(SUBSTITUTE(連結実質赤字比率に係る赤字・黒字の構成分析!F$43,"▲", "-")), 2)), NA())</f>
        <v>0.01</v>
      </c>
      <c r="D27" s="168" t="e">
        <f>IF(ROUND(VALUE(SUBSTITUTE(連結実質赤字比率に係る赤字・黒字の構成分析!G$43,"▲", "-")), 2) &lt; 0, ABS(ROUND(VALUE(SUBSTITUTE(連結実質赤字比率に係る赤字・黒字の構成分析!G$43,"▲", "-")), 2)), NA())</f>
        <v>#N/A</v>
      </c>
      <c r="E27" s="168">
        <f>IF(ROUND(VALUE(SUBSTITUTE(連結実質赤字比率に係る赤字・黒字の構成分析!G$43,"▲", "-")), 2) &gt;= 0, ABS(ROUND(VALUE(SUBSTITUTE(連結実質赤字比率に係る赤字・黒字の構成分析!G$43,"▲", "-")), 2)), NA())</f>
        <v>0.01</v>
      </c>
      <c r="F27" s="168" t="e">
        <f>IF(ROUND(VALUE(SUBSTITUTE(連結実質赤字比率に係る赤字・黒字の構成分析!H$43,"▲", "-")), 2) &lt; 0, ABS(ROUND(VALUE(SUBSTITUTE(連結実質赤字比率に係る赤字・黒字の構成分析!H$43,"▲", "-")), 2)), NA())</f>
        <v>#N/A</v>
      </c>
      <c r="G27" s="168">
        <f>IF(ROUND(VALUE(SUBSTITUTE(連結実質赤字比率に係る赤字・黒字の構成分析!H$43,"▲", "-")), 2) &gt;= 0, ABS(ROUND(VALUE(SUBSTITUTE(連結実質赤字比率に係る赤字・黒字の構成分析!H$43,"▲", "-")), 2)), NA())</f>
        <v>0.01</v>
      </c>
      <c r="H27" s="168" t="e">
        <f>IF(ROUND(VALUE(SUBSTITUTE(連結実質赤字比率に係る赤字・黒字の構成分析!I$43,"▲", "-")), 2) &lt; 0, ABS(ROUND(VALUE(SUBSTITUTE(連結実質赤字比率に係る赤字・黒字の構成分析!I$43,"▲", "-")), 2)), NA())</f>
        <v>#N/A</v>
      </c>
      <c r="I27" s="168">
        <f>IF(ROUND(VALUE(SUBSTITUTE(連結実質赤字比率に係る赤字・黒字の構成分析!I$43,"▲", "-")), 2) &gt;= 0, ABS(ROUND(VALUE(SUBSTITUTE(連結実質赤字比率に係る赤字・黒字の構成分析!I$43,"▲", "-")), 2)), NA())</f>
        <v>0.01</v>
      </c>
      <c r="J27" s="168" t="e">
        <f>IF(ROUND(VALUE(SUBSTITUTE(連結実質赤字比率に係る赤字・黒字の構成分析!J$43,"▲", "-")), 2) &lt; 0, ABS(ROUND(VALUE(SUBSTITUTE(連結実質赤字比率に係る赤字・黒字の構成分析!J$43,"▲", "-")), 2)), NA())</f>
        <v>#N/A</v>
      </c>
      <c r="K27" s="168">
        <f>IF(ROUND(VALUE(SUBSTITUTE(連結実質赤字比率に係る赤字・黒字の構成分析!J$43,"▲", "-")), 2) &gt;= 0, ABS(ROUND(VALUE(SUBSTITUTE(連結実質赤字比率に係る赤字・黒字の構成分析!J$43,"▲", "-")), 2)), NA())</f>
        <v>0.01</v>
      </c>
    </row>
    <row r="28" spans="1:11" x14ac:dyDescent="0.15">
      <c r="A28" s="168" t="str">
        <f>IF(連結実質赤字比率に係る赤字・黒字の構成分析!C$42="",NA(),連結実質赤字比率に係る赤字・黒字の構成分析!C$42)</f>
        <v>その他会計（赤字）</v>
      </c>
      <c r="B28" s="168" t="e">
        <f>IF(ROUND(VALUE(SUBSTITUTE(連結実質赤字比率に係る赤字・黒字の構成分析!F$42,"▲", "-")), 2) &lt; 0, ABS(ROUND(VALUE(SUBSTITUTE(連結実質赤字比率に係る赤字・黒字の構成分析!F$42,"▲", "-")), 2)), NA())</f>
        <v>#VALUE!</v>
      </c>
      <c r="C28" s="168" t="e">
        <f>IF(ROUND(VALUE(SUBSTITUTE(連結実質赤字比率に係る赤字・黒字の構成分析!F$42,"▲", "-")), 2) &gt;= 0, ABS(ROUND(VALUE(SUBSTITUTE(連結実質赤字比率に係る赤字・黒字の構成分析!F$42,"▲", "-")), 2)), NA())</f>
        <v>#VALUE!</v>
      </c>
      <c r="D28" s="168" t="e">
        <f>IF(ROUND(VALUE(SUBSTITUTE(連結実質赤字比率に係る赤字・黒字の構成分析!G$42,"▲", "-")), 2) &lt; 0, ABS(ROUND(VALUE(SUBSTITUTE(連結実質赤字比率に係る赤字・黒字の構成分析!G$42,"▲", "-")), 2)), NA())</f>
        <v>#VALUE!</v>
      </c>
      <c r="E28" s="168" t="e">
        <f>IF(ROUND(VALUE(SUBSTITUTE(連結実質赤字比率に係る赤字・黒字の構成分析!G$42,"▲", "-")), 2) &gt;= 0, ABS(ROUND(VALUE(SUBSTITUTE(連結実質赤字比率に係る赤字・黒字の構成分析!G$42,"▲", "-")), 2)), NA())</f>
        <v>#VALUE!</v>
      </c>
      <c r="F28" s="168" t="e">
        <f>IF(ROUND(VALUE(SUBSTITUTE(連結実質赤字比率に係る赤字・黒字の構成分析!H$42,"▲", "-")), 2) &lt; 0, ABS(ROUND(VALUE(SUBSTITUTE(連結実質赤字比率に係る赤字・黒字の構成分析!H$42,"▲", "-")), 2)), NA())</f>
        <v>#VALUE!</v>
      </c>
      <c r="G28" s="168" t="e">
        <f>IF(ROUND(VALUE(SUBSTITUTE(連結実質赤字比率に係る赤字・黒字の構成分析!H$42,"▲", "-")), 2) &gt;= 0, ABS(ROUND(VALUE(SUBSTITUTE(連結実質赤字比率に係る赤字・黒字の構成分析!H$42,"▲", "-")), 2)), NA())</f>
        <v>#VALUE!</v>
      </c>
      <c r="H28" s="168" t="e">
        <f>IF(ROUND(VALUE(SUBSTITUTE(連結実質赤字比率に係る赤字・黒字の構成分析!I$42,"▲", "-")), 2) &lt; 0, ABS(ROUND(VALUE(SUBSTITUTE(連結実質赤字比率に係る赤字・黒字の構成分析!I$42,"▲", "-")), 2)), NA())</f>
        <v>#VALUE!</v>
      </c>
      <c r="I28" s="168" t="e">
        <f>IF(ROUND(VALUE(SUBSTITUTE(連結実質赤字比率に係る赤字・黒字の構成分析!I$42,"▲", "-")), 2) &gt;= 0, ABS(ROUND(VALUE(SUBSTITUTE(連結実質赤字比率に係る赤字・黒字の構成分析!I$42,"▲", "-")), 2)), NA())</f>
        <v>#VALUE!</v>
      </c>
      <c r="J28" s="168" t="e">
        <f>IF(ROUND(VALUE(SUBSTITUTE(連結実質赤字比率に係る赤字・黒字の構成分析!J$42,"▲", "-")), 2) &lt; 0, ABS(ROUND(VALUE(SUBSTITUTE(連結実質赤字比率に係る赤字・黒字の構成分析!J$42,"▲", "-")), 2)), NA())</f>
        <v>#VALUE!</v>
      </c>
      <c r="K28" s="168" t="e">
        <f>IF(ROUND(VALUE(SUBSTITUTE(連結実質赤字比率に係る赤字・黒字の構成分析!J$42,"▲", "-")), 2) &gt;= 0, ABS(ROUND(VALUE(SUBSTITUTE(連結実質赤字比率に係る赤字・黒字の構成分析!J$42,"▲", "-")), 2)), NA())</f>
        <v>#VALUE!</v>
      </c>
    </row>
    <row r="29" spans="1:11" x14ac:dyDescent="0.15">
      <c r="A29" s="168" t="str">
        <f>IF(連結実質赤字比率に係る赤字・黒字の構成分析!C$41="",NA(),連結実質赤字比率に係る赤字・黒字の構成分析!C$41)</f>
        <v>温泉開発事業特別会計</v>
      </c>
      <c r="B29" s="168" t="e">
        <f>IF(ROUND(VALUE(SUBSTITUTE(連結実質赤字比率に係る赤字・黒字の構成分析!F$41,"▲", "-")), 2) &lt; 0, ABS(ROUND(VALUE(SUBSTITUTE(連結実質赤字比率に係る赤字・黒字の構成分析!F$41,"▲", "-")), 2)), NA())</f>
        <v>#N/A</v>
      </c>
      <c r="C29" s="168">
        <f>IF(ROUND(VALUE(SUBSTITUTE(連結実質赤字比率に係る赤字・黒字の構成分析!F$41,"▲", "-")), 2) &gt;= 0, ABS(ROUND(VALUE(SUBSTITUTE(連結実質赤字比率に係る赤字・黒字の構成分析!F$41,"▲", "-")), 2)), NA())</f>
        <v>0.47</v>
      </c>
      <c r="D29" s="168" t="e">
        <f>IF(ROUND(VALUE(SUBSTITUTE(連結実質赤字比率に係る赤字・黒字の構成分析!G$41,"▲", "-")), 2) &lt; 0, ABS(ROUND(VALUE(SUBSTITUTE(連結実質赤字比率に係る赤字・黒字の構成分析!G$41,"▲", "-")), 2)), NA())</f>
        <v>#N/A</v>
      </c>
      <c r="E29" s="168">
        <f>IF(ROUND(VALUE(SUBSTITUTE(連結実質赤字比率に係る赤字・黒字の構成分析!G$41,"▲", "-")), 2) &gt;= 0, ABS(ROUND(VALUE(SUBSTITUTE(連結実質赤字比率に係る赤字・黒字の構成分析!G$41,"▲", "-")), 2)), NA())</f>
        <v>0.34</v>
      </c>
      <c r="F29" s="168" t="e">
        <f>IF(ROUND(VALUE(SUBSTITUTE(連結実質赤字比率に係る赤字・黒字の構成分析!H$41,"▲", "-")), 2) &lt; 0, ABS(ROUND(VALUE(SUBSTITUTE(連結実質赤字比率に係る赤字・黒字の構成分析!H$41,"▲", "-")), 2)), NA())</f>
        <v>#N/A</v>
      </c>
      <c r="G29" s="168">
        <f>IF(ROUND(VALUE(SUBSTITUTE(連結実質赤字比率に係る赤字・黒字の構成分析!H$41,"▲", "-")), 2) &gt;= 0, ABS(ROUND(VALUE(SUBSTITUTE(連結実質赤字比率に係る赤字・黒字の構成分析!H$41,"▲", "-")), 2)), NA())</f>
        <v>0.28000000000000003</v>
      </c>
      <c r="H29" s="168" t="e">
        <f>IF(ROUND(VALUE(SUBSTITUTE(連結実質赤字比率に係る赤字・黒字の構成分析!I$41,"▲", "-")), 2) &lt; 0, ABS(ROUND(VALUE(SUBSTITUTE(連結実質赤字比率に係る赤字・黒字の構成分析!I$41,"▲", "-")), 2)), NA())</f>
        <v>#N/A</v>
      </c>
      <c r="I29" s="168">
        <f>IF(ROUND(VALUE(SUBSTITUTE(連結実質赤字比率に係る赤字・黒字の構成分析!I$41,"▲", "-")), 2) &gt;= 0, ABS(ROUND(VALUE(SUBSTITUTE(連結実質赤字比率に係る赤字・黒字の構成分析!I$41,"▲", "-")), 2)), NA())</f>
        <v>0.37</v>
      </c>
      <c r="J29" s="168" t="e">
        <f>IF(ROUND(VALUE(SUBSTITUTE(連結実質赤字比率に係る赤字・黒字の構成分析!J$41,"▲", "-")), 2) &lt; 0, ABS(ROUND(VALUE(SUBSTITUTE(連結実質赤字比率に係る赤字・黒字の構成分析!J$41,"▲", "-")), 2)), NA())</f>
        <v>#N/A</v>
      </c>
      <c r="K29" s="168">
        <f>IF(ROUND(VALUE(SUBSTITUTE(連結実質赤字比率に係る赤字・黒字の構成分析!J$41,"▲", "-")), 2) &gt;= 0, ABS(ROUND(VALUE(SUBSTITUTE(連結実質赤字比率に係る赤字・黒字の構成分析!J$41,"▲", "-")), 2)), NA())</f>
        <v>0.08</v>
      </c>
    </row>
    <row r="30" spans="1:11" x14ac:dyDescent="0.15">
      <c r="A30" s="168" t="str">
        <f>IF(連結実質赤字比率に係る赤字・黒字の構成分析!C$40="",NA(),連結実質赤字比率に係る赤字・黒字の構成分析!C$40)</f>
        <v>農業集落排水事業特別会計</v>
      </c>
      <c r="B30" s="168" t="e">
        <f>IF(ROUND(VALUE(SUBSTITUTE(連結実質赤字比率に係る赤字・黒字の構成分析!F$40,"▲", "-")), 2) &lt; 0, ABS(ROUND(VALUE(SUBSTITUTE(連結実質赤字比率に係る赤字・黒字の構成分析!F$40,"▲", "-")), 2)), NA())</f>
        <v>#N/A</v>
      </c>
      <c r="C30" s="168">
        <f>IF(ROUND(VALUE(SUBSTITUTE(連結実質赤字比率に係る赤字・黒字の構成分析!F$40,"▲", "-")), 2) &gt;= 0, ABS(ROUND(VALUE(SUBSTITUTE(連結実質赤字比率に係る赤字・黒字の構成分析!F$40,"▲", "-")), 2)), NA())</f>
        <v>0.42</v>
      </c>
      <c r="D30" s="168" t="e">
        <f>IF(ROUND(VALUE(SUBSTITUTE(連結実質赤字比率に係る赤字・黒字の構成分析!G$40,"▲", "-")), 2) &lt; 0, ABS(ROUND(VALUE(SUBSTITUTE(連結実質赤字比率に係る赤字・黒字の構成分析!G$40,"▲", "-")), 2)), NA())</f>
        <v>#N/A</v>
      </c>
      <c r="E30" s="168">
        <f>IF(ROUND(VALUE(SUBSTITUTE(連結実質赤字比率に係る赤字・黒字の構成分析!G$40,"▲", "-")), 2) &gt;= 0, ABS(ROUND(VALUE(SUBSTITUTE(連結実質赤字比率に係る赤字・黒字の構成分析!G$40,"▲", "-")), 2)), NA())</f>
        <v>0.22</v>
      </c>
      <c r="F30" s="168" t="e">
        <f>IF(ROUND(VALUE(SUBSTITUTE(連結実質赤字比率に係る赤字・黒字の構成分析!H$40,"▲", "-")), 2) &lt; 0, ABS(ROUND(VALUE(SUBSTITUTE(連結実質赤字比率に係る赤字・黒字の構成分析!H$40,"▲", "-")), 2)), NA())</f>
        <v>#N/A</v>
      </c>
      <c r="G30" s="168">
        <f>IF(ROUND(VALUE(SUBSTITUTE(連結実質赤字比率に係る赤字・黒字の構成分析!H$40,"▲", "-")), 2) &gt;= 0, ABS(ROUND(VALUE(SUBSTITUTE(連結実質赤字比率に係る赤字・黒字の構成分析!H$40,"▲", "-")), 2)), NA())</f>
        <v>0.12</v>
      </c>
      <c r="H30" s="168" t="e">
        <f>IF(ROUND(VALUE(SUBSTITUTE(連結実質赤字比率に係る赤字・黒字の構成分析!I$40,"▲", "-")), 2) &lt; 0, ABS(ROUND(VALUE(SUBSTITUTE(連結実質赤字比率に係る赤字・黒字の構成分析!I$40,"▲", "-")), 2)), NA())</f>
        <v>#N/A</v>
      </c>
      <c r="I30" s="168">
        <f>IF(ROUND(VALUE(SUBSTITUTE(連結実質赤字比率に係る赤字・黒字の構成分析!I$40,"▲", "-")), 2) &gt;= 0, ABS(ROUND(VALUE(SUBSTITUTE(連結実質赤字比率に係る赤字・黒字の構成分析!I$40,"▲", "-")), 2)), NA())</f>
        <v>0.1</v>
      </c>
      <c r="J30" s="168" t="e">
        <f>IF(ROUND(VALUE(SUBSTITUTE(連結実質赤字比率に係る赤字・黒字の構成分析!J$40,"▲", "-")), 2) &lt; 0, ABS(ROUND(VALUE(SUBSTITUTE(連結実質赤字比率に係る赤字・黒字の構成分析!J$40,"▲", "-")), 2)), NA())</f>
        <v>#N/A</v>
      </c>
      <c r="K30" s="168">
        <f>IF(ROUND(VALUE(SUBSTITUTE(連結実質赤字比率に係る赤字・黒字の構成分析!J$40,"▲", "-")), 2) &gt;= 0, ABS(ROUND(VALUE(SUBSTITUTE(連結実質赤字比率に係る赤字・黒字の構成分析!J$40,"▲", "-")), 2)), NA())</f>
        <v>0.1</v>
      </c>
    </row>
    <row r="31" spans="1:11" x14ac:dyDescent="0.15">
      <c r="A31" s="168" t="str">
        <f>IF(連結実質赤字比率に係る赤字・黒字の構成分析!C$39="",NA(),連結実質赤字比率に係る赤字・黒字の構成分析!C$39)</f>
        <v>診療所特別会計</v>
      </c>
      <c r="B31" s="168" t="e">
        <f>IF(ROUND(VALUE(SUBSTITUTE(連結実質赤字比率に係る赤字・黒字の構成分析!F$39,"▲", "-")), 2) &lt; 0, ABS(ROUND(VALUE(SUBSTITUTE(連結実質赤字比率に係る赤字・黒字の構成分析!F$39,"▲", "-")), 2)), NA())</f>
        <v>#N/A</v>
      </c>
      <c r="C31" s="168">
        <f>IF(ROUND(VALUE(SUBSTITUTE(連結実質赤字比率に係る赤字・黒字の構成分析!F$39,"▲", "-")), 2) &gt;= 0, ABS(ROUND(VALUE(SUBSTITUTE(連結実質赤字比率に係る赤字・黒字の構成分析!F$39,"▲", "-")), 2)), NA())</f>
        <v>0.22</v>
      </c>
      <c r="D31" s="168" t="e">
        <f>IF(ROUND(VALUE(SUBSTITUTE(連結実質赤字比率に係る赤字・黒字の構成分析!G$39,"▲", "-")), 2) &lt; 0, ABS(ROUND(VALUE(SUBSTITUTE(連結実質赤字比率に係る赤字・黒字の構成分析!G$39,"▲", "-")), 2)), NA())</f>
        <v>#N/A</v>
      </c>
      <c r="E31" s="168">
        <f>IF(ROUND(VALUE(SUBSTITUTE(連結実質赤字比率に係る赤字・黒字の構成分析!G$39,"▲", "-")), 2) &gt;= 0, ABS(ROUND(VALUE(SUBSTITUTE(連結実質赤字比率に係る赤字・黒字の構成分析!G$39,"▲", "-")), 2)), NA())</f>
        <v>0.32</v>
      </c>
      <c r="F31" s="168" t="e">
        <f>IF(ROUND(VALUE(SUBSTITUTE(連結実質赤字比率に係る赤字・黒字の構成分析!H$39,"▲", "-")), 2) &lt; 0, ABS(ROUND(VALUE(SUBSTITUTE(連結実質赤字比率に係る赤字・黒字の構成分析!H$39,"▲", "-")), 2)), NA())</f>
        <v>#N/A</v>
      </c>
      <c r="G31" s="168">
        <f>IF(ROUND(VALUE(SUBSTITUTE(連結実質赤字比率に係る赤字・黒字の構成分析!H$39,"▲", "-")), 2) &gt;= 0, ABS(ROUND(VALUE(SUBSTITUTE(連結実質赤字比率に係る赤字・黒字の構成分析!H$39,"▲", "-")), 2)), NA())</f>
        <v>0.24</v>
      </c>
      <c r="H31" s="168" t="e">
        <f>IF(ROUND(VALUE(SUBSTITUTE(連結実質赤字比率に係る赤字・黒字の構成分析!I$39,"▲", "-")), 2) &lt; 0, ABS(ROUND(VALUE(SUBSTITUTE(連結実質赤字比率に係る赤字・黒字の構成分析!I$39,"▲", "-")), 2)), NA())</f>
        <v>#N/A</v>
      </c>
      <c r="I31" s="168">
        <f>IF(ROUND(VALUE(SUBSTITUTE(連結実質赤字比率に係る赤字・黒字の構成分析!I$39,"▲", "-")), 2) &gt;= 0, ABS(ROUND(VALUE(SUBSTITUTE(連結実質赤字比率に係る赤字・黒字の構成分析!I$39,"▲", "-")), 2)), NA())</f>
        <v>0.17</v>
      </c>
      <c r="J31" s="168" t="e">
        <f>IF(ROUND(VALUE(SUBSTITUTE(連結実質赤字比率に係る赤字・黒字の構成分析!J$39,"▲", "-")), 2) &lt; 0, ABS(ROUND(VALUE(SUBSTITUTE(連結実質赤字比率に係る赤字・黒字の構成分析!J$39,"▲", "-")), 2)), NA())</f>
        <v>#N/A</v>
      </c>
      <c r="K31" s="168">
        <f>IF(ROUND(VALUE(SUBSTITUTE(連結実質赤字比率に係る赤字・黒字の構成分析!J$39,"▲", "-")), 2) &gt;= 0, ABS(ROUND(VALUE(SUBSTITUTE(連結実質赤字比率に係る赤字・黒字の構成分析!J$39,"▲", "-")), 2)), NA())</f>
        <v>0.15</v>
      </c>
    </row>
    <row r="32" spans="1:11" x14ac:dyDescent="0.15">
      <c r="A32" s="168" t="str">
        <f>IF(連結実質赤字比率に係る赤字・黒字の構成分析!C$38="",NA(),連結実質赤字比率に係る赤字・黒字の構成分析!C$38)</f>
        <v>下水道事業特別会計</v>
      </c>
      <c r="B32" s="168" t="e">
        <f>IF(ROUND(VALUE(SUBSTITUTE(連結実質赤字比率に係る赤字・黒字の構成分析!F$38,"▲", "-")), 2) &lt; 0, ABS(ROUND(VALUE(SUBSTITUTE(連結実質赤字比率に係る赤字・黒字の構成分析!F$38,"▲", "-")), 2)), NA())</f>
        <v>#N/A</v>
      </c>
      <c r="C32" s="168">
        <f>IF(ROUND(VALUE(SUBSTITUTE(連結実質赤字比率に係る赤字・黒字の構成分析!F$38,"▲", "-")), 2) &gt;= 0, ABS(ROUND(VALUE(SUBSTITUTE(連結実質赤字比率に係る赤字・黒字の構成分析!F$38,"▲", "-")), 2)), NA())</f>
        <v>0.88</v>
      </c>
      <c r="D32" s="168" t="e">
        <f>IF(ROUND(VALUE(SUBSTITUTE(連結実質赤字比率に係る赤字・黒字の構成分析!G$38,"▲", "-")), 2) &lt; 0, ABS(ROUND(VALUE(SUBSTITUTE(連結実質赤字比率に係る赤字・黒字の構成分析!G$38,"▲", "-")), 2)), NA())</f>
        <v>#N/A</v>
      </c>
      <c r="E32" s="168">
        <f>IF(ROUND(VALUE(SUBSTITUTE(連結実質赤字比率に係る赤字・黒字の構成分析!G$38,"▲", "-")), 2) &gt;= 0, ABS(ROUND(VALUE(SUBSTITUTE(連結実質赤字比率に係る赤字・黒字の構成分析!G$38,"▲", "-")), 2)), NA())</f>
        <v>0.56000000000000005</v>
      </c>
      <c r="F32" s="168" t="e">
        <f>IF(ROUND(VALUE(SUBSTITUTE(連結実質赤字比率に係る赤字・黒字の構成分析!H$38,"▲", "-")), 2) &lt; 0, ABS(ROUND(VALUE(SUBSTITUTE(連結実質赤字比率に係る赤字・黒字の構成分析!H$38,"▲", "-")), 2)), NA())</f>
        <v>#N/A</v>
      </c>
      <c r="G32" s="168">
        <f>IF(ROUND(VALUE(SUBSTITUTE(連結実質赤字比率に係る赤字・黒字の構成分析!H$38,"▲", "-")), 2) &gt;= 0, ABS(ROUND(VALUE(SUBSTITUTE(連結実質赤字比率に係る赤字・黒字の構成分析!H$38,"▲", "-")), 2)), NA())</f>
        <v>0.39</v>
      </c>
      <c r="H32" s="168" t="e">
        <f>IF(ROUND(VALUE(SUBSTITUTE(連結実質赤字比率に係る赤字・黒字の構成分析!I$38,"▲", "-")), 2) &lt; 0, ABS(ROUND(VALUE(SUBSTITUTE(連結実質赤字比率に係る赤字・黒字の構成分析!I$38,"▲", "-")), 2)), NA())</f>
        <v>#N/A</v>
      </c>
      <c r="I32" s="168">
        <f>IF(ROUND(VALUE(SUBSTITUTE(連結実質赤字比率に係る赤字・黒字の構成分析!I$38,"▲", "-")), 2) &gt;= 0, ABS(ROUND(VALUE(SUBSTITUTE(連結実質赤字比率に係る赤字・黒字の構成分析!I$38,"▲", "-")), 2)), NA())</f>
        <v>0.28000000000000003</v>
      </c>
      <c r="J32" s="168" t="e">
        <f>IF(ROUND(VALUE(SUBSTITUTE(連結実質赤字比率に係る赤字・黒字の構成分析!J$38,"▲", "-")), 2) &lt; 0, ABS(ROUND(VALUE(SUBSTITUTE(連結実質赤字比率に係る赤字・黒字の構成分析!J$38,"▲", "-")), 2)), NA())</f>
        <v>#N/A</v>
      </c>
      <c r="K32" s="168">
        <f>IF(ROUND(VALUE(SUBSTITUTE(連結実質赤字比率に係る赤字・黒字の構成分析!J$38,"▲", "-")), 2) &gt;= 0, ABS(ROUND(VALUE(SUBSTITUTE(連結実質赤字比率に係る赤字・黒字の構成分析!J$38,"▲", "-")), 2)), NA())</f>
        <v>0.68</v>
      </c>
    </row>
    <row r="33" spans="1:16" x14ac:dyDescent="0.15">
      <c r="A33" s="168" t="str">
        <f>IF(連結実質赤字比率に係る赤字・黒字の構成分析!C$37="",NA(),連結実質赤字比率に係る赤字・黒字の構成分析!C$37)</f>
        <v>介護保険特別会計</v>
      </c>
      <c r="B33" s="168" t="e">
        <f>IF(ROUND(VALUE(SUBSTITUTE(連結実質赤字比率に係る赤字・黒字の構成分析!F$37,"▲", "-")), 2) &lt; 0, ABS(ROUND(VALUE(SUBSTITUTE(連結実質赤字比率に係る赤字・黒字の構成分析!F$37,"▲", "-")), 2)), NA())</f>
        <v>#N/A</v>
      </c>
      <c r="C33" s="168">
        <f>IF(ROUND(VALUE(SUBSTITUTE(連結実質赤字比率に係る赤字・黒字の構成分析!F$37,"▲", "-")), 2) &gt;= 0, ABS(ROUND(VALUE(SUBSTITUTE(連結実質赤字比率に係る赤字・黒字の構成分析!F$37,"▲", "-")), 2)), NA())</f>
        <v>1.61</v>
      </c>
      <c r="D33" s="168" t="e">
        <f>IF(ROUND(VALUE(SUBSTITUTE(連結実質赤字比率に係る赤字・黒字の構成分析!G$37,"▲", "-")), 2) &lt; 0, ABS(ROUND(VALUE(SUBSTITUTE(連結実質赤字比率に係る赤字・黒字の構成分析!G$37,"▲", "-")), 2)), NA())</f>
        <v>#N/A</v>
      </c>
      <c r="E33" s="168">
        <f>IF(ROUND(VALUE(SUBSTITUTE(連結実質赤字比率に係る赤字・黒字の構成分析!G$37,"▲", "-")), 2) &gt;= 0, ABS(ROUND(VALUE(SUBSTITUTE(連結実質赤字比率に係る赤字・黒字の構成分析!G$37,"▲", "-")), 2)), NA())</f>
        <v>0.86</v>
      </c>
      <c r="F33" s="168" t="e">
        <f>IF(ROUND(VALUE(SUBSTITUTE(連結実質赤字比率に係る赤字・黒字の構成分析!H$37,"▲", "-")), 2) &lt; 0, ABS(ROUND(VALUE(SUBSTITUTE(連結実質赤字比率に係る赤字・黒字の構成分析!H$37,"▲", "-")), 2)), NA())</f>
        <v>#N/A</v>
      </c>
      <c r="G33" s="168">
        <f>IF(ROUND(VALUE(SUBSTITUTE(連結実質赤字比率に係る赤字・黒字の構成分析!H$37,"▲", "-")), 2) &gt;= 0, ABS(ROUND(VALUE(SUBSTITUTE(連結実質赤字比率に係る赤字・黒字の構成分析!H$37,"▲", "-")), 2)), NA())</f>
        <v>1.29</v>
      </c>
      <c r="H33" s="168" t="e">
        <f>IF(ROUND(VALUE(SUBSTITUTE(連結実質赤字比率に係る赤字・黒字の構成分析!I$37,"▲", "-")), 2) &lt; 0, ABS(ROUND(VALUE(SUBSTITUTE(連結実質赤字比率に係る赤字・黒字の構成分析!I$37,"▲", "-")), 2)), NA())</f>
        <v>#N/A</v>
      </c>
      <c r="I33" s="168">
        <f>IF(ROUND(VALUE(SUBSTITUTE(連結実質赤字比率に係る赤字・黒字の構成分析!I$37,"▲", "-")), 2) &gt;= 0, ABS(ROUND(VALUE(SUBSTITUTE(連結実質赤字比率に係る赤字・黒字の構成分析!I$37,"▲", "-")), 2)), NA())</f>
        <v>1.64</v>
      </c>
      <c r="J33" s="168" t="e">
        <f>IF(ROUND(VALUE(SUBSTITUTE(連結実質赤字比率に係る赤字・黒字の構成分析!J$37,"▲", "-")), 2) &lt; 0, ABS(ROUND(VALUE(SUBSTITUTE(連結実質赤字比率に係る赤字・黒字の構成分析!J$37,"▲", "-")), 2)), NA())</f>
        <v>#N/A</v>
      </c>
      <c r="K33" s="168">
        <f>IF(ROUND(VALUE(SUBSTITUTE(連結実質赤字比率に係る赤字・黒字の構成分析!J$37,"▲", "-")), 2) &gt;= 0, ABS(ROUND(VALUE(SUBSTITUTE(連結実質赤字比率に係る赤字・黒字の構成分析!J$37,"▲", "-")), 2)), NA())</f>
        <v>1.89</v>
      </c>
    </row>
    <row r="34" spans="1:16" x14ac:dyDescent="0.15">
      <c r="A34" s="168" t="str">
        <f>IF(連結実質赤字比率に係る赤字・黒字の構成分析!C$36="",NA(),連結実質赤字比率に係る赤字・黒字の構成分析!C$36)</f>
        <v>国民健康保険特別会計</v>
      </c>
      <c r="B34" s="168" t="e">
        <f>IF(ROUND(VALUE(SUBSTITUTE(連結実質赤字比率に係る赤字・黒字の構成分析!F$36,"▲", "-")), 2) &lt; 0, ABS(ROUND(VALUE(SUBSTITUTE(連結実質赤字比率に係る赤字・黒字の構成分析!F$36,"▲", "-")), 2)), NA())</f>
        <v>#N/A</v>
      </c>
      <c r="C34" s="168">
        <f>IF(ROUND(VALUE(SUBSTITUTE(連結実質赤字比率に係る赤字・黒字の構成分析!F$36,"▲", "-")), 2) &gt;= 0, ABS(ROUND(VALUE(SUBSTITUTE(連結実質赤字比率に係る赤字・黒字の構成分析!F$36,"▲", "-")), 2)), NA())</f>
        <v>1.78</v>
      </c>
      <c r="D34" s="168" t="e">
        <f>IF(ROUND(VALUE(SUBSTITUTE(連結実質赤字比率に係る赤字・黒字の構成分析!G$36,"▲", "-")), 2) &lt; 0, ABS(ROUND(VALUE(SUBSTITUTE(連結実質赤字比率に係る赤字・黒字の構成分析!G$36,"▲", "-")), 2)), NA())</f>
        <v>#N/A</v>
      </c>
      <c r="E34" s="168">
        <f>IF(ROUND(VALUE(SUBSTITUTE(連結実質赤字比率に係る赤字・黒字の構成分析!G$36,"▲", "-")), 2) &gt;= 0, ABS(ROUND(VALUE(SUBSTITUTE(連結実質赤字比率に係る赤字・黒字の構成分析!G$36,"▲", "-")), 2)), NA())</f>
        <v>1.66</v>
      </c>
      <c r="F34" s="168" t="e">
        <f>IF(ROUND(VALUE(SUBSTITUTE(連結実質赤字比率に係る赤字・黒字の構成分析!H$36,"▲", "-")), 2) &lt; 0, ABS(ROUND(VALUE(SUBSTITUTE(連結実質赤字比率に係る赤字・黒字の構成分析!H$36,"▲", "-")), 2)), NA())</f>
        <v>#N/A</v>
      </c>
      <c r="G34" s="168">
        <f>IF(ROUND(VALUE(SUBSTITUTE(連結実質赤字比率に係る赤字・黒字の構成分析!H$36,"▲", "-")), 2) &gt;= 0, ABS(ROUND(VALUE(SUBSTITUTE(連結実質赤字比率に係る赤字・黒字の構成分析!H$36,"▲", "-")), 2)), NA())</f>
        <v>1.62</v>
      </c>
      <c r="H34" s="168" t="e">
        <f>IF(ROUND(VALUE(SUBSTITUTE(連結実質赤字比率に係る赤字・黒字の構成分析!I$36,"▲", "-")), 2) &lt; 0, ABS(ROUND(VALUE(SUBSTITUTE(連結実質赤字比率に係る赤字・黒字の構成分析!I$36,"▲", "-")), 2)), NA())</f>
        <v>#N/A</v>
      </c>
      <c r="I34" s="168">
        <f>IF(ROUND(VALUE(SUBSTITUTE(連結実質赤字比率に係る赤字・黒字の構成分析!I$36,"▲", "-")), 2) &gt;= 0, ABS(ROUND(VALUE(SUBSTITUTE(連結実質赤字比率に係る赤字・黒字の構成分析!I$36,"▲", "-")), 2)), NA())</f>
        <v>1.57</v>
      </c>
      <c r="J34" s="168" t="e">
        <f>IF(ROUND(VALUE(SUBSTITUTE(連結実質赤字比率に係る赤字・黒字の構成分析!J$36,"▲", "-")), 2) &lt; 0, ABS(ROUND(VALUE(SUBSTITUTE(連結実質赤字比率に係る赤字・黒字の構成分析!J$36,"▲", "-")), 2)), NA())</f>
        <v>#N/A</v>
      </c>
      <c r="K34" s="168">
        <f>IF(ROUND(VALUE(SUBSTITUTE(連結実質赤字比率に係る赤字・黒字の構成分析!J$36,"▲", "-")), 2) &gt;= 0, ABS(ROUND(VALUE(SUBSTITUTE(連結実質赤字比率に係る赤字・黒字の構成分析!J$36,"▲", "-")), 2)), NA())</f>
        <v>2.02</v>
      </c>
    </row>
    <row r="35" spans="1:16" x14ac:dyDescent="0.15">
      <c r="A35" s="168" t="str">
        <f>IF(連結実質赤字比率に係る赤字・黒字の構成分析!C$35="",NA(),連結実質赤字比率に係る赤字・黒字の構成分析!C$35)</f>
        <v>一般会計</v>
      </c>
      <c r="B35" s="168" t="e">
        <f>IF(ROUND(VALUE(SUBSTITUTE(連結実質赤字比率に係る赤字・黒字の構成分析!F$35,"▲", "-")), 2) &lt; 0, ABS(ROUND(VALUE(SUBSTITUTE(連結実質赤字比率に係る赤字・黒字の構成分析!F$35,"▲", "-")), 2)), NA())</f>
        <v>#N/A</v>
      </c>
      <c r="C35" s="168">
        <f>IF(ROUND(VALUE(SUBSTITUTE(連結実質赤字比率に係る赤字・黒字の構成分析!F$35,"▲", "-")), 2) &gt;= 0, ABS(ROUND(VALUE(SUBSTITUTE(連結実質赤字比率に係る赤字・黒字の構成分析!F$35,"▲", "-")), 2)), NA())</f>
        <v>6.94</v>
      </c>
      <c r="D35" s="168" t="e">
        <f>IF(ROUND(VALUE(SUBSTITUTE(連結実質赤字比率に係る赤字・黒字の構成分析!G$35,"▲", "-")), 2) &lt; 0, ABS(ROUND(VALUE(SUBSTITUTE(連結実質赤字比率に係る赤字・黒字の構成分析!G$35,"▲", "-")), 2)), NA())</f>
        <v>#N/A</v>
      </c>
      <c r="E35" s="168">
        <f>IF(ROUND(VALUE(SUBSTITUTE(連結実質赤字比率に係る赤字・黒字の構成分析!G$35,"▲", "-")), 2) &gt;= 0, ABS(ROUND(VALUE(SUBSTITUTE(連結実質赤字比率に係る赤字・黒字の構成分析!G$35,"▲", "-")), 2)), NA())</f>
        <v>11.14</v>
      </c>
      <c r="F35" s="168" t="e">
        <f>IF(ROUND(VALUE(SUBSTITUTE(連結実質赤字比率に係る赤字・黒字の構成分析!H$35,"▲", "-")), 2) &lt; 0, ABS(ROUND(VALUE(SUBSTITUTE(連結実質赤字比率に係る赤字・黒字の構成分析!H$35,"▲", "-")), 2)), NA())</f>
        <v>#N/A</v>
      </c>
      <c r="G35" s="168">
        <f>IF(ROUND(VALUE(SUBSTITUTE(連結実質赤字比率に係る赤字・黒字の構成分析!H$35,"▲", "-")), 2) &gt;= 0, ABS(ROUND(VALUE(SUBSTITUTE(連結実質赤字比率に係る赤字・黒字の構成分析!H$35,"▲", "-")), 2)), NA())</f>
        <v>8.2100000000000009</v>
      </c>
      <c r="H35" s="168" t="e">
        <f>IF(ROUND(VALUE(SUBSTITUTE(連結実質赤字比率に係る赤字・黒字の構成分析!I$35,"▲", "-")), 2) &lt; 0, ABS(ROUND(VALUE(SUBSTITUTE(連結実質赤字比率に係る赤字・黒字の構成分析!I$35,"▲", "-")), 2)), NA())</f>
        <v>#N/A</v>
      </c>
      <c r="I35" s="168">
        <f>IF(ROUND(VALUE(SUBSTITUTE(連結実質赤字比率に係る赤字・黒字の構成分析!I$35,"▲", "-")), 2) &gt;= 0, ABS(ROUND(VALUE(SUBSTITUTE(連結実質赤字比率に係る赤字・黒字の構成分析!I$35,"▲", "-")), 2)), NA())</f>
        <v>8.56</v>
      </c>
      <c r="J35" s="168" t="e">
        <f>IF(ROUND(VALUE(SUBSTITUTE(連結実質赤字比率に係る赤字・黒字の構成分析!J$35,"▲", "-")), 2) &lt; 0, ABS(ROUND(VALUE(SUBSTITUTE(連結実質赤字比率に係る赤字・黒字の構成分析!J$35,"▲", "-")), 2)), NA())</f>
        <v>#N/A</v>
      </c>
      <c r="K35" s="168">
        <f>IF(ROUND(VALUE(SUBSTITUTE(連結実質赤字比率に係る赤字・黒字の構成分析!J$35,"▲", "-")), 2) &gt;= 0, ABS(ROUND(VALUE(SUBSTITUTE(連結実質赤字比率に係る赤字・黒字の構成分析!J$35,"▲", "-")), 2)), NA())</f>
        <v>9.08</v>
      </c>
    </row>
    <row r="36" spans="1:16" x14ac:dyDescent="0.15">
      <c r="A36" s="168" t="str">
        <f>IF(連結実質赤字比率に係る赤字・黒字の構成分析!C$34="",NA(),連結実質赤字比率に係る赤字・黒字の構成分析!C$34)</f>
        <v>上水道事業会計</v>
      </c>
      <c r="B36" s="168" t="e">
        <f>IF(ROUND(VALUE(SUBSTITUTE(連結実質赤字比率に係る赤字・黒字の構成分析!F$34,"▲", "-")), 2) &lt; 0, ABS(ROUND(VALUE(SUBSTITUTE(連結実質赤字比率に係る赤字・黒字の構成分析!F$34,"▲", "-")), 2)), NA())</f>
        <v>#N/A</v>
      </c>
      <c r="C36" s="168">
        <f>IF(ROUND(VALUE(SUBSTITUTE(連結実質赤字比率に係る赤字・黒字の構成分析!F$34,"▲", "-")), 2) &gt;= 0, ABS(ROUND(VALUE(SUBSTITUTE(連結実質赤字比率に係る赤字・黒字の構成分析!F$34,"▲", "-")), 2)), NA())</f>
        <v>21.76</v>
      </c>
      <c r="D36" s="168" t="e">
        <f>IF(ROUND(VALUE(SUBSTITUTE(連結実質赤字比率に係る赤字・黒字の構成分析!G$34,"▲", "-")), 2) &lt; 0, ABS(ROUND(VALUE(SUBSTITUTE(連結実質赤字比率に係る赤字・黒字の構成分析!G$34,"▲", "-")), 2)), NA())</f>
        <v>#N/A</v>
      </c>
      <c r="E36" s="168">
        <f>IF(ROUND(VALUE(SUBSTITUTE(連結実質赤字比率に係る赤字・黒字の構成分析!G$34,"▲", "-")), 2) &gt;= 0, ABS(ROUND(VALUE(SUBSTITUTE(連結実質赤字比率に係る赤字・黒字の構成分析!G$34,"▲", "-")), 2)), NA())</f>
        <v>22.29</v>
      </c>
      <c r="F36" s="168" t="e">
        <f>IF(ROUND(VALUE(SUBSTITUTE(連結実質赤字比率に係る赤字・黒字の構成分析!H$34,"▲", "-")), 2) &lt; 0, ABS(ROUND(VALUE(SUBSTITUTE(連結実質赤字比率に係る赤字・黒字の構成分析!H$34,"▲", "-")), 2)), NA())</f>
        <v>#N/A</v>
      </c>
      <c r="G36" s="168">
        <f>IF(ROUND(VALUE(SUBSTITUTE(連結実質赤字比率に係る赤字・黒字の構成分析!H$34,"▲", "-")), 2) &gt;= 0, ABS(ROUND(VALUE(SUBSTITUTE(連結実質赤字比率に係る赤字・黒字の構成分析!H$34,"▲", "-")), 2)), NA())</f>
        <v>21.36</v>
      </c>
      <c r="H36" s="168" t="e">
        <f>IF(ROUND(VALUE(SUBSTITUTE(連結実質赤字比率に係る赤字・黒字の構成分析!I$34,"▲", "-")), 2) &lt; 0, ABS(ROUND(VALUE(SUBSTITUTE(連結実質赤字比率に係る赤字・黒字の構成分析!I$34,"▲", "-")), 2)), NA())</f>
        <v>#N/A</v>
      </c>
      <c r="I36" s="168">
        <f>IF(ROUND(VALUE(SUBSTITUTE(連結実質赤字比率に係る赤字・黒字の構成分析!I$34,"▲", "-")), 2) &gt;= 0, ABS(ROUND(VALUE(SUBSTITUTE(連結実質赤字比率に係る赤字・黒字の構成分析!I$34,"▲", "-")), 2)), NA())</f>
        <v>22.56</v>
      </c>
      <c r="J36" s="168" t="e">
        <f>IF(ROUND(VALUE(SUBSTITUTE(連結実質赤字比率に係る赤字・黒字の構成分析!J$34,"▲", "-")), 2) &lt; 0, ABS(ROUND(VALUE(SUBSTITUTE(連結実質赤字比率に係る赤字・黒字の構成分析!J$34,"▲", "-")), 2)), NA())</f>
        <v>#N/A</v>
      </c>
      <c r="K36" s="168">
        <f>IF(ROUND(VALUE(SUBSTITUTE(連結実質赤字比率に係る赤字・黒字の構成分析!J$34,"▲", "-")), 2) &gt;= 0, ABS(ROUND(VALUE(SUBSTITUTE(連結実質赤字比率に係る赤字・黒字の構成分析!J$34,"▲", "-")), 2)), NA())</f>
        <v>20.43</v>
      </c>
    </row>
    <row r="39" spans="1:16" x14ac:dyDescent="0.15">
      <c r="A39" s="137" t="s">
        <v>60</v>
      </c>
    </row>
    <row r="40" spans="1:16" x14ac:dyDescent="0.15">
      <c r="A40" s="169"/>
      <c r="B40" s="169" t="str">
        <f>'実質公債費比率（分子）の構造'!K$44</f>
        <v>H29</v>
      </c>
      <c r="C40" s="169"/>
      <c r="D40" s="169"/>
      <c r="E40" s="169" t="str">
        <f>'実質公債費比率（分子）の構造'!L$44</f>
        <v>H30</v>
      </c>
      <c r="F40" s="169"/>
      <c r="G40" s="169"/>
      <c r="H40" s="169" t="str">
        <f>'実質公債費比率（分子）の構造'!M$44</f>
        <v>R01</v>
      </c>
      <c r="I40" s="169"/>
      <c r="J40" s="169"/>
      <c r="K40" s="169" t="str">
        <f>'実質公債費比率（分子）の構造'!N$44</f>
        <v>R02</v>
      </c>
      <c r="L40" s="169"/>
      <c r="M40" s="169"/>
      <c r="N40" s="169" t="str">
        <f>'実質公債費比率（分子）の構造'!O$44</f>
        <v>R03</v>
      </c>
      <c r="O40" s="169"/>
      <c r="P40" s="169"/>
    </row>
    <row r="41" spans="1:16" x14ac:dyDescent="0.15">
      <c r="A41" s="169"/>
      <c r="B41" s="169" t="s">
        <v>61</v>
      </c>
      <c r="C41" s="169"/>
      <c r="D41" s="169" t="s">
        <v>62</v>
      </c>
      <c r="E41" s="169" t="s">
        <v>61</v>
      </c>
      <c r="F41" s="169"/>
      <c r="G41" s="169" t="s">
        <v>62</v>
      </c>
      <c r="H41" s="169" t="s">
        <v>61</v>
      </c>
      <c r="I41" s="169"/>
      <c r="J41" s="169" t="s">
        <v>62</v>
      </c>
      <c r="K41" s="169" t="s">
        <v>61</v>
      </c>
      <c r="L41" s="169"/>
      <c r="M41" s="169" t="s">
        <v>62</v>
      </c>
      <c r="N41" s="169" t="s">
        <v>61</v>
      </c>
      <c r="O41" s="169"/>
      <c r="P41" s="169" t="s">
        <v>62</v>
      </c>
    </row>
    <row r="42" spans="1:16" x14ac:dyDescent="0.15">
      <c r="A42" s="169" t="s">
        <v>63</v>
      </c>
      <c r="B42" s="169"/>
      <c r="C42" s="169"/>
      <c r="D42" s="169">
        <f>'実質公債費比率（分子）の構造'!K$52</f>
        <v>482</v>
      </c>
      <c r="E42" s="169"/>
      <c r="F42" s="169"/>
      <c r="G42" s="169">
        <f>'実質公債費比率（分子）の構造'!L$52</f>
        <v>451</v>
      </c>
      <c r="H42" s="169"/>
      <c r="I42" s="169"/>
      <c r="J42" s="169">
        <f>'実質公債費比率（分子）の構造'!M$52</f>
        <v>436</v>
      </c>
      <c r="K42" s="169"/>
      <c r="L42" s="169"/>
      <c r="M42" s="169">
        <f>'実質公債費比率（分子）の構造'!N$52</f>
        <v>426</v>
      </c>
      <c r="N42" s="169"/>
      <c r="O42" s="169"/>
      <c r="P42" s="169">
        <f>'実質公債費比率（分子）の構造'!O$52</f>
        <v>432</v>
      </c>
    </row>
    <row r="43" spans="1:16" x14ac:dyDescent="0.15">
      <c r="A43" s="169" t="s">
        <v>64</v>
      </c>
      <c r="B43" s="169" t="str">
        <f>'実質公債費比率（分子）の構造'!K$51</f>
        <v>-</v>
      </c>
      <c r="C43" s="169"/>
      <c r="D43" s="169"/>
      <c r="E43" s="169" t="str">
        <f>'実質公債費比率（分子）の構造'!L$51</f>
        <v>-</v>
      </c>
      <c r="F43" s="169"/>
      <c r="G43" s="169"/>
      <c r="H43" s="169" t="str">
        <f>'実質公債費比率（分子）の構造'!M$51</f>
        <v>-</v>
      </c>
      <c r="I43" s="169"/>
      <c r="J43" s="169"/>
      <c r="K43" s="169" t="str">
        <f>'実質公債費比率（分子）の構造'!N$51</f>
        <v>-</v>
      </c>
      <c r="L43" s="169"/>
      <c r="M43" s="169"/>
      <c r="N43" s="169" t="str">
        <f>'実質公債費比率（分子）の構造'!O$51</f>
        <v>-</v>
      </c>
      <c r="O43" s="169"/>
      <c r="P43" s="169"/>
    </row>
    <row r="44" spans="1:16" x14ac:dyDescent="0.15">
      <c r="A44" s="169" t="s">
        <v>65</v>
      </c>
      <c r="B44" s="169">
        <f>'実質公債費比率（分子）の構造'!K$50</f>
        <v>5</v>
      </c>
      <c r="C44" s="169"/>
      <c r="D44" s="169"/>
      <c r="E44" s="169">
        <f>'実質公債費比率（分子）の構造'!L$50</f>
        <v>5</v>
      </c>
      <c r="F44" s="169"/>
      <c r="G44" s="169"/>
      <c r="H44" s="169">
        <f>'実質公債費比率（分子）の構造'!M$50</f>
        <v>5</v>
      </c>
      <c r="I44" s="169"/>
      <c r="J44" s="169"/>
      <c r="K44" s="169">
        <f>'実質公債費比率（分子）の構造'!N$50</f>
        <v>5</v>
      </c>
      <c r="L44" s="169"/>
      <c r="M44" s="169"/>
      <c r="N44" s="169">
        <f>'実質公債費比率（分子）の構造'!O$50</f>
        <v>5</v>
      </c>
      <c r="O44" s="169"/>
      <c r="P44" s="169"/>
    </row>
    <row r="45" spans="1:16" x14ac:dyDescent="0.15">
      <c r="A45" s="169" t="s">
        <v>66</v>
      </c>
      <c r="B45" s="169">
        <f>'実質公債費比率（分子）の構造'!K$49</f>
        <v>3</v>
      </c>
      <c r="C45" s="169"/>
      <c r="D45" s="169"/>
      <c r="E45" s="169">
        <f>'実質公債費比率（分子）の構造'!L$49</f>
        <v>3</v>
      </c>
      <c r="F45" s="169"/>
      <c r="G45" s="169"/>
      <c r="H45" s="169">
        <f>'実質公債費比率（分子）の構造'!M$49</f>
        <v>8</v>
      </c>
      <c r="I45" s="169"/>
      <c r="J45" s="169"/>
      <c r="K45" s="169">
        <f>'実質公債費比率（分子）の構造'!N$49</f>
        <v>12</v>
      </c>
      <c r="L45" s="169"/>
      <c r="M45" s="169"/>
      <c r="N45" s="169">
        <f>'実質公債費比率（分子）の構造'!O$49</f>
        <v>10</v>
      </c>
      <c r="O45" s="169"/>
      <c r="P45" s="169"/>
    </row>
    <row r="46" spans="1:16" x14ac:dyDescent="0.15">
      <c r="A46" s="169" t="s">
        <v>67</v>
      </c>
      <c r="B46" s="169">
        <f>'実質公債費比率（分子）の構造'!K$48</f>
        <v>206</v>
      </c>
      <c r="C46" s="169"/>
      <c r="D46" s="169"/>
      <c r="E46" s="169">
        <f>'実質公債費比率（分子）の構造'!L$48</f>
        <v>207</v>
      </c>
      <c r="F46" s="169"/>
      <c r="G46" s="169"/>
      <c r="H46" s="169">
        <f>'実質公債費比率（分子）の構造'!M$48</f>
        <v>204</v>
      </c>
      <c r="I46" s="169"/>
      <c r="J46" s="169"/>
      <c r="K46" s="169">
        <f>'実質公債費比率（分子）の構造'!N$48</f>
        <v>198</v>
      </c>
      <c r="L46" s="169"/>
      <c r="M46" s="169"/>
      <c r="N46" s="169">
        <f>'実質公債費比率（分子）の構造'!O$48</f>
        <v>194</v>
      </c>
      <c r="O46" s="169"/>
      <c r="P46" s="169"/>
    </row>
    <row r="47" spans="1:16" x14ac:dyDescent="0.15">
      <c r="A47" s="169" t="s">
        <v>68</v>
      </c>
      <c r="B47" s="169" t="str">
        <f>'実質公債費比率（分子）の構造'!K$47</f>
        <v>-</v>
      </c>
      <c r="C47" s="169"/>
      <c r="D47" s="169"/>
      <c r="E47" s="169" t="str">
        <f>'実質公債費比率（分子）の構造'!L$47</f>
        <v>-</v>
      </c>
      <c r="F47" s="169"/>
      <c r="G47" s="169"/>
      <c r="H47" s="169" t="str">
        <f>'実質公債費比率（分子）の構造'!M$47</f>
        <v>-</v>
      </c>
      <c r="I47" s="169"/>
      <c r="J47" s="169"/>
      <c r="K47" s="169" t="str">
        <f>'実質公債費比率（分子）の構造'!N$47</f>
        <v>-</v>
      </c>
      <c r="L47" s="169"/>
      <c r="M47" s="169"/>
      <c r="N47" s="169" t="str">
        <f>'実質公債費比率（分子）の構造'!O$47</f>
        <v>-</v>
      </c>
      <c r="O47" s="169"/>
      <c r="P47" s="169"/>
    </row>
    <row r="48" spans="1:16" x14ac:dyDescent="0.15">
      <c r="A48" s="169" t="s">
        <v>69</v>
      </c>
      <c r="B48" s="169" t="str">
        <f>'実質公債費比率（分子）の構造'!K$46</f>
        <v>-</v>
      </c>
      <c r="C48" s="169"/>
      <c r="D48" s="169"/>
      <c r="E48" s="169" t="str">
        <f>'実質公債費比率（分子）の構造'!L$46</f>
        <v>-</v>
      </c>
      <c r="F48" s="169"/>
      <c r="G48" s="169"/>
      <c r="H48" s="169" t="str">
        <f>'実質公債費比率（分子）の構造'!M$46</f>
        <v>-</v>
      </c>
      <c r="I48" s="169"/>
      <c r="J48" s="169"/>
      <c r="K48" s="169" t="str">
        <f>'実質公債費比率（分子）の構造'!N$46</f>
        <v>-</v>
      </c>
      <c r="L48" s="169"/>
      <c r="M48" s="169"/>
      <c r="N48" s="169" t="str">
        <f>'実質公債費比率（分子）の構造'!O$46</f>
        <v>-</v>
      </c>
      <c r="O48" s="169"/>
      <c r="P48" s="169"/>
    </row>
    <row r="49" spans="1:16" x14ac:dyDescent="0.15">
      <c r="A49" s="169" t="s">
        <v>70</v>
      </c>
      <c r="B49" s="169">
        <f>'実質公債費比率（分子）の構造'!K$45</f>
        <v>449</v>
      </c>
      <c r="C49" s="169"/>
      <c r="D49" s="169"/>
      <c r="E49" s="169">
        <f>'実質公債費比率（分子）の構造'!L$45</f>
        <v>412</v>
      </c>
      <c r="F49" s="169"/>
      <c r="G49" s="169"/>
      <c r="H49" s="169">
        <f>'実質公債費比率（分子）の構造'!M$45</f>
        <v>348</v>
      </c>
      <c r="I49" s="169"/>
      <c r="J49" s="169"/>
      <c r="K49" s="169">
        <f>'実質公債費比率（分子）の構造'!N$45</f>
        <v>343</v>
      </c>
      <c r="L49" s="169"/>
      <c r="M49" s="169"/>
      <c r="N49" s="169">
        <f>'実質公債費比率（分子）の構造'!O$45</f>
        <v>388</v>
      </c>
      <c r="O49" s="169"/>
      <c r="P49" s="169"/>
    </row>
    <row r="50" spans="1:16" x14ac:dyDescent="0.15">
      <c r="A50" s="169" t="s">
        <v>71</v>
      </c>
      <c r="B50" s="169" t="e">
        <f>NA()</f>
        <v>#N/A</v>
      </c>
      <c r="C50" s="169">
        <f>IF(ISNUMBER('実質公債費比率（分子）の構造'!K$53),'実質公債費比率（分子）の構造'!K$53,NA())</f>
        <v>181</v>
      </c>
      <c r="D50" s="169" t="e">
        <f>NA()</f>
        <v>#N/A</v>
      </c>
      <c r="E50" s="169" t="e">
        <f>NA()</f>
        <v>#N/A</v>
      </c>
      <c r="F50" s="169">
        <f>IF(ISNUMBER('実質公債費比率（分子）の構造'!L$53),'実質公債費比率（分子）の構造'!L$53,NA())</f>
        <v>176</v>
      </c>
      <c r="G50" s="169" t="e">
        <f>NA()</f>
        <v>#N/A</v>
      </c>
      <c r="H50" s="169" t="e">
        <f>NA()</f>
        <v>#N/A</v>
      </c>
      <c r="I50" s="169">
        <f>IF(ISNUMBER('実質公債費比率（分子）の構造'!M$53),'実質公債費比率（分子）の構造'!M$53,NA())</f>
        <v>129</v>
      </c>
      <c r="J50" s="169" t="e">
        <f>NA()</f>
        <v>#N/A</v>
      </c>
      <c r="K50" s="169" t="e">
        <f>NA()</f>
        <v>#N/A</v>
      </c>
      <c r="L50" s="169">
        <f>IF(ISNUMBER('実質公債費比率（分子）の構造'!N$53),'実質公債費比率（分子）の構造'!N$53,NA())</f>
        <v>132</v>
      </c>
      <c r="M50" s="169" t="e">
        <f>NA()</f>
        <v>#N/A</v>
      </c>
      <c r="N50" s="169" t="e">
        <f>NA()</f>
        <v>#N/A</v>
      </c>
      <c r="O50" s="169">
        <f>IF(ISNUMBER('実質公債費比率（分子）の構造'!O$53),'実質公債費比率（分子）の構造'!O$53,NA())</f>
        <v>165</v>
      </c>
      <c r="P50" s="169" t="e">
        <f>NA()</f>
        <v>#N/A</v>
      </c>
    </row>
    <row r="53" spans="1:16" x14ac:dyDescent="0.15">
      <c r="A53" s="137" t="s">
        <v>72</v>
      </c>
    </row>
    <row r="54" spans="1:16" x14ac:dyDescent="0.15">
      <c r="A54" s="168"/>
      <c r="B54" s="168" t="str">
        <f>'将来負担比率（分子）の構造'!I$40</f>
        <v>H29</v>
      </c>
      <c r="C54" s="168"/>
      <c r="D54" s="168"/>
      <c r="E54" s="168" t="str">
        <f>'将来負担比率（分子）の構造'!J$40</f>
        <v>H30</v>
      </c>
      <c r="F54" s="168"/>
      <c r="G54" s="168"/>
      <c r="H54" s="168" t="str">
        <f>'将来負担比率（分子）の構造'!K$40</f>
        <v>R01</v>
      </c>
      <c r="I54" s="168"/>
      <c r="J54" s="168"/>
      <c r="K54" s="168" t="str">
        <f>'将来負担比率（分子）の構造'!L$40</f>
        <v>R02</v>
      </c>
      <c r="L54" s="168"/>
      <c r="M54" s="168"/>
      <c r="N54" s="168" t="str">
        <f>'将来負担比率（分子）の構造'!M$40</f>
        <v>R03</v>
      </c>
      <c r="O54" s="168"/>
      <c r="P54" s="168"/>
    </row>
    <row r="55" spans="1:16" x14ac:dyDescent="0.15">
      <c r="A55" s="168"/>
      <c r="B55" s="168" t="s">
        <v>73</v>
      </c>
      <c r="C55" s="168"/>
      <c r="D55" s="168" t="s">
        <v>74</v>
      </c>
      <c r="E55" s="168" t="s">
        <v>73</v>
      </c>
      <c r="F55" s="168"/>
      <c r="G55" s="168" t="s">
        <v>74</v>
      </c>
      <c r="H55" s="168" t="s">
        <v>73</v>
      </c>
      <c r="I55" s="168"/>
      <c r="J55" s="168" t="s">
        <v>74</v>
      </c>
      <c r="K55" s="168" t="s">
        <v>73</v>
      </c>
      <c r="L55" s="168"/>
      <c r="M55" s="168" t="s">
        <v>74</v>
      </c>
      <c r="N55" s="168" t="s">
        <v>73</v>
      </c>
      <c r="O55" s="168"/>
      <c r="P55" s="168" t="s">
        <v>74</v>
      </c>
    </row>
    <row r="56" spans="1:16" x14ac:dyDescent="0.15">
      <c r="A56" s="168" t="s">
        <v>43</v>
      </c>
      <c r="B56" s="168"/>
      <c r="C56" s="168"/>
      <c r="D56" s="168">
        <f>'将来負担比率（分子）の構造'!I$52</f>
        <v>3909</v>
      </c>
      <c r="E56" s="168"/>
      <c r="F56" s="168"/>
      <c r="G56" s="168">
        <f>'将来負担比率（分子）の構造'!J$52</f>
        <v>3894</v>
      </c>
      <c r="H56" s="168"/>
      <c r="I56" s="168"/>
      <c r="J56" s="168">
        <f>'将来負担比率（分子）の構造'!K$52</f>
        <v>3791</v>
      </c>
      <c r="K56" s="168"/>
      <c r="L56" s="168"/>
      <c r="M56" s="168">
        <f>'将来負担比率（分子）の構造'!L$52</f>
        <v>3677</v>
      </c>
      <c r="N56" s="168"/>
      <c r="O56" s="168"/>
      <c r="P56" s="168">
        <f>'将来負担比率（分子）の構造'!M$52</f>
        <v>3540</v>
      </c>
    </row>
    <row r="57" spans="1:16" x14ac:dyDescent="0.15">
      <c r="A57" s="168" t="s">
        <v>42</v>
      </c>
      <c r="B57" s="168"/>
      <c r="C57" s="168"/>
      <c r="D57" s="168">
        <f>'将来負担比率（分子）の構造'!I$51</f>
        <v>70</v>
      </c>
      <c r="E57" s="168"/>
      <c r="F57" s="168"/>
      <c r="G57" s="168">
        <f>'将来負担比率（分子）の構造'!J$51</f>
        <v>51</v>
      </c>
      <c r="H57" s="168"/>
      <c r="I57" s="168"/>
      <c r="J57" s="168">
        <f>'将来負担比率（分子）の構造'!K$51</f>
        <v>41</v>
      </c>
      <c r="K57" s="168"/>
      <c r="L57" s="168"/>
      <c r="M57" s="168">
        <f>'将来負担比率（分子）の構造'!L$51</f>
        <v>54</v>
      </c>
      <c r="N57" s="168"/>
      <c r="O57" s="168"/>
      <c r="P57" s="168">
        <f>'将来負担比率（分子）の構造'!M$51</f>
        <v>66</v>
      </c>
    </row>
    <row r="58" spans="1:16" x14ac:dyDescent="0.15">
      <c r="A58" s="168" t="s">
        <v>41</v>
      </c>
      <c r="B58" s="168"/>
      <c r="C58" s="168"/>
      <c r="D58" s="168">
        <f>'将来負担比率（分子）の構造'!I$50</f>
        <v>3433</v>
      </c>
      <c r="E58" s="168"/>
      <c r="F58" s="168"/>
      <c r="G58" s="168">
        <f>'将来負担比率（分子）の構造'!J$50</f>
        <v>3453</v>
      </c>
      <c r="H58" s="168"/>
      <c r="I58" s="168"/>
      <c r="J58" s="168">
        <f>'将来負担比率（分子）の構造'!K$50</f>
        <v>3611</v>
      </c>
      <c r="K58" s="168"/>
      <c r="L58" s="168"/>
      <c r="M58" s="168">
        <f>'将来負担比率（分子）の構造'!L$50</f>
        <v>3781</v>
      </c>
      <c r="N58" s="168"/>
      <c r="O58" s="168"/>
      <c r="P58" s="168">
        <f>'将来負担比率（分子）の構造'!M$50</f>
        <v>4015</v>
      </c>
    </row>
    <row r="59" spans="1:16" x14ac:dyDescent="0.15">
      <c r="A59" s="168" t="s">
        <v>39</v>
      </c>
      <c r="B59" s="168" t="str">
        <f>'将来負担比率（分子）の構造'!I$49</f>
        <v>-</v>
      </c>
      <c r="C59" s="168"/>
      <c r="D59" s="168"/>
      <c r="E59" s="168" t="str">
        <f>'将来負担比率（分子）の構造'!J$49</f>
        <v>-</v>
      </c>
      <c r="F59" s="168"/>
      <c r="G59" s="168"/>
      <c r="H59" s="168" t="str">
        <f>'将来負担比率（分子）の構造'!K$49</f>
        <v>-</v>
      </c>
      <c r="I59" s="168"/>
      <c r="J59" s="168"/>
      <c r="K59" s="168" t="str">
        <f>'将来負担比率（分子）の構造'!L$49</f>
        <v>-</v>
      </c>
      <c r="L59" s="168"/>
      <c r="M59" s="168"/>
      <c r="N59" s="168" t="str">
        <f>'将来負担比率（分子）の構造'!M$49</f>
        <v>-</v>
      </c>
      <c r="O59" s="168"/>
      <c r="P59" s="168"/>
    </row>
    <row r="60" spans="1:16" x14ac:dyDescent="0.15">
      <c r="A60" s="168" t="s">
        <v>38</v>
      </c>
      <c r="B60" s="168" t="str">
        <f>'将来負担比率（分子）の構造'!I$48</f>
        <v>-</v>
      </c>
      <c r="C60" s="168"/>
      <c r="D60" s="168"/>
      <c r="E60" s="168" t="str">
        <f>'将来負担比率（分子）の構造'!J$48</f>
        <v>-</v>
      </c>
      <c r="F60" s="168"/>
      <c r="G60" s="168"/>
      <c r="H60" s="168" t="str">
        <f>'将来負担比率（分子）の構造'!K$48</f>
        <v>-</v>
      </c>
      <c r="I60" s="168"/>
      <c r="J60" s="168"/>
      <c r="K60" s="168" t="str">
        <f>'将来負担比率（分子）の構造'!L$48</f>
        <v>-</v>
      </c>
      <c r="L60" s="168"/>
      <c r="M60" s="168"/>
      <c r="N60" s="168" t="str">
        <f>'将来負担比率（分子）の構造'!M$48</f>
        <v>-</v>
      </c>
      <c r="O60" s="168"/>
      <c r="P60" s="168"/>
    </row>
    <row r="61" spans="1:16" x14ac:dyDescent="0.15">
      <c r="A61" s="168" t="s">
        <v>36</v>
      </c>
      <c r="B61" s="168" t="str">
        <f>'将来負担比率（分子）の構造'!I$46</f>
        <v>-</v>
      </c>
      <c r="C61" s="168"/>
      <c r="D61" s="168"/>
      <c r="E61" s="168" t="str">
        <f>'将来負担比率（分子）の構造'!J$46</f>
        <v>-</v>
      </c>
      <c r="F61" s="168"/>
      <c r="G61" s="168"/>
      <c r="H61" s="168" t="str">
        <f>'将来負担比率（分子）の構造'!K$46</f>
        <v>-</v>
      </c>
      <c r="I61" s="168"/>
      <c r="J61" s="168"/>
      <c r="K61" s="168" t="str">
        <f>'将来負担比率（分子）の構造'!L$46</f>
        <v>-</v>
      </c>
      <c r="L61" s="168"/>
      <c r="M61" s="168"/>
      <c r="N61" s="168" t="str">
        <f>'将来負担比率（分子）の構造'!M$46</f>
        <v>-</v>
      </c>
      <c r="O61" s="168"/>
      <c r="P61" s="168"/>
    </row>
    <row r="62" spans="1:16" x14ac:dyDescent="0.15">
      <c r="A62" s="168" t="s">
        <v>35</v>
      </c>
      <c r="B62" s="168">
        <f>'将来負担比率（分子）の構造'!I$45</f>
        <v>609</v>
      </c>
      <c r="C62" s="168"/>
      <c r="D62" s="168"/>
      <c r="E62" s="168">
        <f>'将来負担比率（分子）の構造'!J$45</f>
        <v>602</v>
      </c>
      <c r="F62" s="168"/>
      <c r="G62" s="168"/>
      <c r="H62" s="168">
        <f>'将来負担比率（分子）の構造'!K$45</f>
        <v>560</v>
      </c>
      <c r="I62" s="168"/>
      <c r="J62" s="168"/>
      <c r="K62" s="168">
        <f>'将来負担比率（分子）の構造'!L$45</f>
        <v>555</v>
      </c>
      <c r="L62" s="168"/>
      <c r="M62" s="168"/>
      <c r="N62" s="168">
        <f>'将来負担比率（分子）の構造'!M$45</f>
        <v>553</v>
      </c>
      <c r="O62" s="168"/>
      <c r="P62" s="168"/>
    </row>
    <row r="63" spans="1:16" x14ac:dyDescent="0.15">
      <c r="A63" s="168" t="s">
        <v>34</v>
      </c>
      <c r="B63" s="168">
        <f>'将来負担比率（分子）の構造'!I$44</f>
        <v>80</v>
      </c>
      <c r="C63" s="168"/>
      <c r="D63" s="168"/>
      <c r="E63" s="168">
        <f>'将来負担比率（分子）の構造'!J$44</f>
        <v>155</v>
      </c>
      <c r="F63" s="168"/>
      <c r="G63" s="168"/>
      <c r="H63" s="168">
        <f>'将来負担比率（分子）の構造'!K$44</f>
        <v>150</v>
      </c>
      <c r="I63" s="168"/>
      <c r="J63" s="168"/>
      <c r="K63" s="168">
        <f>'将来負担比率（分子）の構造'!L$44</f>
        <v>144</v>
      </c>
      <c r="L63" s="168"/>
      <c r="M63" s="168"/>
      <c r="N63" s="168">
        <f>'将来負担比率（分子）の構造'!M$44</f>
        <v>156</v>
      </c>
      <c r="O63" s="168"/>
      <c r="P63" s="168"/>
    </row>
    <row r="64" spans="1:16" x14ac:dyDescent="0.15">
      <c r="A64" s="168" t="s">
        <v>33</v>
      </c>
      <c r="B64" s="168">
        <f>'将来負担比率（分子）の構造'!I$43</f>
        <v>1547</v>
      </c>
      <c r="C64" s="168"/>
      <c r="D64" s="168"/>
      <c r="E64" s="168">
        <f>'将来負担比率（分子）の構造'!J$43</f>
        <v>1381</v>
      </c>
      <c r="F64" s="168"/>
      <c r="G64" s="168"/>
      <c r="H64" s="168">
        <f>'将来負担比率（分子）の構造'!K$43</f>
        <v>1290</v>
      </c>
      <c r="I64" s="168"/>
      <c r="J64" s="168"/>
      <c r="K64" s="168">
        <f>'将来負担比率（分子）の構造'!L$43</f>
        <v>1178</v>
      </c>
      <c r="L64" s="168"/>
      <c r="M64" s="168"/>
      <c r="N64" s="168">
        <f>'将来負担比率（分子）の構造'!M$43</f>
        <v>1050</v>
      </c>
      <c r="O64" s="168"/>
      <c r="P64" s="168"/>
    </row>
    <row r="65" spans="1:16" x14ac:dyDescent="0.15">
      <c r="A65" s="168" t="s">
        <v>32</v>
      </c>
      <c r="B65" s="168">
        <f>'将来負担比率（分子）の構造'!I$42</f>
        <v>108</v>
      </c>
      <c r="C65" s="168"/>
      <c r="D65" s="168"/>
      <c r="E65" s="168">
        <f>'将来負担比率（分子）の構造'!J$42</f>
        <v>97</v>
      </c>
      <c r="F65" s="168"/>
      <c r="G65" s="168"/>
      <c r="H65" s="168">
        <f>'将来負担比率（分子）の構造'!K$42</f>
        <v>85</v>
      </c>
      <c r="I65" s="168"/>
      <c r="J65" s="168"/>
      <c r="K65" s="168">
        <f>'将来負担比率（分子）の構造'!L$42</f>
        <v>74</v>
      </c>
      <c r="L65" s="168"/>
      <c r="M65" s="168"/>
      <c r="N65" s="168">
        <f>'将来負担比率（分子）の構造'!M$42</f>
        <v>62</v>
      </c>
      <c r="O65" s="168"/>
      <c r="P65" s="168"/>
    </row>
    <row r="66" spans="1:16" x14ac:dyDescent="0.15">
      <c r="A66" s="168" t="s">
        <v>31</v>
      </c>
      <c r="B66" s="168">
        <f>'将来負担比率（分子）の構造'!I$41</f>
        <v>3625</v>
      </c>
      <c r="C66" s="168"/>
      <c r="D66" s="168"/>
      <c r="E66" s="168">
        <f>'将来負担比率（分子）の構造'!J$41</f>
        <v>3638</v>
      </c>
      <c r="F66" s="168"/>
      <c r="G66" s="168"/>
      <c r="H66" s="168">
        <f>'将来負担比率（分子）の構造'!K$41</f>
        <v>3704</v>
      </c>
      <c r="I66" s="168"/>
      <c r="J66" s="168"/>
      <c r="K66" s="168">
        <f>'将来負担比率（分子）の構造'!L$41</f>
        <v>3766</v>
      </c>
      <c r="L66" s="168"/>
      <c r="M66" s="168"/>
      <c r="N66" s="168">
        <f>'将来負担比率（分子）の構造'!M$41</f>
        <v>3551</v>
      </c>
      <c r="O66" s="168"/>
      <c r="P66" s="168"/>
    </row>
    <row r="67" spans="1:16" x14ac:dyDescent="0.15">
      <c r="A67" s="168" t="s">
        <v>75</v>
      </c>
      <c r="B67" s="168" t="e">
        <f>NA()</f>
        <v>#N/A</v>
      </c>
      <c r="C67" s="168">
        <f>IF(ISNUMBER('将来負担比率（分子）の構造'!I$53), IF('将来負担比率（分子）の構造'!I$53 &lt; 0, 0, '将来負担比率（分子）の構造'!I$53), NA())</f>
        <v>0</v>
      </c>
      <c r="D67" s="168" t="e">
        <f>NA()</f>
        <v>#N/A</v>
      </c>
      <c r="E67" s="168" t="e">
        <f>NA()</f>
        <v>#N/A</v>
      </c>
      <c r="F67" s="168">
        <f>IF(ISNUMBER('将来負担比率（分子）の構造'!J$53), IF('将来負担比率（分子）の構造'!J$53 &lt; 0, 0, '将来負担比率（分子）の構造'!J$53), NA())</f>
        <v>0</v>
      </c>
      <c r="G67" s="168" t="e">
        <f>NA()</f>
        <v>#N/A</v>
      </c>
      <c r="H67" s="168" t="e">
        <f>NA()</f>
        <v>#N/A</v>
      </c>
      <c r="I67" s="168">
        <f>IF(ISNUMBER('将来負担比率（分子）の構造'!K$53), IF('将来負担比率（分子）の構造'!K$53 &lt; 0, 0, '将来負担比率（分子）の構造'!K$53), NA())</f>
        <v>0</v>
      </c>
      <c r="J67" s="168" t="e">
        <f>NA()</f>
        <v>#N/A</v>
      </c>
      <c r="K67" s="168" t="e">
        <f>NA()</f>
        <v>#N/A</v>
      </c>
      <c r="L67" s="168">
        <f>IF(ISNUMBER('将来負担比率（分子）の構造'!L$53), IF('将来負担比率（分子）の構造'!L$53 &lt; 0, 0, '将来負担比率（分子）の構造'!L$53), NA())</f>
        <v>0</v>
      </c>
      <c r="M67" s="168" t="e">
        <f>NA()</f>
        <v>#N/A</v>
      </c>
      <c r="N67" s="168" t="e">
        <f>NA()</f>
        <v>#N/A</v>
      </c>
      <c r="O67" s="168">
        <f>IF(ISNUMBER('将来負担比率（分子）の構造'!M$53), IF('将来負担比率（分子）の構造'!M$53 &lt; 0, 0, '将来負担比率（分子）の構造'!M$53), NA())</f>
        <v>0</v>
      </c>
      <c r="P67" s="168" t="e">
        <f>NA()</f>
        <v>#N/A</v>
      </c>
    </row>
    <row r="70" spans="1:16" x14ac:dyDescent="0.15">
      <c r="A70" s="170" t="s">
        <v>76</v>
      </c>
      <c r="B70" s="170"/>
      <c r="C70" s="170"/>
      <c r="D70" s="170"/>
      <c r="E70" s="170"/>
      <c r="F70" s="170"/>
    </row>
    <row r="71" spans="1:16" x14ac:dyDescent="0.15">
      <c r="A71" s="171"/>
      <c r="B71" s="171" t="str">
        <f>基金残高に係る経年分析!F54</f>
        <v>R01</v>
      </c>
      <c r="C71" s="171" t="str">
        <f>基金残高に係る経年分析!G54</f>
        <v>R02</v>
      </c>
      <c r="D71" s="171" t="str">
        <f>基金残高に係る経年分析!H54</f>
        <v>R03</v>
      </c>
    </row>
    <row r="72" spans="1:16" x14ac:dyDescent="0.15">
      <c r="A72" s="171" t="s">
        <v>77</v>
      </c>
      <c r="B72" s="172">
        <f>基金残高に係る経年分析!F55</f>
        <v>441</v>
      </c>
      <c r="C72" s="172">
        <f>基金残高に係る経年分析!G55</f>
        <v>434</v>
      </c>
      <c r="D72" s="172">
        <f>基金残高に係る経年分析!H55</f>
        <v>413</v>
      </c>
    </row>
    <row r="73" spans="1:16" x14ac:dyDescent="0.15">
      <c r="A73" s="171" t="s">
        <v>78</v>
      </c>
      <c r="B73" s="172">
        <f>基金残高に係る経年分析!F56</f>
        <v>161</v>
      </c>
      <c r="C73" s="172">
        <f>基金残高に係る経年分析!G56</f>
        <v>222</v>
      </c>
      <c r="D73" s="172">
        <f>基金残高に係る経年分析!H56</f>
        <v>293</v>
      </c>
    </row>
    <row r="74" spans="1:16" x14ac:dyDescent="0.15">
      <c r="A74" s="171" t="s">
        <v>79</v>
      </c>
      <c r="B74" s="172">
        <f>基金残高に係る経年分析!F57</f>
        <v>2705</v>
      </c>
      <c r="C74" s="172">
        <f>基金残高に係る経年分析!G57</f>
        <v>2813</v>
      </c>
      <c r="D74" s="172">
        <f>基金残高に係る経年分析!H57</f>
        <v>2992</v>
      </c>
    </row>
  </sheetData>
  <sheetProtection algorithmName="SHA-512" hashValue="rVK6Ed8l+IFdSU1WVoffcnpxB6Cks8wLtKHt5dNEGP1aqm9Yq/eYE2ArEP9ob3UBlnvRYi2X1HJE31bH+4l+3w==" saltValue="NslGzvSWlPRBPv5MCgRT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222C8-DD6F-4EE2-9CA5-6C7605C07C13}">
  <sheetPr>
    <pageSetUpPr fitToPage="1"/>
  </sheetPr>
  <dimension ref="B1:EM50"/>
  <sheetViews>
    <sheetView showGridLines="0" workbookViewId="0"/>
  </sheetViews>
  <sheetFormatPr defaultColWidth="0" defaultRowHeight="11.25" customHeight="1" zeroHeight="1" x14ac:dyDescent="0.15"/>
  <cols>
    <col min="1" max="1" width="1.625" style="207" customWidth="1"/>
    <col min="2" max="2" width="2.375" style="207" customWidth="1"/>
    <col min="3" max="16" width="2.625" style="207" customWidth="1"/>
    <col min="17" max="17" width="2.375" style="207" customWidth="1"/>
    <col min="18" max="95" width="1.625" style="207" customWidth="1"/>
    <col min="96" max="133" width="1.625" style="213" customWidth="1"/>
    <col min="134" max="143" width="1.625" style="207" customWidth="1"/>
    <col min="144" max="16384" width="0" style="207" hidden="1"/>
  </cols>
  <sheetData>
    <row r="1" spans="2:143" ht="22.5" customHeight="1" thickBot="1" x14ac:dyDescent="0.2">
      <c r="B1" s="205"/>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206"/>
      <c r="CM1" s="206"/>
      <c r="CN1" s="206"/>
      <c r="CO1" s="206"/>
      <c r="CP1" s="206"/>
      <c r="CQ1" s="206"/>
      <c r="CR1" s="206"/>
      <c r="CS1" s="206"/>
      <c r="CT1" s="206"/>
      <c r="CU1" s="206"/>
      <c r="CV1" s="206"/>
      <c r="CW1" s="206"/>
      <c r="CX1" s="206"/>
      <c r="CY1" s="206"/>
      <c r="CZ1" s="206"/>
      <c r="DA1" s="206"/>
      <c r="DB1" s="206"/>
      <c r="DC1" s="206"/>
      <c r="DD1" s="206"/>
      <c r="DE1" s="206"/>
      <c r="DF1" s="206"/>
      <c r="DG1" s="206"/>
      <c r="DH1" s="635" t="s">
        <v>214</v>
      </c>
      <c r="DI1" s="636"/>
      <c r="DJ1" s="636"/>
      <c r="DK1" s="636"/>
      <c r="DL1" s="636"/>
      <c r="DM1" s="636"/>
      <c r="DN1" s="637"/>
      <c r="DO1" s="207"/>
      <c r="DP1" s="635" t="s">
        <v>215</v>
      </c>
      <c r="DQ1" s="636"/>
      <c r="DR1" s="636"/>
      <c r="DS1" s="636"/>
      <c r="DT1" s="636"/>
      <c r="DU1" s="636"/>
      <c r="DV1" s="636"/>
      <c r="DW1" s="636"/>
      <c r="DX1" s="636"/>
      <c r="DY1" s="636"/>
      <c r="DZ1" s="636"/>
      <c r="EA1" s="636"/>
      <c r="EB1" s="636"/>
      <c r="EC1" s="637"/>
      <c r="ED1" s="206"/>
      <c r="EE1" s="206"/>
      <c r="EF1" s="206"/>
      <c r="EG1" s="206"/>
      <c r="EH1" s="206"/>
      <c r="EI1" s="206"/>
      <c r="EJ1" s="206"/>
      <c r="EK1" s="206"/>
      <c r="EL1" s="206"/>
      <c r="EM1" s="206"/>
    </row>
    <row r="2" spans="2:143" ht="22.5" customHeight="1" x14ac:dyDescent="0.15">
      <c r="B2" s="208" t="s">
        <v>216</v>
      </c>
      <c r="R2" s="209"/>
      <c r="S2" s="209"/>
      <c r="T2" s="209"/>
      <c r="U2" s="209"/>
      <c r="V2" s="209"/>
      <c r="W2" s="209"/>
      <c r="X2" s="209"/>
      <c r="Y2" s="209"/>
      <c r="Z2" s="209"/>
      <c r="AA2" s="209"/>
      <c r="AB2" s="209"/>
      <c r="AC2" s="209"/>
      <c r="AE2" s="358"/>
      <c r="AF2" s="358"/>
      <c r="AG2" s="358"/>
      <c r="AH2" s="358"/>
      <c r="AI2" s="358"/>
      <c r="AJ2" s="209"/>
      <c r="AK2" s="209"/>
      <c r="AL2" s="209"/>
      <c r="AM2" s="209"/>
      <c r="AN2" s="209"/>
      <c r="AO2" s="209"/>
      <c r="AP2" s="209"/>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c r="DY2" s="206"/>
      <c r="DZ2" s="206"/>
      <c r="EA2" s="206"/>
      <c r="EB2" s="206"/>
      <c r="EC2" s="206"/>
    </row>
    <row r="3" spans="2:143" ht="11.25" customHeight="1" x14ac:dyDescent="0.15">
      <c r="B3" s="638" t="s">
        <v>217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38" t="s">
        <v>219</v>
      </c>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40"/>
    </row>
    <row r="4" spans="2:143" ht="11.25" customHeight="1" x14ac:dyDescent="0.15">
      <c r="B4" s="638" t="s">
        <v>1</v>
      </c>
      <c r="C4" s="639"/>
      <c r="D4" s="639"/>
      <c r="E4" s="639"/>
      <c r="F4" s="639"/>
      <c r="G4" s="639"/>
      <c r="H4" s="639"/>
      <c r="I4" s="639"/>
      <c r="J4" s="639"/>
      <c r="K4" s="639"/>
      <c r="L4" s="639"/>
      <c r="M4" s="639"/>
      <c r="N4" s="639"/>
      <c r="O4" s="639"/>
      <c r="P4" s="639"/>
      <c r="Q4" s="640"/>
      <c r="R4" s="638" t="s">
        <v>220</v>
      </c>
      <c r="S4" s="639"/>
      <c r="T4" s="639"/>
      <c r="U4" s="639"/>
      <c r="V4" s="639"/>
      <c r="W4" s="639"/>
      <c r="X4" s="639"/>
      <c r="Y4" s="640"/>
      <c r="Z4" s="638" t="s">
        <v>221</v>
      </c>
      <c r="AA4" s="639"/>
      <c r="AB4" s="639"/>
      <c r="AC4" s="640"/>
      <c r="AD4" s="638" t="s">
        <v>222</v>
      </c>
      <c r="AE4" s="639"/>
      <c r="AF4" s="639"/>
      <c r="AG4" s="639"/>
      <c r="AH4" s="639"/>
      <c r="AI4" s="639"/>
      <c r="AJ4" s="639"/>
      <c r="AK4" s="640"/>
      <c r="AL4" s="638" t="s">
        <v>221</v>
      </c>
      <c r="AM4" s="639"/>
      <c r="AN4" s="639"/>
      <c r="AO4" s="640"/>
      <c r="AP4" s="641" t="s">
        <v>223</v>
      </c>
      <c r="AQ4" s="641"/>
      <c r="AR4" s="641"/>
      <c r="AS4" s="641"/>
      <c r="AT4" s="641"/>
      <c r="AU4" s="641"/>
      <c r="AV4" s="641"/>
      <c r="AW4" s="641"/>
      <c r="AX4" s="641"/>
      <c r="AY4" s="641"/>
      <c r="AZ4" s="641"/>
      <c r="BA4" s="641"/>
      <c r="BB4" s="641"/>
      <c r="BC4" s="641"/>
      <c r="BD4" s="641"/>
      <c r="BE4" s="641"/>
      <c r="BF4" s="641"/>
      <c r="BG4" s="641" t="s">
        <v>224</v>
      </c>
      <c r="BH4" s="641"/>
      <c r="BI4" s="641"/>
      <c r="BJ4" s="641"/>
      <c r="BK4" s="641"/>
      <c r="BL4" s="641"/>
      <c r="BM4" s="641"/>
      <c r="BN4" s="641"/>
      <c r="BO4" s="641" t="s">
        <v>221</v>
      </c>
      <c r="BP4" s="641"/>
      <c r="BQ4" s="641"/>
      <c r="BR4" s="641"/>
      <c r="BS4" s="641" t="s">
        <v>225</v>
      </c>
      <c r="BT4" s="641"/>
      <c r="BU4" s="641"/>
      <c r="BV4" s="641"/>
      <c r="BW4" s="641"/>
      <c r="BX4" s="641"/>
      <c r="BY4" s="641"/>
      <c r="BZ4" s="641"/>
      <c r="CA4" s="641"/>
      <c r="CB4" s="641"/>
      <c r="CD4" s="638" t="s">
        <v>226</v>
      </c>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40"/>
    </row>
    <row r="5" spans="2:143" ht="11.25" customHeight="1" x14ac:dyDescent="0.15">
      <c r="B5" s="642" t="s">
        <v>227</v>
      </c>
      <c r="C5" s="643"/>
      <c r="D5" s="643"/>
      <c r="E5" s="643"/>
      <c r="F5" s="643"/>
      <c r="G5" s="643"/>
      <c r="H5" s="643"/>
      <c r="I5" s="643"/>
      <c r="J5" s="643"/>
      <c r="K5" s="643"/>
      <c r="L5" s="643"/>
      <c r="M5" s="643"/>
      <c r="N5" s="643"/>
      <c r="O5" s="643"/>
      <c r="P5" s="643"/>
      <c r="Q5" s="644"/>
      <c r="R5" s="645">
        <v>720409</v>
      </c>
      <c r="S5" s="646"/>
      <c r="T5" s="646"/>
      <c r="U5" s="646"/>
      <c r="V5" s="646"/>
      <c r="W5" s="646"/>
      <c r="X5" s="646"/>
      <c r="Y5" s="647"/>
      <c r="Z5" s="648">
        <v>15.5</v>
      </c>
      <c r="AA5" s="648"/>
      <c r="AB5" s="648"/>
      <c r="AC5" s="648"/>
      <c r="AD5" s="649">
        <v>720409</v>
      </c>
      <c r="AE5" s="649"/>
      <c r="AF5" s="649"/>
      <c r="AG5" s="649"/>
      <c r="AH5" s="649"/>
      <c r="AI5" s="649"/>
      <c r="AJ5" s="649"/>
      <c r="AK5" s="649"/>
      <c r="AL5" s="650">
        <v>24.3</v>
      </c>
      <c r="AM5" s="651"/>
      <c r="AN5" s="651"/>
      <c r="AO5" s="652"/>
      <c r="AP5" s="642" t="s">
        <v>228</v>
      </c>
      <c r="AQ5" s="643"/>
      <c r="AR5" s="643"/>
      <c r="AS5" s="643"/>
      <c r="AT5" s="643"/>
      <c r="AU5" s="643"/>
      <c r="AV5" s="643"/>
      <c r="AW5" s="643"/>
      <c r="AX5" s="643"/>
      <c r="AY5" s="643"/>
      <c r="AZ5" s="643"/>
      <c r="BA5" s="643"/>
      <c r="BB5" s="643"/>
      <c r="BC5" s="643"/>
      <c r="BD5" s="643"/>
      <c r="BE5" s="643"/>
      <c r="BF5" s="644"/>
      <c r="BG5" s="656">
        <v>716384</v>
      </c>
      <c r="BH5" s="657"/>
      <c r="BI5" s="657"/>
      <c r="BJ5" s="657"/>
      <c r="BK5" s="657"/>
      <c r="BL5" s="657"/>
      <c r="BM5" s="657"/>
      <c r="BN5" s="658"/>
      <c r="BO5" s="659">
        <v>99.4</v>
      </c>
      <c r="BP5" s="659"/>
      <c r="BQ5" s="659"/>
      <c r="BR5" s="659"/>
      <c r="BS5" s="660" t="s">
        <v>128</v>
      </c>
      <c r="BT5" s="660"/>
      <c r="BU5" s="660"/>
      <c r="BV5" s="660"/>
      <c r="BW5" s="660"/>
      <c r="BX5" s="660"/>
      <c r="BY5" s="660"/>
      <c r="BZ5" s="660"/>
      <c r="CA5" s="660"/>
      <c r="CB5" s="664"/>
      <c r="CD5" s="638" t="s">
        <v>223</v>
      </c>
      <c r="CE5" s="639"/>
      <c r="CF5" s="639"/>
      <c r="CG5" s="639"/>
      <c r="CH5" s="639"/>
      <c r="CI5" s="639"/>
      <c r="CJ5" s="639"/>
      <c r="CK5" s="639"/>
      <c r="CL5" s="639"/>
      <c r="CM5" s="639"/>
      <c r="CN5" s="639"/>
      <c r="CO5" s="639"/>
      <c r="CP5" s="639"/>
      <c r="CQ5" s="640"/>
      <c r="CR5" s="638" t="s">
        <v>229</v>
      </c>
      <c r="CS5" s="639"/>
      <c r="CT5" s="639"/>
      <c r="CU5" s="639"/>
      <c r="CV5" s="639"/>
      <c r="CW5" s="639"/>
      <c r="CX5" s="639"/>
      <c r="CY5" s="640"/>
      <c r="CZ5" s="638" t="s">
        <v>221</v>
      </c>
      <c r="DA5" s="639"/>
      <c r="DB5" s="639"/>
      <c r="DC5" s="640"/>
      <c r="DD5" s="638" t="s">
        <v>230</v>
      </c>
      <c r="DE5" s="639"/>
      <c r="DF5" s="639"/>
      <c r="DG5" s="639"/>
      <c r="DH5" s="639"/>
      <c r="DI5" s="639"/>
      <c r="DJ5" s="639"/>
      <c r="DK5" s="639"/>
      <c r="DL5" s="639"/>
      <c r="DM5" s="639"/>
      <c r="DN5" s="639"/>
      <c r="DO5" s="639"/>
      <c r="DP5" s="640"/>
      <c r="DQ5" s="638" t="s">
        <v>231</v>
      </c>
      <c r="DR5" s="639"/>
      <c r="DS5" s="639"/>
      <c r="DT5" s="639"/>
      <c r="DU5" s="639"/>
      <c r="DV5" s="639"/>
      <c r="DW5" s="639"/>
      <c r="DX5" s="639"/>
      <c r="DY5" s="639"/>
      <c r="DZ5" s="639"/>
      <c r="EA5" s="639"/>
      <c r="EB5" s="639"/>
      <c r="EC5" s="640"/>
    </row>
    <row r="6" spans="2:143" ht="11.25" customHeight="1" x14ac:dyDescent="0.15">
      <c r="B6" s="653" t="s">
        <v>232</v>
      </c>
      <c r="C6" s="654"/>
      <c r="D6" s="654"/>
      <c r="E6" s="654"/>
      <c r="F6" s="654"/>
      <c r="G6" s="654"/>
      <c r="H6" s="654"/>
      <c r="I6" s="654"/>
      <c r="J6" s="654"/>
      <c r="K6" s="654"/>
      <c r="L6" s="654"/>
      <c r="M6" s="654"/>
      <c r="N6" s="654"/>
      <c r="O6" s="654"/>
      <c r="P6" s="654"/>
      <c r="Q6" s="655"/>
      <c r="R6" s="656">
        <v>53398</v>
      </c>
      <c r="S6" s="657"/>
      <c r="T6" s="657"/>
      <c r="U6" s="657"/>
      <c r="V6" s="657"/>
      <c r="W6" s="657"/>
      <c r="X6" s="657"/>
      <c r="Y6" s="658"/>
      <c r="Z6" s="659">
        <v>1.1000000000000001</v>
      </c>
      <c r="AA6" s="659"/>
      <c r="AB6" s="659"/>
      <c r="AC6" s="659"/>
      <c r="AD6" s="660">
        <v>53398</v>
      </c>
      <c r="AE6" s="660"/>
      <c r="AF6" s="660"/>
      <c r="AG6" s="660"/>
      <c r="AH6" s="660"/>
      <c r="AI6" s="660"/>
      <c r="AJ6" s="660"/>
      <c r="AK6" s="660"/>
      <c r="AL6" s="661">
        <v>1.8</v>
      </c>
      <c r="AM6" s="662"/>
      <c r="AN6" s="662"/>
      <c r="AO6" s="663"/>
      <c r="AP6" s="653" t="s">
        <v>233</v>
      </c>
      <c r="AQ6" s="654"/>
      <c r="AR6" s="654"/>
      <c r="AS6" s="654"/>
      <c r="AT6" s="654"/>
      <c r="AU6" s="654"/>
      <c r="AV6" s="654"/>
      <c r="AW6" s="654"/>
      <c r="AX6" s="654"/>
      <c r="AY6" s="654"/>
      <c r="AZ6" s="654"/>
      <c r="BA6" s="654"/>
      <c r="BB6" s="654"/>
      <c r="BC6" s="654"/>
      <c r="BD6" s="654"/>
      <c r="BE6" s="654"/>
      <c r="BF6" s="655"/>
      <c r="BG6" s="656">
        <v>716384</v>
      </c>
      <c r="BH6" s="657"/>
      <c r="BI6" s="657"/>
      <c r="BJ6" s="657"/>
      <c r="BK6" s="657"/>
      <c r="BL6" s="657"/>
      <c r="BM6" s="657"/>
      <c r="BN6" s="658"/>
      <c r="BO6" s="659">
        <v>99.4</v>
      </c>
      <c r="BP6" s="659"/>
      <c r="BQ6" s="659"/>
      <c r="BR6" s="659"/>
      <c r="BS6" s="660" t="s">
        <v>128</v>
      </c>
      <c r="BT6" s="660"/>
      <c r="BU6" s="660"/>
      <c r="BV6" s="660"/>
      <c r="BW6" s="660"/>
      <c r="BX6" s="660"/>
      <c r="BY6" s="660"/>
      <c r="BZ6" s="660"/>
      <c r="CA6" s="660"/>
      <c r="CB6" s="664"/>
      <c r="CD6" s="642" t="s">
        <v>234</v>
      </c>
      <c r="CE6" s="643"/>
      <c r="CF6" s="643"/>
      <c r="CG6" s="643"/>
      <c r="CH6" s="643"/>
      <c r="CI6" s="643"/>
      <c r="CJ6" s="643"/>
      <c r="CK6" s="643"/>
      <c r="CL6" s="643"/>
      <c r="CM6" s="643"/>
      <c r="CN6" s="643"/>
      <c r="CO6" s="643"/>
      <c r="CP6" s="643"/>
      <c r="CQ6" s="644"/>
      <c r="CR6" s="656">
        <v>56826</v>
      </c>
      <c r="CS6" s="657"/>
      <c r="CT6" s="657"/>
      <c r="CU6" s="657"/>
      <c r="CV6" s="657"/>
      <c r="CW6" s="657"/>
      <c r="CX6" s="657"/>
      <c r="CY6" s="658"/>
      <c r="CZ6" s="650">
        <v>1.3</v>
      </c>
      <c r="DA6" s="651"/>
      <c r="DB6" s="651"/>
      <c r="DC6" s="667"/>
      <c r="DD6" s="665" t="s">
        <v>128</v>
      </c>
      <c r="DE6" s="657"/>
      <c r="DF6" s="657"/>
      <c r="DG6" s="657"/>
      <c r="DH6" s="657"/>
      <c r="DI6" s="657"/>
      <c r="DJ6" s="657"/>
      <c r="DK6" s="657"/>
      <c r="DL6" s="657"/>
      <c r="DM6" s="657"/>
      <c r="DN6" s="657"/>
      <c r="DO6" s="657"/>
      <c r="DP6" s="658"/>
      <c r="DQ6" s="665">
        <v>56826</v>
      </c>
      <c r="DR6" s="657"/>
      <c r="DS6" s="657"/>
      <c r="DT6" s="657"/>
      <c r="DU6" s="657"/>
      <c r="DV6" s="657"/>
      <c r="DW6" s="657"/>
      <c r="DX6" s="657"/>
      <c r="DY6" s="657"/>
      <c r="DZ6" s="657"/>
      <c r="EA6" s="657"/>
      <c r="EB6" s="657"/>
      <c r="EC6" s="666"/>
    </row>
    <row r="7" spans="2:143" ht="11.25" customHeight="1" x14ac:dyDescent="0.15">
      <c r="B7" s="653" t="s">
        <v>235</v>
      </c>
      <c r="C7" s="654"/>
      <c r="D7" s="654"/>
      <c r="E7" s="654"/>
      <c r="F7" s="654"/>
      <c r="G7" s="654"/>
      <c r="H7" s="654"/>
      <c r="I7" s="654"/>
      <c r="J7" s="654"/>
      <c r="K7" s="654"/>
      <c r="L7" s="654"/>
      <c r="M7" s="654"/>
      <c r="N7" s="654"/>
      <c r="O7" s="654"/>
      <c r="P7" s="654"/>
      <c r="Q7" s="655"/>
      <c r="R7" s="656">
        <v>534</v>
      </c>
      <c r="S7" s="657"/>
      <c r="T7" s="657"/>
      <c r="U7" s="657"/>
      <c r="V7" s="657"/>
      <c r="W7" s="657"/>
      <c r="X7" s="657"/>
      <c r="Y7" s="658"/>
      <c r="Z7" s="659">
        <v>0</v>
      </c>
      <c r="AA7" s="659"/>
      <c r="AB7" s="659"/>
      <c r="AC7" s="659"/>
      <c r="AD7" s="660">
        <v>534</v>
      </c>
      <c r="AE7" s="660"/>
      <c r="AF7" s="660"/>
      <c r="AG7" s="660"/>
      <c r="AH7" s="660"/>
      <c r="AI7" s="660"/>
      <c r="AJ7" s="660"/>
      <c r="AK7" s="660"/>
      <c r="AL7" s="661">
        <v>0</v>
      </c>
      <c r="AM7" s="662"/>
      <c r="AN7" s="662"/>
      <c r="AO7" s="663"/>
      <c r="AP7" s="653" t="s">
        <v>236</v>
      </c>
      <c r="AQ7" s="654"/>
      <c r="AR7" s="654"/>
      <c r="AS7" s="654"/>
      <c r="AT7" s="654"/>
      <c r="AU7" s="654"/>
      <c r="AV7" s="654"/>
      <c r="AW7" s="654"/>
      <c r="AX7" s="654"/>
      <c r="AY7" s="654"/>
      <c r="AZ7" s="654"/>
      <c r="BA7" s="654"/>
      <c r="BB7" s="654"/>
      <c r="BC7" s="654"/>
      <c r="BD7" s="654"/>
      <c r="BE7" s="654"/>
      <c r="BF7" s="655"/>
      <c r="BG7" s="656">
        <v>352389</v>
      </c>
      <c r="BH7" s="657"/>
      <c r="BI7" s="657"/>
      <c r="BJ7" s="657"/>
      <c r="BK7" s="657"/>
      <c r="BL7" s="657"/>
      <c r="BM7" s="657"/>
      <c r="BN7" s="658"/>
      <c r="BO7" s="659">
        <v>48.9</v>
      </c>
      <c r="BP7" s="659"/>
      <c r="BQ7" s="659"/>
      <c r="BR7" s="659"/>
      <c r="BS7" s="660" t="s">
        <v>128</v>
      </c>
      <c r="BT7" s="660"/>
      <c r="BU7" s="660"/>
      <c r="BV7" s="660"/>
      <c r="BW7" s="660"/>
      <c r="BX7" s="660"/>
      <c r="BY7" s="660"/>
      <c r="BZ7" s="660"/>
      <c r="CA7" s="660"/>
      <c r="CB7" s="664"/>
      <c r="CD7" s="653" t="s">
        <v>237</v>
      </c>
      <c r="CE7" s="654"/>
      <c r="CF7" s="654"/>
      <c r="CG7" s="654"/>
      <c r="CH7" s="654"/>
      <c r="CI7" s="654"/>
      <c r="CJ7" s="654"/>
      <c r="CK7" s="654"/>
      <c r="CL7" s="654"/>
      <c r="CM7" s="654"/>
      <c r="CN7" s="654"/>
      <c r="CO7" s="654"/>
      <c r="CP7" s="654"/>
      <c r="CQ7" s="655"/>
      <c r="CR7" s="656">
        <v>687508</v>
      </c>
      <c r="CS7" s="657"/>
      <c r="CT7" s="657"/>
      <c r="CU7" s="657"/>
      <c r="CV7" s="657"/>
      <c r="CW7" s="657"/>
      <c r="CX7" s="657"/>
      <c r="CY7" s="658"/>
      <c r="CZ7" s="659">
        <v>15.8</v>
      </c>
      <c r="DA7" s="659"/>
      <c r="DB7" s="659"/>
      <c r="DC7" s="659"/>
      <c r="DD7" s="665">
        <v>18919</v>
      </c>
      <c r="DE7" s="657"/>
      <c r="DF7" s="657"/>
      <c r="DG7" s="657"/>
      <c r="DH7" s="657"/>
      <c r="DI7" s="657"/>
      <c r="DJ7" s="657"/>
      <c r="DK7" s="657"/>
      <c r="DL7" s="657"/>
      <c r="DM7" s="657"/>
      <c r="DN7" s="657"/>
      <c r="DO7" s="657"/>
      <c r="DP7" s="658"/>
      <c r="DQ7" s="665">
        <v>583515</v>
      </c>
      <c r="DR7" s="657"/>
      <c r="DS7" s="657"/>
      <c r="DT7" s="657"/>
      <c r="DU7" s="657"/>
      <c r="DV7" s="657"/>
      <c r="DW7" s="657"/>
      <c r="DX7" s="657"/>
      <c r="DY7" s="657"/>
      <c r="DZ7" s="657"/>
      <c r="EA7" s="657"/>
      <c r="EB7" s="657"/>
      <c r="EC7" s="666"/>
    </row>
    <row r="8" spans="2:143" ht="11.25" customHeight="1" x14ac:dyDescent="0.15">
      <c r="B8" s="653" t="s">
        <v>238</v>
      </c>
      <c r="C8" s="654"/>
      <c r="D8" s="654"/>
      <c r="E8" s="654"/>
      <c r="F8" s="654"/>
      <c r="G8" s="654"/>
      <c r="H8" s="654"/>
      <c r="I8" s="654"/>
      <c r="J8" s="654"/>
      <c r="K8" s="654"/>
      <c r="L8" s="654"/>
      <c r="M8" s="654"/>
      <c r="N8" s="654"/>
      <c r="O8" s="654"/>
      <c r="P8" s="654"/>
      <c r="Q8" s="655"/>
      <c r="R8" s="656">
        <v>4150</v>
      </c>
      <c r="S8" s="657"/>
      <c r="T8" s="657"/>
      <c r="U8" s="657"/>
      <c r="V8" s="657"/>
      <c r="W8" s="657"/>
      <c r="X8" s="657"/>
      <c r="Y8" s="658"/>
      <c r="Z8" s="659">
        <v>0.1</v>
      </c>
      <c r="AA8" s="659"/>
      <c r="AB8" s="659"/>
      <c r="AC8" s="659"/>
      <c r="AD8" s="660">
        <v>4150</v>
      </c>
      <c r="AE8" s="660"/>
      <c r="AF8" s="660"/>
      <c r="AG8" s="660"/>
      <c r="AH8" s="660"/>
      <c r="AI8" s="660"/>
      <c r="AJ8" s="660"/>
      <c r="AK8" s="660"/>
      <c r="AL8" s="661">
        <v>0.1</v>
      </c>
      <c r="AM8" s="662"/>
      <c r="AN8" s="662"/>
      <c r="AO8" s="663"/>
      <c r="AP8" s="653" t="s">
        <v>239</v>
      </c>
      <c r="AQ8" s="654"/>
      <c r="AR8" s="654"/>
      <c r="AS8" s="654"/>
      <c r="AT8" s="654"/>
      <c r="AU8" s="654"/>
      <c r="AV8" s="654"/>
      <c r="AW8" s="654"/>
      <c r="AX8" s="654"/>
      <c r="AY8" s="654"/>
      <c r="AZ8" s="654"/>
      <c r="BA8" s="654"/>
      <c r="BB8" s="654"/>
      <c r="BC8" s="654"/>
      <c r="BD8" s="654"/>
      <c r="BE8" s="654"/>
      <c r="BF8" s="655"/>
      <c r="BG8" s="656">
        <v>12617</v>
      </c>
      <c r="BH8" s="657"/>
      <c r="BI8" s="657"/>
      <c r="BJ8" s="657"/>
      <c r="BK8" s="657"/>
      <c r="BL8" s="657"/>
      <c r="BM8" s="657"/>
      <c r="BN8" s="658"/>
      <c r="BO8" s="659">
        <v>1.8</v>
      </c>
      <c r="BP8" s="659"/>
      <c r="BQ8" s="659"/>
      <c r="BR8" s="659"/>
      <c r="BS8" s="660" t="s">
        <v>128</v>
      </c>
      <c r="BT8" s="660"/>
      <c r="BU8" s="660"/>
      <c r="BV8" s="660"/>
      <c r="BW8" s="660"/>
      <c r="BX8" s="660"/>
      <c r="BY8" s="660"/>
      <c r="BZ8" s="660"/>
      <c r="CA8" s="660"/>
      <c r="CB8" s="664"/>
      <c r="CD8" s="653" t="s">
        <v>240</v>
      </c>
      <c r="CE8" s="654"/>
      <c r="CF8" s="654"/>
      <c r="CG8" s="654"/>
      <c r="CH8" s="654"/>
      <c r="CI8" s="654"/>
      <c r="CJ8" s="654"/>
      <c r="CK8" s="654"/>
      <c r="CL8" s="654"/>
      <c r="CM8" s="654"/>
      <c r="CN8" s="654"/>
      <c r="CO8" s="654"/>
      <c r="CP8" s="654"/>
      <c r="CQ8" s="655"/>
      <c r="CR8" s="656">
        <v>1108673</v>
      </c>
      <c r="CS8" s="657"/>
      <c r="CT8" s="657"/>
      <c r="CU8" s="657"/>
      <c r="CV8" s="657"/>
      <c r="CW8" s="657"/>
      <c r="CX8" s="657"/>
      <c r="CY8" s="658"/>
      <c r="CZ8" s="659">
        <v>25.5</v>
      </c>
      <c r="DA8" s="659"/>
      <c r="DB8" s="659"/>
      <c r="DC8" s="659"/>
      <c r="DD8" s="665">
        <v>17662</v>
      </c>
      <c r="DE8" s="657"/>
      <c r="DF8" s="657"/>
      <c r="DG8" s="657"/>
      <c r="DH8" s="657"/>
      <c r="DI8" s="657"/>
      <c r="DJ8" s="657"/>
      <c r="DK8" s="657"/>
      <c r="DL8" s="657"/>
      <c r="DM8" s="657"/>
      <c r="DN8" s="657"/>
      <c r="DO8" s="657"/>
      <c r="DP8" s="658"/>
      <c r="DQ8" s="665">
        <v>642983</v>
      </c>
      <c r="DR8" s="657"/>
      <c r="DS8" s="657"/>
      <c r="DT8" s="657"/>
      <c r="DU8" s="657"/>
      <c r="DV8" s="657"/>
      <c r="DW8" s="657"/>
      <c r="DX8" s="657"/>
      <c r="DY8" s="657"/>
      <c r="DZ8" s="657"/>
      <c r="EA8" s="657"/>
      <c r="EB8" s="657"/>
      <c r="EC8" s="666"/>
    </row>
    <row r="9" spans="2:143" ht="11.25" customHeight="1" x14ac:dyDescent="0.15">
      <c r="B9" s="653" t="s">
        <v>241</v>
      </c>
      <c r="C9" s="654"/>
      <c r="D9" s="654"/>
      <c r="E9" s="654"/>
      <c r="F9" s="654"/>
      <c r="G9" s="654"/>
      <c r="H9" s="654"/>
      <c r="I9" s="654"/>
      <c r="J9" s="654"/>
      <c r="K9" s="654"/>
      <c r="L9" s="654"/>
      <c r="M9" s="654"/>
      <c r="N9" s="654"/>
      <c r="O9" s="654"/>
      <c r="P9" s="654"/>
      <c r="Q9" s="655"/>
      <c r="R9" s="656">
        <v>4461</v>
      </c>
      <c r="S9" s="657"/>
      <c r="T9" s="657"/>
      <c r="U9" s="657"/>
      <c r="V9" s="657"/>
      <c r="W9" s="657"/>
      <c r="X9" s="657"/>
      <c r="Y9" s="658"/>
      <c r="Z9" s="659">
        <v>0.1</v>
      </c>
      <c r="AA9" s="659"/>
      <c r="AB9" s="659"/>
      <c r="AC9" s="659"/>
      <c r="AD9" s="660">
        <v>4461</v>
      </c>
      <c r="AE9" s="660"/>
      <c r="AF9" s="660"/>
      <c r="AG9" s="660"/>
      <c r="AH9" s="660"/>
      <c r="AI9" s="660"/>
      <c r="AJ9" s="660"/>
      <c r="AK9" s="660"/>
      <c r="AL9" s="661">
        <v>0.2</v>
      </c>
      <c r="AM9" s="662"/>
      <c r="AN9" s="662"/>
      <c r="AO9" s="663"/>
      <c r="AP9" s="653" t="s">
        <v>242</v>
      </c>
      <c r="AQ9" s="654"/>
      <c r="AR9" s="654"/>
      <c r="AS9" s="654"/>
      <c r="AT9" s="654"/>
      <c r="AU9" s="654"/>
      <c r="AV9" s="654"/>
      <c r="AW9" s="654"/>
      <c r="AX9" s="654"/>
      <c r="AY9" s="654"/>
      <c r="AZ9" s="654"/>
      <c r="BA9" s="654"/>
      <c r="BB9" s="654"/>
      <c r="BC9" s="654"/>
      <c r="BD9" s="654"/>
      <c r="BE9" s="654"/>
      <c r="BF9" s="655"/>
      <c r="BG9" s="656">
        <v>293887</v>
      </c>
      <c r="BH9" s="657"/>
      <c r="BI9" s="657"/>
      <c r="BJ9" s="657"/>
      <c r="BK9" s="657"/>
      <c r="BL9" s="657"/>
      <c r="BM9" s="657"/>
      <c r="BN9" s="658"/>
      <c r="BO9" s="659">
        <v>40.799999999999997</v>
      </c>
      <c r="BP9" s="659"/>
      <c r="BQ9" s="659"/>
      <c r="BR9" s="659"/>
      <c r="BS9" s="660" t="s">
        <v>128</v>
      </c>
      <c r="BT9" s="660"/>
      <c r="BU9" s="660"/>
      <c r="BV9" s="660"/>
      <c r="BW9" s="660"/>
      <c r="BX9" s="660"/>
      <c r="BY9" s="660"/>
      <c r="BZ9" s="660"/>
      <c r="CA9" s="660"/>
      <c r="CB9" s="664"/>
      <c r="CD9" s="653" t="s">
        <v>243</v>
      </c>
      <c r="CE9" s="654"/>
      <c r="CF9" s="654"/>
      <c r="CG9" s="654"/>
      <c r="CH9" s="654"/>
      <c r="CI9" s="654"/>
      <c r="CJ9" s="654"/>
      <c r="CK9" s="654"/>
      <c r="CL9" s="654"/>
      <c r="CM9" s="654"/>
      <c r="CN9" s="654"/>
      <c r="CO9" s="654"/>
      <c r="CP9" s="654"/>
      <c r="CQ9" s="655"/>
      <c r="CR9" s="656">
        <v>327974</v>
      </c>
      <c r="CS9" s="657"/>
      <c r="CT9" s="657"/>
      <c r="CU9" s="657"/>
      <c r="CV9" s="657"/>
      <c r="CW9" s="657"/>
      <c r="CX9" s="657"/>
      <c r="CY9" s="658"/>
      <c r="CZ9" s="659">
        <v>7.6</v>
      </c>
      <c r="DA9" s="659"/>
      <c r="DB9" s="659"/>
      <c r="DC9" s="659"/>
      <c r="DD9" s="665">
        <v>19638</v>
      </c>
      <c r="DE9" s="657"/>
      <c r="DF9" s="657"/>
      <c r="DG9" s="657"/>
      <c r="DH9" s="657"/>
      <c r="DI9" s="657"/>
      <c r="DJ9" s="657"/>
      <c r="DK9" s="657"/>
      <c r="DL9" s="657"/>
      <c r="DM9" s="657"/>
      <c r="DN9" s="657"/>
      <c r="DO9" s="657"/>
      <c r="DP9" s="658"/>
      <c r="DQ9" s="665">
        <v>241734</v>
      </c>
      <c r="DR9" s="657"/>
      <c r="DS9" s="657"/>
      <c r="DT9" s="657"/>
      <c r="DU9" s="657"/>
      <c r="DV9" s="657"/>
      <c r="DW9" s="657"/>
      <c r="DX9" s="657"/>
      <c r="DY9" s="657"/>
      <c r="DZ9" s="657"/>
      <c r="EA9" s="657"/>
      <c r="EB9" s="657"/>
      <c r="EC9" s="666"/>
    </row>
    <row r="10" spans="2:143" ht="11.25" customHeight="1" x14ac:dyDescent="0.15">
      <c r="B10" s="653" t="s">
        <v>244</v>
      </c>
      <c r="C10" s="654"/>
      <c r="D10" s="654"/>
      <c r="E10" s="654"/>
      <c r="F10" s="654"/>
      <c r="G10" s="654"/>
      <c r="H10" s="654"/>
      <c r="I10" s="654"/>
      <c r="J10" s="654"/>
      <c r="K10" s="654"/>
      <c r="L10" s="654"/>
      <c r="M10" s="654"/>
      <c r="N10" s="654"/>
      <c r="O10" s="654"/>
      <c r="P10" s="654"/>
      <c r="Q10" s="655"/>
      <c r="R10" s="656" t="s">
        <v>128</v>
      </c>
      <c r="S10" s="657"/>
      <c r="T10" s="657"/>
      <c r="U10" s="657"/>
      <c r="V10" s="657"/>
      <c r="W10" s="657"/>
      <c r="X10" s="657"/>
      <c r="Y10" s="658"/>
      <c r="Z10" s="659" t="s">
        <v>128</v>
      </c>
      <c r="AA10" s="659"/>
      <c r="AB10" s="659"/>
      <c r="AC10" s="659"/>
      <c r="AD10" s="660" t="s">
        <v>128</v>
      </c>
      <c r="AE10" s="660"/>
      <c r="AF10" s="660"/>
      <c r="AG10" s="660"/>
      <c r="AH10" s="660"/>
      <c r="AI10" s="660"/>
      <c r="AJ10" s="660"/>
      <c r="AK10" s="660"/>
      <c r="AL10" s="661" t="s">
        <v>128</v>
      </c>
      <c r="AM10" s="662"/>
      <c r="AN10" s="662"/>
      <c r="AO10" s="663"/>
      <c r="AP10" s="653" t="s">
        <v>245</v>
      </c>
      <c r="AQ10" s="654"/>
      <c r="AR10" s="654"/>
      <c r="AS10" s="654"/>
      <c r="AT10" s="654"/>
      <c r="AU10" s="654"/>
      <c r="AV10" s="654"/>
      <c r="AW10" s="654"/>
      <c r="AX10" s="654"/>
      <c r="AY10" s="654"/>
      <c r="AZ10" s="654"/>
      <c r="BA10" s="654"/>
      <c r="BB10" s="654"/>
      <c r="BC10" s="654"/>
      <c r="BD10" s="654"/>
      <c r="BE10" s="654"/>
      <c r="BF10" s="655"/>
      <c r="BG10" s="656">
        <v>13290</v>
      </c>
      <c r="BH10" s="657"/>
      <c r="BI10" s="657"/>
      <c r="BJ10" s="657"/>
      <c r="BK10" s="657"/>
      <c r="BL10" s="657"/>
      <c r="BM10" s="657"/>
      <c r="BN10" s="658"/>
      <c r="BO10" s="659">
        <v>1.8</v>
      </c>
      <c r="BP10" s="659"/>
      <c r="BQ10" s="659"/>
      <c r="BR10" s="659"/>
      <c r="BS10" s="660" t="s">
        <v>128</v>
      </c>
      <c r="BT10" s="660"/>
      <c r="BU10" s="660"/>
      <c r="BV10" s="660"/>
      <c r="BW10" s="660"/>
      <c r="BX10" s="660"/>
      <c r="BY10" s="660"/>
      <c r="BZ10" s="660"/>
      <c r="CA10" s="660"/>
      <c r="CB10" s="664"/>
      <c r="CD10" s="653" t="s">
        <v>246</v>
      </c>
      <c r="CE10" s="654"/>
      <c r="CF10" s="654"/>
      <c r="CG10" s="654"/>
      <c r="CH10" s="654"/>
      <c r="CI10" s="654"/>
      <c r="CJ10" s="654"/>
      <c r="CK10" s="654"/>
      <c r="CL10" s="654"/>
      <c r="CM10" s="654"/>
      <c r="CN10" s="654"/>
      <c r="CO10" s="654"/>
      <c r="CP10" s="654"/>
      <c r="CQ10" s="655"/>
      <c r="CR10" s="656">
        <v>11909</v>
      </c>
      <c r="CS10" s="657"/>
      <c r="CT10" s="657"/>
      <c r="CU10" s="657"/>
      <c r="CV10" s="657"/>
      <c r="CW10" s="657"/>
      <c r="CX10" s="657"/>
      <c r="CY10" s="658"/>
      <c r="CZ10" s="659">
        <v>0.3</v>
      </c>
      <c r="DA10" s="659"/>
      <c r="DB10" s="659"/>
      <c r="DC10" s="659"/>
      <c r="DD10" s="665" t="s">
        <v>128</v>
      </c>
      <c r="DE10" s="657"/>
      <c r="DF10" s="657"/>
      <c r="DG10" s="657"/>
      <c r="DH10" s="657"/>
      <c r="DI10" s="657"/>
      <c r="DJ10" s="657"/>
      <c r="DK10" s="657"/>
      <c r="DL10" s="657"/>
      <c r="DM10" s="657"/>
      <c r="DN10" s="657"/>
      <c r="DO10" s="657"/>
      <c r="DP10" s="658"/>
      <c r="DQ10" s="665">
        <v>6909</v>
      </c>
      <c r="DR10" s="657"/>
      <c r="DS10" s="657"/>
      <c r="DT10" s="657"/>
      <c r="DU10" s="657"/>
      <c r="DV10" s="657"/>
      <c r="DW10" s="657"/>
      <c r="DX10" s="657"/>
      <c r="DY10" s="657"/>
      <c r="DZ10" s="657"/>
      <c r="EA10" s="657"/>
      <c r="EB10" s="657"/>
      <c r="EC10" s="666"/>
    </row>
    <row r="11" spans="2:143" ht="11.25" customHeight="1" x14ac:dyDescent="0.15">
      <c r="B11" s="653" t="s">
        <v>247</v>
      </c>
      <c r="C11" s="654"/>
      <c r="D11" s="654"/>
      <c r="E11" s="654"/>
      <c r="F11" s="654"/>
      <c r="G11" s="654"/>
      <c r="H11" s="654"/>
      <c r="I11" s="654"/>
      <c r="J11" s="654"/>
      <c r="K11" s="654"/>
      <c r="L11" s="654"/>
      <c r="M11" s="654"/>
      <c r="N11" s="654"/>
      <c r="O11" s="654"/>
      <c r="P11" s="654"/>
      <c r="Q11" s="655"/>
      <c r="R11" s="656">
        <v>160251</v>
      </c>
      <c r="S11" s="657"/>
      <c r="T11" s="657"/>
      <c r="U11" s="657"/>
      <c r="V11" s="657"/>
      <c r="W11" s="657"/>
      <c r="X11" s="657"/>
      <c r="Y11" s="658"/>
      <c r="Z11" s="661">
        <v>3.4</v>
      </c>
      <c r="AA11" s="662"/>
      <c r="AB11" s="662"/>
      <c r="AC11" s="668"/>
      <c r="AD11" s="665">
        <v>160251</v>
      </c>
      <c r="AE11" s="657"/>
      <c r="AF11" s="657"/>
      <c r="AG11" s="657"/>
      <c r="AH11" s="657"/>
      <c r="AI11" s="657"/>
      <c r="AJ11" s="657"/>
      <c r="AK11" s="658"/>
      <c r="AL11" s="661">
        <v>5.4</v>
      </c>
      <c r="AM11" s="662"/>
      <c r="AN11" s="662"/>
      <c r="AO11" s="663"/>
      <c r="AP11" s="653" t="s">
        <v>248</v>
      </c>
      <c r="AQ11" s="654"/>
      <c r="AR11" s="654"/>
      <c r="AS11" s="654"/>
      <c r="AT11" s="654"/>
      <c r="AU11" s="654"/>
      <c r="AV11" s="654"/>
      <c r="AW11" s="654"/>
      <c r="AX11" s="654"/>
      <c r="AY11" s="654"/>
      <c r="AZ11" s="654"/>
      <c r="BA11" s="654"/>
      <c r="BB11" s="654"/>
      <c r="BC11" s="654"/>
      <c r="BD11" s="654"/>
      <c r="BE11" s="654"/>
      <c r="BF11" s="655"/>
      <c r="BG11" s="656">
        <v>32595</v>
      </c>
      <c r="BH11" s="657"/>
      <c r="BI11" s="657"/>
      <c r="BJ11" s="657"/>
      <c r="BK11" s="657"/>
      <c r="BL11" s="657"/>
      <c r="BM11" s="657"/>
      <c r="BN11" s="658"/>
      <c r="BO11" s="659">
        <v>4.5</v>
      </c>
      <c r="BP11" s="659"/>
      <c r="BQ11" s="659"/>
      <c r="BR11" s="659"/>
      <c r="BS11" s="660" t="s">
        <v>128</v>
      </c>
      <c r="BT11" s="660"/>
      <c r="BU11" s="660"/>
      <c r="BV11" s="660"/>
      <c r="BW11" s="660"/>
      <c r="BX11" s="660"/>
      <c r="BY11" s="660"/>
      <c r="BZ11" s="660"/>
      <c r="CA11" s="660"/>
      <c r="CB11" s="664"/>
      <c r="CD11" s="653" t="s">
        <v>249</v>
      </c>
      <c r="CE11" s="654"/>
      <c r="CF11" s="654"/>
      <c r="CG11" s="654"/>
      <c r="CH11" s="654"/>
      <c r="CI11" s="654"/>
      <c r="CJ11" s="654"/>
      <c r="CK11" s="654"/>
      <c r="CL11" s="654"/>
      <c r="CM11" s="654"/>
      <c r="CN11" s="654"/>
      <c r="CO11" s="654"/>
      <c r="CP11" s="654"/>
      <c r="CQ11" s="655"/>
      <c r="CR11" s="656">
        <v>350745</v>
      </c>
      <c r="CS11" s="657"/>
      <c r="CT11" s="657"/>
      <c r="CU11" s="657"/>
      <c r="CV11" s="657"/>
      <c r="CW11" s="657"/>
      <c r="CX11" s="657"/>
      <c r="CY11" s="658"/>
      <c r="CZ11" s="659">
        <v>8.1</v>
      </c>
      <c r="DA11" s="659"/>
      <c r="DB11" s="659"/>
      <c r="DC11" s="659"/>
      <c r="DD11" s="665">
        <v>90869</v>
      </c>
      <c r="DE11" s="657"/>
      <c r="DF11" s="657"/>
      <c r="DG11" s="657"/>
      <c r="DH11" s="657"/>
      <c r="DI11" s="657"/>
      <c r="DJ11" s="657"/>
      <c r="DK11" s="657"/>
      <c r="DL11" s="657"/>
      <c r="DM11" s="657"/>
      <c r="DN11" s="657"/>
      <c r="DO11" s="657"/>
      <c r="DP11" s="658"/>
      <c r="DQ11" s="665">
        <v>191481</v>
      </c>
      <c r="DR11" s="657"/>
      <c r="DS11" s="657"/>
      <c r="DT11" s="657"/>
      <c r="DU11" s="657"/>
      <c r="DV11" s="657"/>
      <c r="DW11" s="657"/>
      <c r="DX11" s="657"/>
      <c r="DY11" s="657"/>
      <c r="DZ11" s="657"/>
      <c r="EA11" s="657"/>
      <c r="EB11" s="657"/>
      <c r="EC11" s="666"/>
    </row>
    <row r="12" spans="2:143" ht="11.25" customHeight="1" x14ac:dyDescent="0.15">
      <c r="B12" s="653" t="s">
        <v>250</v>
      </c>
      <c r="C12" s="654"/>
      <c r="D12" s="654"/>
      <c r="E12" s="654"/>
      <c r="F12" s="654"/>
      <c r="G12" s="654"/>
      <c r="H12" s="654"/>
      <c r="I12" s="654"/>
      <c r="J12" s="654"/>
      <c r="K12" s="654"/>
      <c r="L12" s="654"/>
      <c r="M12" s="654"/>
      <c r="N12" s="654"/>
      <c r="O12" s="654"/>
      <c r="P12" s="654"/>
      <c r="Q12" s="655"/>
      <c r="R12" s="656" t="s">
        <v>128</v>
      </c>
      <c r="S12" s="657"/>
      <c r="T12" s="657"/>
      <c r="U12" s="657"/>
      <c r="V12" s="657"/>
      <c r="W12" s="657"/>
      <c r="X12" s="657"/>
      <c r="Y12" s="658"/>
      <c r="Z12" s="659" t="s">
        <v>128</v>
      </c>
      <c r="AA12" s="659"/>
      <c r="AB12" s="659"/>
      <c r="AC12" s="659"/>
      <c r="AD12" s="660" t="s">
        <v>128</v>
      </c>
      <c r="AE12" s="660"/>
      <c r="AF12" s="660"/>
      <c r="AG12" s="660"/>
      <c r="AH12" s="660"/>
      <c r="AI12" s="660"/>
      <c r="AJ12" s="660"/>
      <c r="AK12" s="660"/>
      <c r="AL12" s="661" t="s">
        <v>128</v>
      </c>
      <c r="AM12" s="662"/>
      <c r="AN12" s="662"/>
      <c r="AO12" s="663"/>
      <c r="AP12" s="653" t="s">
        <v>251</v>
      </c>
      <c r="AQ12" s="654"/>
      <c r="AR12" s="654"/>
      <c r="AS12" s="654"/>
      <c r="AT12" s="654"/>
      <c r="AU12" s="654"/>
      <c r="AV12" s="654"/>
      <c r="AW12" s="654"/>
      <c r="AX12" s="654"/>
      <c r="AY12" s="654"/>
      <c r="AZ12" s="654"/>
      <c r="BA12" s="654"/>
      <c r="BB12" s="654"/>
      <c r="BC12" s="654"/>
      <c r="BD12" s="654"/>
      <c r="BE12" s="654"/>
      <c r="BF12" s="655"/>
      <c r="BG12" s="656">
        <v>306857</v>
      </c>
      <c r="BH12" s="657"/>
      <c r="BI12" s="657"/>
      <c r="BJ12" s="657"/>
      <c r="BK12" s="657"/>
      <c r="BL12" s="657"/>
      <c r="BM12" s="657"/>
      <c r="BN12" s="658"/>
      <c r="BO12" s="659">
        <v>42.6</v>
      </c>
      <c r="BP12" s="659"/>
      <c r="BQ12" s="659"/>
      <c r="BR12" s="659"/>
      <c r="BS12" s="660" t="s">
        <v>128</v>
      </c>
      <c r="BT12" s="660"/>
      <c r="BU12" s="660"/>
      <c r="BV12" s="660"/>
      <c r="BW12" s="660"/>
      <c r="BX12" s="660"/>
      <c r="BY12" s="660"/>
      <c r="BZ12" s="660"/>
      <c r="CA12" s="660"/>
      <c r="CB12" s="664"/>
      <c r="CD12" s="653" t="s">
        <v>252</v>
      </c>
      <c r="CE12" s="654"/>
      <c r="CF12" s="654"/>
      <c r="CG12" s="654"/>
      <c r="CH12" s="654"/>
      <c r="CI12" s="654"/>
      <c r="CJ12" s="654"/>
      <c r="CK12" s="654"/>
      <c r="CL12" s="654"/>
      <c r="CM12" s="654"/>
      <c r="CN12" s="654"/>
      <c r="CO12" s="654"/>
      <c r="CP12" s="654"/>
      <c r="CQ12" s="655"/>
      <c r="CR12" s="656">
        <v>289598</v>
      </c>
      <c r="CS12" s="657"/>
      <c r="CT12" s="657"/>
      <c r="CU12" s="657"/>
      <c r="CV12" s="657"/>
      <c r="CW12" s="657"/>
      <c r="CX12" s="657"/>
      <c r="CY12" s="658"/>
      <c r="CZ12" s="659">
        <v>6.7</v>
      </c>
      <c r="DA12" s="659"/>
      <c r="DB12" s="659"/>
      <c r="DC12" s="659"/>
      <c r="DD12" s="665">
        <v>473</v>
      </c>
      <c r="DE12" s="657"/>
      <c r="DF12" s="657"/>
      <c r="DG12" s="657"/>
      <c r="DH12" s="657"/>
      <c r="DI12" s="657"/>
      <c r="DJ12" s="657"/>
      <c r="DK12" s="657"/>
      <c r="DL12" s="657"/>
      <c r="DM12" s="657"/>
      <c r="DN12" s="657"/>
      <c r="DO12" s="657"/>
      <c r="DP12" s="658"/>
      <c r="DQ12" s="665">
        <v>230609</v>
      </c>
      <c r="DR12" s="657"/>
      <c r="DS12" s="657"/>
      <c r="DT12" s="657"/>
      <c r="DU12" s="657"/>
      <c r="DV12" s="657"/>
      <c r="DW12" s="657"/>
      <c r="DX12" s="657"/>
      <c r="DY12" s="657"/>
      <c r="DZ12" s="657"/>
      <c r="EA12" s="657"/>
      <c r="EB12" s="657"/>
      <c r="EC12" s="666"/>
    </row>
    <row r="13" spans="2:143" ht="11.25" customHeight="1" x14ac:dyDescent="0.15">
      <c r="B13" s="653" t="s">
        <v>253</v>
      </c>
      <c r="C13" s="654"/>
      <c r="D13" s="654"/>
      <c r="E13" s="654"/>
      <c r="F13" s="654"/>
      <c r="G13" s="654"/>
      <c r="H13" s="654"/>
      <c r="I13" s="654"/>
      <c r="J13" s="654"/>
      <c r="K13" s="654"/>
      <c r="L13" s="654"/>
      <c r="M13" s="654"/>
      <c r="N13" s="654"/>
      <c r="O13" s="654"/>
      <c r="P13" s="654"/>
      <c r="Q13" s="655"/>
      <c r="R13" s="656" t="s">
        <v>128</v>
      </c>
      <c r="S13" s="657"/>
      <c r="T13" s="657"/>
      <c r="U13" s="657"/>
      <c r="V13" s="657"/>
      <c r="W13" s="657"/>
      <c r="X13" s="657"/>
      <c r="Y13" s="658"/>
      <c r="Z13" s="659" t="s">
        <v>128</v>
      </c>
      <c r="AA13" s="659"/>
      <c r="AB13" s="659"/>
      <c r="AC13" s="659"/>
      <c r="AD13" s="660" t="s">
        <v>128</v>
      </c>
      <c r="AE13" s="660"/>
      <c r="AF13" s="660"/>
      <c r="AG13" s="660"/>
      <c r="AH13" s="660"/>
      <c r="AI13" s="660"/>
      <c r="AJ13" s="660"/>
      <c r="AK13" s="660"/>
      <c r="AL13" s="661" t="s">
        <v>128</v>
      </c>
      <c r="AM13" s="662"/>
      <c r="AN13" s="662"/>
      <c r="AO13" s="663"/>
      <c r="AP13" s="653" t="s">
        <v>254</v>
      </c>
      <c r="AQ13" s="654"/>
      <c r="AR13" s="654"/>
      <c r="AS13" s="654"/>
      <c r="AT13" s="654"/>
      <c r="AU13" s="654"/>
      <c r="AV13" s="654"/>
      <c r="AW13" s="654"/>
      <c r="AX13" s="654"/>
      <c r="AY13" s="654"/>
      <c r="AZ13" s="654"/>
      <c r="BA13" s="654"/>
      <c r="BB13" s="654"/>
      <c r="BC13" s="654"/>
      <c r="BD13" s="654"/>
      <c r="BE13" s="654"/>
      <c r="BF13" s="655"/>
      <c r="BG13" s="656">
        <v>306407</v>
      </c>
      <c r="BH13" s="657"/>
      <c r="BI13" s="657"/>
      <c r="BJ13" s="657"/>
      <c r="BK13" s="657"/>
      <c r="BL13" s="657"/>
      <c r="BM13" s="657"/>
      <c r="BN13" s="658"/>
      <c r="BO13" s="659">
        <v>42.5</v>
      </c>
      <c r="BP13" s="659"/>
      <c r="BQ13" s="659"/>
      <c r="BR13" s="659"/>
      <c r="BS13" s="660" t="s">
        <v>128</v>
      </c>
      <c r="BT13" s="660"/>
      <c r="BU13" s="660"/>
      <c r="BV13" s="660"/>
      <c r="BW13" s="660"/>
      <c r="BX13" s="660"/>
      <c r="BY13" s="660"/>
      <c r="BZ13" s="660"/>
      <c r="CA13" s="660"/>
      <c r="CB13" s="664"/>
      <c r="CD13" s="653" t="s">
        <v>255</v>
      </c>
      <c r="CE13" s="654"/>
      <c r="CF13" s="654"/>
      <c r="CG13" s="654"/>
      <c r="CH13" s="654"/>
      <c r="CI13" s="654"/>
      <c r="CJ13" s="654"/>
      <c r="CK13" s="654"/>
      <c r="CL13" s="654"/>
      <c r="CM13" s="654"/>
      <c r="CN13" s="654"/>
      <c r="CO13" s="654"/>
      <c r="CP13" s="654"/>
      <c r="CQ13" s="655"/>
      <c r="CR13" s="656">
        <v>523852</v>
      </c>
      <c r="CS13" s="657"/>
      <c r="CT13" s="657"/>
      <c r="CU13" s="657"/>
      <c r="CV13" s="657"/>
      <c r="CW13" s="657"/>
      <c r="CX13" s="657"/>
      <c r="CY13" s="658"/>
      <c r="CZ13" s="659">
        <v>12.1</v>
      </c>
      <c r="DA13" s="659"/>
      <c r="DB13" s="659"/>
      <c r="DC13" s="659"/>
      <c r="DD13" s="665">
        <v>212196</v>
      </c>
      <c r="DE13" s="657"/>
      <c r="DF13" s="657"/>
      <c r="DG13" s="657"/>
      <c r="DH13" s="657"/>
      <c r="DI13" s="657"/>
      <c r="DJ13" s="657"/>
      <c r="DK13" s="657"/>
      <c r="DL13" s="657"/>
      <c r="DM13" s="657"/>
      <c r="DN13" s="657"/>
      <c r="DO13" s="657"/>
      <c r="DP13" s="658"/>
      <c r="DQ13" s="665">
        <v>358401</v>
      </c>
      <c r="DR13" s="657"/>
      <c r="DS13" s="657"/>
      <c r="DT13" s="657"/>
      <c r="DU13" s="657"/>
      <c r="DV13" s="657"/>
      <c r="DW13" s="657"/>
      <c r="DX13" s="657"/>
      <c r="DY13" s="657"/>
      <c r="DZ13" s="657"/>
      <c r="EA13" s="657"/>
      <c r="EB13" s="657"/>
      <c r="EC13" s="666"/>
    </row>
    <row r="14" spans="2:143" ht="11.25" customHeight="1" x14ac:dyDescent="0.15">
      <c r="B14" s="653" t="s">
        <v>256</v>
      </c>
      <c r="C14" s="654"/>
      <c r="D14" s="654"/>
      <c r="E14" s="654"/>
      <c r="F14" s="654"/>
      <c r="G14" s="654"/>
      <c r="H14" s="654"/>
      <c r="I14" s="654"/>
      <c r="J14" s="654"/>
      <c r="K14" s="654"/>
      <c r="L14" s="654"/>
      <c r="M14" s="654"/>
      <c r="N14" s="654"/>
      <c r="O14" s="654"/>
      <c r="P14" s="654"/>
      <c r="Q14" s="655"/>
      <c r="R14" s="656" t="s">
        <v>128</v>
      </c>
      <c r="S14" s="657"/>
      <c r="T14" s="657"/>
      <c r="U14" s="657"/>
      <c r="V14" s="657"/>
      <c r="W14" s="657"/>
      <c r="X14" s="657"/>
      <c r="Y14" s="658"/>
      <c r="Z14" s="659" t="s">
        <v>128</v>
      </c>
      <c r="AA14" s="659"/>
      <c r="AB14" s="659"/>
      <c r="AC14" s="659"/>
      <c r="AD14" s="660" t="s">
        <v>128</v>
      </c>
      <c r="AE14" s="660"/>
      <c r="AF14" s="660"/>
      <c r="AG14" s="660"/>
      <c r="AH14" s="660"/>
      <c r="AI14" s="660"/>
      <c r="AJ14" s="660"/>
      <c r="AK14" s="660"/>
      <c r="AL14" s="661" t="s">
        <v>128</v>
      </c>
      <c r="AM14" s="662"/>
      <c r="AN14" s="662"/>
      <c r="AO14" s="663"/>
      <c r="AP14" s="653" t="s">
        <v>257</v>
      </c>
      <c r="AQ14" s="654"/>
      <c r="AR14" s="654"/>
      <c r="AS14" s="654"/>
      <c r="AT14" s="654"/>
      <c r="AU14" s="654"/>
      <c r="AV14" s="654"/>
      <c r="AW14" s="654"/>
      <c r="AX14" s="654"/>
      <c r="AY14" s="654"/>
      <c r="AZ14" s="654"/>
      <c r="BA14" s="654"/>
      <c r="BB14" s="654"/>
      <c r="BC14" s="654"/>
      <c r="BD14" s="654"/>
      <c r="BE14" s="654"/>
      <c r="BF14" s="655"/>
      <c r="BG14" s="656">
        <v>34977</v>
      </c>
      <c r="BH14" s="657"/>
      <c r="BI14" s="657"/>
      <c r="BJ14" s="657"/>
      <c r="BK14" s="657"/>
      <c r="BL14" s="657"/>
      <c r="BM14" s="657"/>
      <c r="BN14" s="658"/>
      <c r="BO14" s="659">
        <v>4.9000000000000004</v>
      </c>
      <c r="BP14" s="659"/>
      <c r="BQ14" s="659"/>
      <c r="BR14" s="659"/>
      <c r="BS14" s="660" t="s">
        <v>128</v>
      </c>
      <c r="BT14" s="660"/>
      <c r="BU14" s="660"/>
      <c r="BV14" s="660"/>
      <c r="BW14" s="660"/>
      <c r="BX14" s="660"/>
      <c r="BY14" s="660"/>
      <c r="BZ14" s="660"/>
      <c r="CA14" s="660"/>
      <c r="CB14" s="664"/>
      <c r="CD14" s="653" t="s">
        <v>258</v>
      </c>
      <c r="CE14" s="654"/>
      <c r="CF14" s="654"/>
      <c r="CG14" s="654"/>
      <c r="CH14" s="654"/>
      <c r="CI14" s="654"/>
      <c r="CJ14" s="654"/>
      <c r="CK14" s="654"/>
      <c r="CL14" s="654"/>
      <c r="CM14" s="654"/>
      <c r="CN14" s="654"/>
      <c r="CO14" s="654"/>
      <c r="CP14" s="654"/>
      <c r="CQ14" s="655"/>
      <c r="CR14" s="656">
        <v>211288</v>
      </c>
      <c r="CS14" s="657"/>
      <c r="CT14" s="657"/>
      <c r="CU14" s="657"/>
      <c r="CV14" s="657"/>
      <c r="CW14" s="657"/>
      <c r="CX14" s="657"/>
      <c r="CY14" s="658"/>
      <c r="CZ14" s="659">
        <v>4.9000000000000004</v>
      </c>
      <c r="DA14" s="659"/>
      <c r="DB14" s="659"/>
      <c r="DC14" s="659"/>
      <c r="DD14" s="665">
        <v>25097</v>
      </c>
      <c r="DE14" s="657"/>
      <c r="DF14" s="657"/>
      <c r="DG14" s="657"/>
      <c r="DH14" s="657"/>
      <c r="DI14" s="657"/>
      <c r="DJ14" s="657"/>
      <c r="DK14" s="657"/>
      <c r="DL14" s="657"/>
      <c r="DM14" s="657"/>
      <c r="DN14" s="657"/>
      <c r="DO14" s="657"/>
      <c r="DP14" s="658"/>
      <c r="DQ14" s="665">
        <v>180257</v>
      </c>
      <c r="DR14" s="657"/>
      <c r="DS14" s="657"/>
      <c r="DT14" s="657"/>
      <c r="DU14" s="657"/>
      <c r="DV14" s="657"/>
      <c r="DW14" s="657"/>
      <c r="DX14" s="657"/>
      <c r="DY14" s="657"/>
      <c r="DZ14" s="657"/>
      <c r="EA14" s="657"/>
      <c r="EB14" s="657"/>
      <c r="EC14" s="666"/>
    </row>
    <row r="15" spans="2:143" ht="11.25" customHeight="1" x14ac:dyDescent="0.15">
      <c r="B15" s="653" t="s">
        <v>259</v>
      </c>
      <c r="C15" s="654"/>
      <c r="D15" s="654"/>
      <c r="E15" s="654"/>
      <c r="F15" s="654"/>
      <c r="G15" s="654"/>
      <c r="H15" s="654"/>
      <c r="I15" s="654"/>
      <c r="J15" s="654"/>
      <c r="K15" s="654"/>
      <c r="L15" s="654"/>
      <c r="M15" s="654"/>
      <c r="N15" s="654"/>
      <c r="O15" s="654"/>
      <c r="P15" s="654"/>
      <c r="Q15" s="655"/>
      <c r="R15" s="656" t="s">
        <v>128</v>
      </c>
      <c r="S15" s="657"/>
      <c r="T15" s="657"/>
      <c r="U15" s="657"/>
      <c r="V15" s="657"/>
      <c r="W15" s="657"/>
      <c r="X15" s="657"/>
      <c r="Y15" s="658"/>
      <c r="Z15" s="659" t="s">
        <v>128</v>
      </c>
      <c r="AA15" s="659"/>
      <c r="AB15" s="659"/>
      <c r="AC15" s="659"/>
      <c r="AD15" s="660" t="s">
        <v>128</v>
      </c>
      <c r="AE15" s="660"/>
      <c r="AF15" s="660"/>
      <c r="AG15" s="660"/>
      <c r="AH15" s="660"/>
      <c r="AI15" s="660"/>
      <c r="AJ15" s="660"/>
      <c r="AK15" s="660"/>
      <c r="AL15" s="661" t="s">
        <v>128</v>
      </c>
      <c r="AM15" s="662"/>
      <c r="AN15" s="662"/>
      <c r="AO15" s="663"/>
      <c r="AP15" s="653" t="s">
        <v>260</v>
      </c>
      <c r="AQ15" s="654"/>
      <c r="AR15" s="654"/>
      <c r="AS15" s="654"/>
      <c r="AT15" s="654"/>
      <c r="AU15" s="654"/>
      <c r="AV15" s="654"/>
      <c r="AW15" s="654"/>
      <c r="AX15" s="654"/>
      <c r="AY15" s="654"/>
      <c r="AZ15" s="654"/>
      <c r="BA15" s="654"/>
      <c r="BB15" s="654"/>
      <c r="BC15" s="654"/>
      <c r="BD15" s="654"/>
      <c r="BE15" s="654"/>
      <c r="BF15" s="655"/>
      <c r="BG15" s="656">
        <v>22161</v>
      </c>
      <c r="BH15" s="657"/>
      <c r="BI15" s="657"/>
      <c r="BJ15" s="657"/>
      <c r="BK15" s="657"/>
      <c r="BL15" s="657"/>
      <c r="BM15" s="657"/>
      <c r="BN15" s="658"/>
      <c r="BO15" s="659">
        <v>3.1</v>
      </c>
      <c r="BP15" s="659"/>
      <c r="BQ15" s="659"/>
      <c r="BR15" s="659"/>
      <c r="BS15" s="660" t="s">
        <v>128</v>
      </c>
      <c r="BT15" s="660"/>
      <c r="BU15" s="660"/>
      <c r="BV15" s="660"/>
      <c r="BW15" s="660"/>
      <c r="BX15" s="660"/>
      <c r="BY15" s="660"/>
      <c r="BZ15" s="660"/>
      <c r="CA15" s="660"/>
      <c r="CB15" s="664"/>
      <c r="CD15" s="653" t="s">
        <v>261</v>
      </c>
      <c r="CE15" s="654"/>
      <c r="CF15" s="654"/>
      <c r="CG15" s="654"/>
      <c r="CH15" s="654"/>
      <c r="CI15" s="654"/>
      <c r="CJ15" s="654"/>
      <c r="CK15" s="654"/>
      <c r="CL15" s="654"/>
      <c r="CM15" s="654"/>
      <c r="CN15" s="654"/>
      <c r="CO15" s="654"/>
      <c r="CP15" s="654"/>
      <c r="CQ15" s="655"/>
      <c r="CR15" s="656">
        <v>383488</v>
      </c>
      <c r="CS15" s="657"/>
      <c r="CT15" s="657"/>
      <c r="CU15" s="657"/>
      <c r="CV15" s="657"/>
      <c r="CW15" s="657"/>
      <c r="CX15" s="657"/>
      <c r="CY15" s="658"/>
      <c r="CZ15" s="659">
        <v>8.8000000000000007</v>
      </c>
      <c r="DA15" s="659"/>
      <c r="DB15" s="659"/>
      <c r="DC15" s="659"/>
      <c r="DD15" s="665">
        <v>55184</v>
      </c>
      <c r="DE15" s="657"/>
      <c r="DF15" s="657"/>
      <c r="DG15" s="657"/>
      <c r="DH15" s="657"/>
      <c r="DI15" s="657"/>
      <c r="DJ15" s="657"/>
      <c r="DK15" s="657"/>
      <c r="DL15" s="657"/>
      <c r="DM15" s="657"/>
      <c r="DN15" s="657"/>
      <c r="DO15" s="657"/>
      <c r="DP15" s="658"/>
      <c r="DQ15" s="665">
        <v>342835</v>
      </c>
      <c r="DR15" s="657"/>
      <c r="DS15" s="657"/>
      <c r="DT15" s="657"/>
      <c r="DU15" s="657"/>
      <c r="DV15" s="657"/>
      <c r="DW15" s="657"/>
      <c r="DX15" s="657"/>
      <c r="DY15" s="657"/>
      <c r="DZ15" s="657"/>
      <c r="EA15" s="657"/>
      <c r="EB15" s="657"/>
      <c r="EC15" s="666"/>
    </row>
    <row r="16" spans="2:143" ht="11.25" customHeight="1" x14ac:dyDescent="0.15">
      <c r="B16" s="653" t="s">
        <v>262</v>
      </c>
      <c r="C16" s="654"/>
      <c r="D16" s="654"/>
      <c r="E16" s="654"/>
      <c r="F16" s="654"/>
      <c r="G16" s="654"/>
      <c r="H16" s="654"/>
      <c r="I16" s="654"/>
      <c r="J16" s="654"/>
      <c r="K16" s="654"/>
      <c r="L16" s="654"/>
      <c r="M16" s="654"/>
      <c r="N16" s="654"/>
      <c r="O16" s="654"/>
      <c r="P16" s="654"/>
      <c r="Q16" s="655"/>
      <c r="R16" s="656">
        <v>3317</v>
      </c>
      <c r="S16" s="657"/>
      <c r="T16" s="657"/>
      <c r="U16" s="657"/>
      <c r="V16" s="657"/>
      <c r="W16" s="657"/>
      <c r="X16" s="657"/>
      <c r="Y16" s="658"/>
      <c r="Z16" s="659">
        <v>0.1</v>
      </c>
      <c r="AA16" s="659"/>
      <c r="AB16" s="659"/>
      <c r="AC16" s="659"/>
      <c r="AD16" s="660">
        <v>3317</v>
      </c>
      <c r="AE16" s="660"/>
      <c r="AF16" s="660"/>
      <c r="AG16" s="660"/>
      <c r="AH16" s="660"/>
      <c r="AI16" s="660"/>
      <c r="AJ16" s="660"/>
      <c r="AK16" s="660"/>
      <c r="AL16" s="661">
        <v>0.1</v>
      </c>
      <c r="AM16" s="662"/>
      <c r="AN16" s="662"/>
      <c r="AO16" s="663"/>
      <c r="AP16" s="653" t="s">
        <v>263</v>
      </c>
      <c r="AQ16" s="654"/>
      <c r="AR16" s="654"/>
      <c r="AS16" s="654"/>
      <c r="AT16" s="654"/>
      <c r="AU16" s="654"/>
      <c r="AV16" s="654"/>
      <c r="AW16" s="654"/>
      <c r="AX16" s="654"/>
      <c r="AY16" s="654"/>
      <c r="AZ16" s="654"/>
      <c r="BA16" s="654"/>
      <c r="BB16" s="654"/>
      <c r="BC16" s="654"/>
      <c r="BD16" s="654"/>
      <c r="BE16" s="654"/>
      <c r="BF16" s="655"/>
      <c r="BG16" s="656" t="s">
        <v>128</v>
      </c>
      <c r="BH16" s="657"/>
      <c r="BI16" s="657"/>
      <c r="BJ16" s="657"/>
      <c r="BK16" s="657"/>
      <c r="BL16" s="657"/>
      <c r="BM16" s="657"/>
      <c r="BN16" s="658"/>
      <c r="BO16" s="659" t="s">
        <v>128</v>
      </c>
      <c r="BP16" s="659"/>
      <c r="BQ16" s="659"/>
      <c r="BR16" s="659"/>
      <c r="BS16" s="660" t="s">
        <v>128</v>
      </c>
      <c r="BT16" s="660"/>
      <c r="BU16" s="660"/>
      <c r="BV16" s="660"/>
      <c r="BW16" s="660"/>
      <c r="BX16" s="660"/>
      <c r="BY16" s="660"/>
      <c r="BZ16" s="660"/>
      <c r="CA16" s="660"/>
      <c r="CB16" s="664"/>
      <c r="CD16" s="653" t="s">
        <v>264</v>
      </c>
      <c r="CE16" s="654"/>
      <c r="CF16" s="654"/>
      <c r="CG16" s="654"/>
      <c r="CH16" s="654"/>
      <c r="CI16" s="654"/>
      <c r="CJ16" s="654"/>
      <c r="CK16" s="654"/>
      <c r="CL16" s="654"/>
      <c r="CM16" s="654"/>
      <c r="CN16" s="654"/>
      <c r="CO16" s="654"/>
      <c r="CP16" s="654"/>
      <c r="CQ16" s="655"/>
      <c r="CR16" s="656" t="s">
        <v>128</v>
      </c>
      <c r="CS16" s="657"/>
      <c r="CT16" s="657"/>
      <c r="CU16" s="657"/>
      <c r="CV16" s="657"/>
      <c r="CW16" s="657"/>
      <c r="CX16" s="657"/>
      <c r="CY16" s="658"/>
      <c r="CZ16" s="659" t="s">
        <v>128</v>
      </c>
      <c r="DA16" s="659"/>
      <c r="DB16" s="659"/>
      <c r="DC16" s="659"/>
      <c r="DD16" s="665" t="s">
        <v>128</v>
      </c>
      <c r="DE16" s="657"/>
      <c r="DF16" s="657"/>
      <c r="DG16" s="657"/>
      <c r="DH16" s="657"/>
      <c r="DI16" s="657"/>
      <c r="DJ16" s="657"/>
      <c r="DK16" s="657"/>
      <c r="DL16" s="657"/>
      <c r="DM16" s="657"/>
      <c r="DN16" s="657"/>
      <c r="DO16" s="657"/>
      <c r="DP16" s="658"/>
      <c r="DQ16" s="665" t="s">
        <v>128</v>
      </c>
      <c r="DR16" s="657"/>
      <c r="DS16" s="657"/>
      <c r="DT16" s="657"/>
      <c r="DU16" s="657"/>
      <c r="DV16" s="657"/>
      <c r="DW16" s="657"/>
      <c r="DX16" s="657"/>
      <c r="DY16" s="657"/>
      <c r="DZ16" s="657"/>
      <c r="EA16" s="657"/>
      <c r="EB16" s="657"/>
      <c r="EC16" s="666"/>
    </row>
    <row r="17" spans="2:133" ht="11.25" customHeight="1" x14ac:dyDescent="0.15">
      <c r="B17" s="653" t="s">
        <v>265</v>
      </c>
      <c r="C17" s="654"/>
      <c r="D17" s="654"/>
      <c r="E17" s="654"/>
      <c r="F17" s="654"/>
      <c r="G17" s="654"/>
      <c r="H17" s="654"/>
      <c r="I17" s="654"/>
      <c r="J17" s="654"/>
      <c r="K17" s="654"/>
      <c r="L17" s="654"/>
      <c r="M17" s="654"/>
      <c r="N17" s="654"/>
      <c r="O17" s="654"/>
      <c r="P17" s="654"/>
      <c r="Q17" s="655"/>
      <c r="R17" s="656">
        <v>8882</v>
      </c>
      <c r="S17" s="657"/>
      <c r="T17" s="657"/>
      <c r="U17" s="657"/>
      <c r="V17" s="657"/>
      <c r="W17" s="657"/>
      <c r="X17" s="657"/>
      <c r="Y17" s="658"/>
      <c r="Z17" s="659">
        <v>0.2</v>
      </c>
      <c r="AA17" s="659"/>
      <c r="AB17" s="659"/>
      <c r="AC17" s="659"/>
      <c r="AD17" s="660">
        <v>8882</v>
      </c>
      <c r="AE17" s="660"/>
      <c r="AF17" s="660"/>
      <c r="AG17" s="660"/>
      <c r="AH17" s="660"/>
      <c r="AI17" s="660"/>
      <c r="AJ17" s="660"/>
      <c r="AK17" s="660"/>
      <c r="AL17" s="661">
        <v>0.3</v>
      </c>
      <c r="AM17" s="662"/>
      <c r="AN17" s="662"/>
      <c r="AO17" s="663"/>
      <c r="AP17" s="653" t="s">
        <v>266</v>
      </c>
      <c r="AQ17" s="654"/>
      <c r="AR17" s="654"/>
      <c r="AS17" s="654"/>
      <c r="AT17" s="654"/>
      <c r="AU17" s="654"/>
      <c r="AV17" s="654"/>
      <c r="AW17" s="654"/>
      <c r="AX17" s="654"/>
      <c r="AY17" s="654"/>
      <c r="AZ17" s="654"/>
      <c r="BA17" s="654"/>
      <c r="BB17" s="654"/>
      <c r="BC17" s="654"/>
      <c r="BD17" s="654"/>
      <c r="BE17" s="654"/>
      <c r="BF17" s="655"/>
      <c r="BG17" s="656" t="s">
        <v>128</v>
      </c>
      <c r="BH17" s="657"/>
      <c r="BI17" s="657"/>
      <c r="BJ17" s="657"/>
      <c r="BK17" s="657"/>
      <c r="BL17" s="657"/>
      <c r="BM17" s="657"/>
      <c r="BN17" s="658"/>
      <c r="BO17" s="659" t="s">
        <v>128</v>
      </c>
      <c r="BP17" s="659"/>
      <c r="BQ17" s="659"/>
      <c r="BR17" s="659"/>
      <c r="BS17" s="660" t="s">
        <v>128</v>
      </c>
      <c r="BT17" s="660"/>
      <c r="BU17" s="660"/>
      <c r="BV17" s="660"/>
      <c r="BW17" s="660"/>
      <c r="BX17" s="660"/>
      <c r="BY17" s="660"/>
      <c r="BZ17" s="660"/>
      <c r="CA17" s="660"/>
      <c r="CB17" s="664"/>
      <c r="CD17" s="653" t="s">
        <v>267</v>
      </c>
      <c r="CE17" s="654"/>
      <c r="CF17" s="654"/>
      <c r="CG17" s="654"/>
      <c r="CH17" s="654"/>
      <c r="CI17" s="654"/>
      <c r="CJ17" s="654"/>
      <c r="CK17" s="654"/>
      <c r="CL17" s="654"/>
      <c r="CM17" s="654"/>
      <c r="CN17" s="654"/>
      <c r="CO17" s="654"/>
      <c r="CP17" s="654"/>
      <c r="CQ17" s="655"/>
      <c r="CR17" s="656">
        <v>388345</v>
      </c>
      <c r="CS17" s="657"/>
      <c r="CT17" s="657"/>
      <c r="CU17" s="657"/>
      <c r="CV17" s="657"/>
      <c r="CW17" s="657"/>
      <c r="CX17" s="657"/>
      <c r="CY17" s="658"/>
      <c r="CZ17" s="659">
        <v>8.9</v>
      </c>
      <c r="DA17" s="659"/>
      <c r="DB17" s="659"/>
      <c r="DC17" s="659"/>
      <c r="DD17" s="665" t="s">
        <v>128</v>
      </c>
      <c r="DE17" s="657"/>
      <c r="DF17" s="657"/>
      <c r="DG17" s="657"/>
      <c r="DH17" s="657"/>
      <c r="DI17" s="657"/>
      <c r="DJ17" s="657"/>
      <c r="DK17" s="657"/>
      <c r="DL17" s="657"/>
      <c r="DM17" s="657"/>
      <c r="DN17" s="657"/>
      <c r="DO17" s="657"/>
      <c r="DP17" s="658"/>
      <c r="DQ17" s="665">
        <v>384404</v>
      </c>
      <c r="DR17" s="657"/>
      <c r="DS17" s="657"/>
      <c r="DT17" s="657"/>
      <c r="DU17" s="657"/>
      <c r="DV17" s="657"/>
      <c r="DW17" s="657"/>
      <c r="DX17" s="657"/>
      <c r="DY17" s="657"/>
      <c r="DZ17" s="657"/>
      <c r="EA17" s="657"/>
      <c r="EB17" s="657"/>
      <c r="EC17" s="666"/>
    </row>
    <row r="18" spans="2:133" ht="11.25" customHeight="1" x14ac:dyDescent="0.15">
      <c r="B18" s="653" t="s">
        <v>268</v>
      </c>
      <c r="C18" s="654"/>
      <c r="D18" s="654"/>
      <c r="E18" s="654"/>
      <c r="F18" s="654"/>
      <c r="G18" s="654"/>
      <c r="H18" s="654"/>
      <c r="I18" s="654"/>
      <c r="J18" s="654"/>
      <c r="K18" s="654"/>
      <c r="L18" s="654"/>
      <c r="M18" s="654"/>
      <c r="N18" s="654"/>
      <c r="O18" s="654"/>
      <c r="P18" s="654"/>
      <c r="Q18" s="655"/>
      <c r="R18" s="656">
        <v>17852</v>
      </c>
      <c r="S18" s="657"/>
      <c r="T18" s="657"/>
      <c r="U18" s="657"/>
      <c r="V18" s="657"/>
      <c r="W18" s="657"/>
      <c r="X18" s="657"/>
      <c r="Y18" s="658"/>
      <c r="Z18" s="659">
        <v>0.4</v>
      </c>
      <c r="AA18" s="659"/>
      <c r="AB18" s="659"/>
      <c r="AC18" s="659"/>
      <c r="AD18" s="660">
        <v>17852</v>
      </c>
      <c r="AE18" s="660"/>
      <c r="AF18" s="660"/>
      <c r="AG18" s="660"/>
      <c r="AH18" s="660"/>
      <c r="AI18" s="660"/>
      <c r="AJ18" s="660"/>
      <c r="AK18" s="660"/>
      <c r="AL18" s="661">
        <v>0.60000002384185791</v>
      </c>
      <c r="AM18" s="662"/>
      <c r="AN18" s="662"/>
      <c r="AO18" s="663"/>
      <c r="AP18" s="653" t="s">
        <v>269</v>
      </c>
      <c r="AQ18" s="654"/>
      <c r="AR18" s="654"/>
      <c r="AS18" s="654"/>
      <c r="AT18" s="654"/>
      <c r="AU18" s="654"/>
      <c r="AV18" s="654"/>
      <c r="AW18" s="654"/>
      <c r="AX18" s="654"/>
      <c r="AY18" s="654"/>
      <c r="AZ18" s="654"/>
      <c r="BA18" s="654"/>
      <c r="BB18" s="654"/>
      <c r="BC18" s="654"/>
      <c r="BD18" s="654"/>
      <c r="BE18" s="654"/>
      <c r="BF18" s="655"/>
      <c r="BG18" s="656" t="s">
        <v>128</v>
      </c>
      <c r="BH18" s="657"/>
      <c r="BI18" s="657"/>
      <c r="BJ18" s="657"/>
      <c r="BK18" s="657"/>
      <c r="BL18" s="657"/>
      <c r="BM18" s="657"/>
      <c r="BN18" s="658"/>
      <c r="BO18" s="659" t="s">
        <v>128</v>
      </c>
      <c r="BP18" s="659"/>
      <c r="BQ18" s="659"/>
      <c r="BR18" s="659"/>
      <c r="BS18" s="660" t="s">
        <v>128</v>
      </c>
      <c r="BT18" s="660"/>
      <c r="BU18" s="660"/>
      <c r="BV18" s="660"/>
      <c r="BW18" s="660"/>
      <c r="BX18" s="660"/>
      <c r="BY18" s="660"/>
      <c r="BZ18" s="660"/>
      <c r="CA18" s="660"/>
      <c r="CB18" s="664"/>
      <c r="CD18" s="653" t="s">
        <v>270</v>
      </c>
      <c r="CE18" s="654"/>
      <c r="CF18" s="654"/>
      <c r="CG18" s="654"/>
      <c r="CH18" s="654"/>
      <c r="CI18" s="654"/>
      <c r="CJ18" s="654"/>
      <c r="CK18" s="654"/>
      <c r="CL18" s="654"/>
      <c r="CM18" s="654"/>
      <c r="CN18" s="654"/>
      <c r="CO18" s="654"/>
      <c r="CP18" s="654"/>
      <c r="CQ18" s="655"/>
      <c r="CR18" s="656" t="s">
        <v>128</v>
      </c>
      <c r="CS18" s="657"/>
      <c r="CT18" s="657"/>
      <c r="CU18" s="657"/>
      <c r="CV18" s="657"/>
      <c r="CW18" s="657"/>
      <c r="CX18" s="657"/>
      <c r="CY18" s="658"/>
      <c r="CZ18" s="659" t="s">
        <v>128</v>
      </c>
      <c r="DA18" s="659"/>
      <c r="DB18" s="659"/>
      <c r="DC18" s="659"/>
      <c r="DD18" s="665" t="s">
        <v>128</v>
      </c>
      <c r="DE18" s="657"/>
      <c r="DF18" s="657"/>
      <c r="DG18" s="657"/>
      <c r="DH18" s="657"/>
      <c r="DI18" s="657"/>
      <c r="DJ18" s="657"/>
      <c r="DK18" s="657"/>
      <c r="DL18" s="657"/>
      <c r="DM18" s="657"/>
      <c r="DN18" s="657"/>
      <c r="DO18" s="657"/>
      <c r="DP18" s="658"/>
      <c r="DQ18" s="665" t="s">
        <v>128</v>
      </c>
      <c r="DR18" s="657"/>
      <c r="DS18" s="657"/>
      <c r="DT18" s="657"/>
      <c r="DU18" s="657"/>
      <c r="DV18" s="657"/>
      <c r="DW18" s="657"/>
      <c r="DX18" s="657"/>
      <c r="DY18" s="657"/>
      <c r="DZ18" s="657"/>
      <c r="EA18" s="657"/>
      <c r="EB18" s="657"/>
      <c r="EC18" s="666"/>
    </row>
    <row r="19" spans="2:133" ht="11.25" customHeight="1" x14ac:dyDescent="0.15">
      <c r="B19" s="653" t="s">
        <v>271</v>
      </c>
      <c r="C19" s="654"/>
      <c r="D19" s="654"/>
      <c r="E19" s="654"/>
      <c r="F19" s="654"/>
      <c r="G19" s="654"/>
      <c r="H19" s="654"/>
      <c r="I19" s="654"/>
      <c r="J19" s="654"/>
      <c r="K19" s="654"/>
      <c r="L19" s="654"/>
      <c r="M19" s="654"/>
      <c r="N19" s="654"/>
      <c r="O19" s="654"/>
      <c r="P19" s="654"/>
      <c r="Q19" s="655"/>
      <c r="R19" s="656">
        <v>3340</v>
      </c>
      <c r="S19" s="657"/>
      <c r="T19" s="657"/>
      <c r="U19" s="657"/>
      <c r="V19" s="657"/>
      <c r="W19" s="657"/>
      <c r="X19" s="657"/>
      <c r="Y19" s="658"/>
      <c r="Z19" s="659">
        <v>0.1</v>
      </c>
      <c r="AA19" s="659"/>
      <c r="AB19" s="659"/>
      <c r="AC19" s="659"/>
      <c r="AD19" s="660">
        <v>3340</v>
      </c>
      <c r="AE19" s="660"/>
      <c r="AF19" s="660"/>
      <c r="AG19" s="660"/>
      <c r="AH19" s="660"/>
      <c r="AI19" s="660"/>
      <c r="AJ19" s="660"/>
      <c r="AK19" s="660"/>
      <c r="AL19" s="661">
        <v>0.1</v>
      </c>
      <c r="AM19" s="662"/>
      <c r="AN19" s="662"/>
      <c r="AO19" s="663"/>
      <c r="AP19" s="653" t="s">
        <v>272</v>
      </c>
      <c r="AQ19" s="654"/>
      <c r="AR19" s="654"/>
      <c r="AS19" s="654"/>
      <c r="AT19" s="654"/>
      <c r="AU19" s="654"/>
      <c r="AV19" s="654"/>
      <c r="AW19" s="654"/>
      <c r="AX19" s="654"/>
      <c r="AY19" s="654"/>
      <c r="AZ19" s="654"/>
      <c r="BA19" s="654"/>
      <c r="BB19" s="654"/>
      <c r="BC19" s="654"/>
      <c r="BD19" s="654"/>
      <c r="BE19" s="654"/>
      <c r="BF19" s="655"/>
      <c r="BG19" s="656">
        <v>4025</v>
      </c>
      <c r="BH19" s="657"/>
      <c r="BI19" s="657"/>
      <c r="BJ19" s="657"/>
      <c r="BK19" s="657"/>
      <c r="BL19" s="657"/>
      <c r="BM19" s="657"/>
      <c r="BN19" s="658"/>
      <c r="BO19" s="659">
        <v>0.6</v>
      </c>
      <c r="BP19" s="659"/>
      <c r="BQ19" s="659"/>
      <c r="BR19" s="659"/>
      <c r="BS19" s="660" t="s">
        <v>128</v>
      </c>
      <c r="BT19" s="660"/>
      <c r="BU19" s="660"/>
      <c r="BV19" s="660"/>
      <c r="BW19" s="660"/>
      <c r="BX19" s="660"/>
      <c r="BY19" s="660"/>
      <c r="BZ19" s="660"/>
      <c r="CA19" s="660"/>
      <c r="CB19" s="664"/>
      <c r="CD19" s="653" t="s">
        <v>273</v>
      </c>
      <c r="CE19" s="654"/>
      <c r="CF19" s="654"/>
      <c r="CG19" s="654"/>
      <c r="CH19" s="654"/>
      <c r="CI19" s="654"/>
      <c r="CJ19" s="654"/>
      <c r="CK19" s="654"/>
      <c r="CL19" s="654"/>
      <c r="CM19" s="654"/>
      <c r="CN19" s="654"/>
      <c r="CO19" s="654"/>
      <c r="CP19" s="654"/>
      <c r="CQ19" s="655"/>
      <c r="CR19" s="656" t="s">
        <v>128</v>
      </c>
      <c r="CS19" s="657"/>
      <c r="CT19" s="657"/>
      <c r="CU19" s="657"/>
      <c r="CV19" s="657"/>
      <c r="CW19" s="657"/>
      <c r="CX19" s="657"/>
      <c r="CY19" s="658"/>
      <c r="CZ19" s="659" t="s">
        <v>128</v>
      </c>
      <c r="DA19" s="659"/>
      <c r="DB19" s="659"/>
      <c r="DC19" s="659"/>
      <c r="DD19" s="665" t="s">
        <v>128</v>
      </c>
      <c r="DE19" s="657"/>
      <c r="DF19" s="657"/>
      <c r="DG19" s="657"/>
      <c r="DH19" s="657"/>
      <c r="DI19" s="657"/>
      <c r="DJ19" s="657"/>
      <c r="DK19" s="657"/>
      <c r="DL19" s="657"/>
      <c r="DM19" s="657"/>
      <c r="DN19" s="657"/>
      <c r="DO19" s="657"/>
      <c r="DP19" s="658"/>
      <c r="DQ19" s="665" t="s">
        <v>128</v>
      </c>
      <c r="DR19" s="657"/>
      <c r="DS19" s="657"/>
      <c r="DT19" s="657"/>
      <c r="DU19" s="657"/>
      <c r="DV19" s="657"/>
      <c r="DW19" s="657"/>
      <c r="DX19" s="657"/>
      <c r="DY19" s="657"/>
      <c r="DZ19" s="657"/>
      <c r="EA19" s="657"/>
      <c r="EB19" s="657"/>
      <c r="EC19" s="666"/>
    </row>
    <row r="20" spans="2:133" ht="11.25" customHeight="1" x14ac:dyDescent="0.15">
      <c r="B20" s="653" t="s">
        <v>274</v>
      </c>
      <c r="C20" s="654"/>
      <c r="D20" s="654"/>
      <c r="E20" s="654"/>
      <c r="F20" s="654"/>
      <c r="G20" s="654"/>
      <c r="H20" s="654"/>
      <c r="I20" s="654"/>
      <c r="J20" s="654"/>
      <c r="K20" s="654"/>
      <c r="L20" s="654"/>
      <c r="M20" s="654"/>
      <c r="N20" s="654"/>
      <c r="O20" s="654"/>
      <c r="P20" s="654"/>
      <c r="Q20" s="655"/>
      <c r="R20" s="656">
        <v>966</v>
      </c>
      <c r="S20" s="657"/>
      <c r="T20" s="657"/>
      <c r="U20" s="657"/>
      <c r="V20" s="657"/>
      <c r="W20" s="657"/>
      <c r="X20" s="657"/>
      <c r="Y20" s="658"/>
      <c r="Z20" s="659">
        <v>0</v>
      </c>
      <c r="AA20" s="659"/>
      <c r="AB20" s="659"/>
      <c r="AC20" s="659"/>
      <c r="AD20" s="660">
        <v>966</v>
      </c>
      <c r="AE20" s="660"/>
      <c r="AF20" s="660"/>
      <c r="AG20" s="660"/>
      <c r="AH20" s="660"/>
      <c r="AI20" s="660"/>
      <c r="AJ20" s="660"/>
      <c r="AK20" s="660"/>
      <c r="AL20" s="661">
        <v>0</v>
      </c>
      <c r="AM20" s="662"/>
      <c r="AN20" s="662"/>
      <c r="AO20" s="663"/>
      <c r="AP20" s="653" t="s">
        <v>275</v>
      </c>
      <c r="AQ20" s="654"/>
      <c r="AR20" s="654"/>
      <c r="AS20" s="654"/>
      <c r="AT20" s="654"/>
      <c r="AU20" s="654"/>
      <c r="AV20" s="654"/>
      <c r="AW20" s="654"/>
      <c r="AX20" s="654"/>
      <c r="AY20" s="654"/>
      <c r="AZ20" s="654"/>
      <c r="BA20" s="654"/>
      <c r="BB20" s="654"/>
      <c r="BC20" s="654"/>
      <c r="BD20" s="654"/>
      <c r="BE20" s="654"/>
      <c r="BF20" s="655"/>
      <c r="BG20" s="656">
        <v>4025</v>
      </c>
      <c r="BH20" s="657"/>
      <c r="BI20" s="657"/>
      <c r="BJ20" s="657"/>
      <c r="BK20" s="657"/>
      <c r="BL20" s="657"/>
      <c r="BM20" s="657"/>
      <c r="BN20" s="658"/>
      <c r="BO20" s="659">
        <v>0.6</v>
      </c>
      <c r="BP20" s="659"/>
      <c r="BQ20" s="659"/>
      <c r="BR20" s="659"/>
      <c r="BS20" s="660" t="s">
        <v>128</v>
      </c>
      <c r="BT20" s="660"/>
      <c r="BU20" s="660"/>
      <c r="BV20" s="660"/>
      <c r="BW20" s="660"/>
      <c r="BX20" s="660"/>
      <c r="BY20" s="660"/>
      <c r="BZ20" s="660"/>
      <c r="CA20" s="660"/>
      <c r="CB20" s="664"/>
      <c r="CD20" s="653" t="s">
        <v>276</v>
      </c>
      <c r="CE20" s="654"/>
      <c r="CF20" s="654"/>
      <c r="CG20" s="654"/>
      <c r="CH20" s="654"/>
      <c r="CI20" s="654"/>
      <c r="CJ20" s="654"/>
      <c r="CK20" s="654"/>
      <c r="CL20" s="654"/>
      <c r="CM20" s="654"/>
      <c r="CN20" s="654"/>
      <c r="CO20" s="654"/>
      <c r="CP20" s="654"/>
      <c r="CQ20" s="655"/>
      <c r="CR20" s="656">
        <v>4340206</v>
      </c>
      <c r="CS20" s="657"/>
      <c r="CT20" s="657"/>
      <c r="CU20" s="657"/>
      <c r="CV20" s="657"/>
      <c r="CW20" s="657"/>
      <c r="CX20" s="657"/>
      <c r="CY20" s="658"/>
      <c r="CZ20" s="659">
        <v>100</v>
      </c>
      <c r="DA20" s="659"/>
      <c r="DB20" s="659"/>
      <c r="DC20" s="659"/>
      <c r="DD20" s="665">
        <v>440038</v>
      </c>
      <c r="DE20" s="657"/>
      <c r="DF20" s="657"/>
      <c r="DG20" s="657"/>
      <c r="DH20" s="657"/>
      <c r="DI20" s="657"/>
      <c r="DJ20" s="657"/>
      <c r="DK20" s="657"/>
      <c r="DL20" s="657"/>
      <c r="DM20" s="657"/>
      <c r="DN20" s="657"/>
      <c r="DO20" s="657"/>
      <c r="DP20" s="658"/>
      <c r="DQ20" s="665">
        <v>3219954</v>
      </c>
      <c r="DR20" s="657"/>
      <c r="DS20" s="657"/>
      <c r="DT20" s="657"/>
      <c r="DU20" s="657"/>
      <c r="DV20" s="657"/>
      <c r="DW20" s="657"/>
      <c r="DX20" s="657"/>
      <c r="DY20" s="657"/>
      <c r="DZ20" s="657"/>
      <c r="EA20" s="657"/>
      <c r="EB20" s="657"/>
      <c r="EC20" s="666"/>
    </row>
    <row r="21" spans="2:133" ht="11.25" customHeight="1" x14ac:dyDescent="0.15">
      <c r="B21" s="653" t="s">
        <v>277</v>
      </c>
      <c r="C21" s="654"/>
      <c r="D21" s="654"/>
      <c r="E21" s="654"/>
      <c r="F21" s="654"/>
      <c r="G21" s="654"/>
      <c r="H21" s="654"/>
      <c r="I21" s="654"/>
      <c r="J21" s="654"/>
      <c r="K21" s="654"/>
      <c r="L21" s="654"/>
      <c r="M21" s="654"/>
      <c r="N21" s="654"/>
      <c r="O21" s="654"/>
      <c r="P21" s="654"/>
      <c r="Q21" s="655"/>
      <c r="R21" s="656">
        <v>676</v>
      </c>
      <c r="S21" s="657"/>
      <c r="T21" s="657"/>
      <c r="U21" s="657"/>
      <c r="V21" s="657"/>
      <c r="W21" s="657"/>
      <c r="X21" s="657"/>
      <c r="Y21" s="658"/>
      <c r="Z21" s="659">
        <v>0</v>
      </c>
      <c r="AA21" s="659"/>
      <c r="AB21" s="659"/>
      <c r="AC21" s="659"/>
      <c r="AD21" s="660">
        <v>676</v>
      </c>
      <c r="AE21" s="660"/>
      <c r="AF21" s="660"/>
      <c r="AG21" s="660"/>
      <c r="AH21" s="660"/>
      <c r="AI21" s="660"/>
      <c r="AJ21" s="660"/>
      <c r="AK21" s="660"/>
      <c r="AL21" s="661">
        <v>0</v>
      </c>
      <c r="AM21" s="662"/>
      <c r="AN21" s="662"/>
      <c r="AO21" s="663"/>
      <c r="AP21" s="653" t="s">
        <v>278</v>
      </c>
      <c r="AQ21" s="669"/>
      <c r="AR21" s="669"/>
      <c r="AS21" s="669"/>
      <c r="AT21" s="669"/>
      <c r="AU21" s="669"/>
      <c r="AV21" s="669"/>
      <c r="AW21" s="669"/>
      <c r="AX21" s="669"/>
      <c r="AY21" s="669"/>
      <c r="AZ21" s="669"/>
      <c r="BA21" s="669"/>
      <c r="BB21" s="669"/>
      <c r="BC21" s="669"/>
      <c r="BD21" s="669"/>
      <c r="BE21" s="669"/>
      <c r="BF21" s="670"/>
      <c r="BG21" s="656">
        <v>4025</v>
      </c>
      <c r="BH21" s="657"/>
      <c r="BI21" s="657"/>
      <c r="BJ21" s="657"/>
      <c r="BK21" s="657"/>
      <c r="BL21" s="657"/>
      <c r="BM21" s="657"/>
      <c r="BN21" s="658"/>
      <c r="BO21" s="659">
        <v>0.6</v>
      </c>
      <c r="BP21" s="659"/>
      <c r="BQ21" s="659"/>
      <c r="BR21" s="659"/>
      <c r="BS21" s="660" t="s">
        <v>128</v>
      </c>
      <c r="BT21" s="660"/>
      <c r="BU21" s="660"/>
      <c r="BV21" s="660"/>
      <c r="BW21" s="660"/>
      <c r="BX21" s="660"/>
      <c r="BY21" s="660"/>
      <c r="BZ21" s="660"/>
      <c r="CA21" s="660"/>
      <c r="CB21" s="664"/>
      <c r="CD21" s="674"/>
      <c r="CE21" s="675"/>
      <c r="CF21" s="675"/>
      <c r="CG21" s="675"/>
      <c r="CH21" s="675"/>
      <c r="CI21" s="675"/>
      <c r="CJ21" s="675"/>
      <c r="CK21" s="675"/>
      <c r="CL21" s="675"/>
      <c r="CM21" s="675"/>
      <c r="CN21" s="675"/>
      <c r="CO21" s="675"/>
      <c r="CP21" s="675"/>
      <c r="CQ21" s="676"/>
      <c r="CR21" s="677"/>
      <c r="CS21" s="672"/>
      <c r="CT21" s="672"/>
      <c r="CU21" s="672"/>
      <c r="CV21" s="672"/>
      <c r="CW21" s="672"/>
      <c r="CX21" s="672"/>
      <c r="CY21" s="678"/>
      <c r="CZ21" s="679"/>
      <c r="DA21" s="679"/>
      <c r="DB21" s="679"/>
      <c r="DC21" s="679"/>
      <c r="DD21" s="671"/>
      <c r="DE21" s="672"/>
      <c r="DF21" s="672"/>
      <c r="DG21" s="672"/>
      <c r="DH21" s="672"/>
      <c r="DI21" s="672"/>
      <c r="DJ21" s="672"/>
      <c r="DK21" s="672"/>
      <c r="DL21" s="672"/>
      <c r="DM21" s="672"/>
      <c r="DN21" s="672"/>
      <c r="DO21" s="672"/>
      <c r="DP21" s="678"/>
      <c r="DQ21" s="671"/>
      <c r="DR21" s="672"/>
      <c r="DS21" s="672"/>
      <c r="DT21" s="672"/>
      <c r="DU21" s="672"/>
      <c r="DV21" s="672"/>
      <c r="DW21" s="672"/>
      <c r="DX21" s="672"/>
      <c r="DY21" s="672"/>
      <c r="DZ21" s="672"/>
      <c r="EA21" s="672"/>
      <c r="EB21" s="672"/>
      <c r="EC21" s="673"/>
    </row>
    <row r="22" spans="2:133" ht="11.25" customHeight="1" x14ac:dyDescent="0.15">
      <c r="B22" s="685" t="s">
        <v>279</v>
      </c>
      <c r="C22" s="686"/>
      <c r="D22" s="686"/>
      <c r="E22" s="686"/>
      <c r="F22" s="686"/>
      <c r="G22" s="686"/>
      <c r="H22" s="686"/>
      <c r="I22" s="686"/>
      <c r="J22" s="686"/>
      <c r="K22" s="686"/>
      <c r="L22" s="686"/>
      <c r="M22" s="686"/>
      <c r="N22" s="686"/>
      <c r="O22" s="686"/>
      <c r="P22" s="686"/>
      <c r="Q22" s="687"/>
      <c r="R22" s="656">
        <v>12870</v>
      </c>
      <c r="S22" s="657"/>
      <c r="T22" s="657"/>
      <c r="U22" s="657"/>
      <c r="V22" s="657"/>
      <c r="W22" s="657"/>
      <c r="X22" s="657"/>
      <c r="Y22" s="658"/>
      <c r="Z22" s="659">
        <v>0.3</v>
      </c>
      <c r="AA22" s="659"/>
      <c r="AB22" s="659"/>
      <c r="AC22" s="659"/>
      <c r="AD22" s="660">
        <v>12870</v>
      </c>
      <c r="AE22" s="660"/>
      <c r="AF22" s="660"/>
      <c r="AG22" s="660"/>
      <c r="AH22" s="660"/>
      <c r="AI22" s="660"/>
      <c r="AJ22" s="660"/>
      <c r="AK22" s="660"/>
      <c r="AL22" s="661">
        <v>0.40000000596046448</v>
      </c>
      <c r="AM22" s="662"/>
      <c r="AN22" s="662"/>
      <c r="AO22" s="663"/>
      <c r="AP22" s="653" t="s">
        <v>280</v>
      </c>
      <c r="AQ22" s="669"/>
      <c r="AR22" s="669"/>
      <c r="AS22" s="669"/>
      <c r="AT22" s="669"/>
      <c r="AU22" s="669"/>
      <c r="AV22" s="669"/>
      <c r="AW22" s="669"/>
      <c r="AX22" s="669"/>
      <c r="AY22" s="669"/>
      <c r="AZ22" s="669"/>
      <c r="BA22" s="669"/>
      <c r="BB22" s="669"/>
      <c r="BC22" s="669"/>
      <c r="BD22" s="669"/>
      <c r="BE22" s="669"/>
      <c r="BF22" s="670"/>
      <c r="BG22" s="656" t="s">
        <v>128</v>
      </c>
      <c r="BH22" s="657"/>
      <c r="BI22" s="657"/>
      <c r="BJ22" s="657"/>
      <c r="BK22" s="657"/>
      <c r="BL22" s="657"/>
      <c r="BM22" s="657"/>
      <c r="BN22" s="658"/>
      <c r="BO22" s="659" t="s">
        <v>128</v>
      </c>
      <c r="BP22" s="659"/>
      <c r="BQ22" s="659"/>
      <c r="BR22" s="659"/>
      <c r="BS22" s="660" t="s">
        <v>128</v>
      </c>
      <c r="BT22" s="660"/>
      <c r="BU22" s="660"/>
      <c r="BV22" s="660"/>
      <c r="BW22" s="660"/>
      <c r="BX22" s="660"/>
      <c r="BY22" s="660"/>
      <c r="BZ22" s="660"/>
      <c r="CA22" s="660"/>
      <c r="CB22" s="664"/>
      <c r="CD22" s="638" t="s">
        <v>281</v>
      </c>
      <c r="CE22" s="639"/>
      <c r="CF22" s="639"/>
      <c r="CG22" s="639"/>
      <c r="CH22" s="639"/>
      <c r="CI22" s="639"/>
      <c r="CJ22" s="639"/>
      <c r="CK22" s="639"/>
      <c r="CL22" s="639"/>
      <c r="CM22" s="639"/>
      <c r="CN22" s="639"/>
      <c r="CO22" s="639"/>
      <c r="CP22" s="639"/>
      <c r="CQ22" s="639"/>
      <c r="CR22" s="639"/>
      <c r="CS22" s="639"/>
      <c r="CT22" s="639"/>
      <c r="CU22" s="639"/>
      <c r="CV22" s="639"/>
      <c r="CW22" s="639"/>
      <c r="CX22" s="639"/>
      <c r="CY22" s="639"/>
      <c r="CZ22" s="639"/>
      <c r="DA22" s="639"/>
      <c r="DB22" s="639"/>
      <c r="DC22" s="639"/>
      <c r="DD22" s="639"/>
      <c r="DE22" s="639"/>
      <c r="DF22" s="639"/>
      <c r="DG22" s="639"/>
      <c r="DH22" s="639"/>
      <c r="DI22" s="639"/>
      <c r="DJ22" s="639"/>
      <c r="DK22" s="639"/>
      <c r="DL22" s="639"/>
      <c r="DM22" s="639"/>
      <c r="DN22" s="639"/>
      <c r="DO22" s="639"/>
      <c r="DP22" s="639"/>
      <c r="DQ22" s="639"/>
      <c r="DR22" s="639"/>
      <c r="DS22" s="639"/>
      <c r="DT22" s="639"/>
      <c r="DU22" s="639"/>
      <c r="DV22" s="639"/>
      <c r="DW22" s="639"/>
      <c r="DX22" s="639"/>
      <c r="DY22" s="639"/>
      <c r="DZ22" s="639"/>
      <c r="EA22" s="639"/>
      <c r="EB22" s="639"/>
      <c r="EC22" s="640"/>
    </row>
    <row r="23" spans="2:133" ht="11.25" customHeight="1" x14ac:dyDescent="0.15">
      <c r="B23" s="653" t="s">
        <v>282</v>
      </c>
      <c r="C23" s="654"/>
      <c r="D23" s="654"/>
      <c r="E23" s="654"/>
      <c r="F23" s="654"/>
      <c r="G23" s="654"/>
      <c r="H23" s="654"/>
      <c r="I23" s="654"/>
      <c r="J23" s="654"/>
      <c r="K23" s="654"/>
      <c r="L23" s="654"/>
      <c r="M23" s="654"/>
      <c r="N23" s="654"/>
      <c r="O23" s="654"/>
      <c r="P23" s="654"/>
      <c r="Q23" s="655"/>
      <c r="R23" s="656">
        <v>2121845</v>
      </c>
      <c r="S23" s="657"/>
      <c r="T23" s="657"/>
      <c r="U23" s="657"/>
      <c r="V23" s="657"/>
      <c r="W23" s="657"/>
      <c r="X23" s="657"/>
      <c r="Y23" s="658"/>
      <c r="Z23" s="659">
        <v>45.7</v>
      </c>
      <c r="AA23" s="659"/>
      <c r="AB23" s="659"/>
      <c r="AC23" s="659"/>
      <c r="AD23" s="660">
        <v>1989582</v>
      </c>
      <c r="AE23" s="660"/>
      <c r="AF23" s="660"/>
      <c r="AG23" s="660"/>
      <c r="AH23" s="660"/>
      <c r="AI23" s="660"/>
      <c r="AJ23" s="660"/>
      <c r="AK23" s="660"/>
      <c r="AL23" s="661">
        <v>67</v>
      </c>
      <c r="AM23" s="662"/>
      <c r="AN23" s="662"/>
      <c r="AO23" s="663"/>
      <c r="AP23" s="653" t="s">
        <v>283</v>
      </c>
      <c r="AQ23" s="669"/>
      <c r="AR23" s="669"/>
      <c r="AS23" s="669"/>
      <c r="AT23" s="669"/>
      <c r="AU23" s="669"/>
      <c r="AV23" s="669"/>
      <c r="AW23" s="669"/>
      <c r="AX23" s="669"/>
      <c r="AY23" s="669"/>
      <c r="AZ23" s="669"/>
      <c r="BA23" s="669"/>
      <c r="BB23" s="669"/>
      <c r="BC23" s="669"/>
      <c r="BD23" s="669"/>
      <c r="BE23" s="669"/>
      <c r="BF23" s="670"/>
      <c r="BG23" s="656" t="s">
        <v>128</v>
      </c>
      <c r="BH23" s="657"/>
      <c r="BI23" s="657"/>
      <c r="BJ23" s="657"/>
      <c r="BK23" s="657"/>
      <c r="BL23" s="657"/>
      <c r="BM23" s="657"/>
      <c r="BN23" s="658"/>
      <c r="BO23" s="659" t="s">
        <v>128</v>
      </c>
      <c r="BP23" s="659"/>
      <c r="BQ23" s="659"/>
      <c r="BR23" s="659"/>
      <c r="BS23" s="660" t="s">
        <v>128</v>
      </c>
      <c r="BT23" s="660"/>
      <c r="BU23" s="660"/>
      <c r="BV23" s="660"/>
      <c r="BW23" s="660"/>
      <c r="BX23" s="660"/>
      <c r="BY23" s="660"/>
      <c r="BZ23" s="660"/>
      <c r="CA23" s="660"/>
      <c r="CB23" s="664"/>
      <c r="CD23" s="638" t="s">
        <v>223</v>
      </c>
      <c r="CE23" s="639"/>
      <c r="CF23" s="639"/>
      <c r="CG23" s="639"/>
      <c r="CH23" s="639"/>
      <c r="CI23" s="639"/>
      <c r="CJ23" s="639"/>
      <c r="CK23" s="639"/>
      <c r="CL23" s="639"/>
      <c r="CM23" s="639"/>
      <c r="CN23" s="639"/>
      <c r="CO23" s="639"/>
      <c r="CP23" s="639"/>
      <c r="CQ23" s="640"/>
      <c r="CR23" s="638" t="s">
        <v>284</v>
      </c>
      <c r="CS23" s="639"/>
      <c r="CT23" s="639"/>
      <c r="CU23" s="639"/>
      <c r="CV23" s="639"/>
      <c r="CW23" s="639"/>
      <c r="CX23" s="639"/>
      <c r="CY23" s="640"/>
      <c r="CZ23" s="638" t="s">
        <v>285</v>
      </c>
      <c r="DA23" s="639"/>
      <c r="DB23" s="639"/>
      <c r="DC23" s="640"/>
      <c r="DD23" s="638" t="s">
        <v>286</v>
      </c>
      <c r="DE23" s="639"/>
      <c r="DF23" s="639"/>
      <c r="DG23" s="639"/>
      <c r="DH23" s="639"/>
      <c r="DI23" s="639"/>
      <c r="DJ23" s="639"/>
      <c r="DK23" s="640"/>
      <c r="DL23" s="680" t="s">
        <v>287</v>
      </c>
      <c r="DM23" s="681"/>
      <c r="DN23" s="681"/>
      <c r="DO23" s="681"/>
      <c r="DP23" s="681"/>
      <c r="DQ23" s="681"/>
      <c r="DR23" s="681"/>
      <c r="DS23" s="681"/>
      <c r="DT23" s="681"/>
      <c r="DU23" s="681"/>
      <c r="DV23" s="682"/>
      <c r="DW23" s="638" t="s">
        <v>288</v>
      </c>
      <c r="DX23" s="639"/>
      <c r="DY23" s="639"/>
      <c r="DZ23" s="639"/>
      <c r="EA23" s="639"/>
      <c r="EB23" s="639"/>
      <c r="EC23" s="640"/>
    </row>
    <row r="24" spans="2:133" ht="11.25" customHeight="1" x14ac:dyDescent="0.15">
      <c r="B24" s="653" t="s">
        <v>289</v>
      </c>
      <c r="C24" s="654"/>
      <c r="D24" s="654"/>
      <c r="E24" s="654"/>
      <c r="F24" s="654"/>
      <c r="G24" s="654"/>
      <c r="H24" s="654"/>
      <c r="I24" s="654"/>
      <c r="J24" s="654"/>
      <c r="K24" s="654"/>
      <c r="L24" s="654"/>
      <c r="M24" s="654"/>
      <c r="N24" s="654"/>
      <c r="O24" s="654"/>
      <c r="P24" s="654"/>
      <c r="Q24" s="655"/>
      <c r="R24" s="656">
        <v>1989582</v>
      </c>
      <c r="S24" s="657"/>
      <c r="T24" s="657"/>
      <c r="U24" s="657"/>
      <c r="V24" s="657"/>
      <c r="W24" s="657"/>
      <c r="X24" s="657"/>
      <c r="Y24" s="658"/>
      <c r="Z24" s="659">
        <v>42.8</v>
      </c>
      <c r="AA24" s="659"/>
      <c r="AB24" s="659"/>
      <c r="AC24" s="659"/>
      <c r="AD24" s="660">
        <v>1989582</v>
      </c>
      <c r="AE24" s="660"/>
      <c r="AF24" s="660"/>
      <c r="AG24" s="660"/>
      <c r="AH24" s="660"/>
      <c r="AI24" s="660"/>
      <c r="AJ24" s="660"/>
      <c r="AK24" s="660"/>
      <c r="AL24" s="661">
        <v>67</v>
      </c>
      <c r="AM24" s="662"/>
      <c r="AN24" s="662"/>
      <c r="AO24" s="663"/>
      <c r="AP24" s="653" t="s">
        <v>290</v>
      </c>
      <c r="AQ24" s="669"/>
      <c r="AR24" s="669"/>
      <c r="AS24" s="669"/>
      <c r="AT24" s="669"/>
      <c r="AU24" s="669"/>
      <c r="AV24" s="669"/>
      <c r="AW24" s="669"/>
      <c r="AX24" s="669"/>
      <c r="AY24" s="669"/>
      <c r="AZ24" s="669"/>
      <c r="BA24" s="669"/>
      <c r="BB24" s="669"/>
      <c r="BC24" s="669"/>
      <c r="BD24" s="669"/>
      <c r="BE24" s="669"/>
      <c r="BF24" s="670"/>
      <c r="BG24" s="656" t="s">
        <v>128</v>
      </c>
      <c r="BH24" s="657"/>
      <c r="BI24" s="657"/>
      <c r="BJ24" s="657"/>
      <c r="BK24" s="657"/>
      <c r="BL24" s="657"/>
      <c r="BM24" s="657"/>
      <c r="BN24" s="658"/>
      <c r="BO24" s="659" t="s">
        <v>128</v>
      </c>
      <c r="BP24" s="659"/>
      <c r="BQ24" s="659"/>
      <c r="BR24" s="659"/>
      <c r="BS24" s="660" t="s">
        <v>128</v>
      </c>
      <c r="BT24" s="660"/>
      <c r="BU24" s="660"/>
      <c r="BV24" s="660"/>
      <c r="BW24" s="660"/>
      <c r="BX24" s="660"/>
      <c r="BY24" s="660"/>
      <c r="BZ24" s="660"/>
      <c r="CA24" s="660"/>
      <c r="CB24" s="664"/>
      <c r="CD24" s="642" t="s">
        <v>291</v>
      </c>
      <c r="CE24" s="643"/>
      <c r="CF24" s="643"/>
      <c r="CG24" s="643"/>
      <c r="CH24" s="643"/>
      <c r="CI24" s="643"/>
      <c r="CJ24" s="643"/>
      <c r="CK24" s="643"/>
      <c r="CL24" s="643"/>
      <c r="CM24" s="643"/>
      <c r="CN24" s="643"/>
      <c r="CO24" s="643"/>
      <c r="CP24" s="643"/>
      <c r="CQ24" s="644"/>
      <c r="CR24" s="645">
        <v>1644283</v>
      </c>
      <c r="CS24" s="646"/>
      <c r="CT24" s="646"/>
      <c r="CU24" s="646"/>
      <c r="CV24" s="646"/>
      <c r="CW24" s="646"/>
      <c r="CX24" s="646"/>
      <c r="CY24" s="647"/>
      <c r="CZ24" s="650">
        <v>37.9</v>
      </c>
      <c r="DA24" s="651"/>
      <c r="DB24" s="651"/>
      <c r="DC24" s="667"/>
      <c r="DD24" s="688">
        <v>1235497</v>
      </c>
      <c r="DE24" s="646"/>
      <c r="DF24" s="646"/>
      <c r="DG24" s="646"/>
      <c r="DH24" s="646"/>
      <c r="DI24" s="646"/>
      <c r="DJ24" s="646"/>
      <c r="DK24" s="647"/>
      <c r="DL24" s="688">
        <v>1218693</v>
      </c>
      <c r="DM24" s="646"/>
      <c r="DN24" s="646"/>
      <c r="DO24" s="646"/>
      <c r="DP24" s="646"/>
      <c r="DQ24" s="646"/>
      <c r="DR24" s="646"/>
      <c r="DS24" s="646"/>
      <c r="DT24" s="646"/>
      <c r="DU24" s="646"/>
      <c r="DV24" s="647"/>
      <c r="DW24" s="650">
        <v>41</v>
      </c>
      <c r="DX24" s="651"/>
      <c r="DY24" s="651"/>
      <c r="DZ24" s="651"/>
      <c r="EA24" s="651"/>
      <c r="EB24" s="651"/>
      <c r="EC24" s="652"/>
    </row>
    <row r="25" spans="2:133" ht="11.25" customHeight="1" x14ac:dyDescent="0.15">
      <c r="B25" s="653" t="s">
        <v>292</v>
      </c>
      <c r="C25" s="654"/>
      <c r="D25" s="654"/>
      <c r="E25" s="654"/>
      <c r="F25" s="654"/>
      <c r="G25" s="654"/>
      <c r="H25" s="654"/>
      <c r="I25" s="654"/>
      <c r="J25" s="654"/>
      <c r="K25" s="654"/>
      <c r="L25" s="654"/>
      <c r="M25" s="654"/>
      <c r="N25" s="654"/>
      <c r="O25" s="654"/>
      <c r="P25" s="654"/>
      <c r="Q25" s="655"/>
      <c r="R25" s="656">
        <v>132251</v>
      </c>
      <c r="S25" s="657"/>
      <c r="T25" s="657"/>
      <c r="U25" s="657"/>
      <c r="V25" s="657"/>
      <c r="W25" s="657"/>
      <c r="X25" s="657"/>
      <c r="Y25" s="658"/>
      <c r="Z25" s="659">
        <v>2.8</v>
      </c>
      <c r="AA25" s="659"/>
      <c r="AB25" s="659"/>
      <c r="AC25" s="659"/>
      <c r="AD25" s="660" t="s">
        <v>128</v>
      </c>
      <c r="AE25" s="660"/>
      <c r="AF25" s="660"/>
      <c r="AG25" s="660"/>
      <c r="AH25" s="660"/>
      <c r="AI25" s="660"/>
      <c r="AJ25" s="660"/>
      <c r="AK25" s="660"/>
      <c r="AL25" s="661" t="s">
        <v>128</v>
      </c>
      <c r="AM25" s="662"/>
      <c r="AN25" s="662"/>
      <c r="AO25" s="663"/>
      <c r="AP25" s="653" t="s">
        <v>293</v>
      </c>
      <c r="AQ25" s="669"/>
      <c r="AR25" s="669"/>
      <c r="AS25" s="669"/>
      <c r="AT25" s="669"/>
      <c r="AU25" s="669"/>
      <c r="AV25" s="669"/>
      <c r="AW25" s="669"/>
      <c r="AX25" s="669"/>
      <c r="AY25" s="669"/>
      <c r="AZ25" s="669"/>
      <c r="BA25" s="669"/>
      <c r="BB25" s="669"/>
      <c r="BC25" s="669"/>
      <c r="BD25" s="669"/>
      <c r="BE25" s="669"/>
      <c r="BF25" s="670"/>
      <c r="BG25" s="656" t="s">
        <v>128</v>
      </c>
      <c r="BH25" s="657"/>
      <c r="BI25" s="657"/>
      <c r="BJ25" s="657"/>
      <c r="BK25" s="657"/>
      <c r="BL25" s="657"/>
      <c r="BM25" s="657"/>
      <c r="BN25" s="658"/>
      <c r="BO25" s="659" t="s">
        <v>128</v>
      </c>
      <c r="BP25" s="659"/>
      <c r="BQ25" s="659"/>
      <c r="BR25" s="659"/>
      <c r="BS25" s="660" t="s">
        <v>128</v>
      </c>
      <c r="BT25" s="660"/>
      <c r="BU25" s="660"/>
      <c r="BV25" s="660"/>
      <c r="BW25" s="660"/>
      <c r="BX25" s="660"/>
      <c r="BY25" s="660"/>
      <c r="BZ25" s="660"/>
      <c r="CA25" s="660"/>
      <c r="CB25" s="664"/>
      <c r="CD25" s="653" t="s">
        <v>294</v>
      </c>
      <c r="CE25" s="654"/>
      <c r="CF25" s="654"/>
      <c r="CG25" s="654"/>
      <c r="CH25" s="654"/>
      <c r="CI25" s="654"/>
      <c r="CJ25" s="654"/>
      <c r="CK25" s="654"/>
      <c r="CL25" s="654"/>
      <c r="CM25" s="654"/>
      <c r="CN25" s="654"/>
      <c r="CO25" s="654"/>
      <c r="CP25" s="654"/>
      <c r="CQ25" s="655"/>
      <c r="CR25" s="656">
        <v>825512</v>
      </c>
      <c r="CS25" s="689"/>
      <c r="CT25" s="689"/>
      <c r="CU25" s="689"/>
      <c r="CV25" s="689"/>
      <c r="CW25" s="689"/>
      <c r="CX25" s="689"/>
      <c r="CY25" s="690"/>
      <c r="CZ25" s="661">
        <v>19</v>
      </c>
      <c r="DA25" s="683"/>
      <c r="DB25" s="683"/>
      <c r="DC25" s="691"/>
      <c r="DD25" s="665">
        <v>751174</v>
      </c>
      <c r="DE25" s="689"/>
      <c r="DF25" s="689"/>
      <c r="DG25" s="689"/>
      <c r="DH25" s="689"/>
      <c r="DI25" s="689"/>
      <c r="DJ25" s="689"/>
      <c r="DK25" s="690"/>
      <c r="DL25" s="665">
        <v>740090</v>
      </c>
      <c r="DM25" s="689"/>
      <c r="DN25" s="689"/>
      <c r="DO25" s="689"/>
      <c r="DP25" s="689"/>
      <c r="DQ25" s="689"/>
      <c r="DR25" s="689"/>
      <c r="DS25" s="689"/>
      <c r="DT25" s="689"/>
      <c r="DU25" s="689"/>
      <c r="DV25" s="690"/>
      <c r="DW25" s="661">
        <v>24.9</v>
      </c>
      <c r="DX25" s="683"/>
      <c r="DY25" s="683"/>
      <c r="DZ25" s="683"/>
      <c r="EA25" s="683"/>
      <c r="EB25" s="683"/>
      <c r="EC25" s="684"/>
    </row>
    <row r="26" spans="2:133" ht="11.25" customHeight="1" x14ac:dyDescent="0.15">
      <c r="B26" s="653" t="s">
        <v>295</v>
      </c>
      <c r="C26" s="654"/>
      <c r="D26" s="654"/>
      <c r="E26" s="654"/>
      <c r="F26" s="654"/>
      <c r="G26" s="654"/>
      <c r="H26" s="654"/>
      <c r="I26" s="654"/>
      <c r="J26" s="654"/>
      <c r="K26" s="654"/>
      <c r="L26" s="654"/>
      <c r="M26" s="654"/>
      <c r="N26" s="654"/>
      <c r="O26" s="654"/>
      <c r="P26" s="654"/>
      <c r="Q26" s="655"/>
      <c r="R26" s="656">
        <v>12</v>
      </c>
      <c r="S26" s="657"/>
      <c r="T26" s="657"/>
      <c r="U26" s="657"/>
      <c r="V26" s="657"/>
      <c r="W26" s="657"/>
      <c r="X26" s="657"/>
      <c r="Y26" s="658"/>
      <c r="Z26" s="659">
        <v>0</v>
      </c>
      <c r="AA26" s="659"/>
      <c r="AB26" s="659"/>
      <c r="AC26" s="659"/>
      <c r="AD26" s="660" t="s">
        <v>128</v>
      </c>
      <c r="AE26" s="660"/>
      <c r="AF26" s="660"/>
      <c r="AG26" s="660"/>
      <c r="AH26" s="660"/>
      <c r="AI26" s="660"/>
      <c r="AJ26" s="660"/>
      <c r="AK26" s="660"/>
      <c r="AL26" s="661" t="s">
        <v>128</v>
      </c>
      <c r="AM26" s="662"/>
      <c r="AN26" s="662"/>
      <c r="AO26" s="663"/>
      <c r="AP26" s="653" t="s">
        <v>296</v>
      </c>
      <c r="AQ26" s="669"/>
      <c r="AR26" s="669"/>
      <c r="AS26" s="669"/>
      <c r="AT26" s="669"/>
      <c r="AU26" s="669"/>
      <c r="AV26" s="669"/>
      <c r="AW26" s="669"/>
      <c r="AX26" s="669"/>
      <c r="AY26" s="669"/>
      <c r="AZ26" s="669"/>
      <c r="BA26" s="669"/>
      <c r="BB26" s="669"/>
      <c r="BC26" s="669"/>
      <c r="BD26" s="669"/>
      <c r="BE26" s="669"/>
      <c r="BF26" s="670"/>
      <c r="BG26" s="656" t="s">
        <v>128</v>
      </c>
      <c r="BH26" s="657"/>
      <c r="BI26" s="657"/>
      <c r="BJ26" s="657"/>
      <c r="BK26" s="657"/>
      <c r="BL26" s="657"/>
      <c r="BM26" s="657"/>
      <c r="BN26" s="658"/>
      <c r="BO26" s="659" t="s">
        <v>128</v>
      </c>
      <c r="BP26" s="659"/>
      <c r="BQ26" s="659"/>
      <c r="BR26" s="659"/>
      <c r="BS26" s="660" t="s">
        <v>128</v>
      </c>
      <c r="BT26" s="660"/>
      <c r="BU26" s="660"/>
      <c r="BV26" s="660"/>
      <c r="BW26" s="660"/>
      <c r="BX26" s="660"/>
      <c r="BY26" s="660"/>
      <c r="BZ26" s="660"/>
      <c r="CA26" s="660"/>
      <c r="CB26" s="664"/>
      <c r="CD26" s="653" t="s">
        <v>297</v>
      </c>
      <c r="CE26" s="654"/>
      <c r="CF26" s="654"/>
      <c r="CG26" s="654"/>
      <c r="CH26" s="654"/>
      <c r="CI26" s="654"/>
      <c r="CJ26" s="654"/>
      <c r="CK26" s="654"/>
      <c r="CL26" s="654"/>
      <c r="CM26" s="654"/>
      <c r="CN26" s="654"/>
      <c r="CO26" s="654"/>
      <c r="CP26" s="654"/>
      <c r="CQ26" s="655"/>
      <c r="CR26" s="656">
        <v>394169</v>
      </c>
      <c r="CS26" s="657"/>
      <c r="CT26" s="657"/>
      <c r="CU26" s="657"/>
      <c r="CV26" s="657"/>
      <c r="CW26" s="657"/>
      <c r="CX26" s="657"/>
      <c r="CY26" s="658"/>
      <c r="CZ26" s="661">
        <v>9.1</v>
      </c>
      <c r="DA26" s="683"/>
      <c r="DB26" s="683"/>
      <c r="DC26" s="691"/>
      <c r="DD26" s="665">
        <v>350539</v>
      </c>
      <c r="DE26" s="657"/>
      <c r="DF26" s="657"/>
      <c r="DG26" s="657"/>
      <c r="DH26" s="657"/>
      <c r="DI26" s="657"/>
      <c r="DJ26" s="657"/>
      <c r="DK26" s="658"/>
      <c r="DL26" s="665" t="s">
        <v>128</v>
      </c>
      <c r="DM26" s="657"/>
      <c r="DN26" s="657"/>
      <c r="DO26" s="657"/>
      <c r="DP26" s="657"/>
      <c r="DQ26" s="657"/>
      <c r="DR26" s="657"/>
      <c r="DS26" s="657"/>
      <c r="DT26" s="657"/>
      <c r="DU26" s="657"/>
      <c r="DV26" s="658"/>
      <c r="DW26" s="661" t="s">
        <v>128</v>
      </c>
      <c r="DX26" s="683"/>
      <c r="DY26" s="683"/>
      <c r="DZ26" s="683"/>
      <c r="EA26" s="683"/>
      <c r="EB26" s="683"/>
      <c r="EC26" s="684"/>
    </row>
    <row r="27" spans="2:133" ht="11.25" customHeight="1" x14ac:dyDescent="0.15">
      <c r="B27" s="653" t="s">
        <v>298</v>
      </c>
      <c r="C27" s="654"/>
      <c r="D27" s="654"/>
      <c r="E27" s="654"/>
      <c r="F27" s="654"/>
      <c r="G27" s="654"/>
      <c r="H27" s="654"/>
      <c r="I27" s="654"/>
      <c r="J27" s="654"/>
      <c r="K27" s="654"/>
      <c r="L27" s="654"/>
      <c r="M27" s="654"/>
      <c r="N27" s="654"/>
      <c r="O27" s="654"/>
      <c r="P27" s="654"/>
      <c r="Q27" s="655"/>
      <c r="R27" s="656">
        <v>3095099</v>
      </c>
      <c r="S27" s="657"/>
      <c r="T27" s="657"/>
      <c r="U27" s="657"/>
      <c r="V27" s="657"/>
      <c r="W27" s="657"/>
      <c r="X27" s="657"/>
      <c r="Y27" s="658"/>
      <c r="Z27" s="659">
        <v>66.599999999999994</v>
      </c>
      <c r="AA27" s="659"/>
      <c r="AB27" s="659"/>
      <c r="AC27" s="659"/>
      <c r="AD27" s="660">
        <v>2962836</v>
      </c>
      <c r="AE27" s="660"/>
      <c r="AF27" s="660"/>
      <c r="AG27" s="660"/>
      <c r="AH27" s="660"/>
      <c r="AI27" s="660"/>
      <c r="AJ27" s="660"/>
      <c r="AK27" s="660"/>
      <c r="AL27" s="661">
        <v>99.800003051757813</v>
      </c>
      <c r="AM27" s="662"/>
      <c r="AN27" s="662"/>
      <c r="AO27" s="663"/>
      <c r="AP27" s="653" t="s">
        <v>299</v>
      </c>
      <c r="AQ27" s="654"/>
      <c r="AR27" s="654"/>
      <c r="AS27" s="654"/>
      <c r="AT27" s="654"/>
      <c r="AU27" s="654"/>
      <c r="AV27" s="654"/>
      <c r="AW27" s="654"/>
      <c r="AX27" s="654"/>
      <c r="AY27" s="654"/>
      <c r="AZ27" s="654"/>
      <c r="BA27" s="654"/>
      <c r="BB27" s="654"/>
      <c r="BC27" s="654"/>
      <c r="BD27" s="654"/>
      <c r="BE27" s="654"/>
      <c r="BF27" s="655"/>
      <c r="BG27" s="656">
        <v>720409</v>
      </c>
      <c r="BH27" s="657"/>
      <c r="BI27" s="657"/>
      <c r="BJ27" s="657"/>
      <c r="BK27" s="657"/>
      <c r="BL27" s="657"/>
      <c r="BM27" s="657"/>
      <c r="BN27" s="658"/>
      <c r="BO27" s="659">
        <v>100</v>
      </c>
      <c r="BP27" s="659"/>
      <c r="BQ27" s="659"/>
      <c r="BR27" s="659"/>
      <c r="BS27" s="660" t="s">
        <v>128</v>
      </c>
      <c r="BT27" s="660"/>
      <c r="BU27" s="660"/>
      <c r="BV27" s="660"/>
      <c r="BW27" s="660"/>
      <c r="BX27" s="660"/>
      <c r="BY27" s="660"/>
      <c r="BZ27" s="660"/>
      <c r="CA27" s="660"/>
      <c r="CB27" s="664"/>
      <c r="CD27" s="653" t="s">
        <v>300</v>
      </c>
      <c r="CE27" s="654"/>
      <c r="CF27" s="654"/>
      <c r="CG27" s="654"/>
      <c r="CH27" s="654"/>
      <c r="CI27" s="654"/>
      <c r="CJ27" s="654"/>
      <c r="CK27" s="654"/>
      <c r="CL27" s="654"/>
      <c r="CM27" s="654"/>
      <c r="CN27" s="654"/>
      <c r="CO27" s="654"/>
      <c r="CP27" s="654"/>
      <c r="CQ27" s="655"/>
      <c r="CR27" s="656">
        <v>430426</v>
      </c>
      <c r="CS27" s="689"/>
      <c r="CT27" s="689"/>
      <c r="CU27" s="689"/>
      <c r="CV27" s="689"/>
      <c r="CW27" s="689"/>
      <c r="CX27" s="689"/>
      <c r="CY27" s="690"/>
      <c r="CZ27" s="661">
        <v>9.9</v>
      </c>
      <c r="DA27" s="683"/>
      <c r="DB27" s="683"/>
      <c r="DC27" s="691"/>
      <c r="DD27" s="665">
        <v>99919</v>
      </c>
      <c r="DE27" s="689"/>
      <c r="DF27" s="689"/>
      <c r="DG27" s="689"/>
      <c r="DH27" s="689"/>
      <c r="DI27" s="689"/>
      <c r="DJ27" s="689"/>
      <c r="DK27" s="690"/>
      <c r="DL27" s="665">
        <v>94199</v>
      </c>
      <c r="DM27" s="689"/>
      <c r="DN27" s="689"/>
      <c r="DO27" s="689"/>
      <c r="DP27" s="689"/>
      <c r="DQ27" s="689"/>
      <c r="DR27" s="689"/>
      <c r="DS27" s="689"/>
      <c r="DT27" s="689"/>
      <c r="DU27" s="689"/>
      <c r="DV27" s="690"/>
      <c r="DW27" s="661">
        <v>3.2</v>
      </c>
      <c r="DX27" s="683"/>
      <c r="DY27" s="683"/>
      <c r="DZ27" s="683"/>
      <c r="EA27" s="683"/>
      <c r="EB27" s="683"/>
      <c r="EC27" s="684"/>
    </row>
    <row r="28" spans="2:133" ht="11.25" customHeight="1" x14ac:dyDescent="0.15">
      <c r="B28" s="653" t="s">
        <v>301</v>
      </c>
      <c r="C28" s="654"/>
      <c r="D28" s="654"/>
      <c r="E28" s="654"/>
      <c r="F28" s="654"/>
      <c r="G28" s="654"/>
      <c r="H28" s="654"/>
      <c r="I28" s="654"/>
      <c r="J28" s="654"/>
      <c r="K28" s="654"/>
      <c r="L28" s="654"/>
      <c r="M28" s="654"/>
      <c r="N28" s="654"/>
      <c r="O28" s="654"/>
      <c r="P28" s="654"/>
      <c r="Q28" s="655"/>
      <c r="R28" s="656">
        <v>650</v>
      </c>
      <c r="S28" s="657"/>
      <c r="T28" s="657"/>
      <c r="U28" s="657"/>
      <c r="V28" s="657"/>
      <c r="W28" s="657"/>
      <c r="X28" s="657"/>
      <c r="Y28" s="658"/>
      <c r="Z28" s="659">
        <v>0</v>
      </c>
      <c r="AA28" s="659"/>
      <c r="AB28" s="659"/>
      <c r="AC28" s="659"/>
      <c r="AD28" s="660">
        <v>650</v>
      </c>
      <c r="AE28" s="660"/>
      <c r="AF28" s="660"/>
      <c r="AG28" s="660"/>
      <c r="AH28" s="660"/>
      <c r="AI28" s="660"/>
      <c r="AJ28" s="660"/>
      <c r="AK28" s="660"/>
      <c r="AL28" s="661">
        <v>0</v>
      </c>
      <c r="AM28" s="662"/>
      <c r="AN28" s="662"/>
      <c r="AO28" s="663"/>
      <c r="AP28" s="653"/>
      <c r="AQ28" s="654"/>
      <c r="AR28" s="654"/>
      <c r="AS28" s="654"/>
      <c r="AT28" s="654"/>
      <c r="AU28" s="654"/>
      <c r="AV28" s="654"/>
      <c r="AW28" s="654"/>
      <c r="AX28" s="654"/>
      <c r="AY28" s="654"/>
      <c r="AZ28" s="654"/>
      <c r="BA28" s="654"/>
      <c r="BB28" s="654"/>
      <c r="BC28" s="654"/>
      <c r="BD28" s="654"/>
      <c r="BE28" s="654"/>
      <c r="BF28" s="655"/>
      <c r="BG28" s="656"/>
      <c r="BH28" s="657"/>
      <c r="BI28" s="657"/>
      <c r="BJ28" s="657"/>
      <c r="BK28" s="657"/>
      <c r="BL28" s="657"/>
      <c r="BM28" s="657"/>
      <c r="BN28" s="658"/>
      <c r="BO28" s="659"/>
      <c r="BP28" s="659"/>
      <c r="BQ28" s="659"/>
      <c r="BR28" s="659"/>
      <c r="BS28" s="665"/>
      <c r="BT28" s="657"/>
      <c r="BU28" s="657"/>
      <c r="BV28" s="657"/>
      <c r="BW28" s="657"/>
      <c r="BX28" s="657"/>
      <c r="BY28" s="657"/>
      <c r="BZ28" s="657"/>
      <c r="CA28" s="657"/>
      <c r="CB28" s="666"/>
      <c r="CD28" s="653" t="s">
        <v>302</v>
      </c>
      <c r="CE28" s="654"/>
      <c r="CF28" s="654"/>
      <c r="CG28" s="654"/>
      <c r="CH28" s="654"/>
      <c r="CI28" s="654"/>
      <c r="CJ28" s="654"/>
      <c r="CK28" s="654"/>
      <c r="CL28" s="654"/>
      <c r="CM28" s="654"/>
      <c r="CN28" s="654"/>
      <c r="CO28" s="654"/>
      <c r="CP28" s="654"/>
      <c r="CQ28" s="655"/>
      <c r="CR28" s="656">
        <v>388345</v>
      </c>
      <c r="CS28" s="657"/>
      <c r="CT28" s="657"/>
      <c r="CU28" s="657"/>
      <c r="CV28" s="657"/>
      <c r="CW28" s="657"/>
      <c r="CX28" s="657"/>
      <c r="CY28" s="658"/>
      <c r="CZ28" s="661">
        <v>8.9</v>
      </c>
      <c r="DA28" s="683"/>
      <c r="DB28" s="683"/>
      <c r="DC28" s="691"/>
      <c r="DD28" s="665">
        <v>384404</v>
      </c>
      <c r="DE28" s="657"/>
      <c r="DF28" s="657"/>
      <c r="DG28" s="657"/>
      <c r="DH28" s="657"/>
      <c r="DI28" s="657"/>
      <c r="DJ28" s="657"/>
      <c r="DK28" s="658"/>
      <c r="DL28" s="665">
        <v>384404</v>
      </c>
      <c r="DM28" s="657"/>
      <c r="DN28" s="657"/>
      <c r="DO28" s="657"/>
      <c r="DP28" s="657"/>
      <c r="DQ28" s="657"/>
      <c r="DR28" s="657"/>
      <c r="DS28" s="657"/>
      <c r="DT28" s="657"/>
      <c r="DU28" s="657"/>
      <c r="DV28" s="658"/>
      <c r="DW28" s="661">
        <v>12.9</v>
      </c>
      <c r="DX28" s="683"/>
      <c r="DY28" s="683"/>
      <c r="DZ28" s="683"/>
      <c r="EA28" s="683"/>
      <c r="EB28" s="683"/>
      <c r="EC28" s="684"/>
    </row>
    <row r="29" spans="2:133" ht="11.25" customHeight="1" x14ac:dyDescent="0.15">
      <c r="B29" s="653" t="s">
        <v>303</v>
      </c>
      <c r="C29" s="654"/>
      <c r="D29" s="654"/>
      <c r="E29" s="654"/>
      <c r="F29" s="654"/>
      <c r="G29" s="654"/>
      <c r="H29" s="654"/>
      <c r="I29" s="654"/>
      <c r="J29" s="654"/>
      <c r="K29" s="654"/>
      <c r="L29" s="654"/>
      <c r="M29" s="654"/>
      <c r="N29" s="654"/>
      <c r="O29" s="654"/>
      <c r="P29" s="654"/>
      <c r="Q29" s="655"/>
      <c r="R29" s="656">
        <v>7005</v>
      </c>
      <c r="S29" s="657"/>
      <c r="T29" s="657"/>
      <c r="U29" s="657"/>
      <c r="V29" s="657"/>
      <c r="W29" s="657"/>
      <c r="X29" s="657"/>
      <c r="Y29" s="658"/>
      <c r="Z29" s="659">
        <v>0.2</v>
      </c>
      <c r="AA29" s="659"/>
      <c r="AB29" s="659"/>
      <c r="AC29" s="659"/>
      <c r="AD29" s="660" t="s">
        <v>128</v>
      </c>
      <c r="AE29" s="660"/>
      <c r="AF29" s="660"/>
      <c r="AG29" s="660"/>
      <c r="AH29" s="660"/>
      <c r="AI29" s="660"/>
      <c r="AJ29" s="660"/>
      <c r="AK29" s="660"/>
      <c r="AL29" s="661" t="s">
        <v>128</v>
      </c>
      <c r="AM29" s="662"/>
      <c r="AN29" s="662"/>
      <c r="AO29" s="663"/>
      <c r="AP29" s="674"/>
      <c r="AQ29" s="675"/>
      <c r="AR29" s="675"/>
      <c r="AS29" s="675"/>
      <c r="AT29" s="675"/>
      <c r="AU29" s="675"/>
      <c r="AV29" s="675"/>
      <c r="AW29" s="675"/>
      <c r="AX29" s="675"/>
      <c r="AY29" s="675"/>
      <c r="AZ29" s="675"/>
      <c r="BA29" s="675"/>
      <c r="BB29" s="675"/>
      <c r="BC29" s="675"/>
      <c r="BD29" s="675"/>
      <c r="BE29" s="675"/>
      <c r="BF29" s="676"/>
      <c r="BG29" s="656"/>
      <c r="BH29" s="657"/>
      <c r="BI29" s="657"/>
      <c r="BJ29" s="657"/>
      <c r="BK29" s="657"/>
      <c r="BL29" s="657"/>
      <c r="BM29" s="657"/>
      <c r="BN29" s="658"/>
      <c r="BO29" s="659"/>
      <c r="BP29" s="659"/>
      <c r="BQ29" s="659"/>
      <c r="BR29" s="659"/>
      <c r="BS29" s="660"/>
      <c r="BT29" s="660"/>
      <c r="BU29" s="660"/>
      <c r="BV29" s="660"/>
      <c r="BW29" s="660"/>
      <c r="BX29" s="660"/>
      <c r="BY29" s="660"/>
      <c r="BZ29" s="660"/>
      <c r="CA29" s="660"/>
      <c r="CB29" s="664"/>
      <c r="CD29" s="694" t="s">
        <v>304</v>
      </c>
      <c r="CE29" s="695"/>
      <c r="CF29" s="653" t="s">
        <v>70</v>
      </c>
      <c r="CG29" s="654"/>
      <c r="CH29" s="654"/>
      <c r="CI29" s="654"/>
      <c r="CJ29" s="654"/>
      <c r="CK29" s="654"/>
      <c r="CL29" s="654"/>
      <c r="CM29" s="654"/>
      <c r="CN29" s="654"/>
      <c r="CO29" s="654"/>
      <c r="CP29" s="654"/>
      <c r="CQ29" s="655"/>
      <c r="CR29" s="656">
        <v>388345</v>
      </c>
      <c r="CS29" s="689"/>
      <c r="CT29" s="689"/>
      <c r="CU29" s="689"/>
      <c r="CV29" s="689"/>
      <c r="CW29" s="689"/>
      <c r="CX29" s="689"/>
      <c r="CY29" s="690"/>
      <c r="CZ29" s="661">
        <v>8.9</v>
      </c>
      <c r="DA29" s="683"/>
      <c r="DB29" s="683"/>
      <c r="DC29" s="691"/>
      <c r="DD29" s="665">
        <v>384404</v>
      </c>
      <c r="DE29" s="689"/>
      <c r="DF29" s="689"/>
      <c r="DG29" s="689"/>
      <c r="DH29" s="689"/>
      <c r="DI29" s="689"/>
      <c r="DJ29" s="689"/>
      <c r="DK29" s="690"/>
      <c r="DL29" s="665">
        <v>384404</v>
      </c>
      <c r="DM29" s="689"/>
      <c r="DN29" s="689"/>
      <c r="DO29" s="689"/>
      <c r="DP29" s="689"/>
      <c r="DQ29" s="689"/>
      <c r="DR29" s="689"/>
      <c r="DS29" s="689"/>
      <c r="DT29" s="689"/>
      <c r="DU29" s="689"/>
      <c r="DV29" s="690"/>
      <c r="DW29" s="661">
        <v>12.9</v>
      </c>
      <c r="DX29" s="683"/>
      <c r="DY29" s="683"/>
      <c r="DZ29" s="683"/>
      <c r="EA29" s="683"/>
      <c r="EB29" s="683"/>
      <c r="EC29" s="684"/>
    </row>
    <row r="30" spans="2:133" ht="11.25" customHeight="1" x14ac:dyDescent="0.15">
      <c r="B30" s="653" t="s">
        <v>305</v>
      </c>
      <c r="C30" s="654"/>
      <c r="D30" s="654"/>
      <c r="E30" s="654"/>
      <c r="F30" s="654"/>
      <c r="G30" s="654"/>
      <c r="H30" s="654"/>
      <c r="I30" s="654"/>
      <c r="J30" s="654"/>
      <c r="K30" s="654"/>
      <c r="L30" s="654"/>
      <c r="M30" s="654"/>
      <c r="N30" s="654"/>
      <c r="O30" s="654"/>
      <c r="P30" s="654"/>
      <c r="Q30" s="655"/>
      <c r="R30" s="656">
        <v>66526</v>
      </c>
      <c r="S30" s="657"/>
      <c r="T30" s="657"/>
      <c r="U30" s="657"/>
      <c r="V30" s="657"/>
      <c r="W30" s="657"/>
      <c r="X30" s="657"/>
      <c r="Y30" s="658"/>
      <c r="Z30" s="659">
        <v>1.4</v>
      </c>
      <c r="AA30" s="659"/>
      <c r="AB30" s="659"/>
      <c r="AC30" s="659"/>
      <c r="AD30" s="660">
        <v>1644</v>
      </c>
      <c r="AE30" s="660"/>
      <c r="AF30" s="660"/>
      <c r="AG30" s="660"/>
      <c r="AH30" s="660"/>
      <c r="AI30" s="660"/>
      <c r="AJ30" s="660"/>
      <c r="AK30" s="660"/>
      <c r="AL30" s="661">
        <v>0.1</v>
      </c>
      <c r="AM30" s="662"/>
      <c r="AN30" s="662"/>
      <c r="AO30" s="663"/>
      <c r="AP30" s="638" t="s">
        <v>223</v>
      </c>
      <c r="AQ30" s="639"/>
      <c r="AR30" s="639"/>
      <c r="AS30" s="639"/>
      <c r="AT30" s="639"/>
      <c r="AU30" s="639"/>
      <c r="AV30" s="639"/>
      <c r="AW30" s="639"/>
      <c r="AX30" s="639"/>
      <c r="AY30" s="639"/>
      <c r="AZ30" s="639"/>
      <c r="BA30" s="639"/>
      <c r="BB30" s="639"/>
      <c r="BC30" s="639"/>
      <c r="BD30" s="639"/>
      <c r="BE30" s="639"/>
      <c r="BF30" s="640"/>
      <c r="BG30" s="638" t="s">
        <v>306</v>
      </c>
      <c r="BH30" s="692"/>
      <c r="BI30" s="692"/>
      <c r="BJ30" s="692"/>
      <c r="BK30" s="692"/>
      <c r="BL30" s="692"/>
      <c r="BM30" s="692"/>
      <c r="BN30" s="692"/>
      <c r="BO30" s="692"/>
      <c r="BP30" s="692"/>
      <c r="BQ30" s="693"/>
      <c r="BR30" s="638" t="s">
        <v>307</v>
      </c>
      <c r="BS30" s="692"/>
      <c r="BT30" s="692"/>
      <c r="BU30" s="692"/>
      <c r="BV30" s="692"/>
      <c r="BW30" s="692"/>
      <c r="BX30" s="692"/>
      <c r="BY30" s="692"/>
      <c r="BZ30" s="692"/>
      <c r="CA30" s="692"/>
      <c r="CB30" s="693"/>
      <c r="CD30" s="696"/>
      <c r="CE30" s="697"/>
      <c r="CF30" s="653" t="s">
        <v>308</v>
      </c>
      <c r="CG30" s="654"/>
      <c r="CH30" s="654"/>
      <c r="CI30" s="654"/>
      <c r="CJ30" s="654"/>
      <c r="CK30" s="654"/>
      <c r="CL30" s="654"/>
      <c r="CM30" s="654"/>
      <c r="CN30" s="654"/>
      <c r="CO30" s="654"/>
      <c r="CP30" s="654"/>
      <c r="CQ30" s="655"/>
      <c r="CR30" s="656">
        <v>378887</v>
      </c>
      <c r="CS30" s="657"/>
      <c r="CT30" s="657"/>
      <c r="CU30" s="657"/>
      <c r="CV30" s="657"/>
      <c r="CW30" s="657"/>
      <c r="CX30" s="657"/>
      <c r="CY30" s="658"/>
      <c r="CZ30" s="661">
        <v>8.6999999999999993</v>
      </c>
      <c r="DA30" s="683"/>
      <c r="DB30" s="683"/>
      <c r="DC30" s="691"/>
      <c r="DD30" s="665">
        <v>375057</v>
      </c>
      <c r="DE30" s="657"/>
      <c r="DF30" s="657"/>
      <c r="DG30" s="657"/>
      <c r="DH30" s="657"/>
      <c r="DI30" s="657"/>
      <c r="DJ30" s="657"/>
      <c r="DK30" s="658"/>
      <c r="DL30" s="665">
        <v>375057</v>
      </c>
      <c r="DM30" s="657"/>
      <c r="DN30" s="657"/>
      <c r="DO30" s="657"/>
      <c r="DP30" s="657"/>
      <c r="DQ30" s="657"/>
      <c r="DR30" s="657"/>
      <c r="DS30" s="657"/>
      <c r="DT30" s="657"/>
      <c r="DU30" s="657"/>
      <c r="DV30" s="658"/>
      <c r="DW30" s="661">
        <v>12.6</v>
      </c>
      <c r="DX30" s="683"/>
      <c r="DY30" s="683"/>
      <c r="DZ30" s="683"/>
      <c r="EA30" s="683"/>
      <c r="EB30" s="683"/>
      <c r="EC30" s="684"/>
    </row>
    <row r="31" spans="2:133" ht="11.25" customHeight="1" x14ac:dyDescent="0.15">
      <c r="B31" s="653" t="s">
        <v>309</v>
      </c>
      <c r="C31" s="654"/>
      <c r="D31" s="654"/>
      <c r="E31" s="654"/>
      <c r="F31" s="654"/>
      <c r="G31" s="654"/>
      <c r="H31" s="654"/>
      <c r="I31" s="654"/>
      <c r="J31" s="654"/>
      <c r="K31" s="654"/>
      <c r="L31" s="654"/>
      <c r="M31" s="654"/>
      <c r="N31" s="654"/>
      <c r="O31" s="654"/>
      <c r="P31" s="654"/>
      <c r="Q31" s="655"/>
      <c r="R31" s="656">
        <v>4611</v>
      </c>
      <c r="S31" s="657"/>
      <c r="T31" s="657"/>
      <c r="U31" s="657"/>
      <c r="V31" s="657"/>
      <c r="W31" s="657"/>
      <c r="X31" s="657"/>
      <c r="Y31" s="658"/>
      <c r="Z31" s="659">
        <v>0.1</v>
      </c>
      <c r="AA31" s="659"/>
      <c r="AB31" s="659"/>
      <c r="AC31" s="659"/>
      <c r="AD31" s="660" t="s">
        <v>128</v>
      </c>
      <c r="AE31" s="660"/>
      <c r="AF31" s="660"/>
      <c r="AG31" s="660"/>
      <c r="AH31" s="660"/>
      <c r="AI31" s="660"/>
      <c r="AJ31" s="660"/>
      <c r="AK31" s="660"/>
      <c r="AL31" s="661" t="s">
        <v>128</v>
      </c>
      <c r="AM31" s="662"/>
      <c r="AN31" s="662"/>
      <c r="AO31" s="663"/>
      <c r="AP31" s="704" t="s">
        <v>310</v>
      </c>
      <c r="AQ31" s="705"/>
      <c r="AR31" s="705"/>
      <c r="AS31" s="705"/>
      <c r="AT31" s="710" t="s">
        <v>311</v>
      </c>
      <c r="AU31" s="356"/>
      <c r="AV31" s="356"/>
      <c r="AW31" s="356"/>
      <c r="AX31" s="642" t="s">
        <v>188</v>
      </c>
      <c r="AY31" s="643"/>
      <c r="AZ31" s="643"/>
      <c r="BA31" s="643"/>
      <c r="BB31" s="643"/>
      <c r="BC31" s="643"/>
      <c r="BD31" s="643"/>
      <c r="BE31" s="643"/>
      <c r="BF31" s="644"/>
      <c r="BG31" s="703">
        <v>99.1</v>
      </c>
      <c r="BH31" s="700"/>
      <c r="BI31" s="700"/>
      <c r="BJ31" s="700"/>
      <c r="BK31" s="700"/>
      <c r="BL31" s="700"/>
      <c r="BM31" s="651">
        <v>93.7</v>
      </c>
      <c r="BN31" s="700"/>
      <c r="BO31" s="700"/>
      <c r="BP31" s="700"/>
      <c r="BQ31" s="701"/>
      <c r="BR31" s="703">
        <v>98.7</v>
      </c>
      <c r="BS31" s="700"/>
      <c r="BT31" s="700"/>
      <c r="BU31" s="700"/>
      <c r="BV31" s="700"/>
      <c r="BW31" s="700"/>
      <c r="BX31" s="651">
        <v>92.4</v>
      </c>
      <c r="BY31" s="700"/>
      <c r="BZ31" s="700"/>
      <c r="CA31" s="700"/>
      <c r="CB31" s="701"/>
      <c r="CD31" s="696"/>
      <c r="CE31" s="697"/>
      <c r="CF31" s="653" t="s">
        <v>312</v>
      </c>
      <c r="CG31" s="654"/>
      <c r="CH31" s="654"/>
      <c r="CI31" s="654"/>
      <c r="CJ31" s="654"/>
      <c r="CK31" s="654"/>
      <c r="CL31" s="654"/>
      <c r="CM31" s="654"/>
      <c r="CN31" s="654"/>
      <c r="CO31" s="654"/>
      <c r="CP31" s="654"/>
      <c r="CQ31" s="655"/>
      <c r="CR31" s="656">
        <v>9458</v>
      </c>
      <c r="CS31" s="689"/>
      <c r="CT31" s="689"/>
      <c r="CU31" s="689"/>
      <c r="CV31" s="689"/>
      <c r="CW31" s="689"/>
      <c r="CX31" s="689"/>
      <c r="CY31" s="690"/>
      <c r="CZ31" s="661">
        <v>0.2</v>
      </c>
      <c r="DA31" s="683"/>
      <c r="DB31" s="683"/>
      <c r="DC31" s="691"/>
      <c r="DD31" s="665">
        <v>9347</v>
      </c>
      <c r="DE31" s="689"/>
      <c r="DF31" s="689"/>
      <c r="DG31" s="689"/>
      <c r="DH31" s="689"/>
      <c r="DI31" s="689"/>
      <c r="DJ31" s="689"/>
      <c r="DK31" s="690"/>
      <c r="DL31" s="665">
        <v>9347</v>
      </c>
      <c r="DM31" s="689"/>
      <c r="DN31" s="689"/>
      <c r="DO31" s="689"/>
      <c r="DP31" s="689"/>
      <c r="DQ31" s="689"/>
      <c r="DR31" s="689"/>
      <c r="DS31" s="689"/>
      <c r="DT31" s="689"/>
      <c r="DU31" s="689"/>
      <c r="DV31" s="690"/>
      <c r="DW31" s="661">
        <v>0.3</v>
      </c>
      <c r="DX31" s="683"/>
      <c r="DY31" s="683"/>
      <c r="DZ31" s="683"/>
      <c r="EA31" s="683"/>
      <c r="EB31" s="683"/>
      <c r="EC31" s="684"/>
    </row>
    <row r="32" spans="2:133" ht="11.25" customHeight="1" x14ac:dyDescent="0.15">
      <c r="B32" s="653" t="s">
        <v>313</v>
      </c>
      <c r="C32" s="654"/>
      <c r="D32" s="654"/>
      <c r="E32" s="654"/>
      <c r="F32" s="654"/>
      <c r="G32" s="654"/>
      <c r="H32" s="654"/>
      <c r="I32" s="654"/>
      <c r="J32" s="654"/>
      <c r="K32" s="654"/>
      <c r="L32" s="654"/>
      <c r="M32" s="654"/>
      <c r="N32" s="654"/>
      <c r="O32" s="654"/>
      <c r="P32" s="654"/>
      <c r="Q32" s="655"/>
      <c r="R32" s="656">
        <v>562803</v>
      </c>
      <c r="S32" s="657"/>
      <c r="T32" s="657"/>
      <c r="U32" s="657"/>
      <c r="V32" s="657"/>
      <c r="W32" s="657"/>
      <c r="X32" s="657"/>
      <c r="Y32" s="658"/>
      <c r="Z32" s="659">
        <v>12.1</v>
      </c>
      <c r="AA32" s="659"/>
      <c r="AB32" s="659"/>
      <c r="AC32" s="659"/>
      <c r="AD32" s="660" t="s">
        <v>128</v>
      </c>
      <c r="AE32" s="660"/>
      <c r="AF32" s="660"/>
      <c r="AG32" s="660"/>
      <c r="AH32" s="660"/>
      <c r="AI32" s="660"/>
      <c r="AJ32" s="660"/>
      <c r="AK32" s="660"/>
      <c r="AL32" s="661" t="s">
        <v>128</v>
      </c>
      <c r="AM32" s="662"/>
      <c r="AN32" s="662"/>
      <c r="AO32" s="663"/>
      <c r="AP32" s="706"/>
      <c r="AQ32" s="707"/>
      <c r="AR32" s="707"/>
      <c r="AS32" s="707"/>
      <c r="AT32" s="711"/>
      <c r="AU32" s="207" t="s">
        <v>314</v>
      </c>
      <c r="AX32" s="653" t="s">
        <v>315</v>
      </c>
      <c r="AY32" s="654"/>
      <c r="AZ32" s="654"/>
      <c r="BA32" s="654"/>
      <c r="BB32" s="654"/>
      <c r="BC32" s="654"/>
      <c r="BD32" s="654"/>
      <c r="BE32" s="654"/>
      <c r="BF32" s="655"/>
      <c r="BG32" s="713">
        <v>99.5</v>
      </c>
      <c r="BH32" s="689"/>
      <c r="BI32" s="689"/>
      <c r="BJ32" s="689"/>
      <c r="BK32" s="689"/>
      <c r="BL32" s="689"/>
      <c r="BM32" s="662">
        <v>96.4</v>
      </c>
      <c r="BN32" s="689"/>
      <c r="BO32" s="689"/>
      <c r="BP32" s="689"/>
      <c r="BQ32" s="702"/>
      <c r="BR32" s="713">
        <v>99.4</v>
      </c>
      <c r="BS32" s="689"/>
      <c r="BT32" s="689"/>
      <c r="BU32" s="689"/>
      <c r="BV32" s="689"/>
      <c r="BW32" s="689"/>
      <c r="BX32" s="662">
        <v>95.9</v>
      </c>
      <c r="BY32" s="689"/>
      <c r="BZ32" s="689"/>
      <c r="CA32" s="689"/>
      <c r="CB32" s="702"/>
      <c r="CD32" s="698"/>
      <c r="CE32" s="699"/>
      <c r="CF32" s="653" t="s">
        <v>316</v>
      </c>
      <c r="CG32" s="654"/>
      <c r="CH32" s="654"/>
      <c r="CI32" s="654"/>
      <c r="CJ32" s="654"/>
      <c r="CK32" s="654"/>
      <c r="CL32" s="654"/>
      <c r="CM32" s="654"/>
      <c r="CN32" s="654"/>
      <c r="CO32" s="654"/>
      <c r="CP32" s="654"/>
      <c r="CQ32" s="655"/>
      <c r="CR32" s="656" t="s">
        <v>128</v>
      </c>
      <c r="CS32" s="657"/>
      <c r="CT32" s="657"/>
      <c r="CU32" s="657"/>
      <c r="CV32" s="657"/>
      <c r="CW32" s="657"/>
      <c r="CX32" s="657"/>
      <c r="CY32" s="658"/>
      <c r="CZ32" s="661" t="s">
        <v>128</v>
      </c>
      <c r="DA32" s="683"/>
      <c r="DB32" s="683"/>
      <c r="DC32" s="691"/>
      <c r="DD32" s="665" t="s">
        <v>128</v>
      </c>
      <c r="DE32" s="657"/>
      <c r="DF32" s="657"/>
      <c r="DG32" s="657"/>
      <c r="DH32" s="657"/>
      <c r="DI32" s="657"/>
      <c r="DJ32" s="657"/>
      <c r="DK32" s="658"/>
      <c r="DL32" s="665" t="s">
        <v>128</v>
      </c>
      <c r="DM32" s="657"/>
      <c r="DN32" s="657"/>
      <c r="DO32" s="657"/>
      <c r="DP32" s="657"/>
      <c r="DQ32" s="657"/>
      <c r="DR32" s="657"/>
      <c r="DS32" s="657"/>
      <c r="DT32" s="657"/>
      <c r="DU32" s="657"/>
      <c r="DV32" s="658"/>
      <c r="DW32" s="661" t="s">
        <v>128</v>
      </c>
      <c r="DX32" s="683"/>
      <c r="DY32" s="683"/>
      <c r="DZ32" s="683"/>
      <c r="EA32" s="683"/>
      <c r="EB32" s="683"/>
      <c r="EC32" s="684"/>
    </row>
    <row r="33" spans="2:133" ht="11.25" customHeight="1" x14ac:dyDescent="0.15">
      <c r="B33" s="685" t="s">
        <v>317</v>
      </c>
      <c r="C33" s="686"/>
      <c r="D33" s="686"/>
      <c r="E33" s="686"/>
      <c r="F33" s="686"/>
      <c r="G33" s="686"/>
      <c r="H33" s="686"/>
      <c r="I33" s="686"/>
      <c r="J33" s="686"/>
      <c r="K33" s="686"/>
      <c r="L33" s="686"/>
      <c r="M33" s="686"/>
      <c r="N33" s="686"/>
      <c r="O33" s="686"/>
      <c r="P33" s="686"/>
      <c r="Q33" s="687"/>
      <c r="R33" s="656" t="s">
        <v>128</v>
      </c>
      <c r="S33" s="657"/>
      <c r="T33" s="657"/>
      <c r="U33" s="657"/>
      <c r="V33" s="657"/>
      <c r="W33" s="657"/>
      <c r="X33" s="657"/>
      <c r="Y33" s="658"/>
      <c r="Z33" s="659" t="s">
        <v>128</v>
      </c>
      <c r="AA33" s="659"/>
      <c r="AB33" s="659"/>
      <c r="AC33" s="659"/>
      <c r="AD33" s="660" t="s">
        <v>128</v>
      </c>
      <c r="AE33" s="660"/>
      <c r="AF33" s="660"/>
      <c r="AG33" s="660"/>
      <c r="AH33" s="660"/>
      <c r="AI33" s="660"/>
      <c r="AJ33" s="660"/>
      <c r="AK33" s="660"/>
      <c r="AL33" s="661" t="s">
        <v>128</v>
      </c>
      <c r="AM33" s="662"/>
      <c r="AN33" s="662"/>
      <c r="AO33" s="663"/>
      <c r="AP33" s="708"/>
      <c r="AQ33" s="709"/>
      <c r="AR33" s="709"/>
      <c r="AS33" s="709"/>
      <c r="AT33" s="712"/>
      <c r="AU33" s="355"/>
      <c r="AV33" s="355"/>
      <c r="AW33" s="355"/>
      <c r="AX33" s="674" t="s">
        <v>318</v>
      </c>
      <c r="AY33" s="675"/>
      <c r="AZ33" s="675"/>
      <c r="BA33" s="675"/>
      <c r="BB33" s="675"/>
      <c r="BC33" s="675"/>
      <c r="BD33" s="675"/>
      <c r="BE33" s="675"/>
      <c r="BF33" s="676"/>
      <c r="BG33" s="714">
        <v>98.5</v>
      </c>
      <c r="BH33" s="715"/>
      <c r="BI33" s="715"/>
      <c r="BJ33" s="715"/>
      <c r="BK33" s="715"/>
      <c r="BL33" s="715"/>
      <c r="BM33" s="716">
        <v>90</v>
      </c>
      <c r="BN33" s="715"/>
      <c r="BO33" s="715"/>
      <c r="BP33" s="715"/>
      <c r="BQ33" s="717"/>
      <c r="BR33" s="714">
        <v>97.8</v>
      </c>
      <c r="BS33" s="715"/>
      <c r="BT33" s="715"/>
      <c r="BU33" s="715"/>
      <c r="BV33" s="715"/>
      <c r="BW33" s="715"/>
      <c r="BX33" s="716">
        <v>88.6</v>
      </c>
      <c r="BY33" s="715"/>
      <c r="BZ33" s="715"/>
      <c r="CA33" s="715"/>
      <c r="CB33" s="717"/>
      <c r="CD33" s="653" t="s">
        <v>319</v>
      </c>
      <c r="CE33" s="654"/>
      <c r="CF33" s="654"/>
      <c r="CG33" s="654"/>
      <c r="CH33" s="654"/>
      <c r="CI33" s="654"/>
      <c r="CJ33" s="654"/>
      <c r="CK33" s="654"/>
      <c r="CL33" s="654"/>
      <c r="CM33" s="654"/>
      <c r="CN33" s="654"/>
      <c r="CO33" s="654"/>
      <c r="CP33" s="654"/>
      <c r="CQ33" s="655"/>
      <c r="CR33" s="656">
        <v>2255885</v>
      </c>
      <c r="CS33" s="689"/>
      <c r="CT33" s="689"/>
      <c r="CU33" s="689"/>
      <c r="CV33" s="689"/>
      <c r="CW33" s="689"/>
      <c r="CX33" s="689"/>
      <c r="CY33" s="690"/>
      <c r="CZ33" s="661">
        <v>52</v>
      </c>
      <c r="DA33" s="683"/>
      <c r="DB33" s="683"/>
      <c r="DC33" s="691"/>
      <c r="DD33" s="665">
        <v>1791390</v>
      </c>
      <c r="DE33" s="689"/>
      <c r="DF33" s="689"/>
      <c r="DG33" s="689"/>
      <c r="DH33" s="689"/>
      <c r="DI33" s="689"/>
      <c r="DJ33" s="689"/>
      <c r="DK33" s="690"/>
      <c r="DL33" s="665">
        <v>1128748</v>
      </c>
      <c r="DM33" s="689"/>
      <c r="DN33" s="689"/>
      <c r="DO33" s="689"/>
      <c r="DP33" s="689"/>
      <c r="DQ33" s="689"/>
      <c r="DR33" s="689"/>
      <c r="DS33" s="689"/>
      <c r="DT33" s="689"/>
      <c r="DU33" s="689"/>
      <c r="DV33" s="690"/>
      <c r="DW33" s="661">
        <v>38</v>
      </c>
      <c r="DX33" s="683"/>
      <c r="DY33" s="683"/>
      <c r="DZ33" s="683"/>
      <c r="EA33" s="683"/>
      <c r="EB33" s="683"/>
      <c r="EC33" s="684"/>
    </row>
    <row r="34" spans="2:133" ht="11.25" customHeight="1" x14ac:dyDescent="0.15">
      <c r="B34" s="653" t="s">
        <v>320</v>
      </c>
      <c r="C34" s="654"/>
      <c r="D34" s="654"/>
      <c r="E34" s="654"/>
      <c r="F34" s="654"/>
      <c r="G34" s="654"/>
      <c r="H34" s="654"/>
      <c r="I34" s="654"/>
      <c r="J34" s="654"/>
      <c r="K34" s="654"/>
      <c r="L34" s="654"/>
      <c r="M34" s="654"/>
      <c r="N34" s="654"/>
      <c r="O34" s="654"/>
      <c r="P34" s="654"/>
      <c r="Q34" s="655"/>
      <c r="R34" s="656">
        <v>226060</v>
      </c>
      <c r="S34" s="657"/>
      <c r="T34" s="657"/>
      <c r="U34" s="657"/>
      <c r="V34" s="657"/>
      <c r="W34" s="657"/>
      <c r="X34" s="657"/>
      <c r="Y34" s="658"/>
      <c r="Z34" s="659">
        <v>4.9000000000000004</v>
      </c>
      <c r="AA34" s="659"/>
      <c r="AB34" s="659"/>
      <c r="AC34" s="659"/>
      <c r="AD34" s="660" t="s">
        <v>128</v>
      </c>
      <c r="AE34" s="660"/>
      <c r="AF34" s="660"/>
      <c r="AG34" s="660"/>
      <c r="AH34" s="660"/>
      <c r="AI34" s="660"/>
      <c r="AJ34" s="660"/>
      <c r="AK34" s="660"/>
      <c r="AL34" s="661" t="s">
        <v>128</v>
      </c>
      <c r="AM34" s="662"/>
      <c r="AN34" s="662"/>
      <c r="AO34" s="663"/>
      <c r="AP34" s="210"/>
      <c r="AQ34" s="211"/>
      <c r="AS34" s="356"/>
      <c r="AT34" s="356"/>
      <c r="AU34" s="356"/>
      <c r="AV34" s="356"/>
      <c r="AW34" s="356"/>
      <c r="AX34" s="356"/>
      <c r="AY34" s="356"/>
      <c r="AZ34" s="356"/>
      <c r="BA34" s="356"/>
      <c r="BB34" s="356"/>
      <c r="BC34" s="356"/>
      <c r="BD34" s="356"/>
      <c r="BE34" s="356"/>
      <c r="BF34" s="356"/>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D34" s="653" t="s">
        <v>321</v>
      </c>
      <c r="CE34" s="654"/>
      <c r="CF34" s="654"/>
      <c r="CG34" s="654"/>
      <c r="CH34" s="654"/>
      <c r="CI34" s="654"/>
      <c r="CJ34" s="654"/>
      <c r="CK34" s="654"/>
      <c r="CL34" s="654"/>
      <c r="CM34" s="654"/>
      <c r="CN34" s="654"/>
      <c r="CO34" s="654"/>
      <c r="CP34" s="654"/>
      <c r="CQ34" s="655"/>
      <c r="CR34" s="656">
        <v>689328</v>
      </c>
      <c r="CS34" s="657"/>
      <c r="CT34" s="657"/>
      <c r="CU34" s="657"/>
      <c r="CV34" s="657"/>
      <c r="CW34" s="657"/>
      <c r="CX34" s="657"/>
      <c r="CY34" s="658"/>
      <c r="CZ34" s="661">
        <v>15.9</v>
      </c>
      <c r="DA34" s="683"/>
      <c r="DB34" s="683"/>
      <c r="DC34" s="691"/>
      <c r="DD34" s="665">
        <v>501699</v>
      </c>
      <c r="DE34" s="657"/>
      <c r="DF34" s="657"/>
      <c r="DG34" s="657"/>
      <c r="DH34" s="657"/>
      <c r="DI34" s="657"/>
      <c r="DJ34" s="657"/>
      <c r="DK34" s="658"/>
      <c r="DL34" s="665">
        <v>389413</v>
      </c>
      <c r="DM34" s="657"/>
      <c r="DN34" s="657"/>
      <c r="DO34" s="657"/>
      <c r="DP34" s="657"/>
      <c r="DQ34" s="657"/>
      <c r="DR34" s="657"/>
      <c r="DS34" s="657"/>
      <c r="DT34" s="657"/>
      <c r="DU34" s="657"/>
      <c r="DV34" s="658"/>
      <c r="DW34" s="661">
        <v>13.1</v>
      </c>
      <c r="DX34" s="683"/>
      <c r="DY34" s="683"/>
      <c r="DZ34" s="683"/>
      <c r="EA34" s="683"/>
      <c r="EB34" s="683"/>
      <c r="EC34" s="684"/>
    </row>
    <row r="35" spans="2:133" ht="11.25" customHeight="1" x14ac:dyDescent="0.15">
      <c r="B35" s="653" t="s">
        <v>322</v>
      </c>
      <c r="C35" s="654"/>
      <c r="D35" s="654"/>
      <c r="E35" s="654"/>
      <c r="F35" s="654"/>
      <c r="G35" s="654"/>
      <c r="H35" s="654"/>
      <c r="I35" s="654"/>
      <c r="J35" s="654"/>
      <c r="K35" s="654"/>
      <c r="L35" s="654"/>
      <c r="M35" s="654"/>
      <c r="N35" s="654"/>
      <c r="O35" s="654"/>
      <c r="P35" s="654"/>
      <c r="Q35" s="655"/>
      <c r="R35" s="656">
        <v>12404</v>
      </c>
      <c r="S35" s="657"/>
      <c r="T35" s="657"/>
      <c r="U35" s="657"/>
      <c r="V35" s="657"/>
      <c r="W35" s="657"/>
      <c r="X35" s="657"/>
      <c r="Y35" s="658"/>
      <c r="Z35" s="659">
        <v>0.3</v>
      </c>
      <c r="AA35" s="659"/>
      <c r="AB35" s="659"/>
      <c r="AC35" s="659"/>
      <c r="AD35" s="660">
        <v>3886</v>
      </c>
      <c r="AE35" s="660"/>
      <c r="AF35" s="660"/>
      <c r="AG35" s="660"/>
      <c r="AH35" s="660"/>
      <c r="AI35" s="660"/>
      <c r="AJ35" s="660"/>
      <c r="AK35" s="660"/>
      <c r="AL35" s="661">
        <v>0.1</v>
      </c>
      <c r="AM35" s="662"/>
      <c r="AN35" s="662"/>
      <c r="AO35" s="663"/>
      <c r="AP35" s="212"/>
      <c r="AQ35" s="638" t="s">
        <v>323</v>
      </c>
      <c r="AR35" s="639"/>
      <c r="AS35" s="639"/>
      <c r="AT35" s="639"/>
      <c r="AU35" s="639"/>
      <c r="AV35" s="639"/>
      <c r="AW35" s="639"/>
      <c r="AX35" s="639"/>
      <c r="AY35" s="639"/>
      <c r="AZ35" s="639"/>
      <c r="BA35" s="639"/>
      <c r="BB35" s="639"/>
      <c r="BC35" s="639"/>
      <c r="BD35" s="639"/>
      <c r="BE35" s="639"/>
      <c r="BF35" s="640"/>
      <c r="BG35" s="638" t="s">
        <v>324</v>
      </c>
      <c r="BH35" s="639"/>
      <c r="BI35" s="639"/>
      <c r="BJ35" s="639"/>
      <c r="BK35" s="639"/>
      <c r="BL35" s="639"/>
      <c r="BM35" s="639"/>
      <c r="BN35" s="639"/>
      <c r="BO35" s="639"/>
      <c r="BP35" s="639"/>
      <c r="BQ35" s="639"/>
      <c r="BR35" s="639"/>
      <c r="BS35" s="639"/>
      <c r="BT35" s="639"/>
      <c r="BU35" s="639"/>
      <c r="BV35" s="639"/>
      <c r="BW35" s="639"/>
      <c r="BX35" s="639"/>
      <c r="BY35" s="639"/>
      <c r="BZ35" s="639"/>
      <c r="CA35" s="639"/>
      <c r="CB35" s="640"/>
      <c r="CD35" s="653" t="s">
        <v>325</v>
      </c>
      <c r="CE35" s="654"/>
      <c r="CF35" s="654"/>
      <c r="CG35" s="654"/>
      <c r="CH35" s="654"/>
      <c r="CI35" s="654"/>
      <c r="CJ35" s="654"/>
      <c r="CK35" s="654"/>
      <c r="CL35" s="654"/>
      <c r="CM35" s="654"/>
      <c r="CN35" s="654"/>
      <c r="CO35" s="654"/>
      <c r="CP35" s="654"/>
      <c r="CQ35" s="655"/>
      <c r="CR35" s="656">
        <v>114599</v>
      </c>
      <c r="CS35" s="689"/>
      <c r="CT35" s="689"/>
      <c r="CU35" s="689"/>
      <c r="CV35" s="689"/>
      <c r="CW35" s="689"/>
      <c r="CX35" s="689"/>
      <c r="CY35" s="690"/>
      <c r="CZ35" s="661">
        <v>2.6</v>
      </c>
      <c r="DA35" s="683"/>
      <c r="DB35" s="683"/>
      <c r="DC35" s="691"/>
      <c r="DD35" s="665">
        <v>106460</v>
      </c>
      <c r="DE35" s="689"/>
      <c r="DF35" s="689"/>
      <c r="DG35" s="689"/>
      <c r="DH35" s="689"/>
      <c r="DI35" s="689"/>
      <c r="DJ35" s="689"/>
      <c r="DK35" s="690"/>
      <c r="DL35" s="665">
        <v>81521</v>
      </c>
      <c r="DM35" s="689"/>
      <c r="DN35" s="689"/>
      <c r="DO35" s="689"/>
      <c r="DP35" s="689"/>
      <c r="DQ35" s="689"/>
      <c r="DR35" s="689"/>
      <c r="DS35" s="689"/>
      <c r="DT35" s="689"/>
      <c r="DU35" s="689"/>
      <c r="DV35" s="690"/>
      <c r="DW35" s="661">
        <v>2.7</v>
      </c>
      <c r="DX35" s="683"/>
      <c r="DY35" s="683"/>
      <c r="DZ35" s="683"/>
      <c r="EA35" s="683"/>
      <c r="EB35" s="683"/>
      <c r="EC35" s="684"/>
    </row>
    <row r="36" spans="2:133" ht="11.25" customHeight="1" x14ac:dyDescent="0.15">
      <c r="B36" s="653" t="s">
        <v>326</v>
      </c>
      <c r="C36" s="654"/>
      <c r="D36" s="654"/>
      <c r="E36" s="654"/>
      <c r="F36" s="654"/>
      <c r="G36" s="654"/>
      <c r="H36" s="654"/>
      <c r="I36" s="654"/>
      <c r="J36" s="654"/>
      <c r="K36" s="654"/>
      <c r="L36" s="654"/>
      <c r="M36" s="654"/>
      <c r="N36" s="654"/>
      <c r="O36" s="654"/>
      <c r="P36" s="654"/>
      <c r="Q36" s="655"/>
      <c r="R36" s="656">
        <v>44192</v>
      </c>
      <c r="S36" s="657"/>
      <c r="T36" s="657"/>
      <c r="U36" s="657"/>
      <c r="V36" s="657"/>
      <c r="W36" s="657"/>
      <c r="X36" s="657"/>
      <c r="Y36" s="658"/>
      <c r="Z36" s="659">
        <v>1</v>
      </c>
      <c r="AA36" s="659"/>
      <c r="AB36" s="659"/>
      <c r="AC36" s="659"/>
      <c r="AD36" s="660" t="s">
        <v>128</v>
      </c>
      <c r="AE36" s="660"/>
      <c r="AF36" s="660"/>
      <c r="AG36" s="660"/>
      <c r="AH36" s="660"/>
      <c r="AI36" s="660"/>
      <c r="AJ36" s="660"/>
      <c r="AK36" s="660"/>
      <c r="AL36" s="661" t="s">
        <v>128</v>
      </c>
      <c r="AM36" s="662"/>
      <c r="AN36" s="662"/>
      <c r="AO36" s="663"/>
      <c r="AP36" s="212"/>
      <c r="AQ36" s="718" t="s">
        <v>327</v>
      </c>
      <c r="AR36" s="719"/>
      <c r="AS36" s="719"/>
      <c r="AT36" s="719"/>
      <c r="AU36" s="719"/>
      <c r="AV36" s="719"/>
      <c r="AW36" s="719"/>
      <c r="AX36" s="719"/>
      <c r="AY36" s="720"/>
      <c r="AZ36" s="645">
        <v>508446</v>
      </c>
      <c r="BA36" s="646"/>
      <c r="BB36" s="646"/>
      <c r="BC36" s="646"/>
      <c r="BD36" s="646"/>
      <c r="BE36" s="646"/>
      <c r="BF36" s="721"/>
      <c r="BG36" s="642" t="s">
        <v>328</v>
      </c>
      <c r="BH36" s="643"/>
      <c r="BI36" s="643"/>
      <c r="BJ36" s="643"/>
      <c r="BK36" s="643"/>
      <c r="BL36" s="643"/>
      <c r="BM36" s="643"/>
      <c r="BN36" s="643"/>
      <c r="BO36" s="643"/>
      <c r="BP36" s="643"/>
      <c r="BQ36" s="643"/>
      <c r="BR36" s="643"/>
      <c r="BS36" s="643"/>
      <c r="BT36" s="643"/>
      <c r="BU36" s="644"/>
      <c r="BV36" s="645">
        <v>61569</v>
      </c>
      <c r="BW36" s="646"/>
      <c r="BX36" s="646"/>
      <c r="BY36" s="646"/>
      <c r="BZ36" s="646"/>
      <c r="CA36" s="646"/>
      <c r="CB36" s="721"/>
      <c r="CD36" s="653" t="s">
        <v>329</v>
      </c>
      <c r="CE36" s="654"/>
      <c r="CF36" s="654"/>
      <c r="CG36" s="654"/>
      <c r="CH36" s="654"/>
      <c r="CI36" s="654"/>
      <c r="CJ36" s="654"/>
      <c r="CK36" s="654"/>
      <c r="CL36" s="654"/>
      <c r="CM36" s="654"/>
      <c r="CN36" s="654"/>
      <c r="CO36" s="654"/>
      <c r="CP36" s="654"/>
      <c r="CQ36" s="655"/>
      <c r="CR36" s="656">
        <v>636101</v>
      </c>
      <c r="CS36" s="657"/>
      <c r="CT36" s="657"/>
      <c r="CU36" s="657"/>
      <c r="CV36" s="657"/>
      <c r="CW36" s="657"/>
      <c r="CX36" s="657"/>
      <c r="CY36" s="658"/>
      <c r="CZ36" s="661">
        <v>14.7</v>
      </c>
      <c r="DA36" s="683"/>
      <c r="DB36" s="683"/>
      <c r="DC36" s="691"/>
      <c r="DD36" s="665">
        <v>504126</v>
      </c>
      <c r="DE36" s="657"/>
      <c r="DF36" s="657"/>
      <c r="DG36" s="657"/>
      <c r="DH36" s="657"/>
      <c r="DI36" s="657"/>
      <c r="DJ36" s="657"/>
      <c r="DK36" s="658"/>
      <c r="DL36" s="665">
        <v>263938</v>
      </c>
      <c r="DM36" s="657"/>
      <c r="DN36" s="657"/>
      <c r="DO36" s="657"/>
      <c r="DP36" s="657"/>
      <c r="DQ36" s="657"/>
      <c r="DR36" s="657"/>
      <c r="DS36" s="657"/>
      <c r="DT36" s="657"/>
      <c r="DU36" s="657"/>
      <c r="DV36" s="658"/>
      <c r="DW36" s="661">
        <v>8.9</v>
      </c>
      <c r="DX36" s="683"/>
      <c r="DY36" s="683"/>
      <c r="DZ36" s="683"/>
      <c r="EA36" s="683"/>
      <c r="EB36" s="683"/>
      <c r="EC36" s="684"/>
    </row>
    <row r="37" spans="2:133" ht="11.25" customHeight="1" x14ac:dyDescent="0.15">
      <c r="B37" s="653" t="s">
        <v>330</v>
      </c>
      <c r="C37" s="654"/>
      <c r="D37" s="654"/>
      <c r="E37" s="654"/>
      <c r="F37" s="654"/>
      <c r="G37" s="654"/>
      <c r="H37" s="654"/>
      <c r="I37" s="654"/>
      <c r="J37" s="654"/>
      <c r="K37" s="654"/>
      <c r="L37" s="654"/>
      <c r="M37" s="654"/>
      <c r="N37" s="654"/>
      <c r="O37" s="654"/>
      <c r="P37" s="654"/>
      <c r="Q37" s="655"/>
      <c r="R37" s="656">
        <v>61387</v>
      </c>
      <c r="S37" s="657"/>
      <c r="T37" s="657"/>
      <c r="U37" s="657"/>
      <c r="V37" s="657"/>
      <c r="W37" s="657"/>
      <c r="X37" s="657"/>
      <c r="Y37" s="658"/>
      <c r="Z37" s="659">
        <v>1.3</v>
      </c>
      <c r="AA37" s="659"/>
      <c r="AB37" s="659"/>
      <c r="AC37" s="659"/>
      <c r="AD37" s="660" t="s">
        <v>128</v>
      </c>
      <c r="AE37" s="660"/>
      <c r="AF37" s="660"/>
      <c r="AG37" s="660"/>
      <c r="AH37" s="660"/>
      <c r="AI37" s="660"/>
      <c r="AJ37" s="660"/>
      <c r="AK37" s="660"/>
      <c r="AL37" s="661" t="s">
        <v>128</v>
      </c>
      <c r="AM37" s="662"/>
      <c r="AN37" s="662"/>
      <c r="AO37" s="663"/>
      <c r="AQ37" s="722" t="s">
        <v>331</v>
      </c>
      <c r="AR37" s="723"/>
      <c r="AS37" s="723"/>
      <c r="AT37" s="723"/>
      <c r="AU37" s="723"/>
      <c r="AV37" s="723"/>
      <c r="AW37" s="723"/>
      <c r="AX37" s="723"/>
      <c r="AY37" s="724"/>
      <c r="AZ37" s="656">
        <v>176570</v>
      </c>
      <c r="BA37" s="657"/>
      <c r="BB37" s="657"/>
      <c r="BC37" s="657"/>
      <c r="BD37" s="689"/>
      <c r="BE37" s="689"/>
      <c r="BF37" s="702"/>
      <c r="BG37" s="653" t="s">
        <v>332</v>
      </c>
      <c r="BH37" s="654"/>
      <c r="BI37" s="654"/>
      <c r="BJ37" s="654"/>
      <c r="BK37" s="654"/>
      <c r="BL37" s="654"/>
      <c r="BM37" s="654"/>
      <c r="BN37" s="654"/>
      <c r="BO37" s="654"/>
      <c r="BP37" s="654"/>
      <c r="BQ37" s="654"/>
      <c r="BR37" s="654"/>
      <c r="BS37" s="654"/>
      <c r="BT37" s="654"/>
      <c r="BU37" s="655"/>
      <c r="BV37" s="656">
        <v>59338</v>
      </c>
      <c r="BW37" s="657"/>
      <c r="BX37" s="657"/>
      <c r="BY37" s="657"/>
      <c r="BZ37" s="657"/>
      <c r="CA37" s="657"/>
      <c r="CB37" s="666"/>
      <c r="CD37" s="653" t="s">
        <v>333</v>
      </c>
      <c r="CE37" s="654"/>
      <c r="CF37" s="654"/>
      <c r="CG37" s="654"/>
      <c r="CH37" s="654"/>
      <c r="CI37" s="654"/>
      <c r="CJ37" s="654"/>
      <c r="CK37" s="654"/>
      <c r="CL37" s="654"/>
      <c r="CM37" s="654"/>
      <c r="CN37" s="654"/>
      <c r="CO37" s="654"/>
      <c r="CP37" s="654"/>
      <c r="CQ37" s="655"/>
      <c r="CR37" s="656">
        <v>55124</v>
      </c>
      <c r="CS37" s="689"/>
      <c r="CT37" s="689"/>
      <c r="CU37" s="689"/>
      <c r="CV37" s="689"/>
      <c r="CW37" s="689"/>
      <c r="CX37" s="689"/>
      <c r="CY37" s="690"/>
      <c r="CZ37" s="661">
        <v>1.3</v>
      </c>
      <c r="DA37" s="683"/>
      <c r="DB37" s="683"/>
      <c r="DC37" s="691"/>
      <c r="DD37" s="665">
        <v>53001</v>
      </c>
      <c r="DE37" s="689"/>
      <c r="DF37" s="689"/>
      <c r="DG37" s="689"/>
      <c r="DH37" s="689"/>
      <c r="DI37" s="689"/>
      <c r="DJ37" s="689"/>
      <c r="DK37" s="690"/>
      <c r="DL37" s="665">
        <v>35529</v>
      </c>
      <c r="DM37" s="689"/>
      <c r="DN37" s="689"/>
      <c r="DO37" s="689"/>
      <c r="DP37" s="689"/>
      <c r="DQ37" s="689"/>
      <c r="DR37" s="689"/>
      <c r="DS37" s="689"/>
      <c r="DT37" s="689"/>
      <c r="DU37" s="689"/>
      <c r="DV37" s="690"/>
      <c r="DW37" s="661">
        <v>1.2</v>
      </c>
      <c r="DX37" s="683"/>
      <c r="DY37" s="683"/>
      <c r="DZ37" s="683"/>
      <c r="EA37" s="683"/>
      <c r="EB37" s="683"/>
      <c r="EC37" s="684"/>
    </row>
    <row r="38" spans="2:133" ht="11.25" customHeight="1" x14ac:dyDescent="0.15">
      <c r="B38" s="653" t="s">
        <v>334</v>
      </c>
      <c r="C38" s="654"/>
      <c r="D38" s="654"/>
      <c r="E38" s="654"/>
      <c r="F38" s="654"/>
      <c r="G38" s="654"/>
      <c r="H38" s="654"/>
      <c r="I38" s="654"/>
      <c r="J38" s="654"/>
      <c r="K38" s="654"/>
      <c r="L38" s="654"/>
      <c r="M38" s="654"/>
      <c r="N38" s="654"/>
      <c r="O38" s="654"/>
      <c r="P38" s="654"/>
      <c r="Q38" s="655"/>
      <c r="R38" s="656">
        <v>275884</v>
      </c>
      <c r="S38" s="657"/>
      <c r="T38" s="657"/>
      <c r="U38" s="657"/>
      <c r="V38" s="657"/>
      <c r="W38" s="657"/>
      <c r="X38" s="657"/>
      <c r="Y38" s="658"/>
      <c r="Z38" s="659">
        <v>5.9</v>
      </c>
      <c r="AA38" s="659"/>
      <c r="AB38" s="659"/>
      <c r="AC38" s="659"/>
      <c r="AD38" s="660" t="s">
        <v>128</v>
      </c>
      <c r="AE38" s="660"/>
      <c r="AF38" s="660"/>
      <c r="AG38" s="660"/>
      <c r="AH38" s="660"/>
      <c r="AI38" s="660"/>
      <c r="AJ38" s="660"/>
      <c r="AK38" s="660"/>
      <c r="AL38" s="661" t="s">
        <v>128</v>
      </c>
      <c r="AM38" s="662"/>
      <c r="AN38" s="662"/>
      <c r="AO38" s="663"/>
      <c r="AQ38" s="722" t="s">
        <v>335</v>
      </c>
      <c r="AR38" s="723"/>
      <c r="AS38" s="723"/>
      <c r="AT38" s="723"/>
      <c r="AU38" s="723"/>
      <c r="AV38" s="723"/>
      <c r="AW38" s="723"/>
      <c r="AX38" s="723"/>
      <c r="AY38" s="724"/>
      <c r="AZ38" s="656">
        <v>20257</v>
      </c>
      <c r="BA38" s="657"/>
      <c r="BB38" s="657"/>
      <c r="BC38" s="657"/>
      <c r="BD38" s="689"/>
      <c r="BE38" s="689"/>
      <c r="BF38" s="702"/>
      <c r="BG38" s="653" t="s">
        <v>336</v>
      </c>
      <c r="BH38" s="654"/>
      <c r="BI38" s="654"/>
      <c r="BJ38" s="654"/>
      <c r="BK38" s="654"/>
      <c r="BL38" s="654"/>
      <c r="BM38" s="654"/>
      <c r="BN38" s="654"/>
      <c r="BO38" s="654"/>
      <c r="BP38" s="654"/>
      <c r="BQ38" s="654"/>
      <c r="BR38" s="654"/>
      <c r="BS38" s="654"/>
      <c r="BT38" s="654"/>
      <c r="BU38" s="655"/>
      <c r="BV38" s="656">
        <v>990</v>
      </c>
      <c r="BW38" s="657"/>
      <c r="BX38" s="657"/>
      <c r="BY38" s="657"/>
      <c r="BZ38" s="657"/>
      <c r="CA38" s="657"/>
      <c r="CB38" s="666"/>
      <c r="CD38" s="653" t="s">
        <v>337</v>
      </c>
      <c r="CE38" s="654"/>
      <c r="CF38" s="654"/>
      <c r="CG38" s="654"/>
      <c r="CH38" s="654"/>
      <c r="CI38" s="654"/>
      <c r="CJ38" s="654"/>
      <c r="CK38" s="654"/>
      <c r="CL38" s="654"/>
      <c r="CM38" s="654"/>
      <c r="CN38" s="654"/>
      <c r="CO38" s="654"/>
      <c r="CP38" s="654"/>
      <c r="CQ38" s="655"/>
      <c r="CR38" s="656">
        <v>488716</v>
      </c>
      <c r="CS38" s="657"/>
      <c r="CT38" s="657"/>
      <c r="CU38" s="657"/>
      <c r="CV38" s="657"/>
      <c r="CW38" s="657"/>
      <c r="CX38" s="657"/>
      <c r="CY38" s="658"/>
      <c r="CZ38" s="661">
        <v>11.3</v>
      </c>
      <c r="DA38" s="683"/>
      <c r="DB38" s="683"/>
      <c r="DC38" s="691"/>
      <c r="DD38" s="665">
        <v>439829</v>
      </c>
      <c r="DE38" s="657"/>
      <c r="DF38" s="657"/>
      <c r="DG38" s="657"/>
      <c r="DH38" s="657"/>
      <c r="DI38" s="657"/>
      <c r="DJ38" s="657"/>
      <c r="DK38" s="658"/>
      <c r="DL38" s="665">
        <v>393876</v>
      </c>
      <c r="DM38" s="657"/>
      <c r="DN38" s="657"/>
      <c r="DO38" s="657"/>
      <c r="DP38" s="657"/>
      <c r="DQ38" s="657"/>
      <c r="DR38" s="657"/>
      <c r="DS38" s="657"/>
      <c r="DT38" s="657"/>
      <c r="DU38" s="657"/>
      <c r="DV38" s="658"/>
      <c r="DW38" s="661">
        <v>13.3</v>
      </c>
      <c r="DX38" s="683"/>
      <c r="DY38" s="683"/>
      <c r="DZ38" s="683"/>
      <c r="EA38" s="683"/>
      <c r="EB38" s="683"/>
      <c r="EC38" s="684"/>
    </row>
    <row r="39" spans="2:133" ht="11.25" customHeight="1" x14ac:dyDescent="0.15">
      <c r="B39" s="653" t="s">
        <v>338</v>
      </c>
      <c r="C39" s="654"/>
      <c r="D39" s="654"/>
      <c r="E39" s="654"/>
      <c r="F39" s="654"/>
      <c r="G39" s="654"/>
      <c r="H39" s="654"/>
      <c r="I39" s="654"/>
      <c r="J39" s="654"/>
      <c r="K39" s="654"/>
      <c r="L39" s="654"/>
      <c r="M39" s="654"/>
      <c r="N39" s="654"/>
      <c r="O39" s="654"/>
      <c r="P39" s="654"/>
      <c r="Q39" s="655"/>
      <c r="R39" s="656">
        <v>127244</v>
      </c>
      <c r="S39" s="657"/>
      <c r="T39" s="657"/>
      <c r="U39" s="657"/>
      <c r="V39" s="657"/>
      <c r="W39" s="657"/>
      <c r="X39" s="657"/>
      <c r="Y39" s="658"/>
      <c r="Z39" s="659">
        <v>2.7</v>
      </c>
      <c r="AA39" s="659"/>
      <c r="AB39" s="659"/>
      <c r="AC39" s="659"/>
      <c r="AD39" s="660">
        <v>633</v>
      </c>
      <c r="AE39" s="660"/>
      <c r="AF39" s="660"/>
      <c r="AG39" s="660"/>
      <c r="AH39" s="660"/>
      <c r="AI39" s="660"/>
      <c r="AJ39" s="660"/>
      <c r="AK39" s="660"/>
      <c r="AL39" s="661">
        <v>0</v>
      </c>
      <c r="AM39" s="662"/>
      <c r="AN39" s="662"/>
      <c r="AO39" s="663"/>
      <c r="AQ39" s="722" t="s">
        <v>339</v>
      </c>
      <c r="AR39" s="723"/>
      <c r="AS39" s="723"/>
      <c r="AT39" s="723"/>
      <c r="AU39" s="723"/>
      <c r="AV39" s="723"/>
      <c r="AW39" s="723"/>
      <c r="AX39" s="723"/>
      <c r="AY39" s="724"/>
      <c r="AZ39" s="656">
        <v>19730</v>
      </c>
      <c r="BA39" s="657"/>
      <c r="BB39" s="657"/>
      <c r="BC39" s="657"/>
      <c r="BD39" s="689"/>
      <c r="BE39" s="689"/>
      <c r="BF39" s="702"/>
      <c r="BG39" s="653" t="s">
        <v>340</v>
      </c>
      <c r="BH39" s="654"/>
      <c r="BI39" s="654"/>
      <c r="BJ39" s="654"/>
      <c r="BK39" s="654"/>
      <c r="BL39" s="654"/>
      <c r="BM39" s="654"/>
      <c r="BN39" s="654"/>
      <c r="BO39" s="654"/>
      <c r="BP39" s="654"/>
      <c r="BQ39" s="654"/>
      <c r="BR39" s="654"/>
      <c r="BS39" s="654"/>
      <c r="BT39" s="654"/>
      <c r="BU39" s="655"/>
      <c r="BV39" s="656">
        <v>1629</v>
      </c>
      <c r="BW39" s="657"/>
      <c r="BX39" s="657"/>
      <c r="BY39" s="657"/>
      <c r="BZ39" s="657"/>
      <c r="CA39" s="657"/>
      <c r="CB39" s="666"/>
      <c r="CD39" s="653" t="s">
        <v>341</v>
      </c>
      <c r="CE39" s="654"/>
      <c r="CF39" s="654"/>
      <c r="CG39" s="654"/>
      <c r="CH39" s="654"/>
      <c r="CI39" s="654"/>
      <c r="CJ39" s="654"/>
      <c r="CK39" s="654"/>
      <c r="CL39" s="654"/>
      <c r="CM39" s="654"/>
      <c r="CN39" s="654"/>
      <c r="CO39" s="654"/>
      <c r="CP39" s="654"/>
      <c r="CQ39" s="655"/>
      <c r="CR39" s="656">
        <v>290141</v>
      </c>
      <c r="CS39" s="689"/>
      <c r="CT39" s="689"/>
      <c r="CU39" s="689"/>
      <c r="CV39" s="689"/>
      <c r="CW39" s="689"/>
      <c r="CX39" s="689"/>
      <c r="CY39" s="690"/>
      <c r="CZ39" s="661">
        <v>6.7</v>
      </c>
      <c r="DA39" s="683"/>
      <c r="DB39" s="683"/>
      <c r="DC39" s="691"/>
      <c r="DD39" s="665">
        <v>237276</v>
      </c>
      <c r="DE39" s="689"/>
      <c r="DF39" s="689"/>
      <c r="DG39" s="689"/>
      <c r="DH39" s="689"/>
      <c r="DI39" s="689"/>
      <c r="DJ39" s="689"/>
      <c r="DK39" s="690"/>
      <c r="DL39" s="665" t="s">
        <v>128</v>
      </c>
      <c r="DM39" s="689"/>
      <c r="DN39" s="689"/>
      <c r="DO39" s="689"/>
      <c r="DP39" s="689"/>
      <c r="DQ39" s="689"/>
      <c r="DR39" s="689"/>
      <c r="DS39" s="689"/>
      <c r="DT39" s="689"/>
      <c r="DU39" s="689"/>
      <c r="DV39" s="690"/>
      <c r="DW39" s="661" t="s">
        <v>128</v>
      </c>
      <c r="DX39" s="683"/>
      <c r="DY39" s="683"/>
      <c r="DZ39" s="683"/>
      <c r="EA39" s="683"/>
      <c r="EB39" s="683"/>
      <c r="EC39" s="684"/>
    </row>
    <row r="40" spans="2:133" ht="11.25" customHeight="1" x14ac:dyDescent="0.15">
      <c r="B40" s="653" t="s">
        <v>342</v>
      </c>
      <c r="C40" s="654"/>
      <c r="D40" s="654"/>
      <c r="E40" s="654"/>
      <c r="F40" s="654"/>
      <c r="G40" s="654"/>
      <c r="H40" s="654"/>
      <c r="I40" s="654"/>
      <c r="J40" s="654"/>
      <c r="K40" s="654"/>
      <c r="L40" s="654"/>
      <c r="M40" s="654"/>
      <c r="N40" s="654"/>
      <c r="O40" s="654"/>
      <c r="P40" s="654"/>
      <c r="Q40" s="655"/>
      <c r="R40" s="656">
        <v>164200</v>
      </c>
      <c r="S40" s="657"/>
      <c r="T40" s="657"/>
      <c r="U40" s="657"/>
      <c r="V40" s="657"/>
      <c r="W40" s="657"/>
      <c r="X40" s="657"/>
      <c r="Y40" s="658"/>
      <c r="Z40" s="659">
        <v>3.5</v>
      </c>
      <c r="AA40" s="659"/>
      <c r="AB40" s="659"/>
      <c r="AC40" s="659"/>
      <c r="AD40" s="660" t="s">
        <v>128</v>
      </c>
      <c r="AE40" s="660"/>
      <c r="AF40" s="660"/>
      <c r="AG40" s="660"/>
      <c r="AH40" s="660"/>
      <c r="AI40" s="660"/>
      <c r="AJ40" s="660"/>
      <c r="AK40" s="660"/>
      <c r="AL40" s="661" t="s">
        <v>128</v>
      </c>
      <c r="AM40" s="662"/>
      <c r="AN40" s="662"/>
      <c r="AO40" s="663"/>
      <c r="AQ40" s="722" t="s">
        <v>343</v>
      </c>
      <c r="AR40" s="723"/>
      <c r="AS40" s="723"/>
      <c r="AT40" s="723"/>
      <c r="AU40" s="723"/>
      <c r="AV40" s="723"/>
      <c r="AW40" s="723"/>
      <c r="AX40" s="723"/>
      <c r="AY40" s="724"/>
      <c r="AZ40" s="656" t="s">
        <v>128</v>
      </c>
      <c r="BA40" s="657"/>
      <c r="BB40" s="657"/>
      <c r="BC40" s="657"/>
      <c r="BD40" s="689"/>
      <c r="BE40" s="689"/>
      <c r="BF40" s="702"/>
      <c r="BG40" s="706" t="s">
        <v>344</v>
      </c>
      <c r="BH40" s="707"/>
      <c r="BI40" s="707"/>
      <c r="BJ40" s="707"/>
      <c r="BK40" s="707"/>
      <c r="BL40" s="359"/>
      <c r="BM40" s="654" t="s">
        <v>345</v>
      </c>
      <c r="BN40" s="654"/>
      <c r="BO40" s="654"/>
      <c r="BP40" s="654"/>
      <c r="BQ40" s="654"/>
      <c r="BR40" s="654"/>
      <c r="BS40" s="654"/>
      <c r="BT40" s="654"/>
      <c r="BU40" s="655"/>
      <c r="BV40" s="656">
        <v>111</v>
      </c>
      <c r="BW40" s="657"/>
      <c r="BX40" s="657"/>
      <c r="BY40" s="657"/>
      <c r="BZ40" s="657"/>
      <c r="CA40" s="657"/>
      <c r="CB40" s="666"/>
      <c r="CD40" s="653" t="s">
        <v>346</v>
      </c>
      <c r="CE40" s="654"/>
      <c r="CF40" s="654"/>
      <c r="CG40" s="654"/>
      <c r="CH40" s="654"/>
      <c r="CI40" s="654"/>
      <c r="CJ40" s="654"/>
      <c r="CK40" s="654"/>
      <c r="CL40" s="654"/>
      <c r="CM40" s="654"/>
      <c r="CN40" s="654"/>
      <c r="CO40" s="654"/>
      <c r="CP40" s="654"/>
      <c r="CQ40" s="655"/>
      <c r="CR40" s="656">
        <v>37000</v>
      </c>
      <c r="CS40" s="657"/>
      <c r="CT40" s="657"/>
      <c r="CU40" s="657"/>
      <c r="CV40" s="657"/>
      <c r="CW40" s="657"/>
      <c r="CX40" s="657"/>
      <c r="CY40" s="658"/>
      <c r="CZ40" s="661">
        <v>0.9</v>
      </c>
      <c r="DA40" s="683"/>
      <c r="DB40" s="683"/>
      <c r="DC40" s="691"/>
      <c r="DD40" s="665">
        <v>2000</v>
      </c>
      <c r="DE40" s="657"/>
      <c r="DF40" s="657"/>
      <c r="DG40" s="657"/>
      <c r="DH40" s="657"/>
      <c r="DI40" s="657"/>
      <c r="DJ40" s="657"/>
      <c r="DK40" s="658"/>
      <c r="DL40" s="665" t="s">
        <v>128</v>
      </c>
      <c r="DM40" s="657"/>
      <c r="DN40" s="657"/>
      <c r="DO40" s="657"/>
      <c r="DP40" s="657"/>
      <c r="DQ40" s="657"/>
      <c r="DR40" s="657"/>
      <c r="DS40" s="657"/>
      <c r="DT40" s="657"/>
      <c r="DU40" s="657"/>
      <c r="DV40" s="658"/>
      <c r="DW40" s="661" t="s">
        <v>128</v>
      </c>
      <c r="DX40" s="683"/>
      <c r="DY40" s="683"/>
      <c r="DZ40" s="683"/>
      <c r="EA40" s="683"/>
      <c r="EB40" s="683"/>
      <c r="EC40" s="684"/>
    </row>
    <row r="41" spans="2:133" ht="11.25" customHeight="1" x14ac:dyDescent="0.15">
      <c r="B41" s="653" t="s">
        <v>347</v>
      </c>
      <c r="C41" s="654"/>
      <c r="D41" s="654"/>
      <c r="E41" s="654"/>
      <c r="F41" s="654"/>
      <c r="G41" s="654"/>
      <c r="H41" s="654"/>
      <c r="I41" s="654"/>
      <c r="J41" s="654"/>
      <c r="K41" s="654"/>
      <c r="L41" s="654"/>
      <c r="M41" s="654"/>
      <c r="N41" s="654"/>
      <c r="O41" s="654"/>
      <c r="P41" s="654"/>
      <c r="Q41" s="655"/>
      <c r="R41" s="656" t="s">
        <v>128</v>
      </c>
      <c r="S41" s="657"/>
      <c r="T41" s="657"/>
      <c r="U41" s="657"/>
      <c r="V41" s="657"/>
      <c r="W41" s="657"/>
      <c r="X41" s="657"/>
      <c r="Y41" s="658"/>
      <c r="Z41" s="659" t="s">
        <v>128</v>
      </c>
      <c r="AA41" s="659"/>
      <c r="AB41" s="659"/>
      <c r="AC41" s="659"/>
      <c r="AD41" s="660" t="s">
        <v>128</v>
      </c>
      <c r="AE41" s="660"/>
      <c r="AF41" s="660"/>
      <c r="AG41" s="660"/>
      <c r="AH41" s="660"/>
      <c r="AI41" s="660"/>
      <c r="AJ41" s="660"/>
      <c r="AK41" s="660"/>
      <c r="AL41" s="661" t="s">
        <v>128</v>
      </c>
      <c r="AM41" s="662"/>
      <c r="AN41" s="662"/>
      <c r="AO41" s="663"/>
      <c r="AQ41" s="722" t="s">
        <v>348</v>
      </c>
      <c r="AR41" s="723"/>
      <c r="AS41" s="723"/>
      <c r="AT41" s="723"/>
      <c r="AU41" s="723"/>
      <c r="AV41" s="723"/>
      <c r="AW41" s="723"/>
      <c r="AX41" s="723"/>
      <c r="AY41" s="724"/>
      <c r="AZ41" s="656">
        <v>82043</v>
      </c>
      <c r="BA41" s="657"/>
      <c r="BB41" s="657"/>
      <c r="BC41" s="657"/>
      <c r="BD41" s="689"/>
      <c r="BE41" s="689"/>
      <c r="BF41" s="702"/>
      <c r="BG41" s="706"/>
      <c r="BH41" s="707"/>
      <c r="BI41" s="707"/>
      <c r="BJ41" s="707"/>
      <c r="BK41" s="707"/>
      <c r="BL41" s="359"/>
      <c r="BM41" s="654" t="s">
        <v>349</v>
      </c>
      <c r="BN41" s="654"/>
      <c r="BO41" s="654"/>
      <c r="BP41" s="654"/>
      <c r="BQ41" s="654"/>
      <c r="BR41" s="654"/>
      <c r="BS41" s="654"/>
      <c r="BT41" s="654"/>
      <c r="BU41" s="655"/>
      <c r="BV41" s="656" t="s">
        <v>128</v>
      </c>
      <c r="BW41" s="657"/>
      <c r="BX41" s="657"/>
      <c r="BY41" s="657"/>
      <c r="BZ41" s="657"/>
      <c r="CA41" s="657"/>
      <c r="CB41" s="666"/>
      <c r="CD41" s="653" t="s">
        <v>350</v>
      </c>
      <c r="CE41" s="654"/>
      <c r="CF41" s="654"/>
      <c r="CG41" s="654"/>
      <c r="CH41" s="654"/>
      <c r="CI41" s="654"/>
      <c r="CJ41" s="654"/>
      <c r="CK41" s="654"/>
      <c r="CL41" s="654"/>
      <c r="CM41" s="654"/>
      <c r="CN41" s="654"/>
      <c r="CO41" s="654"/>
      <c r="CP41" s="654"/>
      <c r="CQ41" s="655"/>
      <c r="CR41" s="656" t="s">
        <v>128</v>
      </c>
      <c r="CS41" s="689"/>
      <c r="CT41" s="689"/>
      <c r="CU41" s="689"/>
      <c r="CV41" s="689"/>
      <c r="CW41" s="689"/>
      <c r="CX41" s="689"/>
      <c r="CY41" s="690"/>
      <c r="CZ41" s="661" t="s">
        <v>128</v>
      </c>
      <c r="DA41" s="683"/>
      <c r="DB41" s="683"/>
      <c r="DC41" s="691"/>
      <c r="DD41" s="665" t="s">
        <v>128</v>
      </c>
      <c r="DE41" s="689"/>
      <c r="DF41" s="689"/>
      <c r="DG41" s="689"/>
      <c r="DH41" s="689"/>
      <c r="DI41" s="689"/>
      <c r="DJ41" s="689"/>
      <c r="DK41" s="690"/>
      <c r="DL41" s="731"/>
      <c r="DM41" s="732"/>
      <c r="DN41" s="732"/>
      <c r="DO41" s="732"/>
      <c r="DP41" s="732"/>
      <c r="DQ41" s="732"/>
      <c r="DR41" s="732"/>
      <c r="DS41" s="732"/>
      <c r="DT41" s="732"/>
      <c r="DU41" s="732"/>
      <c r="DV41" s="733"/>
      <c r="DW41" s="728"/>
      <c r="DX41" s="729"/>
      <c r="DY41" s="729"/>
      <c r="DZ41" s="729"/>
      <c r="EA41" s="729"/>
      <c r="EB41" s="729"/>
      <c r="EC41" s="730"/>
    </row>
    <row r="42" spans="2:133" ht="11.25" customHeight="1" x14ac:dyDescent="0.15">
      <c r="B42" s="653" t="s">
        <v>351</v>
      </c>
      <c r="C42" s="654"/>
      <c r="D42" s="654"/>
      <c r="E42" s="654"/>
      <c r="F42" s="654"/>
      <c r="G42" s="654"/>
      <c r="H42" s="654"/>
      <c r="I42" s="654"/>
      <c r="J42" s="654"/>
      <c r="K42" s="654"/>
      <c r="L42" s="654"/>
      <c r="M42" s="654"/>
      <c r="N42" s="654"/>
      <c r="O42" s="654"/>
      <c r="P42" s="654"/>
      <c r="Q42" s="655"/>
      <c r="R42" s="656" t="s">
        <v>128</v>
      </c>
      <c r="S42" s="657"/>
      <c r="T42" s="657"/>
      <c r="U42" s="657"/>
      <c r="V42" s="657"/>
      <c r="W42" s="657"/>
      <c r="X42" s="657"/>
      <c r="Y42" s="658"/>
      <c r="Z42" s="659" t="s">
        <v>128</v>
      </c>
      <c r="AA42" s="659"/>
      <c r="AB42" s="659"/>
      <c r="AC42" s="659"/>
      <c r="AD42" s="660" t="s">
        <v>128</v>
      </c>
      <c r="AE42" s="660"/>
      <c r="AF42" s="660"/>
      <c r="AG42" s="660"/>
      <c r="AH42" s="660"/>
      <c r="AI42" s="660"/>
      <c r="AJ42" s="660"/>
      <c r="AK42" s="660"/>
      <c r="AL42" s="661" t="s">
        <v>128</v>
      </c>
      <c r="AM42" s="662"/>
      <c r="AN42" s="662"/>
      <c r="AO42" s="663"/>
      <c r="AQ42" s="725" t="s">
        <v>352</v>
      </c>
      <c r="AR42" s="726"/>
      <c r="AS42" s="726"/>
      <c r="AT42" s="726"/>
      <c r="AU42" s="726"/>
      <c r="AV42" s="726"/>
      <c r="AW42" s="726"/>
      <c r="AX42" s="726"/>
      <c r="AY42" s="727"/>
      <c r="AZ42" s="734">
        <v>209846</v>
      </c>
      <c r="BA42" s="735"/>
      <c r="BB42" s="735"/>
      <c r="BC42" s="735"/>
      <c r="BD42" s="715"/>
      <c r="BE42" s="715"/>
      <c r="BF42" s="717"/>
      <c r="BG42" s="708"/>
      <c r="BH42" s="709"/>
      <c r="BI42" s="709"/>
      <c r="BJ42" s="709"/>
      <c r="BK42" s="709"/>
      <c r="BL42" s="357"/>
      <c r="BM42" s="675" t="s">
        <v>353</v>
      </c>
      <c r="BN42" s="675"/>
      <c r="BO42" s="675"/>
      <c r="BP42" s="675"/>
      <c r="BQ42" s="675"/>
      <c r="BR42" s="675"/>
      <c r="BS42" s="675"/>
      <c r="BT42" s="675"/>
      <c r="BU42" s="676"/>
      <c r="BV42" s="734">
        <v>358</v>
      </c>
      <c r="BW42" s="735"/>
      <c r="BX42" s="735"/>
      <c r="BY42" s="735"/>
      <c r="BZ42" s="735"/>
      <c r="CA42" s="735"/>
      <c r="CB42" s="741"/>
      <c r="CD42" s="653" t="s">
        <v>354</v>
      </c>
      <c r="CE42" s="654"/>
      <c r="CF42" s="654"/>
      <c r="CG42" s="654"/>
      <c r="CH42" s="654"/>
      <c r="CI42" s="654"/>
      <c r="CJ42" s="654"/>
      <c r="CK42" s="654"/>
      <c r="CL42" s="654"/>
      <c r="CM42" s="654"/>
      <c r="CN42" s="654"/>
      <c r="CO42" s="654"/>
      <c r="CP42" s="654"/>
      <c r="CQ42" s="655"/>
      <c r="CR42" s="656">
        <v>440038</v>
      </c>
      <c r="CS42" s="689"/>
      <c r="CT42" s="689"/>
      <c r="CU42" s="689"/>
      <c r="CV42" s="689"/>
      <c r="CW42" s="689"/>
      <c r="CX42" s="689"/>
      <c r="CY42" s="690"/>
      <c r="CZ42" s="661">
        <v>10.1</v>
      </c>
      <c r="DA42" s="683"/>
      <c r="DB42" s="683"/>
      <c r="DC42" s="691"/>
      <c r="DD42" s="665">
        <v>193067</v>
      </c>
      <c r="DE42" s="689"/>
      <c r="DF42" s="689"/>
      <c r="DG42" s="689"/>
      <c r="DH42" s="689"/>
      <c r="DI42" s="689"/>
      <c r="DJ42" s="689"/>
      <c r="DK42" s="690"/>
      <c r="DL42" s="731"/>
      <c r="DM42" s="732"/>
      <c r="DN42" s="732"/>
      <c r="DO42" s="732"/>
      <c r="DP42" s="732"/>
      <c r="DQ42" s="732"/>
      <c r="DR42" s="732"/>
      <c r="DS42" s="732"/>
      <c r="DT42" s="732"/>
      <c r="DU42" s="732"/>
      <c r="DV42" s="733"/>
      <c r="DW42" s="728"/>
      <c r="DX42" s="729"/>
      <c r="DY42" s="729"/>
      <c r="DZ42" s="729"/>
      <c r="EA42" s="729"/>
      <c r="EB42" s="729"/>
      <c r="EC42" s="730"/>
    </row>
    <row r="43" spans="2:133" ht="11.25" customHeight="1" x14ac:dyDescent="0.15">
      <c r="B43" s="653" t="s">
        <v>355</v>
      </c>
      <c r="C43" s="654"/>
      <c r="D43" s="654"/>
      <c r="E43" s="654"/>
      <c r="F43" s="654"/>
      <c r="G43" s="654"/>
      <c r="H43" s="654"/>
      <c r="I43" s="654"/>
      <c r="J43" s="654"/>
      <c r="K43" s="654"/>
      <c r="L43" s="654"/>
      <c r="M43" s="654"/>
      <c r="N43" s="654"/>
      <c r="O43" s="654"/>
      <c r="P43" s="654"/>
      <c r="Q43" s="655"/>
      <c r="R43" s="656" t="s">
        <v>128</v>
      </c>
      <c r="S43" s="657"/>
      <c r="T43" s="657"/>
      <c r="U43" s="657"/>
      <c r="V43" s="657"/>
      <c r="W43" s="657"/>
      <c r="X43" s="657"/>
      <c r="Y43" s="658"/>
      <c r="Z43" s="659" t="s">
        <v>128</v>
      </c>
      <c r="AA43" s="659"/>
      <c r="AB43" s="659"/>
      <c r="AC43" s="659"/>
      <c r="AD43" s="660" t="s">
        <v>128</v>
      </c>
      <c r="AE43" s="660"/>
      <c r="AF43" s="660"/>
      <c r="AG43" s="660"/>
      <c r="AH43" s="660"/>
      <c r="AI43" s="660"/>
      <c r="AJ43" s="660"/>
      <c r="AK43" s="660"/>
      <c r="AL43" s="661" t="s">
        <v>128</v>
      </c>
      <c r="AM43" s="662"/>
      <c r="AN43" s="662"/>
      <c r="AO43" s="663"/>
      <c r="CD43" s="653" t="s">
        <v>356</v>
      </c>
      <c r="CE43" s="654"/>
      <c r="CF43" s="654"/>
      <c r="CG43" s="654"/>
      <c r="CH43" s="654"/>
      <c r="CI43" s="654"/>
      <c r="CJ43" s="654"/>
      <c r="CK43" s="654"/>
      <c r="CL43" s="654"/>
      <c r="CM43" s="654"/>
      <c r="CN43" s="654"/>
      <c r="CO43" s="654"/>
      <c r="CP43" s="654"/>
      <c r="CQ43" s="655"/>
      <c r="CR43" s="656" t="s">
        <v>128</v>
      </c>
      <c r="CS43" s="689"/>
      <c r="CT43" s="689"/>
      <c r="CU43" s="689"/>
      <c r="CV43" s="689"/>
      <c r="CW43" s="689"/>
      <c r="CX43" s="689"/>
      <c r="CY43" s="690"/>
      <c r="CZ43" s="661" t="s">
        <v>128</v>
      </c>
      <c r="DA43" s="683"/>
      <c r="DB43" s="683"/>
      <c r="DC43" s="691"/>
      <c r="DD43" s="665" t="s">
        <v>128</v>
      </c>
      <c r="DE43" s="689"/>
      <c r="DF43" s="689"/>
      <c r="DG43" s="689"/>
      <c r="DH43" s="689"/>
      <c r="DI43" s="689"/>
      <c r="DJ43" s="689"/>
      <c r="DK43" s="690"/>
      <c r="DL43" s="731"/>
      <c r="DM43" s="732"/>
      <c r="DN43" s="732"/>
      <c r="DO43" s="732"/>
      <c r="DP43" s="732"/>
      <c r="DQ43" s="732"/>
      <c r="DR43" s="732"/>
      <c r="DS43" s="732"/>
      <c r="DT43" s="732"/>
      <c r="DU43" s="732"/>
      <c r="DV43" s="733"/>
      <c r="DW43" s="728"/>
      <c r="DX43" s="729"/>
      <c r="DY43" s="729"/>
      <c r="DZ43" s="729"/>
      <c r="EA43" s="729"/>
      <c r="EB43" s="729"/>
      <c r="EC43" s="730"/>
    </row>
    <row r="44" spans="2:133" ht="11.25" customHeight="1" x14ac:dyDescent="0.15">
      <c r="B44" s="674" t="s">
        <v>357</v>
      </c>
      <c r="C44" s="675"/>
      <c r="D44" s="675"/>
      <c r="E44" s="675"/>
      <c r="F44" s="675"/>
      <c r="G44" s="675"/>
      <c r="H44" s="675"/>
      <c r="I44" s="675"/>
      <c r="J44" s="675"/>
      <c r="K44" s="675"/>
      <c r="L44" s="675"/>
      <c r="M44" s="675"/>
      <c r="N44" s="675"/>
      <c r="O44" s="675"/>
      <c r="P44" s="675"/>
      <c r="Q44" s="676"/>
      <c r="R44" s="734">
        <v>4648065</v>
      </c>
      <c r="S44" s="735"/>
      <c r="T44" s="735"/>
      <c r="U44" s="735"/>
      <c r="V44" s="735"/>
      <c r="W44" s="735"/>
      <c r="X44" s="735"/>
      <c r="Y44" s="736"/>
      <c r="Z44" s="737">
        <v>100</v>
      </c>
      <c r="AA44" s="737"/>
      <c r="AB44" s="737"/>
      <c r="AC44" s="737"/>
      <c r="AD44" s="738">
        <v>2969649</v>
      </c>
      <c r="AE44" s="738"/>
      <c r="AF44" s="738"/>
      <c r="AG44" s="738"/>
      <c r="AH44" s="738"/>
      <c r="AI44" s="738"/>
      <c r="AJ44" s="738"/>
      <c r="AK44" s="738"/>
      <c r="AL44" s="739">
        <v>100</v>
      </c>
      <c r="AM44" s="716"/>
      <c r="AN44" s="716"/>
      <c r="AO44" s="740"/>
      <c r="CD44" s="694" t="s">
        <v>304</v>
      </c>
      <c r="CE44" s="695"/>
      <c r="CF44" s="653" t="s">
        <v>358</v>
      </c>
      <c r="CG44" s="654"/>
      <c r="CH44" s="654"/>
      <c r="CI44" s="654"/>
      <c r="CJ44" s="654"/>
      <c r="CK44" s="654"/>
      <c r="CL44" s="654"/>
      <c r="CM44" s="654"/>
      <c r="CN44" s="654"/>
      <c r="CO44" s="654"/>
      <c r="CP44" s="654"/>
      <c r="CQ44" s="655"/>
      <c r="CR44" s="656">
        <v>440038</v>
      </c>
      <c r="CS44" s="657"/>
      <c r="CT44" s="657"/>
      <c r="CU44" s="657"/>
      <c r="CV44" s="657"/>
      <c r="CW44" s="657"/>
      <c r="CX44" s="657"/>
      <c r="CY44" s="658"/>
      <c r="CZ44" s="661">
        <v>10.1</v>
      </c>
      <c r="DA44" s="662"/>
      <c r="DB44" s="662"/>
      <c r="DC44" s="668"/>
      <c r="DD44" s="665">
        <v>193067</v>
      </c>
      <c r="DE44" s="657"/>
      <c r="DF44" s="657"/>
      <c r="DG44" s="657"/>
      <c r="DH44" s="657"/>
      <c r="DI44" s="657"/>
      <c r="DJ44" s="657"/>
      <c r="DK44" s="658"/>
      <c r="DL44" s="731"/>
      <c r="DM44" s="732"/>
      <c r="DN44" s="732"/>
      <c r="DO44" s="732"/>
      <c r="DP44" s="732"/>
      <c r="DQ44" s="732"/>
      <c r="DR44" s="732"/>
      <c r="DS44" s="732"/>
      <c r="DT44" s="732"/>
      <c r="DU44" s="732"/>
      <c r="DV44" s="733"/>
      <c r="DW44" s="728"/>
      <c r="DX44" s="729"/>
      <c r="DY44" s="729"/>
      <c r="DZ44" s="729"/>
      <c r="EA44" s="729"/>
      <c r="EB44" s="729"/>
      <c r="EC44" s="730"/>
    </row>
    <row r="45" spans="2:133" ht="11.25" customHeight="1" x14ac:dyDescent="0.15">
      <c r="CD45" s="696"/>
      <c r="CE45" s="697"/>
      <c r="CF45" s="653" t="s">
        <v>359</v>
      </c>
      <c r="CG45" s="654"/>
      <c r="CH45" s="654"/>
      <c r="CI45" s="654"/>
      <c r="CJ45" s="654"/>
      <c r="CK45" s="654"/>
      <c r="CL45" s="654"/>
      <c r="CM45" s="654"/>
      <c r="CN45" s="654"/>
      <c r="CO45" s="654"/>
      <c r="CP45" s="654"/>
      <c r="CQ45" s="655"/>
      <c r="CR45" s="656">
        <v>108752</v>
      </c>
      <c r="CS45" s="689"/>
      <c r="CT45" s="689"/>
      <c r="CU45" s="689"/>
      <c r="CV45" s="689"/>
      <c r="CW45" s="689"/>
      <c r="CX45" s="689"/>
      <c r="CY45" s="690"/>
      <c r="CZ45" s="661">
        <v>2.5</v>
      </c>
      <c r="DA45" s="683"/>
      <c r="DB45" s="683"/>
      <c r="DC45" s="691"/>
      <c r="DD45" s="665">
        <v>40730</v>
      </c>
      <c r="DE45" s="689"/>
      <c r="DF45" s="689"/>
      <c r="DG45" s="689"/>
      <c r="DH45" s="689"/>
      <c r="DI45" s="689"/>
      <c r="DJ45" s="689"/>
      <c r="DK45" s="690"/>
      <c r="DL45" s="731"/>
      <c r="DM45" s="732"/>
      <c r="DN45" s="732"/>
      <c r="DO45" s="732"/>
      <c r="DP45" s="732"/>
      <c r="DQ45" s="732"/>
      <c r="DR45" s="732"/>
      <c r="DS45" s="732"/>
      <c r="DT45" s="732"/>
      <c r="DU45" s="732"/>
      <c r="DV45" s="733"/>
      <c r="DW45" s="728"/>
      <c r="DX45" s="729"/>
      <c r="DY45" s="729"/>
      <c r="DZ45" s="729"/>
      <c r="EA45" s="729"/>
      <c r="EB45" s="729"/>
      <c r="EC45" s="730"/>
    </row>
    <row r="46" spans="2:133" ht="11.25" customHeight="1" x14ac:dyDescent="0.15">
      <c r="B46" s="207" t="s">
        <v>360</v>
      </c>
      <c r="CD46" s="696"/>
      <c r="CE46" s="697"/>
      <c r="CF46" s="653" t="s">
        <v>361</v>
      </c>
      <c r="CG46" s="654"/>
      <c r="CH46" s="654"/>
      <c r="CI46" s="654"/>
      <c r="CJ46" s="654"/>
      <c r="CK46" s="654"/>
      <c r="CL46" s="654"/>
      <c r="CM46" s="654"/>
      <c r="CN46" s="654"/>
      <c r="CO46" s="654"/>
      <c r="CP46" s="654"/>
      <c r="CQ46" s="655"/>
      <c r="CR46" s="656">
        <v>261665</v>
      </c>
      <c r="CS46" s="657"/>
      <c r="CT46" s="657"/>
      <c r="CU46" s="657"/>
      <c r="CV46" s="657"/>
      <c r="CW46" s="657"/>
      <c r="CX46" s="657"/>
      <c r="CY46" s="658"/>
      <c r="CZ46" s="661">
        <v>6</v>
      </c>
      <c r="DA46" s="662"/>
      <c r="DB46" s="662"/>
      <c r="DC46" s="668"/>
      <c r="DD46" s="665">
        <v>128916</v>
      </c>
      <c r="DE46" s="657"/>
      <c r="DF46" s="657"/>
      <c r="DG46" s="657"/>
      <c r="DH46" s="657"/>
      <c r="DI46" s="657"/>
      <c r="DJ46" s="657"/>
      <c r="DK46" s="658"/>
      <c r="DL46" s="731"/>
      <c r="DM46" s="732"/>
      <c r="DN46" s="732"/>
      <c r="DO46" s="732"/>
      <c r="DP46" s="732"/>
      <c r="DQ46" s="732"/>
      <c r="DR46" s="732"/>
      <c r="DS46" s="732"/>
      <c r="DT46" s="732"/>
      <c r="DU46" s="732"/>
      <c r="DV46" s="733"/>
      <c r="DW46" s="728"/>
      <c r="DX46" s="729"/>
      <c r="DY46" s="729"/>
      <c r="DZ46" s="729"/>
      <c r="EA46" s="729"/>
      <c r="EB46" s="729"/>
      <c r="EC46" s="730"/>
    </row>
    <row r="47" spans="2:133" ht="11.25" customHeight="1" x14ac:dyDescent="0.15">
      <c r="B47" s="752" t="s">
        <v>362</v>
      </c>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752"/>
      <c r="BG47" s="752"/>
      <c r="BH47" s="752"/>
      <c r="BI47" s="752"/>
      <c r="BJ47" s="752"/>
      <c r="BK47" s="752"/>
      <c r="BL47" s="752"/>
      <c r="BM47" s="752"/>
      <c r="BN47" s="752"/>
      <c r="BO47" s="752"/>
      <c r="BP47" s="752"/>
      <c r="BQ47" s="752"/>
      <c r="BR47" s="752"/>
      <c r="BS47" s="752"/>
      <c r="BT47" s="752"/>
      <c r="BU47" s="752"/>
      <c r="BV47" s="752"/>
      <c r="BW47" s="752"/>
      <c r="BX47" s="752"/>
      <c r="BY47" s="752"/>
      <c r="BZ47" s="752"/>
      <c r="CA47" s="752"/>
      <c r="CB47" s="752"/>
      <c r="CD47" s="696"/>
      <c r="CE47" s="697"/>
      <c r="CF47" s="653" t="s">
        <v>363</v>
      </c>
      <c r="CG47" s="654"/>
      <c r="CH47" s="654"/>
      <c r="CI47" s="654"/>
      <c r="CJ47" s="654"/>
      <c r="CK47" s="654"/>
      <c r="CL47" s="654"/>
      <c r="CM47" s="654"/>
      <c r="CN47" s="654"/>
      <c r="CO47" s="654"/>
      <c r="CP47" s="654"/>
      <c r="CQ47" s="655"/>
      <c r="CR47" s="656" t="s">
        <v>128</v>
      </c>
      <c r="CS47" s="689"/>
      <c r="CT47" s="689"/>
      <c r="CU47" s="689"/>
      <c r="CV47" s="689"/>
      <c r="CW47" s="689"/>
      <c r="CX47" s="689"/>
      <c r="CY47" s="690"/>
      <c r="CZ47" s="661" t="s">
        <v>128</v>
      </c>
      <c r="DA47" s="683"/>
      <c r="DB47" s="683"/>
      <c r="DC47" s="691"/>
      <c r="DD47" s="665" t="s">
        <v>128</v>
      </c>
      <c r="DE47" s="689"/>
      <c r="DF47" s="689"/>
      <c r="DG47" s="689"/>
      <c r="DH47" s="689"/>
      <c r="DI47" s="689"/>
      <c r="DJ47" s="689"/>
      <c r="DK47" s="690"/>
      <c r="DL47" s="731"/>
      <c r="DM47" s="732"/>
      <c r="DN47" s="732"/>
      <c r="DO47" s="732"/>
      <c r="DP47" s="732"/>
      <c r="DQ47" s="732"/>
      <c r="DR47" s="732"/>
      <c r="DS47" s="732"/>
      <c r="DT47" s="732"/>
      <c r="DU47" s="732"/>
      <c r="DV47" s="733"/>
      <c r="DW47" s="728"/>
      <c r="DX47" s="729"/>
      <c r="DY47" s="729"/>
      <c r="DZ47" s="729"/>
      <c r="EA47" s="729"/>
      <c r="EB47" s="729"/>
      <c r="EC47" s="730"/>
    </row>
    <row r="48" spans="2:133" x14ac:dyDescent="0.15">
      <c r="B48" s="752" t="s">
        <v>364</v>
      </c>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2"/>
      <c r="BW48" s="752"/>
      <c r="BX48" s="752"/>
      <c r="BY48" s="752"/>
      <c r="BZ48" s="752"/>
      <c r="CA48" s="752"/>
      <c r="CB48" s="752"/>
      <c r="CD48" s="698"/>
      <c r="CE48" s="699"/>
      <c r="CF48" s="653" t="s">
        <v>365</v>
      </c>
      <c r="CG48" s="654"/>
      <c r="CH48" s="654"/>
      <c r="CI48" s="654"/>
      <c r="CJ48" s="654"/>
      <c r="CK48" s="654"/>
      <c r="CL48" s="654"/>
      <c r="CM48" s="654"/>
      <c r="CN48" s="654"/>
      <c r="CO48" s="654"/>
      <c r="CP48" s="654"/>
      <c r="CQ48" s="655"/>
      <c r="CR48" s="656" t="s">
        <v>128</v>
      </c>
      <c r="CS48" s="657"/>
      <c r="CT48" s="657"/>
      <c r="CU48" s="657"/>
      <c r="CV48" s="657"/>
      <c r="CW48" s="657"/>
      <c r="CX48" s="657"/>
      <c r="CY48" s="658"/>
      <c r="CZ48" s="661" t="s">
        <v>128</v>
      </c>
      <c r="DA48" s="662"/>
      <c r="DB48" s="662"/>
      <c r="DC48" s="668"/>
      <c r="DD48" s="665" t="s">
        <v>128</v>
      </c>
      <c r="DE48" s="657"/>
      <c r="DF48" s="657"/>
      <c r="DG48" s="657"/>
      <c r="DH48" s="657"/>
      <c r="DI48" s="657"/>
      <c r="DJ48" s="657"/>
      <c r="DK48" s="658"/>
      <c r="DL48" s="731"/>
      <c r="DM48" s="732"/>
      <c r="DN48" s="732"/>
      <c r="DO48" s="732"/>
      <c r="DP48" s="732"/>
      <c r="DQ48" s="732"/>
      <c r="DR48" s="732"/>
      <c r="DS48" s="732"/>
      <c r="DT48" s="732"/>
      <c r="DU48" s="732"/>
      <c r="DV48" s="733"/>
      <c r="DW48" s="728"/>
      <c r="DX48" s="729"/>
      <c r="DY48" s="729"/>
      <c r="DZ48" s="729"/>
      <c r="EA48" s="729"/>
      <c r="EB48" s="729"/>
      <c r="EC48" s="730"/>
    </row>
    <row r="49" spans="2:133" ht="11.25" customHeight="1" x14ac:dyDescent="0.15">
      <c r="B49" s="360"/>
      <c r="CD49" s="674" t="s">
        <v>366</v>
      </c>
      <c r="CE49" s="675"/>
      <c r="CF49" s="675"/>
      <c r="CG49" s="675"/>
      <c r="CH49" s="675"/>
      <c r="CI49" s="675"/>
      <c r="CJ49" s="675"/>
      <c r="CK49" s="675"/>
      <c r="CL49" s="675"/>
      <c r="CM49" s="675"/>
      <c r="CN49" s="675"/>
      <c r="CO49" s="675"/>
      <c r="CP49" s="675"/>
      <c r="CQ49" s="676"/>
      <c r="CR49" s="734">
        <v>4340206</v>
      </c>
      <c r="CS49" s="715"/>
      <c r="CT49" s="715"/>
      <c r="CU49" s="715"/>
      <c r="CV49" s="715"/>
      <c r="CW49" s="715"/>
      <c r="CX49" s="715"/>
      <c r="CY49" s="742"/>
      <c r="CZ49" s="739">
        <v>100</v>
      </c>
      <c r="DA49" s="743"/>
      <c r="DB49" s="743"/>
      <c r="DC49" s="744"/>
      <c r="DD49" s="745">
        <v>3219954</v>
      </c>
      <c r="DE49" s="715"/>
      <c r="DF49" s="715"/>
      <c r="DG49" s="715"/>
      <c r="DH49" s="715"/>
      <c r="DI49" s="715"/>
      <c r="DJ49" s="715"/>
      <c r="DK49" s="742"/>
      <c r="DL49" s="746"/>
      <c r="DM49" s="747"/>
      <c r="DN49" s="747"/>
      <c r="DO49" s="747"/>
      <c r="DP49" s="747"/>
      <c r="DQ49" s="747"/>
      <c r="DR49" s="747"/>
      <c r="DS49" s="747"/>
      <c r="DT49" s="747"/>
      <c r="DU49" s="747"/>
      <c r="DV49" s="748"/>
      <c r="DW49" s="749"/>
      <c r="DX49" s="750"/>
      <c r="DY49" s="750"/>
      <c r="DZ49" s="750"/>
      <c r="EA49" s="750"/>
      <c r="EB49" s="750"/>
      <c r="EC49" s="751"/>
    </row>
    <row r="50" spans="2:133" hidden="1" x14ac:dyDescent="0.15">
      <c r="B50" s="360"/>
    </row>
  </sheetData>
  <sheetProtection algorithmName="SHA-512" hashValue="zIp8oOUmRl903CfmegvRb57hcX2pxdLgmRFUY4vPY09NM75gAUfwMW6srfmJmI+kRDM1J92DC18ACTkfQnJOBg==" saltValue="QYedSQ3RxR31JMq4mXEFv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18" customWidth="1"/>
    <col min="131" max="131" width="1.625" style="218" customWidth="1"/>
    <col min="132" max="16384" width="9" style="218" hidden="1"/>
  </cols>
  <sheetData>
    <row r="1" spans="1:131" ht="11.25" customHeight="1" thickBot="1" x14ac:dyDescent="0.2">
      <c r="A1" s="214"/>
      <c r="B1" s="214"/>
      <c r="C1" s="214"/>
      <c r="D1" s="214"/>
      <c r="E1" s="214"/>
      <c r="F1" s="214"/>
      <c r="G1" s="214"/>
      <c r="H1" s="214"/>
      <c r="I1" s="214"/>
      <c r="J1" s="214"/>
      <c r="K1" s="214"/>
      <c r="L1" s="214"/>
      <c r="M1" s="214"/>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215"/>
      <c r="DI1" s="215"/>
      <c r="DJ1" s="215"/>
      <c r="DK1" s="215"/>
      <c r="DL1" s="215"/>
      <c r="DM1" s="215"/>
      <c r="DN1" s="215"/>
      <c r="DO1" s="215"/>
      <c r="DP1" s="215"/>
      <c r="DQ1" s="216"/>
      <c r="DR1" s="216"/>
      <c r="DS1" s="216"/>
      <c r="DT1" s="216"/>
      <c r="DU1" s="216"/>
      <c r="DV1" s="216"/>
      <c r="DW1" s="216"/>
      <c r="DX1" s="216"/>
      <c r="DY1" s="216"/>
      <c r="DZ1" s="216"/>
      <c r="EA1" s="217"/>
    </row>
    <row r="2" spans="1:131" ht="26.25" customHeight="1" thickBot="1" x14ac:dyDescent="0.2">
      <c r="A2" s="753" t="s">
        <v>367</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754" t="s">
        <v>368</v>
      </c>
      <c r="DK2" s="755"/>
      <c r="DL2" s="755"/>
      <c r="DM2" s="755"/>
      <c r="DN2" s="755"/>
      <c r="DO2" s="756"/>
      <c r="DP2" s="215"/>
      <c r="DQ2" s="754" t="s">
        <v>369</v>
      </c>
      <c r="DR2" s="755"/>
      <c r="DS2" s="755"/>
      <c r="DT2" s="755"/>
      <c r="DU2" s="755"/>
      <c r="DV2" s="755"/>
      <c r="DW2" s="755"/>
      <c r="DX2" s="755"/>
      <c r="DY2" s="755"/>
      <c r="DZ2" s="756"/>
      <c r="EA2" s="217"/>
    </row>
    <row r="3" spans="1:131" ht="11.25" customHeight="1" x14ac:dyDescent="0.15">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CT3" s="215"/>
      <c r="CU3" s="215"/>
      <c r="CV3" s="215"/>
      <c r="CW3" s="215"/>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7"/>
    </row>
    <row r="4" spans="1:131" s="222" customFormat="1" ht="26.25" customHeight="1" thickBot="1" x14ac:dyDescent="0.2">
      <c r="A4" s="757" t="s">
        <v>370</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19"/>
      <c r="BA4" s="219"/>
      <c r="BB4" s="219"/>
      <c r="BC4" s="219"/>
      <c r="BD4" s="219"/>
      <c r="BE4" s="220"/>
      <c r="BF4" s="220"/>
      <c r="BG4" s="220"/>
      <c r="BH4" s="220"/>
      <c r="BI4" s="220"/>
      <c r="BJ4" s="220"/>
      <c r="BK4" s="220"/>
      <c r="BL4" s="220"/>
      <c r="BM4" s="220"/>
      <c r="BN4" s="220"/>
      <c r="BO4" s="220"/>
      <c r="BP4" s="220"/>
      <c r="BQ4" s="758" t="s">
        <v>371</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1"/>
    </row>
    <row r="5" spans="1:131" s="222" customFormat="1" ht="26.25" customHeight="1" x14ac:dyDescent="0.15">
      <c r="A5" s="759" t="s">
        <v>372</v>
      </c>
      <c r="B5" s="760"/>
      <c r="C5" s="760"/>
      <c r="D5" s="760"/>
      <c r="E5" s="760"/>
      <c r="F5" s="760"/>
      <c r="G5" s="760"/>
      <c r="H5" s="760"/>
      <c r="I5" s="760"/>
      <c r="J5" s="760"/>
      <c r="K5" s="760"/>
      <c r="L5" s="760"/>
      <c r="M5" s="760"/>
      <c r="N5" s="760"/>
      <c r="O5" s="760"/>
      <c r="P5" s="761"/>
      <c r="Q5" s="765" t="s">
        <v>373</v>
      </c>
      <c r="R5" s="766"/>
      <c r="S5" s="766"/>
      <c r="T5" s="766"/>
      <c r="U5" s="767"/>
      <c r="V5" s="765" t="s">
        <v>374</v>
      </c>
      <c r="W5" s="766"/>
      <c r="X5" s="766"/>
      <c r="Y5" s="766"/>
      <c r="Z5" s="767"/>
      <c r="AA5" s="765" t="s">
        <v>375</v>
      </c>
      <c r="AB5" s="766"/>
      <c r="AC5" s="766"/>
      <c r="AD5" s="766"/>
      <c r="AE5" s="766"/>
      <c r="AF5" s="771" t="s">
        <v>376</v>
      </c>
      <c r="AG5" s="766"/>
      <c r="AH5" s="766"/>
      <c r="AI5" s="766"/>
      <c r="AJ5" s="772"/>
      <c r="AK5" s="766" t="s">
        <v>377</v>
      </c>
      <c r="AL5" s="766"/>
      <c r="AM5" s="766"/>
      <c r="AN5" s="766"/>
      <c r="AO5" s="767"/>
      <c r="AP5" s="765" t="s">
        <v>378</v>
      </c>
      <c r="AQ5" s="766"/>
      <c r="AR5" s="766"/>
      <c r="AS5" s="766"/>
      <c r="AT5" s="767"/>
      <c r="AU5" s="765" t="s">
        <v>379</v>
      </c>
      <c r="AV5" s="766"/>
      <c r="AW5" s="766"/>
      <c r="AX5" s="766"/>
      <c r="AY5" s="772"/>
      <c r="AZ5" s="219"/>
      <c r="BA5" s="219"/>
      <c r="BB5" s="219"/>
      <c r="BC5" s="219"/>
      <c r="BD5" s="219"/>
      <c r="BE5" s="220"/>
      <c r="BF5" s="220"/>
      <c r="BG5" s="220"/>
      <c r="BH5" s="220"/>
      <c r="BI5" s="220"/>
      <c r="BJ5" s="220"/>
      <c r="BK5" s="220"/>
      <c r="BL5" s="220"/>
      <c r="BM5" s="220"/>
      <c r="BN5" s="220"/>
      <c r="BO5" s="220"/>
      <c r="BP5" s="220"/>
      <c r="BQ5" s="759" t="s">
        <v>380</v>
      </c>
      <c r="BR5" s="760"/>
      <c r="BS5" s="760"/>
      <c r="BT5" s="760"/>
      <c r="BU5" s="760"/>
      <c r="BV5" s="760"/>
      <c r="BW5" s="760"/>
      <c r="BX5" s="760"/>
      <c r="BY5" s="760"/>
      <c r="BZ5" s="760"/>
      <c r="CA5" s="760"/>
      <c r="CB5" s="760"/>
      <c r="CC5" s="760"/>
      <c r="CD5" s="760"/>
      <c r="CE5" s="760"/>
      <c r="CF5" s="760"/>
      <c r="CG5" s="761"/>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95" t="s">
        <v>386</v>
      </c>
      <c r="DH5" s="796"/>
      <c r="DI5" s="796"/>
      <c r="DJ5" s="796"/>
      <c r="DK5" s="797"/>
      <c r="DL5" s="795" t="s">
        <v>387</v>
      </c>
      <c r="DM5" s="796"/>
      <c r="DN5" s="796"/>
      <c r="DO5" s="796"/>
      <c r="DP5" s="797"/>
      <c r="DQ5" s="765" t="s">
        <v>388</v>
      </c>
      <c r="DR5" s="766"/>
      <c r="DS5" s="766"/>
      <c r="DT5" s="766"/>
      <c r="DU5" s="767"/>
      <c r="DV5" s="765" t="s">
        <v>379</v>
      </c>
      <c r="DW5" s="766"/>
      <c r="DX5" s="766"/>
      <c r="DY5" s="766"/>
      <c r="DZ5" s="772"/>
      <c r="EA5" s="221"/>
    </row>
    <row r="6" spans="1:131" s="222"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19"/>
      <c r="BA6" s="219"/>
      <c r="BB6" s="219"/>
      <c r="BC6" s="219"/>
      <c r="BD6" s="219"/>
      <c r="BE6" s="220"/>
      <c r="BF6" s="220"/>
      <c r="BG6" s="220"/>
      <c r="BH6" s="220"/>
      <c r="BI6" s="220"/>
      <c r="BJ6" s="220"/>
      <c r="BK6" s="220"/>
      <c r="BL6" s="220"/>
      <c r="BM6" s="220"/>
      <c r="BN6" s="220"/>
      <c r="BO6" s="220"/>
      <c r="BP6" s="220"/>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1"/>
    </row>
    <row r="7" spans="1:131" s="222" customFormat="1" ht="26.25" customHeight="1" thickTop="1" x14ac:dyDescent="0.15">
      <c r="A7" s="223">
        <v>1</v>
      </c>
      <c r="B7" s="781" t="s">
        <v>389</v>
      </c>
      <c r="C7" s="782"/>
      <c r="D7" s="782"/>
      <c r="E7" s="782"/>
      <c r="F7" s="782"/>
      <c r="G7" s="782"/>
      <c r="H7" s="782"/>
      <c r="I7" s="782"/>
      <c r="J7" s="782"/>
      <c r="K7" s="782"/>
      <c r="L7" s="782"/>
      <c r="M7" s="782"/>
      <c r="N7" s="782"/>
      <c r="O7" s="782"/>
      <c r="P7" s="783"/>
      <c r="Q7" s="784">
        <v>4648</v>
      </c>
      <c r="R7" s="785"/>
      <c r="S7" s="785"/>
      <c r="T7" s="785"/>
      <c r="U7" s="785"/>
      <c r="V7" s="785">
        <v>4340</v>
      </c>
      <c r="W7" s="785"/>
      <c r="X7" s="785"/>
      <c r="Y7" s="785"/>
      <c r="Z7" s="785"/>
      <c r="AA7" s="785">
        <v>308</v>
      </c>
      <c r="AB7" s="785"/>
      <c r="AC7" s="785"/>
      <c r="AD7" s="785"/>
      <c r="AE7" s="786"/>
      <c r="AF7" s="787">
        <v>276</v>
      </c>
      <c r="AG7" s="788"/>
      <c r="AH7" s="788"/>
      <c r="AI7" s="788"/>
      <c r="AJ7" s="789"/>
      <c r="AK7" s="790">
        <v>61</v>
      </c>
      <c r="AL7" s="791"/>
      <c r="AM7" s="791"/>
      <c r="AN7" s="791"/>
      <c r="AO7" s="791"/>
      <c r="AP7" s="791">
        <v>3551</v>
      </c>
      <c r="AQ7" s="791"/>
      <c r="AR7" s="791"/>
      <c r="AS7" s="791"/>
      <c r="AT7" s="791"/>
      <c r="AU7" s="792"/>
      <c r="AV7" s="792"/>
      <c r="AW7" s="792"/>
      <c r="AX7" s="792"/>
      <c r="AY7" s="793"/>
      <c r="AZ7" s="219"/>
      <c r="BA7" s="219"/>
      <c r="BB7" s="219"/>
      <c r="BC7" s="219"/>
      <c r="BD7" s="219"/>
      <c r="BE7" s="220"/>
      <c r="BF7" s="220"/>
      <c r="BG7" s="220"/>
      <c r="BH7" s="220"/>
      <c r="BI7" s="220"/>
      <c r="BJ7" s="220"/>
      <c r="BK7" s="220"/>
      <c r="BL7" s="220"/>
      <c r="BM7" s="220"/>
      <c r="BN7" s="220"/>
      <c r="BO7" s="220"/>
      <c r="BP7" s="220"/>
      <c r="BQ7" s="223">
        <v>1</v>
      </c>
      <c r="BR7" s="224"/>
      <c r="BS7" s="778" t="s">
        <v>607</v>
      </c>
      <c r="BT7" s="779"/>
      <c r="BU7" s="779"/>
      <c r="BV7" s="779"/>
      <c r="BW7" s="779"/>
      <c r="BX7" s="779"/>
      <c r="BY7" s="779"/>
      <c r="BZ7" s="779"/>
      <c r="CA7" s="779"/>
      <c r="CB7" s="779"/>
      <c r="CC7" s="779"/>
      <c r="CD7" s="779"/>
      <c r="CE7" s="779"/>
      <c r="CF7" s="779"/>
      <c r="CG7" s="794"/>
      <c r="CH7" s="775">
        <v>0</v>
      </c>
      <c r="CI7" s="776"/>
      <c r="CJ7" s="776"/>
      <c r="CK7" s="776"/>
      <c r="CL7" s="777"/>
      <c r="CM7" s="775">
        <v>40</v>
      </c>
      <c r="CN7" s="776"/>
      <c r="CO7" s="776"/>
      <c r="CP7" s="776"/>
      <c r="CQ7" s="777"/>
      <c r="CR7" s="775">
        <v>3</v>
      </c>
      <c r="CS7" s="776"/>
      <c r="CT7" s="776"/>
      <c r="CU7" s="776"/>
      <c r="CV7" s="777"/>
      <c r="CW7" s="775" t="s">
        <v>528</v>
      </c>
      <c r="CX7" s="776"/>
      <c r="CY7" s="776"/>
      <c r="CZ7" s="776"/>
      <c r="DA7" s="777"/>
      <c r="DB7" s="775" t="s">
        <v>528</v>
      </c>
      <c r="DC7" s="776"/>
      <c r="DD7" s="776"/>
      <c r="DE7" s="776"/>
      <c r="DF7" s="777"/>
      <c r="DG7" s="775" t="s">
        <v>528</v>
      </c>
      <c r="DH7" s="776"/>
      <c r="DI7" s="776"/>
      <c r="DJ7" s="776"/>
      <c r="DK7" s="777"/>
      <c r="DL7" s="775" t="s">
        <v>528</v>
      </c>
      <c r="DM7" s="776"/>
      <c r="DN7" s="776"/>
      <c r="DO7" s="776"/>
      <c r="DP7" s="777"/>
      <c r="DQ7" s="775" t="s">
        <v>528</v>
      </c>
      <c r="DR7" s="776"/>
      <c r="DS7" s="776"/>
      <c r="DT7" s="776"/>
      <c r="DU7" s="777"/>
      <c r="DV7" s="778"/>
      <c r="DW7" s="779"/>
      <c r="DX7" s="779"/>
      <c r="DY7" s="779"/>
      <c r="DZ7" s="780"/>
      <c r="EA7" s="221"/>
    </row>
    <row r="8" spans="1:131" s="222" customFormat="1" ht="26.25" customHeight="1" x14ac:dyDescent="0.15">
      <c r="A8" s="225">
        <v>2</v>
      </c>
      <c r="B8" s="812"/>
      <c r="C8" s="813"/>
      <c r="D8" s="813"/>
      <c r="E8" s="813"/>
      <c r="F8" s="813"/>
      <c r="G8" s="813"/>
      <c r="H8" s="813"/>
      <c r="I8" s="813"/>
      <c r="J8" s="813"/>
      <c r="K8" s="813"/>
      <c r="L8" s="813"/>
      <c r="M8" s="813"/>
      <c r="N8" s="813"/>
      <c r="O8" s="813"/>
      <c r="P8" s="814"/>
      <c r="Q8" s="815"/>
      <c r="R8" s="816"/>
      <c r="S8" s="816"/>
      <c r="T8" s="816"/>
      <c r="U8" s="816"/>
      <c r="V8" s="816"/>
      <c r="W8" s="816"/>
      <c r="X8" s="816"/>
      <c r="Y8" s="816"/>
      <c r="Z8" s="816"/>
      <c r="AA8" s="816"/>
      <c r="AB8" s="816"/>
      <c r="AC8" s="816"/>
      <c r="AD8" s="816"/>
      <c r="AE8" s="817"/>
      <c r="AF8" s="818"/>
      <c r="AG8" s="819"/>
      <c r="AH8" s="819"/>
      <c r="AI8" s="819"/>
      <c r="AJ8" s="820"/>
      <c r="AK8" s="801"/>
      <c r="AL8" s="802"/>
      <c r="AM8" s="802"/>
      <c r="AN8" s="802"/>
      <c r="AO8" s="802"/>
      <c r="AP8" s="802"/>
      <c r="AQ8" s="802"/>
      <c r="AR8" s="802"/>
      <c r="AS8" s="802"/>
      <c r="AT8" s="802"/>
      <c r="AU8" s="803"/>
      <c r="AV8" s="803"/>
      <c r="AW8" s="803"/>
      <c r="AX8" s="803"/>
      <c r="AY8" s="804"/>
      <c r="AZ8" s="219"/>
      <c r="BA8" s="219"/>
      <c r="BB8" s="219"/>
      <c r="BC8" s="219"/>
      <c r="BD8" s="219"/>
      <c r="BE8" s="220"/>
      <c r="BF8" s="220"/>
      <c r="BG8" s="220"/>
      <c r="BH8" s="220"/>
      <c r="BI8" s="220"/>
      <c r="BJ8" s="220"/>
      <c r="BK8" s="220"/>
      <c r="BL8" s="220"/>
      <c r="BM8" s="220"/>
      <c r="BN8" s="220"/>
      <c r="BO8" s="220"/>
      <c r="BP8" s="220"/>
      <c r="BQ8" s="225">
        <v>2</v>
      </c>
      <c r="BR8" s="226"/>
      <c r="BS8" s="805"/>
      <c r="BT8" s="806"/>
      <c r="BU8" s="806"/>
      <c r="BV8" s="806"/>
      <c r="BW8" s="806"/>
      <c r="BX8" s="806"/>
      <c r="BY8" s="806"/>
      <c r="BZ8" s="806"/>
      <c r="CA8" s="806"/>
      <c r="CB8" s="806"/>
      <c r="CC8" s="806"/>
      <c r="CD8" s="806"/>
      <c r="CE8" s="806"/>
      <c r="CF8" s="806"/>
      <c r="CG8" s="807"/>
      <c r="CH8" s="808"/>
      <c r="CI8" s="809"/>
      <c r="CJ8" s="809"/>
      <c r="CK8" s="809"/>
      <c r="CL8" s="810"/>
      <c r="CM8" s="808"/>
      <c r="CN8" s="809"/>
      <c r="CO8" s="809"/>
      <c r="CP8" s="809"/>
      <c r="CQ8" s="810"/>
      <c r="CR8" s="808"/>
      <c r="CS8" s="809"/>
      <c r="CT8" s="809"/>
      <c r="CU8" s="809"/>
      <c r="CV8" s="810"/>
      <c r="CW8" s="808"/>
      <c r="CX8" s="809"/>
      <c r="CY8" s="809"/>
      <c r="CZ8" s="809"/>
      <c r="DA8" s="810"/>
      <c r="DB8" s="808"/>
      <c r="DC8" s="809"/>
      <c r="DD8" s="809"/>
      <c r="DE8" s="809"/>
      <c r="DF8" s="810"/>
      <c r="DG8" s="808"/>
      <c r="DH8" s="809"/>
      <c r="DI8" s="809"/>
      <c r="DJ8" s="809"/>
      <c r="DK8" s="810"/>
      <c r="DL8" s="808"/>
      <c r="DM8" s="809"/>
      <c r="DN8" s="809"/>
      <c r="DO8" s="809"/>
      <c r="DP8" s="810"/>
      <c r="DQ8" s="808"/>
      <c r="DR8" s="809"/>
      <c r="DS8" s="809"/>
      <c r="DT8" s="809"/>
      <c r="DU8" s="810"/>
      <c r="DV8" s="805"/>
      <c r="DW8" s="806"/>
      <c r="DX8" s="806"/>
      <c r="DY8" s="806"/>
      <c r="DZ8" s="811"/>
      <c r="EA8" s="221"/>
    </row>
    <row r="9" spans="1:131" s="222" customFormat="1" ht="26.25" customHeight="1" x14ac:dyDescent="0.15">
      <c r="A9" s="225">
        <v>3</v>
      </c>
      <c r="B9" s="812"/>
      <c r="C9" s="813"/>
      <c r="D9" s="813"/>
      <c r="E9" s="813"/>
      <c r="F9" s="813"/>
      <c r="G9" s="813"/>
      <c r="H9" s="813"/>
      <c r="I9" s="813"/>
      <c r="J9" s="813"/>
      <c r="K9" s="813"/>
      <c r="L9" s="813"/>
      <c r="M9" s="813"/>
      <c r="N9" s="813"/>
      <c r="O9" s="813"/>
      <c r="P9" s="814"/>
      <c r="Q9" s="815"/>
      <c r="R9" s="816"/>
      <c r="S9" s="816"/>
      <c r="T9" s="816"/>
      <c r="U9" s="816"/>
      <c r="V9" s="816"/>
      <c r="W9" s="816"/>
      <c r="X9" s="816"/>
      <c r="Y9" s="816"/>
      <c r="Z9" s="816"/>
      <c r="AA9" s="816"/>
      <c r="AB9" s="816"/>
      <c r="AC9" s="816"/>
      <c r="AD9" s="816"/>
      <c r="AE9" s="817"/>
      <c r="AF9" s="818"/>
      <c r="AG9" s="819"/>
      <c r="AH9" s="819"/>
      <c r="AI9" s="819"/>
      <c r="AJ9" s="820"/>
      <c r="AK9" s="801"/>
      <c r="AL9" s="802"/>
      <c r="AM9" s="802"/>
      <c r="AN9" s="802"/>
      <c r="AO9" s="802"/>
      <c r="AP9" s="802"/>
      <c r="AQ9" s="802"/>
      <c r="AR9" s="802"/>
      <c r="AS9" s="802"/>
      <c r="AT9" s="802"/>
      <c r="AU9" s="803"/>
      <c r="AV9" s="803"/>
      <c r="AW9" s="803"/>
      <c r="AX9" s="803"/>
      <c r="AY9" s="804"/>
      <c r="AZ9" s="219"/>
      <c r="BA9" s="219"/>
      <c r="BB9" s="219"/>
      <c r="BC9" s="219"/>
      <c r="BD9" s="219"/>
      <c r="BE9" s="220"/>
      <c r="BF9" s="220"/>
      <c r="BG9" s="220"/>
      <c r="BH9" s="220"/>
      <c r="BI9" s="220"/>
      <c r="BJ9" s="220"/>
      <c r="BK9" s="220"/>
      <c r="BL9" s="220"/>
      <c r="BM9" s="220"/>
      <c r="BN9" s="220"/>
      <c r="BO9" s="220"/>
      <c r="BP9" s="220"/>
      <c r="BQ9" s="225">
        <v>3</v>
      </c>
      <c r="BR9" s="226"/>
      <c r="BS9" s="805"/>
      <c r="BT9" s="806"/>
      <c r="BU9" s="806"/>
      <c r="BV9" s="806"/>
      <c r="BW9" s="806"/>
      <c r="BX9" s="806"/>
      <c r="BY9" s="806"/>
      <c r="BZ9" s="806"/>
      <c r="CA9" s="806"/>
      <c r="CB9" s="806"/>
      <c r="CC9" s="806"/>
      <c r="CD9" s="806"/>
      <c r="CE9" s="806"/>
      <c r="CF9" s="806"/>
      <c r="CG9" s="807"/>
      <c r="CH9" s="808"/>
      <c r="CI9" s="809"/>
      <c r="CJ9" s="809"/>
      <c r="CK9" s="809"/>
      <c r="CL9" s="810"/>
      <c r="CM9" s="808"/>
      <c r="CN9" s="809"/>
      <c r="CO9" s="809"/>
      <c r="CP9" s="809"/>
      <c r="CQ9" s="810"/>
      <c r="CR9" s="808"/>
      <c r="CS9" s="809"/>
      <c r="CT9" s="809"/>
      <c r="CU9" s="809"/>
      <c r="CV9" s="810"/>
      <c r="CW9" s="808"/>
      <c r="CX9" s="809"/>
      <c r="CY9" s="809"/>
      <c r="CZ9" s="809"/>
      <c r="DA9" s="810"/>
      <c r="DB9" s="808"/>
      <c r="DC9" s="809"/>
      <c r="DD9" s="809"/>
      <c r="DE9" s="809"/>
      <c r="DF9" s="810"/>
      <c r="DG9" s="808"/>
      <c r="DH9" s="809"/>
      <c r="DI9" s="809"/>
      <c r="DJ9" s="809"/>
      <c r="DK9" s="810"/>
      <c r="DL9" s="808"/>
      <c r="DM9" s="809"/>
      <c r="DN9" s="809"/>
      <c r="DO9" s="809"/>
      <c r="DP9" s="810"/>
      <c r="DQ9" s="808"/>
      <c r="DR9" s="809"/>
      <c r="DS9" s="809"/>
      <c r="DT9" s="809"/>
      <c r="DU9" s="810"/>
      <c r="DV9" s="805"/>
      <c r="DW9" s="806"/>
      <c r="DX9" s="806"/>
      <c r="DY9" s="806"/>
      <c r="DZ9" s="811"/>
      <c r="EA9" s="221"/>
    </row>
    <row r="10" spans="1:131" s="222" customFormat="1" ht="26.25" customHeight="1" x14ac:dyDescent="0.15">
      <c r="A10" s="225">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19"/>
      <c r="BA10" s="219"/>
      <c r="BB10" s="219"/>
      <c r="BC10" s="219"/>
      <c r="BD10" s="219"/>
      <c r="BE10" s="220"/>
      <c r="BF10" s="220"/>
      <c r="BG10" s="220"/>
      <c r="BH10" s="220"/>
      <c r="BI10" s="220"/>
      <c r="BJ10" s="220"/>
      <c r="BK10" s="220"/>
      <c r="BL10" s="220"/>
      <c r="BM10" s="220"/>
      <c r="BN10" s="220"/>
      <c r="BO10" s="220"/>
      <c r="BP10" s="220"/>
      <c r="BQ10" s="225">
        <v>4</v>
      </c>
      <c r="BR10" s="226"/>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21"/>
    </row>
    <row r="11" spans="1:131" s="222" customFormat="1" ht="26.25" customHeight="1" x14ac:dyDescent="0.15">
      <c r="A11" s="225">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19"/>
      <c r="BA11" s="219"/>
      <c r="BB11" s="219"/>
      <c r="BC11" s="219"/>
      <c r="BD11" s="219"/>
      <c r="BE11" s="220"/>
      <c r="BF11" s="220"/>
      <c r="BG11" s="220"/>
      <c r="BH11" s="220"/>
      <c r="BI11" s="220"/>
      <c r="BJ11" s="220"/>
      <c r="BK11" s="220"/>
      <c r="BL11" s="220"/>
      <c r="BM11" s="220"/>
      <c r="BN11" s="220"/>
      <c r="BO11" s="220"/>
      <c r="BP11" s="220"/>
      <c r="BQ11" s="225">
        <v>5</v>
      </c>
      <c r="BR11" s="226"/>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1"/>
    </row>
    <row r="12" spans="1:131" s="222" customFormat="1" ht="26.25" customHeight="1" x14ac:dyDescent="0.15">
      <c r="A12" s="225">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19"/>
      <c r="BA12" s="219"/>
      <c r="BB12" s="219"/>
      <c r="BC12" s="219"/>
      <c r="BD12" s="219"/>
      <c r="BE12" s="220"/>
      <c r="BF12" s="220"/>
      <c r="BG12" s="220"/>
      <c r="BH12" s="220"/>
      <c r="BI12" s="220"/>
      <c r="BJ12" s="220"/>
      <c r="BK12" s="220"/>
      <c r="BL12" s="220"/>
      <c r="BM12" s="220"/>
      <c r="BN12" s="220"/>
      <c r="BO12" s="220"/>
      <c r="BP12" s="220"/>
      <c r="BQ12" s="225">
        <v>6</v>
      </c>
      <c r="BR12" s="226"/>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1"/>
    </row>
    <row r="13" spans="1:131" s="222" customFormat="1" ht="26.25" customHeight="1" x14ac:dyDescent="0.15">
      <c r="A13" s="225">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19"/>
      <c r="BA13" s="219"/>
      <c r="BB13" s="219"/>
      <c r="BC13" s="219"/>
      <c r="BD13" s="219"/>
      <c r="BE13" s="220"/>
      <c r="BF13" s="220"/>
      <c r="BG13" s="220"/>
      <c r="BH13" s="220"/>
      <c r="BI13" s="220"/>
      <c r="BJ13" s="220"/>
      <c r="BK13" s="220"/>
      <c r="BL13" s="220"/>
      <c r="BM13" s="220"/>
      <c r="BN13" s="220"/>
      <c r="BO13" s="220"/>
      <c r="BP13" s="220"/>
      <c r="BQ13" s="225">
        <v>7</v>
      </c>
      <c r="BR13" s="226"/>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1"/>
    </row>
    <row r="14" spans="1:131" s="222" customFormat="1" ht="26.25" customHeight="1" x14ac:dyDescent="0.15">
      <c r="A14" s="225">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19"/>
      <c r="BA14" s="219"/>
      <c r="BB14" s="219"/>
      <c r="BC14" s="219"/>
      <c r="BD14" s="219"/>
      <c r="BE14" s="220"/>
      <c r="BF14" s="220"/>
      <c r="BG14" s="220"/>
      <c r="BH14" s="220"/>
      <c r="BI14" s="220"/>
      <c r="BJ14" s="220"/>
      <c r="BK14" s="220"/>
      <c r="BL14" s="220"/>
      <c r="BM14" s="220"/>
      <c r="BN14" s="220"/>
      <c r="BO14" s="220"/>
      <c r="BP14" s="220"/>
      <c r="BQ14" s="225">
        <v>8</v>
      </c>
      <c r="BR14" s="226"/>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1"/>
    </row>
    <row r="15" spans="1:131" s="222" customFormat="1" ht="26.25" customHeight="1" x14ac:dyDescent="0.15">
      <c r="A15" s="225">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19"/>
      <c r="BA15" s="219"/>
      <c r="BB15" s="219"/>
      <c r="BC15" s="219"/>
      <c r="BD15" s="219"/>
      <c r="BE15" s="220"/>
      <c r="BF15" s="220"/>
      <c r="BG15" s="220"/>
      <c r="BH15" s="220"/>
      <c r="BI15" s="220"/>
      <c r="BJ15" s="220"/>
      <c r="BK15" s="220"/>
      <c r="BL15" s="220"/>
      <c r="BM15" s="220"/>
      <c r="BN15" s="220"/>
      <c r="BO15" s="220"/>
      <c r="BP15" s="220"/>
      <c r="BQ15" s="225">
        <v>9</v>
      </c>
      <c r="BR15" s="226"/>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1"/>
    </row>
    <row r="16" spans="1:131" s="222" customFormat="1" ht="26.25" customHeight="1" x14ac:dyDescent="0.15">
      <c r="A16" s="225">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19"/>
      <c r="BA16" s="219"/>
      <c r="BB16" s="219"/>
      <c r="BC16" s="219"/>
      <c r="BD16" s="219"/>
      <c r="BE16" s="220"/>
      <c r="BF16" s="220"/>
      <c r="BG16" s="220"/>
      <c r="BH16" s="220"/>
      <c r="BI16" s="220"/>
      <c r="BJ16" s="220"/>
      <c r="BK16" s="220"/>
      <c r="BL16" s="220"/>
      <c r="BM16" s="220"/>
      <c r="BN16" s="220"/>
      <c r="BO16" s="220"/>
      <c r="BP16" s="220"/>
      <c r="BQ16" s="225">
        <v>10</v>
      </c>
      <c r="BR16" s="226"/>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1"/>
    </row>
    <row r="17" spans="1:131" s="222" customFormat="1" ht="26.25" customHeight="1" x14ac:dyDescent="0.15">
      <c r="A17" s="225">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19"/>
      <c r="BA17" s="219"/>
      <c r="BB17" s="219"/>
      <c r="BC17" s="219"/>
      <c r="BD17" s="219"/>
      <c r="BE17" s="220"/>
      <c r="BF17" s="220"/>
      <c r="BG17" s="220"/>
      <c r="BH17" s="220"/>
      <c r="BI17" s="220"/>
      <c r="BJ17" s="220"/>
      <c r="BK17" s="220"/>
      <c r="BL17" s="220"/>
      <c r="BM17" s="220"/>
      <c r="BN17" s="220"/>
      <c r="BO17" s="220"/>
      <c r="BP17" s="220"/>
      <c r="BQ17" s="225">
        <v>11</v>
      </c>
      <c r="BR17" s="226"/>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1"/>
    </row>
    <row r="18" spans="1:131" s="222" customFormat="1" ht="26.25" customHeight="1" x14ac:dyDescent="0.15">
      <c r="A18" s="225">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19"/>
      <c r="BA18" s="219"/>
      <c r="BB18" s="219"/>
      <c r="BC18" s="219"/>
      <c r="BD18" s="219"/>
      <c r="BE18" s="220"/>
      <c r="BF18" s="220"/>
      <c r="BG18" s="220"/>
      <c r="BH18" s="220"/>
      <c r="BI18" s="220"/>
      <c r="BJ18" s="220"/>
      <c r="BK18" s="220"/>
      <c r="BL18" s="220"/>
      <c r="BM18" s="220"/>
      <c r="BN18" s="220"/>
      <c r="BO18" s="220"/>
      <c r="BP18" s="220"/>
      <c r="BQ18" s="225">
        <v>12</v>
      </c>
      <c r="BR18" s="226"/>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1"/>
    </row>
    <row r="19" spans="1:131" s="222" customFormat="1" ht="26.25" customHeight="1" x14ac:dyDescent="0.15">
      <c r="A19" s="225">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19"/>
      <c r="BA19" s="219"/>
      <c r="BB19" s="219"/>
      <c r="BC19" s="219"/>
      <c r="BD19" s="219"/>
      <c r="BE19" s="220"/>
      <c r="BF19" s="220"/>
      <c r="BG19" s="220"/>
      <c r="BH19" s="220"/>
      <c r="BI19" s="220"/>
      <c r="BJ19" s="220"/>
      <c r="BK19" s="220"/>
      <c r="BL19" s="220"/>
      <c r="BM19" s="220"/>
      <c r="BN19" s="220"/>
      <c r="BO19" s="220"/>
      <c r="BP19" s="220"/>
      <c r="BQ19" s="225">
        <v>13</v>
      </c>
      <c r="BR19" s="226"/>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1"/>
    </row>
    <row r="20" spans="1:131" s="222" customFormat="1" ht="26.25" customHeight="1" x14ac:dyDescent="0.15">
      <c r="A20" s="225">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19"/>
      <c r="BA20" s="219"/>
      <c r="BB20" s="219"/>
      <c r="BC20" s="219"/>
      <c r="BD20" s="219"/>
      <c r="BE20" s="220"/>
      <c r="BF20" s="220"/>
      <c r="BG20" s="220"/>
      <c r="BH20" s="220"/>
      <c r="BI20" s="220"/>
      <c r="BJ20" s="220"/>
      <c r="BK20" s="220"/>
      <c r="BL20" s="220"/>
      <c r="BM20" s="220"/>
      <c r="BN20" s="220"/>
      <c r="BO20" s="220"/>
      <c r="BP20" s="220"/>
      <c r="BQ20" s="225">
        <v>14</v>
      </c>
      <c r="BR20" s="226"/>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1"/>
    </row>
    <row r="21" spans="1:131" s="222" customFormat="1" ht="26.25" customHeight="1" thickBot="1" x14ac:dyDescent="0.2">
      <c r="A21" s="225">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19"/>
      <c r="BA21" s="219"/>
      <c r="BB21" s="219"/>
      <c r="BC21" s="219"/>
      <c r="BD21" s="219"/>
      <c r="BE21" s="220"/>
      <c r="BF21" s="220"/>
      <c r="BG21" s="220"/>
      <c r="BH21" s="220"/>
      <c r="BI21" s="220"/>
      <c r="BJ21" s="220"/>
      <c r="BK21" s="220"/>
      <c r="BL21" s="220"/>
      <c r="BM21" s="220"/>
      <c r="BN21" s="220"/>
      <c r="BO21" s="220"/>
      <c r="BP21" s="220"/>
      <c r="BQ21" s="225">
        <v>15</v>
      </c>
      <c r="BR21" s="226"/>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1"/>
    </row>
    <row r="22" spans="1:131" s="222" customFormat="1" ht="26.25" customHeight="1" x14ac:dyDescent="0.15">
      <c r="A22" s="225">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390</v>
      </c>
      <c r="BA22" s="838"/>
      <c r="BB22" s="838"/>
      <c r="BC22" s="838"/>
      <c r="BD22" s="839"/>
      <c r="BE22" s="220"/>
      <c r="BF22" s="220"/>
      <c r="BG22" s="220"/>
      <c r="BH22" s="220"/>
      <c r="BI22" s="220"/>
      <c r="BJ22" s="220"/>
      <c r="BK22" s="220"/>
      <c r="BL22" s="220"/>
      <c r="BM22" s="220"/>
      <c r="BN22" s="220"/>
      <c r="BO22" s="220"/>
      <c r="BP22" s="220"/>
      <c r="BQ22" s="225">
        <v>16</v>
      </c>
      <c r="BR22" s="226"/>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1"/>
    </row>
    <row r="23" spans="1:131" s="222" customFormat="1" ht="26.25" customHeight="1" thickBot="1" x14ac:dyDescent="0.2">
      <c r="A23" s="227" t="s">
        <v>391</v>
      </c>
      <c r="B23" s="821" t="s">
        <v>392</v>
      </c>
      <c r="C23" s="822"/>
      <c r="D23" s="822"/>
      <c r="E23" s="822"/>
      <c r="F23" s="822"/>
      <c r="G23" s="822"/>
      <c r="H23" s="822"/>
      <c r="I23" s="822"/>
      <c r="J23" s="822"/>
      <c r="K23" s="822"/>
      <c r="L23" s="822"/>
      <c r="M23" s="822"/>
      <c r="N23" s="822"/>
      <c r="O23" s="822"/>
      <c r="P23" s="823"/>
      <c r="Q23" s="824">
        <v>4648</v>
      </c>
      <c r="R23" s="825"/>
      <c r="S23" s="825"/>
      <c r="T23" s="825"/>
      <c r="U23" s="825"/>
      <c r="V23" s="825">
        <v>4340</v>
      </c>
      <c r="W23" s="825"/>
      <c r="X23" s="825"/>
      <c r="Y23" s="825"/>
      <c r="Z23" s="825"/>
      <c r="AA23" s="825">
        <v>308</v>
      </c>
      <c r="AB23" s="825"/>
      <c r="AC23" s="825"/>
      <c r="AD23" s="825"/>
      <c r="AE23" s="826"/>
      <c r="AF23" s="827">
        <v>276</v>
      </c>
      <c r="AG23" s="825"/>
      <c r="AH23" s="825"/>
      <c r="AI23" s="825"/>
      <c r="AJ23" s="828"/>
      <c r="AK23" s="829"/>
      <c r="AL23" s="830"/>
      <c r="AM23" s="830"/>
      <c r="AN23" s="830"/>
      <c r="AO23" s="830"/>
      <c r="AP23" s="825">
        <v>3551</v>
      </c>
      <c r="AQ23" s="825"/>
      <c r="AR23" s="825"/>
      <c r="AS23" s="825"/>
      <c r="AT23" s="825"/>
      <c r="AU23" s="841"/>
      <c r="AV23" s="841"/>
      <c r="AW23" s="841"/>
      <c r="AX23" s="841"/>
      <c r="AY23" s="842"/>
      <c r="AZ23" s="843" t="s">
        <v>393</v>
      </c>
      <c r="BA23" s="844"/>
      <c r="BB23" s="844"/>
      <c r="BC23" s="844"/>
      <c r="BD23" s="845"/>
      <c r="BE23" s="220"/>
      <c r="BF23" s="220"/>
      <c r="BG23" s="220"/>
      <c r="BH23" s="220"/>
      <c r="BI23" s="220"/>
      <c r="BJ23" s="220"/>
      <c r="BK23" s="220"/>
      <c r="BL23" s="220"/>
      <c r="BM23" s="220"/>
      <c r="BN23" s="220"/>
      <c r="BO23" s="220"/>
      <c r="BP23" s="220"/>
      <c r="BQ23" s="225">
        <v>17</v>
      </c>
      <c r="BR23" s="226"/>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1"/>
    </row>
    <row r="24" spans="1:131" s="222" customFormat="1" ht="26.25" customHeight="1" x14ac:dyDescent="0.15">
      <c r="A24" s="840" t="s">
        <v>394</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19"/>
      <c r="BA24" s="219"/>
      <c r="BB24" s="219"/>
      <c r="BC24" s="219"/>
      <c r="BD24" s="219"/>
      <c r="BE24" s="220"/>
      <c r="BF24" s="220"/>
      <c r="BG24" s="220"/>
      <c r="BH24" s="220"/>
      <c r="BI24" s="220"/>
      <c r="BJ24" s="220"/>
      <c r="BK24" s="220"/>
      <c r="BL24" s="220"/>
      <c r="BM24" s="220"/>
      <c r="BN24" s="220"/>
      <c r="BO24" s="220"/>
      <c r="BP24" s="220"/>
      <c r="BQ24" s="225">
        <v>18</v>
      </c>
      <c r="BR24" s="226"/>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1"/>
    </row>
    <row r="25" spans="1:131" ht="26.25" customHeight="1" thickBot="1" x14ac:dyDescent="0.2">
      <c r="A25" s="757" t="s">
        <v>395</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19"/>
      <c r="BK25" s="219"/>
      <c r="BL25" s="219"/>
      <c r="BM25" s="219"/>
      <c r="BN25" s="219"/>
      <c r="BO25" s="228"/>
      <c r="BP25" s="228"/>
      <c r="BQ25" s="225">
        <v>19</v>
      </c>
      <c r="BR25" s="226"/>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17"/>
    </row>
    <row r="26" spans="1:131" ht="26.25" customHeight="1" x14ac:dyDescent="0.15">
      <c r="A26" s="759" t="s">
        <v>372</v>
      </c>
      <c r="B26" s="760"/>
      <c r="C26" s="760"/>
      <c r="D26" s="760"/>
      <c r="E26" s="760"/>
      <c r="F26" s="760"/>
      <c r="G26" s="760"/>
      <c r="H26" s="760"/>
      <c r="I26" s="760"/>
      <c r="J26" s="760"/>
      <c r="K26" s="760"/>
      <c r="L26" s="760"/>
      <c r="M26" s="760"/>
      <c r="N26" s="760"/>
      <c r="O26" s="760"/>
      <c r="P26" s="761"/>
      <c r="Q26" s="765" t="s">
        <v>396</v>
      </c>
      <c r="R26" s="766"/>
      <c r="S26" s="766"/>
      <c r="T26" s="766"/>
      <c r="U26" s="767"/>
      <c r="V26" s="765" t="s">
        <v>397</v>
      </c>
      <c r="W26" s="766"/>
      <c r="X26" s="766"/>
      <c r="Y26" s="766"/>
      <c r="Z26" s="767"/>
      <c r="AA26" s="765" t="s">
        <v>398</v>
      </c>
      <c r="AB26" s="766"/>
      <c r="AC26" s="766"/>
      <c r="AD26" s="766"/>
      <c r="AE26" s="766"/>
      <c r="AF26" s="846" t="s">
        <v>399</v>
      </c>
      <c r="AG26" s="847"/>
      <c r="AH26" s="847"/>
      <c r="AI26" s="847"/>
      <c r="AJ26" s="848"/>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379</v>
      </c>
      <c r="BF26" s="766"/>
      <c r="BG26" s="766"/>
      <c r="BH26" s="766"/>
      <c r="BI26" s="772"/>
      <c r="BJ26" s="219"/>
      <c r="BK26" s="219"/>
      <c r="BL26" s="219"/>
      <c r="BM26" s="219"/>
      <c r="BN26" s="219"/>
      <c r="BO26" s="228"/>
      <c r="BP26" s="228"/>
      <c r="BQ26" s="225">
        <v>20</v>
      </c>
      <c r="BR26" s="226"/>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17"/>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19"/>
      <c r="BK27" s="219"/>
      <c r="BL27" s="219"/>
      <c r="BM27" s="219"/>
      <c r="BN27" s="219"/>
      <c r="BO27" s="228"/>
      <c r="BP27" s="228"/>
      <c r="BQ27" s="225">
        <v>21</v>
      </c>
      <c r="BR27" s="226"/>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17"/>
    </row>
    <row r="28" spans="1:131" ht="26.25" customHeight="1" thickTop="1" x14ac:dyDescent="0.15">
      <c r="A28" s="229">
        <v>1</v>
      </c>
      <c r="B28" s="781" t="s">
        <v>404</v>
      </c>
      <c r="C28" s="782"/>
      <c r="D28" s="782"/>
      <c r="E28" s="782"/>
      <c r="F28" s="782"/>
      <c r="G28" s="782"/>
      <c r="H28" s="782"/>
      <c r="I28" s="782"/>
      <c r="J28" s="782"/>
      <c r="K28" s="782"/>
      <c r="L28" s="782"/>
      <c r="M28" s="782"/>
      <c r="N28" s="782"/>
      <c r="O28" s="782"/>
      <c r="P28" s="783"/>
      <c r="Q28" s="854">
        <v>874</v>
      </c>
      <c r="R28" s="855"/>
      <c r="S28" s="855"/>
      <c r="T28" s="855"/>
      <c r="U28" s="855"/>
      <c r="V28" s="855">
        <v>812</v>
      </c>
      <c r="W28" s="855"/>
      <c r="X28" s="855"/>
      <c r="Y28" s="855"/>
      <c r="Z28" s="855"/>
      <c r="AA28" s="855">
        <v>62</v>
      </c>
      <c r="AB28" s="855"/>
      <c r="AC28" s="855"/>
      <c r="AD28" s="855"/>
      <c r="AE28" s="856"/>
      <c r="AF28" s="857">
        <v>62</v>
      </c>
      <c r="AG28" s="855"/>
      <c r="AH28" s="855"/>
      <c r="AI28" s="855"/>
      <c r="AJ28" s="858"/>
      <c r="AK28" s="859">
        <v>46</v>
      </c>
      <c r="AL28" s="860"/>
      <c r="AM28" s="860"/>
      <c r="AN28" s="860"/>
      <c r="AO28" s="860"/>
      <c r="AP28" s="860" t="s">
        <v>606</v>
      </c>
      <c r="AQ28" s="860"/>
      <c r="AR28" s="860"/>
      <c r="AS28" s="860"/>
      <c r="AT28" s="860"/>
      <c r="AU28" s="860" t="s">
        <v>606</v>
      </c>
      <c r="AV28" s="860"/>
      <c r="AW28" s="860"/>
      <c r="AX28" s="860"/>
      <c r="AY28" s="860"/>
      <c r="AZ28" s="861"/>
      <c r="BA28" s="861"/>
      <c r="BB28" s="861"/>
      <c r="BC28" s="861"/>
      <c r="BD28" s="861"/>
      <c r="BE28" s="852"/>
      <c r="BF28" s="852"/>
      <c r="BG28" s="852"/>
      <c r="BH28" s="852"/>
      <c r="BI28" s="853"/>
      <c r="BJ28" s="219"/>
      <c r="BK28" s="219"/>
      <c r="BL28" s="219"/>
      <c r="BM28" s="219"/>
      <c r="BN28" s="219"/>
      <c r="BO28" s="228"/>
      <c r="BP28" s="228"/>
      <c r="BQ28" s="225">
        <v>22</v>
      </c>
      <c r="BR28" s="226"/>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17"/>
    </row>
    <row r="29" spans="1:131" ht="26.25" customHeight="1" x14ac:dyDescent="0.15">
      <c r="A29" s="229">
        <v>2</v>
      </c>
      <c r="B29" s="812" t="s">
        <v>405</v>
      </c>
      <c r="C29" s="813"/>
      <c r="D29" s="813"/>
      <c r="E29" s="813"/>
      <c r="F29" s="813"/>
      <c r="G29" s="813"/>
      <c r="H29" s="813"/>
      <c r="I29" s="813"/>
      <c r="J29" s="813"/>
      <c r="K29" s="813"/>
      <c r="L29" s="813"/>
      <c r="M29" s="813"/>
      <c r="N29" s="813"/>
      <c r="O29" s="813"/>
      <c r="P29" s="814"/>
      <c r="Q29" s="815">
        <v>73</v>
      </c>
      <c r="R29" s="816"/>
      <c r="S29" s="816"/>
      <c r="T29" s="816"/>
      <c r="U29" s="816"/>
      <c r="V29" s="816">
        <v>68</v>
      </c>
      <c r="W29" s="816"/>
      <c r="X29" s="816"/>
      <c r="Y29" s="816"/>
      <c r="Z29" s="816"/>
      <c r="AA29" s="816">
        <v>5</v>
      </c>
      <c r="AB29" s="816"/>
      <c r="AC29" s="816"/>
      <c r="AD29" s="816"/>
      <c r="AE29" s="817"/>
      <c r="AF29" s="818">
        <v>5</v>
      </c>
      <c r="AG29" s="819"/>
      <c r="AH29" s="819"/>
      <c r="AI29" s="819"/>
      <c r="AJ29" s="820"/>
      <c r="AK29" s="866">
        <v>28</v>
      </c>
      <c r="AL29" s="862"/>
      <c r="AM29" s="862"/>
      <c r="AN29" s="862"/>
      <c r="AO29" s="862"/>
      <c r="AP29" s="862">
        <v>89</v>
      </c>
      <c r="AQ29" s="862"/>
      <c r="AR29" s="862"/>
      <c r="AS29" s="862"/>
      <c r="AT29" s="862"/>
      <c r="AU29" s="862" t="s">
        <v>606</v>
      </c>
      <c r="AV29" s="862"/>
      <c r="AW29" s="862"/>
      <c r="AX29" s="862"/>
      <c r="AY29" s="862"/>
      <c r="AZ29" s="863"/>
      <c r="BA29" s="863"/>
      <c r="BB29" s="863"/>
      <c r="BC29" s="863"/>
      <c r="BD29" s="863"/>
      <c r="BE29" s="864"/>
      <c r="BF29" s="864"/>
      <c r="BG29" s="864"/>
      <c r="BH29" s="864"/>
      <c r="BI29" s="865"/>
      <c r="BJ29" s="219"/>
      <c r="BK29" s="219"/>
      <c r="BL29" s="219"/>
      <c r="BM29" s="219"/>
      <c r="BN29" s="219"/>
      <c r="BO29" s="228"/>
      <c r="BP29" s="228"/>
      <c r="BQ29" s="225">
        <v>23</v>
      </c>
      <c r="BR29" s="226"/>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17"/>
    </row>
    <row r="30" spans="1:131" ht="26.25" customHeight="1" x14ac:dyDescent="0.15">
      <c r="A30" s="229">
        <v>3</v>
      </c>
      <c r="B30" s="812" t="s">
        <v>406</v>
      </c>
      <c r="C30" s="813"/>
      <c r="D30" s="813"/>
      <c r="E30" s="813"/>
      <c r="F30" s="813"/>
      <c r="G30" s="813"/>
      <c r="H30" s="813"/>
      <c r="I30" s="813"/>
      <c r="J30" s="813"/>
      <c r="K30" s="813"/>
      <c r="L30" s="813"/>
      <c r="M30" s="813"/>
      <c r="N30" s="813"/>
      <c r="O30" s="813"/>
      <c r="P30" s="814"/>
      <c r="Q30" s="815">
        <v>782</v>
      </c>
      <c r="R30" s="816"/>
      <c r="S30" s="816"/>
      <c r="T30" s="816"/>
      <c r="U30" s="816"/>
      <c r="V30" s="816">
        <v>725</v>
      </c>
      <c r="W30" s="816"/>
      <c r="X30" s="816"/>
      <c r="Y30" s="816"/>
      <c r="Z30" s="816"/>
      <c r="AA30" s="816">
        <v>58</v>
      </c>
      <c r="AB30" s="816"/>
      <c r="AC30" s="816"/>
      <c r="AD30" s="816"/>
      <c r="AE30" s="817"/>
      <c r="AF30" s="818">
        <v>58</v>
      </c>
      <c r="AG30" s="819"/>
      <c r="AH30" s="819"/>
      <c r="AI30" s="819"/>
      <c r="AJ30" s="820"/>
      <c r="AK30" s="866">
        <v>99</v>
      </c>
      <c r="AL30" s="862"/>
      <c r="AM30" s="862"/>
      <c r="AN30" s="862"/>
      <c r="AO30" s="862"/>
      <c r="AP30" s="862" t="s">
        <v>606</v>
      </c>
      <c r="AQ30" s="862"/>
      <c r="AR30" s="862"/>
      <c r="AS30" s="862"/>
      <c r="AT30" s="862"/>
      <c r="AU30" s="862" t="s">
        <v>606</v>
      </c>
      <c r="AV30" s="862"/>
      <c r="AW30" s="862"/>
      <c r="AX30" s="862"/>
      <c r="AY30" s="862"/>
      <c r="AZ30" s="863"/>
      <c r="BA30" s="863"/>
      <c r="BB30" s="863"/>
      <c r="BC30" s="863"/>
      <c r="BD30" s="863"/>
      <c r="BE30" s="864"/>
      <c r="BF30" s="864"/>
      <c r="BG30" s="864"/>
      <c r="BH30" s="864"/>
      <c r="BI30" s="865"/>
      <c r="BJ30" s="219"/>
      <c r="BK30" s="219"/>
      <c r="BL30" s="219"/>
      <c r="BM30" s="219"/>
      <c r="BN30" s="219"/>
      <c r="BO30" s="228"/>
      <c r="BP30" s="228"/>
      <c r="BQ30" s="225">
        <v>24</v>
      </c>
      <c r="BR30" s="226"/>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17"/>
    </row>
    <row r="31" spans="1:131" ht="26.25" customHeight="1" x14ac:dyDescent="0.15">
      <c r="A31" s="229">
        <v>4</v>
      </c>
      <c r="B31" s="812" t="s">
        <v>407</v>
      </c>
      <c r="C31" s="813"/>
      <c r="D31" s="813"/>
      <c r="E31" s="813"/>
      <c r="F31" s="813"/>
      <c r="G31" s="813"/>
      <c r="H31" s="813"/>
      <c r="I31" s="813"/>
      <c r="J31" s="813"/>
      <c r="K31" s="813"/>
      <c r="L31" s="813"/>
      <c r="M31" s="813"/>
      <c r="N31" s="813"/>
      <c r="O31" s="813"/>
      <c r="P31" s="814"/>
      <c r="Q31" s="815">
        <v>168</v>
      </c>
      <c r="R31" s="816"/>
      <c r="S31" s="816"/>
      <c r="T31" s="816"/>
      <c r="U31" s="816"/>
      <c r="V31" s="816">
        <v>167</v>
      </c>
      <c r="W31" s="816"/>
      <c r="X31" s="816"/>
      <c r="Y31" s="816"/>
      <c r="Z31" s="816"/>
      <c r="AA31" s="816">
        <v>0</v>
      </c>
      <c r="AB31" s="816"/>
      <c r="AC31" s="816"/>
      <c r="AD31" s="816"/>
      <c r="AE31" s="817"/>
      <c r="AF31" s="818">
        <v>0</v>
      </c>
      <c r="AG31" s="819"/>
      <c r="AH31" s="819"/>
      <c r="AI31" s="819"/>
      <c r="AJ31" s="820"/>
      <c r="AK31" s="866">
        <v>21</v>
      </c>
      <c r="AL31" s="862"/>
      <c r="AM31" s="862"/>
      <c r="AN31" s="862"/>
      <c r="AO31" s="862"/>
      <c r="AP31" s="862" t="s">
        <v>606</v>
      </c>
      <c r="AQ31" s="862"/>
      <c r="AR31" s="862"/>
      <c r="AS31" s="862"/>
      <c r="AT31" s="862"/>
      <c r="AU31" s="862" t="s">
        <v>606</v>
      </c>
      <c r="AV31" s="862"/>
      <c r="AW31" s="862"/>
      <c r="AX31" s="862"/>
      <c r="AY31" s="862"/>
      <c r="AZ31" s="863"/>
      <c r="BA31" s="863"/>
      <c r="BB31" s="863"/>
      <c r="BC31" s="863"/>
      <c r="BD31" s="863"/>
      <c r="BE31" s="864"/>
      <c r="BF31" s="864"/>
      <c r="BG31" s="864"/>
      <c r="BH31" s="864"/>
      <c r="BI31" s="865"/>
      <c r="BJ31" s="219"/>
      <c r="BK31" s="219"/>
      <c r="BL31" s="219"/>
      <c r="BM31" s="219"/>
      <c r="BN31" s="219"/>
      <c r="BO31" s="228"/>
      <c r="BP31" s="228"/>
      <c r="BQ31" s="225">
        <v>25</v>
      </c>
      <c r="BR31" s="226"/>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17"/>
    </row>
    <row r="32" spans="1:131" ht="26.25" customHeight="1" x14ac:dyDescent="0.15">
      <c r="A32" s="229">
        <v>5</v>
      </c>
      <c r="B32" s="812" t="s">
        <v>408</v>
      </c>
      <c r="C32" s="813"/>
      <c r="D32" s="813"/>
      <c r="E32" s="813"/>
      <c r="F32" s="813"/>
      <c r="G32" s="813"/>
      <c r="H32" s="813"/>
      <c r="I32" s="813"/>
      <c r="J32" s="813"/>
      <c r="K32" s="813"/>
      <c r="L32" s="813"/>
      <c r="M32" s="813"/>
      <c r="N32" s="813"/>
      <c r="O32" s="813"/>
      <c r="P32" s="814"/>
      <c r="Q32" s="815">
        <v>117</v>
      </c>
      <c r="R32" s="816"/>
      <c r="S32" s="816"/>
      <c r="T32" s="816"/>
      <c r="U32" s="816"/>
      <c r="V32" s="816">
        <v>108</v>
      </c>
      <c r="W32" s="816"/>
      <c r="X32" s="816"/>
      <c r="Y32" s="816"/>
      <c r="Z32" s="816"/>
      <c r="AA32" s="816">
        <v>9</v>
      </c>
      <c r="AB32" s="816"/>
      <c r="AC32" s="816"/>
      <c r="AD32" s="816"/>
      <c r="AE32" s="817"/>
      <c r="AF32" s="818">
        <v>620</v>
      </c>
      <c r="AG32" s="819"/>
      <c r="AH32" s="819"/>
      <c r="AI32" s="819"/>
      <c r="AJ32" s="820"/>
      <c r="AK32" s="866">
        <v>3</v>
      </c>
      <c r="AL32" s="862"/>
      <c r="AM32" s="862"/>
      <c r="AN32" s="862"/>
      <c r="AO32" s="862"/>
      <c r="AP32" s="862">
        <v>458</v>
      </c>
      <c r="AQ32" s="862"/>
      <c r="AR32" s="862"/>
      <c r="AS32" s="862"/>
      <c r="AT32" s="862"/>
      <c r="AU32" s="862">
        <v>90</v>
      </c>
      <c r="AV32" s="862"/>
      <c r="AW32" s="862"/>
      <c r="AX32" s="862"/>
      <c r="AY32" s="862"/>
      <c r="AZ32" s="863"/>
      <c r="BA32" s="863"/>
      <c r="BB32" s="863"/>
      <c r="BC32" s="863"/>
      <c r="BD32" s="863"/>
      <c r="BE32" s="864" t="s">
        <v>409</v>
      </c>
      <c r="BF32" s="864"/>
      <c r="BG32" s="864"/>
      <c r="BH32" s="864"/>
      <c r="BI32" s="865"/>
      <c r="BJ32" s="219"/>
      <c r="BK32" s="219"/>
      <c r="BL32" s="219"/>
      <c r="BM32" s="219"/>
      <c r="BN32" s="219"/>
      <c r="BO32" s="228"/>
      <c r="BP32" s="228"/>
      <c r="BQ32" s="225">
        <v>26</v>
      </c>
      <c r="BR32" s="226"/>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17"/>
    </row>
    <row r="33" spans="1:131" ht="26.25" customHeight="1" x14ac:dyDescent="0.15">
      <c r="A33" s="229">
        <v>6</v>
      </c>
      <c r="B33" s="812" t="s">
        <v>410</v>
      </c>
      <c r="C33" s="813"/>
      <c r="D33" s="813"/>
      <c r="E33" s="813"/>
      <c r="F33" s="813"/>
      <c r="G33" s="813"/>
      <c r="H33" s="813"/>
      <c r="I33" s="813"/>
      <c r="J33" s="813"/>
      <c r="K33" s="813"/>
      <c r="L33" s="813"/>
      <c r="M33" s="813"/>
      <c r="N33" s="813"/>
      <c r="O33" s="813"/>
      <c r="P33" s="814"/>
      <c r="Q33" s="815">
        <v>94</v>
      </c>
      <c r="R33" s="816"/>
      <c r="S33" s="816"/>
      <c r="T33" s="816"/>
      <c r="U33" s="816"/>
      <c r="V33" s="816">
        <v>91</v>
      </c>
      <c r="W33" s="816"/>
      <c r="X33" s="816"/>
      <c r="Y33" s="816"/>
      <c r="Z33" s="816"/>
      <c r="AA33" s="816">
        <v>3</v>
      </c>
      <c r="AB33" s="816"/>
      <c r="AC33" s="816"/>
      <c r="AD33" s="816"/>
      <c r="AE33" s="817"/>
      <c r="AF33" s="818">
        <v>3</v>
      </c>
      <c r="AG33" s="819"/>
      <c r="AH33" s="819"/>
      <c r="AI33" s="819"/>
      <c r="AJ33" s="820"/>
      <c r="AK33" s="866">
        <v>53</v>
      </c>
      <c r="AL33" s="862"/>
      <c r="AM33" s="862"/>
      <c r="AN33" s="862"/>
      <c r="AO33" s="862"/>
      <c r="AP33" s="862">
        <v>184</v>
      </c>
      <c r="AQ33" s="862"/>
      <c r="AR33" s="862"/>
      <c r="AS33" s="862"/>
      <c r="AT33" s="862"/>
      <c r="AU33" s="862">
        <v>184</v>
      </c>
      <c r="AV33" s="862"/>
      <c r="AW33" s="862"/>
      <c r="AX33" s="862"/>
      <c r="AY33" s="862"/>
      <c r="AZ33" s="863"/>
      <c r="BA33" s="863"/>
      <c r="BB33" s="863"/>
      <c r="BC33" s="863"/>
      <c r="BD33" s="863"/>
      <c r="BE33" s="864" t="s">
        <v>411</v>
      </c>
      <c r="BF33" s="864"/>
      <c r="BG33" s="864"/>
      <c r="BH33" s="864"/>
      <c r="BI33" s="865"/>
      <c r="BJ33" s="219"/>
      <c r="BK33" s="219"/>
      <c r="BL33" s="219"/>
      <c r="BM33" s="219"/>
      <c r="BN33" s="219"/>
      <c r="BO33" s="228"/>
      <c r="BP33" s="228"/>
      <c r="BQ33" s="225">
        <v>27</v>
      </c>
      <c r="BR33" s="226"/>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17"/>
    </row>
    <row r="34" spans="1:131" ht="26.25" customHeight="1" x14ac:dyDescent="0.15">
      <c r="A34" s="229">
        <v>7</v>
      </c>
      <c r="B34" s="812" t="s">
        <v>412</v>
      </c>
      <c r="C34" s="813"/>
      <c r="D34" s="813"/>
      <c r="E34" s="813"/>
      <c r="F34" s="813"/>
      <c r="G34" s="813"/>
      <c r="H34" s="813"/>
      <c r="I34" s="813"/>
      <c r="J34" s="813"/>
      <c r="K34" s="813"/>
      <c r="L34" s="813"/>
      <c r="M34" s="813"/>
      <c r="N34" s="813"/>
      <c r="O34" s="813"/>
      <c r="P34" s="814"/>
      <c r="Q34" s="815">
        <v>251</v>
      </c>
      <c r="R34" s="816"/>
      <c r="S34" s="816"/>
      <c r="T34" s="816"/>
      <c r="U34" s="816"/>
      <c r="V34" s="816">
        <v>230</v>
      </c>
      <c r="W34" s="816"/>
      <c r="X34" s="816"/>
      <c r="Y34" s="816"/>
      <c r="Z34" s="816"/>
      <c r="AA34" s="816">
        <v>21</v>
      </c>
      <c r="AB34" s="816"/>
      <c r="AC34" s="816"/>
      <c r="AD34" s="816"/>
      <c r="AE34" s="817"/>
      <c r="AF34" s="818">
        <v>21</v>
      </c>
      <c r="AG34" s="819"/>
      <c r="AH34" s="819"/>
      <c r="AI34" s="819"/>
      <c r="AJ34" s="820"/>
      <c r="AK34" s="866">
        <v>128</v>
      </c>
      <c r="AL34" s="862"/>
      <c r="AM34" s="862"/>
      <c r="AN34" s="862"/>
      <c r="AO34" s="862"/>
      <c r="AP34" s="862">
        <v>734</v>
      </c>
      <c r="AQ34" s="862"/>
      <c r="AR34" s="862"/>
      <c r="AS34" s="862"/>
      <c r="AT34" s="862"/>
      <c r="AU34" s="862">
        <v>621</v>
      </c>
      <c r="AV34" s="862"/>
      <c r="AW34" s="862"/>
      <c r="AX34" s="862"/>
      <c r="AY34" s="862"/>
      <c r="AZ34" s="863"/>
      <c r="BA34" s="863"/>
      <c r="BB34" s="863"/>
      <c r="BC34" s="863"/>
      <c r="BD34" s="863"/>
      <c r="BE34" s="864" t="s">
        <v>413</v>
      </c>
      <c r="BF34" s="864"/>
      <c r="BG34" s="864"/>
      <c r="BH34" s="864"/>
      <c r="BI34" s="865"/>
      <c r="BJ34" s="219"/>
      <c r="BK34" s="219"/>
      <c r="BL34" s="219"/>
      <c r="BM34" s="219"/>
      <c r="BN34" s="219"/>
      <c r="BO34" s="228"/>
      <c r="BP34" s="228"/>
      <c r="BQ34" s="225">
        <v>28</v>
      </c>
      <c r="BR34" s="226"/>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17"/>
    </row>
    <row r="35" spans="1:131" ht="26.25" customHeight="1" x14ac:dyDescent="0.15">
      <c r="A35" s="229">
        <v>8</v>
      </c>
      <c r="B35" s="812" t="s">
        <v>414</v>
      </c>
      <c r="C35" s="813"/>
      <c r="D35" s="813"/>
      <c r="E35" s="813"/>
      <c r="F35" s="813"/>
      <c r="G35" s="813"/>
      <c r="H35" s="813"/>
      <c r="I35" s="813"/>
      <c r="J35" s="813"/>
      <c r="K35" s="813"/>
      <c r="L35" s="813"/>
      <c r="M35" s="813"/>
      <c r="N35" s="813"/>
      <c r="O35" s="813"/>
      <c r="P35" s="814"/>
      <c r="Q35" s="815">
        <v>74</v>
      </c>
      <c r="R35" s="816"/>
      <c r="S35" s="816"/>
      <c r="T35" s="816"/>
      <c r="U35" s="816"/>
      <c r="V35" s="816">
        <v>71</v>
      </c>
      <c r="W35" s="816"/>
      <c r="X35" s="816"/>
      <c r="Y35" s="816"/>
      <c r="Z35" s="816"/>
      <c r="AA35" s="816">
        <v>3</v>
      </c>
      <c r="AB35" s="816"/>
      <c r="AC35" s="816"/>
      <c r="AD35" s="816"/>
      <c r="AE35" s="817"/>
      <c r="AF35" s="818">
        <v>3</v>
      </c>
      <c r="AG35" s="819"/>
      <c r="AH35" s="819"/>
      <c r="AI35" s="819"/>
      <c r="AJ35" s="820"/>
      <c r="AK35" s="866">
        <v>49</v>
      </c>
      <c r="AL35" s="862"/>
      <c r="AM35" s="862"/>
      <c r="AN35" s="862"/>
      <c r="AO35" s="862"/>
      <c r="AP35" s="862">
        <v>6</v>
      </c>
      <c r="AQ35" s="862"/>
      <c r="AR35" s="862"/>
      <c r="AS35" s="862"/>
      <c r="AT35" s="862"/>
      <c r="AU35" s="862" t="s">
        <v>606</v>
      </c>
      <c r="AV35" s="862"/>
      <c r="AW35" s="862"/>
      <c r="AX35" s="862"/>
      <c r="AY35" s="862"/>
      <c r="AZ35" s="863"/>
      <c r="BA35" s="863"/>
      <c r="BB35" s="863"/>
      <c r="BC35" s="863"/>
      <c r="BD35" s="863"/>
      <c r="BE35" s="864" t="s">
        <v>415</v>
      </c>
      <c r="BF35" s="864"/>
      <c r="BG35" s="864"/>
      <c r="BH35" s="864"/>
      <c r="BI35" s="865"/>
      <c r="BJ35" s="219"/>
      <c r="BK35" s="219"/>
      <c r="BL35" s="219"/>
      <c r="BM35" s="219"/>
      <c r="BN35" s="219"/>
      <c r="BO35" s="228"/>
      <c r="BP35" s="228"/>
      <c r="BQ35" s="225">
        <v>29</v>
      </c>
      <c r="BR35" s="226"/>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17"/>
    </row>
    <row r="36" spans="1:131" ht="26.25" customHeight="1" x14ac:dyDescent="0.15">
      <c r="A36" s="229">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6"/>
      <c r="AL36" s="862"/>
      <c r="AM36" s="862"/>
      <c r="AN36" s="862"/>
      <c r="AO36" s="862"/>
      <c r="AP36" s="862"/>
      <c r="AQ36" s="862"/>
      <c r="AR36" s="862"/>
      <c r="AS36" s="862"/>
      <c r="AT36" s="862"/>
      <c r="AU36" s="862"/>
      <c r="AV36" s="862"/>
      <c r="AW36" s="862"/>
      <c r="AX36" s="862"/>
      <c r="AY36" s="862"/>
      <c r="AZ36" s="863"/>
      <c r="BA36" s="863"/>
      <c r="BB36" s="863"/>
      <c r="BC36" s="863"/>
      <c r="BD36" s="863"/>
      <c r="BE36" s="864"/>
      <c r="BF36" s="864"/>
      <c r="BG36" s="864"/>
      <c r="BH36" s="864"/>
      <c r="BI36" s="865"/>
      <c r="BJ36" s="219"/>
      <c r="BK36" s="219"/>
      <c r="BL36" s="219"/>
      <c r="BM36" s="219"/>
      <c r="BN36" s="219"/>
      <c r="BO36" s="228"/>
      <c r="BP36" s="228"/>
      <c r="BQ36" s="225">
        <v>30</v>
      </c>
      <c r="BR36" s="226"/>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17"/>
    </row>
    <row r="37" spans="1:131" ht="26.25" customHeight="1" x14ac:dyDescent="0.15">
      <c r="A37" s="229">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6"/>
      <c r="AL37" s="862"/>
      <c r="AM37" s="862"/>
      <c r="AN37" s="862"/>
      <c r="AO37" s="862"/>
      <c r="AP37" s="862"/>
      <c r="AQ37" s="862"/>
      <c r="AR37" s="862"/>
      <c r="AS37" s="862"/>
      <c r="AT37" s="862"/>
      <c r="AU37" s="862"/>
      <c r="AV37" s="862"/>
      <c r="AW37" s="862"/>
      <c r="AX37" s="862"/>
      <c r="AY37" s="862"/>
      <c r="AZ37" s="863"/>
      <c r="BA37" s="863"/>
      <c r="BB37" s="863"/>
      <c r="BC37" s="863"/>
      <c r="BD37" s="863"/>
      <c r="BE37" s="864"/>
      <c r="BF37" s="864"/>
      <c r="BG37" s="864"/>
      <c r="BH37" s="864"/>
      <c r="BI37" s="865"/>
      <c r="BJ37" s="219"/>
      <c r="BK37" s="219"/>
      <c r="BL37" s="219"/>
      <c r="BM37" s="219"/>
      <c r="BN37" s="219"/>
      <c r="BO37" s="228"/>
      <c r="BP37" s="228"/>
      <c r="BQ37" s="225">
        <v>31</v>
      </c>
      <c r="BR37" s="226"/>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17"/>
    </row>
    <row r="38" spans="1:131" ht="26.25" customHeight="1" x14ac:dyDescent="0.15">
      <c r="A38" s="229">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6"/>
      <c r="AL38" s="862"/>
      <c r="AM38" s="862"/>
      <c r="AN38" s="862"/>
      <c r="AO38" s="862"/>
      <c r="AP38" s="862"/>
      <c r="AQ38" s="862"/>
      <c r="AR38" s="862"/>
      <c r="AS38" s="862"/>
      <c r="AT38" s="862"/>
      <c r="AU38" s="862"/>
      <c r="AV38" s="862"/>
      <c r="AW38" s="862"/>
      <c r="AX38" s="862"/>
      <c r="AY38" s="862"/>
      <c r="AZ38" s="863"/>
      <c r="BA38" s="863"/>
      <c r="BB38" s="863"/>
      <c r="BC38" s="863"/>
      <c r="BD38" s="863"/>
      <c r="BE38" s="864"/>
      <c r="BF38" s="864"/>
      <c r="BG38" s="864"/>
      <c r="BH38" s="864"/>
      <c r="BI38" s="865"/>
      <c r="BJ38" s="219"/>
      <c r="BK38" s="219"/>
      <c r="BL38" s="219"/>
      <c r="BM38" s="219"/>
      <c r="BN38" s="219"/>
      <c r="BO38" s="228"/>
      <c r="BP38" s="228"/>
      <c r="BQ38" s="225">
        <v>32</v>
      </c>
      <c r="BR38" s="226"/>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17"/>
    </row>
    <row r="39" spans="1:131" ht="26.25" customHeight="1" x14ac:dyDescent="0.15">
      <c r="A39" s="229">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6"/>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219"/>
      <c r="BK39" s="219"/>
      <c r="BL39" s="219"/>
      <c r="BM39" s="219"/>
      <c r="BN39" s="219"/>
      <c r="BO39" s="228"/>
      <c r="BP39" s="228"/>
      <c r="BQ39" s="225">
        <v>33</v>
      </c>
      <c r="BR39" s="226"/>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17"/>
    </row>
    <row r="40" spans="1:131" ht="26.25" customHeight="1" x14ac:dyDescent="0.15">
      <c r="A40" s="225">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6"/>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219"/>
      <c r="BK40" s="219"/>
      <c r="BL40" s="219"/>
      <c r="BM40" s="219"/>
      <c r="BN40" s="219"/>
      <c r="BO40" s="228"/>
      <c r="BP40" s="228"/>
      <c r="BQ40" s="225">
        <v>34</v>
      </c>
      <c r="BR40" s="226"/>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17"/>
    </row>
    <row r="41" spans="1:131" ht="26.25" customHeight="1" x14ac:dyDescent="0.15">
      <c r="A41" s="225">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6"/>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19"/>
      <c r="BK41" s="219"/>
      <c r="BL41" s="219"/>
      <c r="BM41" s="219"/>
      <c r="BN41" s="219"/>
      <c r="BO41" s="228"/>
      <c r="BP41" s="228"/>
      <c r="BQ41" s="225">
        <v>35</v>
      </c>
      <c r="BR41" s="226"/>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17"/>
    </row>
    <row r="42" spans="1:131" ht="26.25" customHeight="1" x14ac:dyDescent="0.15">
      <c r="A42" s="225">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6"/>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19"/>
      <c r="BK42" s="219"/>
      <c r="BL42" s="219"/>
      <c r="BM42" s="219"/>
      <c r="BN42" s="219"/>
      <c r="BO42" s="228"/>
      <c r="BP42" s="228"/>
      <c r="BQ42" s="225">
        <v>36</v>
      </c>
      <c r="BR42" s="226"/>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17"/>
    </row>
    <row r="43" spans="1:131" ht="26.25" customHeight="1" x14ac:dyDescent="0.15">
      <c r="A43" s="225">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6"/>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19"/>
      <c r="BK43" s="219"/>
      <c r="BL43" s="219"/>
      <c r="BM43" s="219"/>
      <c r="BN43" s="219"/>
      <c r="BO43" s="228"/>
      <c r="BP43" s="228"/>
      <c r="BQ43" s="225">
        <v>37</v>
      </c>
      <c r="BR43" s="226"/>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17"/>
    </row>
    <row r="44" spans="1:131" ht="26.25" customHeight="1" x14ac:dyDescent="0.15">
      <c r="A44" s="225">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6"/>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19"/>
      <c r="BK44" s="219"/>
      <c r="BL44" s="219"/>
      <c r="BM44" s="219"/>
      <c r="BN44" s="219"/>
      <c r="BO44" s="228"/>
      <c r="BP44" s="228"/>
      <c r="BQ44" s="225">
        <v>38</v>
      </c>
      <c r="BR44" s="226"/>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17"/>
    </row>
    <row r="45" spans="1:131" ht="26.25" customHeight="1" x14ac:dyDescent="0.15">
      <c r="A45" s="225">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6"/>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19"/>
      <c r="BK45" s="219"/>
      <c r="BL45" s="219"/>
      <c r="BM45" s="219"/>
      <c r="BN45" s="219"/>
      <c r="BO45" s="228"/>
      <c r="BP45" s="228"/>
      <c r="BQ45" s="225">
        <v>39</v>
      </c>
      <c r="BR45" s="226"/>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17"/>
    </row>
    <row r="46" spans="1:131" ht="26.25" customHeight="1" x14ac:dyDescent="0.15">
      <c r="A46" s="225">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6"/>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19"/>
      <c r="BK46" s="219"/>
      <c r="BL46" s="219"/>
      <c r="BM46" s="219"/>
      <c r="BN46" s="219"/>
      <c r="BO46" s="228"/>
      <c r="BP46" s="228"/>
      <c r="BQ46" s="225">
        <v>40</v>
      </c>
      <c r="BR46" s="226"/>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17"/>
    </row>
    <row r="47" spans="1:131" ht="26.25" customHeight="1" x14ac:dyDescent="0.15">
      <c r="A47" s="225">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6"/>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19"/>
      <c r="BK47" s="219"/>
      <c r="BL47" s="219"/>
      <c r="BM47" s="219"/>
      <c r="BN47" s="219"/>
      <c r="BO47" s="228"/>
      <c r="BP47" s="228"/>
      <c r="BQ47" s="225">
        <v>41</v>
      </c>
      <c r="BR47" s="226"/>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17"/>
    </row>
    <row r="48" spans="1:131" ht="26.25" customHeight="1" x14ac:dyDescent="0.15">
      <c r="A48" s="225">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6"/>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19"/>
      <c r="BK48" s="219"/>
      <c r="BL48" s="219"/>
      <c r="BM48" s="219"/>
      <c r="BN48" s="219"/>
      <c r="BO48" s="228"/>
      <c r="BP48" s="228"/>
      <c r="BQ48" s="225">
        <v>42</v>
      </c>
      <c r="BR48" s="226"/>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17"/>
    </row>
    <row r="49" spans="1:131" ht="26.25" customHeight="1" x14ac:dyDescent="0.15">
      <c r="A49" s="225">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6"/>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19"/>
      <c r="BK49" s="219"/>
      <c r="BL49" s="219"/>
      <c r="BM49" s="219"/>
      <c r="BN49" s="219"/>
      <c r="BO49" s="228"/>
      <c r="BP49" s="228"/>
      <c r="BQ49" s="225">
        <v>43</v>
      </c>
      <c r="BR49" s="226"/>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17"/>
    </row>
    <row r="50" spans="1:131" ht="26.25" customHeight="1" x14ac:dyDescent="0.15">
      <c r="A50" s="225">
        <v>23</v>
      </c>
      <c r="B50" s="812"/>
      <c r="C50" s="813"/>
      <c r="D50" s="813"/>
      <c r="E50" s="813"/>
      <c r="F50" s="813"/>
      <c r="G50" s="813"/>
      <c r="H50" s="813"/>
      <c r="I50" s="813"/>
      <c r="J50" s="813"/>
      <c r="K50" s="813"/>
      <c r="L50" s="813"/>
      <c r="M50" s="813"/>
      <c r="N50" s="813"/>
      <c r="O50" s="813"/>
      <c r="P50" s="814"/>
      <c r="Q50" s="867"/>
      <c r="R50" s="868"/>
      <c r="S50" s="868"/>
      <c r="T50" s="868"/>
      <c r="U50" s="868"/>
      <c r="V50" s="868"/>
      <c r="W50" s="868"/>
      <c r="X50" s="868"/>
      <c r="Y50" s="868"/>
      <c r="Z50" s="868"/>
      <c r="AA50" s="868"/>
      <c r="AB50" s="868"/>
      <c r="AC50" s="868"/>
      <c r="AD50" s="868"/>
      <c r="AE50" s="869"/>
      <c r="AF50" s="818"/>
      <c r="AG50" s="819"/>
      <c r="AH50" s="819"/>
      <c r="AI50" s="819"/>
      <c r="AJ50" s="820"/>
      <c r="AK50" s="871"/>
      <c r="AL50" s="868"/>
      <c r="AM50" s="868"/>
      <c r="AN50" s="868"/>
      <c r="AO50" s="868"/>
      <c r="AP50" s="868"/>
      <c r="AQ50" s="868"/>
      <c r="AR50" s="868"/>
      <c r="AS50" s="868"/>
      <c r="AT50" s="868"/>
      <c r="AU50" s="868"/>
      <c r="AV50" s="868"/>
      <c r="AW50" s="868"/>
      <c r="AX50" s="868"/>
      <c r="AY50" s="868"/>
      <c r="AZ50" s="870"/>
      <c r="BA50" s="870"/>
      <c r="BB50" s="870"/>
      <c r="BC50" s="870"/>
      <c r="BD50" s="870"/>
      <c r="BE50" s="864"/>
      <c r="BF50" s="864"/>
      <c r="BG50" s="864"/>
      <c r="BH50" s="864"/>
      <c r="BI50" s="865"/>
      <c r="BJ50" s="219"/>
      <c r="BK50" s="219"/>
      <c r="BL50" s="219"/>
      <c r="BM50" s="219"/>
      <c r="BN50" s="219"/>
      <c r="BO50" s="228"/>
      <c r="BP50" s="228"/>
      <c r="BQ50" s="225">
        <v>44</v>
      </c>
      <c r="BR50" s="226"/>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17"/>
    </row>
    <row r="51" spans="1:131" ht="26.25" customHeight="1" x14ac:dyDescent="0.15">
      <c r="A51" s="225">
        <v>24</v>
      </c>
      <c r="B51" s="812"/>
      <c r="C51" s="813"/>
      <c r="D51" s="813"/>
      <c r="E51" s="813"/>
      <c r="F51" s="813"/>
      <c r="G51" s="813"/>
      <c r="H51" s="813"/>
      <c r="I51" s="813"/>
      <c r="J51" s="813"/>
      <c r="K51" s="813"/>
      <c r="L51" s="813"/>
      <c r="M51" s="813"/>
      <c r="N51" s="813"/>
      <c r="O51" s="813"/>
      <c r="P51" s="814"/>
      <c r="Q51" s="867"/>
      <c r="R51" s="868"/>
      <c r="S51" s="868"/>
      <c r="T51" s="868"/>
      <c r="U51" s="868"/>
      <c r="V51" s="868"/>
      <c r="W51" s="868"/>
      <c r="X51" s="868"/>
      <c r="Y51" s="868"/>
      <c r="Z51" s="868"/>
      <c r="AA51" s="868"/>
      <c r="AB51" s="868"/>
      <c r="AC51" s="868"/>
      <c r="AD51" s="868"/>
      <c r="AE51" s="869"/>
      <c r="AF51" s="818"/>
      <c r="AG51" s="819"/>
      <c r="AH51" s="819"/>
      <c r="AI51" s="819"/>
      <c r="AJ51" s="820"/>
      <c r="AK51" s="871"/>
      <c r="AL51" s="868"/>
      <c r="AM51" s="868"/>
      <c r="AN51" s="868"/>
      <c r="AO51" s="868"/>
      <c r="AP51" s="868"/>
      <c r="AQ51" s="868"/>
      <c r="AR51" s="868"/>
      <c r="AS51" s="868"/>
      <c r="AT51" s="868"/>
      <c r="AU51" s="868"/>
      <c r="AV51" s="868"/>
      <c r="AW51" s="868"/>
      <c r="AX51" s="868"/>
      <c r="AY51" s="868"/>
      <c r="AZ51" s="870"/>
      <c r="BA51" s="870"/>
      <c r="BB51" s="870"/>
      <c r="BC51" s="870"/>
      <c r="BD51" s="870"/>
      <c r="BE51" s="864"/>
      <c r="BF51" s="864"/>
      <c r="BG51" s="864"/>
      <c r="BH51" s="864"/>
      <c r="BI51" s="865"/>
      <c r="BJ51" s="219"/>
      <c r="BK51" s="219"/>
      <c r="BL51" s="219"/>
      <c r="BM51" s="219"/>
      <c r="BN51" s="219"/>
      <c r="BO51" s="228"/>
      <c r="BP51" s="228"/>
      <c r="BQ51" s="225">
        <v>45</v>
      </c>
      <c r="BR51" s="226"/>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17"/>
    </row>
    <row r="52" spans="1:131" ht="26.25" customHeight="1" x14ac:dyDescent="0.15">
      <c r="A52" s="225">
        <v>25</v>
      </c>
      <c r="B52" s="812"/>
      <c r="C52" s="813"/>
      <c r="D52" s="813"/>
      <c r="E52" s="813"/>
      <c r="F52" s="813"/>
      <c r="G52" s="813"/>
      <c r="H52" s="813"/>
      <c r="I52" s="813"/>
      <c r="J52" s="813"/>
      <c r="K52" s="813"/>
      <c r="L52" s="813"/>
      <c r="M52" s="813"/>
      <c r="N52" s="813"/>
      <c r="O52" s="813"/>
      <c r="P52" s="814"/>
      <c r="Q52" s="867"/>
      <c r="R52" s="868"/>
      <c r="S52" s="868"/>
      <c r="T52" s="868"/>
      <c r="U52" s="868"/>
      <c r="V52" s="868"/>
      <c r="W52" s="868"/>
      <c r="X52" s="868"/>
      <c r="Y52" s="868"/>
      <c r="Z52" s="868"/>
      <c r="AA52" s="868"/>
      <c r="AB52" s="868"/>
      <c r="AC52" s="868"/>
      <c r="AD52" s="868"/>
      <c r="AE52" s="869"/>
      <c r="AF52" s="818"/>
      <c r="AG52" s="819"/>
      <c r="AH52" s="819"/>
      <c r="AI52" s="819"/>
      <c r="AJ52" s="820"/>
      <c r="AK52" s="871"/>
      <c r="AL52" s="868"/>
      <c r="AM52" s="868"/>
      <c r="AN52" s="868"/>
      <c r="AO52" s="868"/>
      <c r="AP52" s="868"/>
      <c r="AQ52" s="868"/>
      <c r="AR52" s="868"/>
      <c r="AS52" s="868"/>
      <c r="AT52" s="868"/>
      <c r="AU52" s="868"/>
      <c r="AV52" s="868"/>
      <c r="AW52" s="868"/>
      <c r="AX52" s="868"/>
      <c r="AY52" s="868"/>
      <c r="AZ52" s="870"/>
      <c r="BA52" s="870"/>
      <c r="BB52" s="870"/>
      <c r="BC52" s="870"/>
      <c r="BD52" s="870"/>
      <c r="BE52" s="864"/>
      <c r="BF52" s="864"/>
      <c r="BG52" s="864"/>
      <c r="BH52" s="864"/>
      <c r="BI52" s="865"/>
      <c r="BJ52" s="219"/>
      <c r="BK52" s="219"/>
      <c r="BL52" s="219"/>
      <c r="BM52" s="219"/>
      <c r="BN52" s="219"/>
      <c r="BO52" s="228"/>
      <c r="BP52" s="228"/>
      <c r="BQ52" s="225">
        <v>46</v>
      </c>
      <c r="BR52" s="226"/>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17"/>
    </row>
    <row r="53" spans="1:131" ht="26.25" customHeight="1" x14ac:dyDescent="0.15">
      <c r="A53" s="225">
        <v>26</v>
      </c>
      <c r="B53" s="812"/>
      <c r="C53" s="813"/>
      <c r="D53" s="813"/>
      <c r="E53" s="813"/>
      <c r="F53" s="813"/>
      <c r="G53" s="813"/>
      <c r="H53" s="813"/>
      <c r="I53" s="813"/>
      <c r="J53" s="813"/>
      <c r="K53" s="813"/>
      <c r="L53" s="813"/>
      <c r="M53" s="813"/>
      <c r="N53" s="813"/>
      <c r="O53" s="813"/>
      <c r="P53" s="814"/>
      <c r="Q53" s="867"/>
      <c r="R53" s="868"/>
      <c r="S53" s="868"/>
      <c r="T53" s="868"/>
      <c r="U53" s="868"/>
      <c r="V53" s="868"/>
      <c r="W53" s="868"/>
      <c r="X53" s="868"/>
      <c r="Y53" s="868"/>
      <c r="Z53" s="868"/>
      <c r="AA53" s="868"/>
      <c r="AB53" s="868"/>
      <c r="AC53" s="868"/>
      <c r="AD53" s="868"/>
      <c r="AE53" s="869"/>
      <c r="AF53" s="818"/>
      <c r="AG53" s="819"/>
      <c r="AH53" s="819"/>
      <c r="AI53" s="819"/>
      <c r="AJ53" s="820"/>
      <c r="AK53" s="871"/>
      <c r="AL53" s="868"/>
      <c r="AM53" s="868"/>
      <c r="AN53" s="868"/>
      <c r="AO53" s="868"/>
      <c r="AP53" s="868"/>
      <c r="AQ53" s="868"/>
      <c r="AR53" s="868"/>
      <c r="AS53" s="868"/>
      <c r="AT53" s="868"/>
      <c r="AU53" s="868"/>
      <c r="AV53" s="868"/>
      <c r="AW53" s="868"/>
      <c r="AX53" s="868"/>
      <c r="AY53" s="868"/>
      <c r="AZ53" s="870"/>
      <c r="BA53" s="870"/>
      <c r="BB53" s="870"/>
      <c r="BC53" s="870"/>
      <c r="BD53" s="870"/>
      <c r="BE53" s="864"/>
      <c r="BF53" s="864"/>
      <c r="BG53" s="864"/>
      <c r="BH53" s="864"/>
      <c r="BI53" s="865"/>
      <c r="BJ53" s="219"/>
      <c r="BK53" s="219"/>
      <c r="BL53" s="219"/>
      <c r="BM53" s="219"/>
      <c r="BN53" s="219"/>
      <c r="BO53" s="228"/>
      <c r="BP53" s="228"/>
      <c r="BQ53" s="225">
        <v>47</v>
      </c>
      <c r="BR53" s="226"/>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17"/>
    </row>
    <row r="54" spans="1:131" ht="26.25" customHeight="1" x14ac:dyDescent="0.15">
      <c r="A54" s="225">
        <v>27</v>
      </c>
      <c r="B54" s="812"/>
      <c r="C54" s="813"/>
      <c r="D54" s="813"/>
      <c r="E54" s="813"/>
      <c r="F54" s="813"/>
      <c r="G54" s="813"/>
      <c r="H54" s="813"/>
      <c r="I54" s="813"/>
      <c r="J54" s="813"/>
      <c r="K54" s="813"/>
      <c r="L54" s="813"/>
      <c r="M54" s="813"/>
      <c r="N54" s="813"/>
      <c r="O54" s="813"/>
      <c r="P54" s="814"/>
      <c r="Q54" s="867"/>
      <c r="R54" s="868"/>
      <c r="S54" s="868"/>
      <c r="T54" s="868"/>
      <c r="U54" s="868"/>
      <c r="V54" s="868"/>
      <c r="W54" s="868"/>
      <c r="X54" s="868"/>
      <c r="Y54" s="868"/>
      <c r="Z54" s="868"/>
      <c r="AA54" s="868"/>
      <c r="AB54" s="868"/>
      <c r="AC54" s="868"/>
      <c r="AD54" s="868"/>
      <c r="AE54" s="869"/>
      <c r="AF54" s="818"/>
      <c r="AG54" s="819"/>
      <c r="AH54" s="819"/>
      <c r="AI54" s="819"/>
      <c r="AJ54" s="820"/>
      <c r="AK54" s="871"/>
      <c r="AL54" s="868"/>
      <c r="AM54" s="868"/>
      <c r="AN54" s="868"/>
      <c r="AO54" s="868"/>
      <c r="AP54" s="868"/>
      <c r="AQ54" s="868"/>
      <c r="AR54" s="868"/>
      <c r="AS54" s="868"/>
      <c r="AT54" s="868"/>
      <c r="AU54" s="868"/>
      <c r="AV54" s="868"/>
      <c r="AW54" s="868"/>
      <c r="AX54" s="868"/>
      <c r="AY54" s="868"/>
      <c r="AZ54" s="870"/>
      <c r="BA54" s="870"/>
      <c r="BB54" s="870"/>
      <c r="BC54" s="870"/>
      <c r="BD54" s="870"/>
      <c r="BE54" s="864"/>
      <c r="BF54" s="864"/>
      <c r="BG54" s="864"/>
      <c r="BH54" s="864"/>
      <c r="BI54" s="865"/>
      <c r="BJ54" s="219"/>
      <c r="BK54" s="219"/>
      <c r="BL54" s="219"/>
      <c r="BM54" s="219"/>
      <c r="BN54" s="219"/>
      <c r="BO54" s="228"/>
      <c r="BP54" s="228"/>
      <c r="BQ54" s="225">
        <v>48</v>
      </c>
      <c r="BR54" s="226"/>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17"/>
    </row>
    <row r="55" spans="1:131" ht="26.25" customHeight="1" x14ac:dyDescent="0.15">
      <c r="A55" s="225">
        <v>28</v>
      </c>
      <c r="B55" s="812"/>
      <c r="C55" s="813"/>
      <c r="D55" s="813"/>
      <c r="E55" s="813"/>
      <c r="F55" s="813"/>
      <c r="G55" s="813"/>
      <c r="H55" s="813"/>
      <c r="I55" s="813"/>
      <c r="J55" s="813"/>
      <c r="K55" s="813"/>
      <c r="L55" s="813"/>
      <c r="M55" s="813"/>
      <c r="N55" s="813"/>
      <c r="O55" s="813"/>
      <c r="P55" s="814"/>
      <c r="Q55" s="867"/>
      <c r="R55" s="868"/>
      <c r="S55" s="868"/>
      <c r="T55" s="868"/>
      <c r="U55" s="868"/>
      <c r="V55" s="868"/>
      <c r="W55" s="868"/>
      <c r="X55" s="868"/>
      <c r="Y55" s="868"/>
      <c r="Z55" s="868"/>
      <c r="AA55" s="868"/>
      <c r="AB55" s="868"/>
      <c r="AC55" s="868"/>
      <c r="AD55" s="868"/>
      <c r="AE55" s="869"/>
      <c r="AF55" s="818"/>
      <c r="AG55" s="819"/>
      <c r="AH55" s="819"/>
      <c r="AI55" s="819"/>
      <c r="AJ55" s="820"/>
      <c r="AK55" s="871"/>
      <c r="AL55" s="868"/>
      <c r="AM55" s="868"/>
      <c r="AN55" s="868"/>
      <c r="AO55" s="868"/>
      <c r="AP55" s="868"/>
      <c r="AQ55" s="868"/>
      <c r="AR55" s="868"/>
      <c r="AS55" s="868"/>
      <c r="AT55" s="868"/>
      <c r="AU55" s="868"/>
      <c r="AV55" s="868"/>
      <c r="AW55" s="868"/>
      <c r="AX55" s="868"/>
      <c r="AY55" s="868"/>
      <c r="AZ55" s="870"/>
      <c r="BA55" s="870"/>
      <c r="BB55" s="870"/>
      <c r="BC55" s="870"/>
      <c r="BD55" s="870"/>
      <c r="BE55" s="864"/>
      <c r="BF55" s="864"/>
      <c r="BG55" s="864"/>
      <c r="BH55" s="864"/>
      <c r="BI55" s="865"/>
      <c r="BJ55" s="219"/>
      <c r="BK55" s="219"/>
      <c r="BL55" s="219"/>
      <c r="BM55" s="219"/>
      <c r="BN55" s="219"/>
      <c r="BO55" s="228"/>
      <c r="BP55" s="228"/>
      <c r="BQ55" s="225">
        <v>49</v>
      </c>
      <c r="BR55" s="226"/>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17"/>
    </row>
    <row r="56" spans="1:131" ht="26.25" customHeight="1" x14ac:dyDescent="0.15">
      <c r="A56" s="225">
        <v>29</v>
      </c>
      <c r="B56" s="812"/>
      <c r="C56" s="813"/>
      <c r="D56" s="813"/>
      <c r="E56" s="813"/>
      <c r="F56" s="813"/>
      <c r="G56" s="813"/>
      <c r="H56" s="813"/>
      <c r="I56" s="813"/>
      <c r="J56" s="813"/>
      <c r="K56" s="813"/>
      <c r="L56" s="813"/>
      <c r="M56" s="813"/>
      <c r="N56" s="813"/>
      <c r="O56" s="813"/>
      <c r="P56" s="814"/>
      <c r="Q56" s="867"/>
      <c r="R56" s="868"/>
      <c r="S56" s="868"/>
      <c r="T56" s="868"/>
      <c r="U56" s="868"/>
      <c r="V56" s="868"/>
      <c r="W56" s="868"/>
      <c r="X56" s="868"/>
      <c r="Y56" s="868"/>
      <c r="Z56" s="868"/>
      <c r="AA56" s="868"/>
      <c r="AB56" s="868"/>
      <c r="AC56" s="868"/>
      <c r="AD56" s="868"/>
      <c r="AE56" s="869"/>
      <c r="AF56" s="818"/>
      <c r="AG56" s="819"/>
      <c r="AH56" s="819"/>
      <c r="AI56" s="819"/>
      <c r="AJ56" s="820"/>
      <c r="AK56" s="871"/>
      <c r="AL56" s="868"/>
      <c r="AM56" s="868"/>
      <c r="AN56" s="868"/>
      <c r="AO56" s="868"/>
      <c r="AP56" s="868"/>
      <c r="AQ56" s="868"/>
      <c r="AR56" s="868"/>
      <c r="AS56" s="868"/>
      <c r="AT56" s="868"/>
      <c r="AU56" s="868"/>
      <c r="AV56" s="868"/>
      <c r="AW56" s="868"/>
      <c r="AX56" s="868"/>
      <c r="AY56" s="868"/>
      <c r="AZ56" s="870"/>
      <c r="BA56" s="870"/>
      <c r="BB56" s="870"/>
      <c r="BC56" s="870"/>
      <c r="BD56" s="870"/>
      <c r="BE56" s="864"/>
      <c r="BF56" s="864"/>
      <c r="BG56" s="864"/>
      <c r="BH56" s="864"/>
      <c r="BI56" s="865"/>
      <c r="BJ56" s="219"/>
      <c r="BK56" s="219"/>
      <c r="BL56" s="219"/>
      <c r="BM56" s="219"/>
      <c r="BN56" s="219"/>
      <c r="BO56" s="228"/>
      <c r="BP56" s="228"/>
      <c r="BQ56" s="225">
        <v>50</v>
      </c>
      <c r="BR56" s="226"/>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17"/>
    </row>
    <row r="57" spans="1:131" ht="26.25" customHeight="1" x14ac:dyDescent="0.15">
      <c r="A57" s="225">
        <v>30</v>
      </c>
      <c r="B57" s="812"/>
      <c r="C57" s="813"/>
      <c r="D57" s="813"/>
      <c r="E57" s="813"/>
      <c r="F57" s="813"/>
      <c r="G57" s="813"/>
      <c r="H57" s="813"/>
      <c r="I57" s="813"/>
      <c r="J57" s="813"/>
      <c r="K57" s="813"/>
      <c r="L57" s="813"/>
      <c r="M57" s="813"/>
      <c r="N57" s="813"/>
      <c r="O57" s="813"/>
      <c r="P57" s="814"/>
      <c r="Q57" s="867"/>
      <c r="R57" s="868"/>
      <c r="S57" s="868"/>
      <c r="T57" s="868"/>
      <c r="U57" s="868"/>
      <c r="V57" s="868"/>
      <c r="W57" s="868"/>
      <c r="X57" s="868"/>
      <c r="Y57" s="868"/>
      <c r="Z57" s="868"/>
      <c r="AA57" s="868"/>
      <c r="AB57" s="868"/>
      <c r="AC57" s="868"/>
      <c r="AD57" s="868"/>
      <c r="AE57" s="869"/>
      <c r="AF57" s="818"/>
      <c r="AG57" s="819"/>
      <c r="AH57" s="819"/>
      <c r="AI57" s="819"/>
      <c r="AJ57" s="820"/>
      <c r="AK57" s="871"/>
      <c r="AL57" s="868"/>
      <c r="AM57" s="868"/>
      <c r="AN57" s="868"/>
      <c r="AO57" s="868"/>
      <c r="AP57" s="868"/>
      <c r="AQ57" s="868"/>
      <c r="AR57" s="868"/>
      <c r="AS57" s="868"/>
      <c r="AT57" s="868"/>
      <c r="AU57" s="868"/>
      <c r="AV57" s="868"/>
      <c r="AW57" s="868"/>
      <c r="AX57" s="868"/>
      <c r="AY57" s="868"/>
      <c r="AZ57" s="870"/>
      <c r="BA57" s="870"/>
      <c r="BB57" s="870"/>
      <c r="BC57" s="870"/>
      <c r="BD57" s="870"/>
      <c r="BE57" s="864"/>
      <c r="BF57" s="864"/>
      <c r="BG57" s="864"/>
      <c r="BH57" s="864"/>
      <c r="BI57" s="865"/>
      <c r="BJ57" s="219"/>
      <c r="BK57" s="219"/>
      <c r="BL57" s="219"/>
      <c r="BM57" s="219"/>
      <c r="BN57" s="219"/>
      <c r="BO57" s="228"/>
      <c r="BP57" s="228"/>
      <c r="BQ57" s="225">
        <v>51</v>
      </c>
      <c r="BR57" s="226"/>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17"/>
    </row>
    <row r="58" spans="1:131" ht="26.25" customHeight="1" x14ac:dyDescent="0.15">
      <c r="A58" s="225">
        <v>31</v>
      </c>
      <c r="B58" s="812"/>
      <c r="C58" s="813"/>
      <c r="D58" s="813"/>
      <c r="E58" s="813"/>
      <c r="F58" s="813"/>
      <c r="G58" s="813"/>
      <c r="H58" s="813"/>
      <c r="I58" s="813"/>
      <c r="J58" s="813"/>
      <c r="K58" s="813"/>
      <c r="L58" s="813"/>
      <c r="M58" s="813"/>
      <c r="N58" s="813"/>
      <c r="O58" s="813"/>
      <c r="P58" s="814"/>
      <c r="Q58" s="867"/>
      <c r="R58" s="868"/>
      <c r="S58" s="868"/>
      <c r="T58" s="868"/>
      <c r="U58" s="868"/>
      <c r="V58" s="868"/>
      <c r="W58" s="868"/>
      <c r="X58" s="868"/>
      <c r="Y58" s="868"/>
      <c r="Z58" s="868"/>
      <c r="AA58" s="868"/>
      <c r="AB58" s="868"/>
      <c r="AC58" s="868"/>
      <c r="AD58" s="868"/>
      <c r="AE58" s="869"/>
      <c r="AF58" s="818"/>
      <c r="AG58" s="819"/>
      <c r="AH58" s="819"/>
      <c r="AI58" s="819"/>
      <c r="AJ58" s="820"/>
      <c r="AK58" s="871"/>
      <c r="AL58" s="868"/>
      <c r="AM58" s="868"/>
      <c r="AN58" s="868"/>
      <c r="AO58" s="868"/>
      <c r="AP58" s="868"/>
      <c r="AQ58" s="868"/>
      <c r="AR58" s="868"/>
      <c r="AS58" s="868"/>
      <c r="AT58" s="868"/>
      <c r="AU58" s="868"/>
      <c r="AV58" s="868"/>
      <c r="AW58" s="868"/>
      <c r="AX58" s="868"/>
      <c r="AY58" s="868"/>
      <c r="AZ58" s="870"/>
      <c r="BA58" s="870"/>
      <c r="BB58" s="870"/>
      <c r="BC58" s="870"/>
      <c r="BD58" s="870"/>
      <c r="BE58" s="864"/>
      <c r="BF58" s="864"/>
      <c r="BG58" s="864"/>
      <c r="BH58" s="864"/>
      <c r="BI58" s="865"/>
      <c r="BJ58" s="219"/>
      <c r="BK58" s="219"/>
      <c r="BL58" s="219"/>
      <c r="BM58" s="219"/>
      <c r="BN58" s="219"/>
      <c r="BO58" s="228"/>
      <c r="BP58" s="228"/>
      <c r="BQ58" s="225">
        <v>52</v>
      </c>
      <c r="BR58" s="226"/>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17"/>
    </row>
    <row r="59" spans="1:131" ht="26.25" customHeight="1" x14ac:dyDescent="0.15">
      <c r="A59" s="225">
        <v>32</v>
      </c>
      <c r="B59" s="812"/>
      <c r="C59" s="813"/>
      <c r="D59" s="813"/>
      <c r="E59" s="813"/>
      <c r="F59" s="813"/>
      <c r="G59" s="813"/>
      <c r="H59" s="813"/>
      <c r="I59" s="813"/>
      <c r="J59" s="813"/>
      <c r="K59" s="813"/>
      <c r="L59" s="813"/>
      <c r="M59" s="813"/>
      <c r="N59" s="813"/>
      <c r="O59" s="813"/>
      <c r="P59" s="814"/>
      <c r="Q59" s="867"/>
      <c r="R59" s="868"/>
      <c r="S59" s="868"/>
      <c r="T59" s="868"/>
      <c r="U59" s="868"/>
      <c r="V59" s="868"/>
      <c r="W59" s="868"/>
      <c r="X59" s="868"/>
      <c r="Y59" s="868"/>
      <c r="Z59" s="868"/>
      <c r="AA59" s="868"/>
      <c r="AB59" s="868"/>
      <c r="AC59" s="868"/>
      <c r="AD59" s="868"/>
      <c r="AE59" s="869"/>
      <c r="AF59" s="818"/>
      <c r="AG59" s="819"/>
      <c r="AH59" s="819"/>
      <c r="AI59" s="819"/>
      <c r="AJ59" s="820"/>
      <c r="AK59" s="871"/>
      <c r="AL59" s="868"/>
      <c r="AM59" s="868"/>
      <c r="AN59" s="868"/>
      <c r="AO59" s="868"/>
      <c r="AP59" s="868"/>
      <c r="AQ59" s="868"/>
      <c r="AR59" s="868"/>
      <c r="AS59" s="868"/>
      <c r="AT59" s="868"/>
      <c r="AU59" s="868"/>
      <c r="AV59" s="868"/>
      <c r="AW59" s="868"/>
      <c r="AX59" s="868"/>
      <c r="AY59" s="868"/>
      <c r="AZ59" s="870"/>
      <c r="BA59" s="870"/>
      <c r="BB59" s="870"/>
      <c r="BC59" s="870"/>
      <c r="BD59" s="870"/>
      <c r="BE59" s="864"/>
      <c r="BF59" s="864"/>
      <c r="BG59" s="864"/>
      <c r="BH59" s="864"/>
      <c r="BI59" s="865"/>
      <c r="BJ59" s="219"/>
      <c r="BK59" s="219"/>
      <c r="BL59" s="219"/>
      <c r="BM59" s="219"/>
      <c r="BN59" s="219"/>
      <c r="BO59" s="228"/>
      <c r="BP59" s="228"/>
      <c r="BQ59" s="225">
        <v>53</v>
      </c>
      <c r="BR59" s="226"/>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17"/>
    </row>
    <row r="60" spans="1:131" ht="26.25" customHeight="1" x14ac:dyDescent="0.15">
      <c r="A60" s="225">
        <v>33</v>
      </c>
      <c r="B60" s="812"/>
      <c r="C60" s="813"/>
      <c r="D60" s="813"/>
      <c r="E60" s="813"/>
      <c r="F60" s="813"/>
      <c r="G60" s="813"/>
      <c r="H60" s="813"/>
      <c r="I60" s="813"/>
      <c r="J60" s="813"/>
      <c r="K60" s="813"/>
      <c r="L60" s="813"/>
      <c r="M60" s="813"/>
      <c r="N60" s="813"/>
      <c r="O60" s="813"/>
      <c r="P60" s="814"/>
      <c r="Q60" s="867"/>
      <c r="R60" s="868"/>
      <c r="S60" s="868"/>
      <c r="T60" s="868"/>
      <c r="U60" s="868"/>
      <c r="V60" s="868"/>
      <c r="W60" s="868"/>
      <c r="X60" s="868"/>
      <c r="Y60" s="868"/>
      <c r="Z60" s="868"/>
      <c r="AA60" s="868"/>
      <c r="AB60" s="868"/>
      <c r="AC60" s="868"/>
      <c r="AD60" s="868"/>
      <c r="AE60" s="869"/>
      <c r="AF60" s="818"/>
      <c r="AG60" s="819"/>
      <c r="AH60" s="819"/>
      <c r="AI60" s="819"/>
      <c r="AJ60" s="820"/>
      <c r="AK60" s="871"/>
      <c r="AL60" s="868"/>
      <c r="AM60" s="868"/>
      <c r="AN60" s="868"/>
      <c r="AO60" s="868"/>
      <c r="AP60" s="868"/>
      <c r="AQ60" s="868"/>
      <c r="AR60" s="868"/>
      <c r="AS60" s="868"/>
      <c r="AT60" s="868"/>
      <c r="AU60" s="868"/>
      <c r="AV60" s="868"/>
      <c r="AW60" s="868"/>
      <c r="AX60" s="868"/>
      <c r="AY60" s="868"/>
      <c r="AZ60" s="870"/>
      <c r="BA60" s="870"/>
      <c r="BB60" s="870"/>
      <c r="BC60" s="870"/>
      <c r="BD60" s="870"/>
      <c r="BE60" s="864"/>
      <c r="BF60" s="864"/>
      <c r="BG60" s="864"/>
      <c r="BH60" s="864"/>
      <c r="BI60" s="865"/>
      <c r="BJ60" s="219"/>
      <c r="BK60" s="219"/>
      <c r="BL60" s="219"/>
      <c r="BM60" s="219"/>
      <c r="BN60" s="219"/>
      <c r="BO60" s="228"/>
      <c r="BP60" s="228"/>
      <c r="BQ60" s="225">
        <v>54</v>
      </c>
      <c r="BR60" s="226"/>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17"/>
    </row>
    <row r="61" spans="1:131" ht="26.25" customHeight="1" thickBot="1" x14ac:dyDescent="0.2">
      <c r="A61" s="225">
        <v>34</v>
      </c>
      <c r="B61" s="812"/>
      <c r="C61" s="813"/>
      <c r="D61" s="813"/>
      <c r="E61" s="813"/>
      <c r="F61" s="813"/>
      <c r="G61" s="813"/>
      <c r="H61" s="813"/>
      <c r="I61" s="813"/>
      <c r="J61" s="813"/>
      <c r="K61" s="813"/>
      <c r="L61" s="813"/>
      <c r="M61" s="813"/>
      <c r="N61" s="813"/>
      <c r="O61" s="813"/>
      <c r="P61" s="814"/>
      <c r="Q61" s="867"/>
      <c r="R61" s="868"/>
      <c r="S61" s="868"/>
      <c r="T61" s="868"/>
      <c r="U61" s="868"/>
      <c r="V61" s="868"/>
      <c r="W61" s="868"/>
      <c r="X61" s="868"/>
      <c r="Y61" s="868"/>
      <c r="Z61" s="868"/>
      <c r="AA61" s="868"/>
      <c r="AB61" s="868"/>
      <c r="AC61" s="868"/>
      <c r="AD61" s="868"/>
      <c r="AE61" s="869"/>
      <c r="AF61" s="818"/>
      <c r="AG61" s="819"/>
      <c r="AH61" s="819"/>
      <c r="AI61" s="819"/>
      <c r="AJ61" s="820"/>
      <c r="AK61" s="871"/>
      <c r="AL61" s="868"/>
      <c r="AM61" s="868"/>
      <c r="AN61" s="868"/>
      <c r="AO61" s="868"/>
      <c r="AP61" s="868"/>
      <c r="AQ61" s="868"/>
      <c r="AR61" s="868"/>
      <c r="AS61" s="868"/>
      <c r="AT61" s="868"/>
      <c r="AU61" s="868"/>
      <c r="AV61" s="868"/>
      <c r="AW61" s="868"/>
      <c r="AX61" s="868"/>
      <c r="AY61" s="868"/>
      <c r="AZ61" s="870"/>
      <c r="BA61" s="870"/>
      <c r="BB61" s="870"/>
      <c r="BC61" s="870"/>
      <c r="BD61" s="870"/>
      <c r="BE61" s="864"/>
      <c r="BF61" s="864"/>
      <c r="BG61" s="864"/>
      <c r="BH61" s="864"/>
      <c r="BI61" s="865"/>
      <c r="BJ61" s="219"/>
      <c r="BK61" s="219"/>
      <c r="BL61" s="219"/>
      <c r="BM61" s="219"/>
      <c r="BN61" s="219"/>
      <c r="BO61" s="228"/>
      <c r="BP61" s="228"/>
      <c r="BQ61" s="225">
        <v>55</v>
      </c>
      <c r="BR61" s="226"/>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17"/>
    </row>
    <row r="62" spans="1:131" ht="26.25" customHeight="1" x14ac:dyDescent="0.15">
      <c r="A62" s="225">
        <v>35</v>
      </c>
      <c r="B62" s="812"/>
      <c r="C62" s="813"/>
      <c r="D62" s="813"/>
      <c r="E62" s="813"/>
      <c r="F62" s="813"/>
      <c r="G62" s="813"/>
      <c r="H62" s="813"/>
      <c r="I62" s="813"/>
      <c r="J62" s="813"/>
      <c r="K62" s="813"/>
      <c r="L62" s="813"/>
      <c r="M62" s="813"/>
      <c r="N62" s="813"/>
      <c r="O62" s="813"/>
      <c r="P62" s="814"/>
      <c r="Q62" s="867"/>
      <c r="R62" s="868"/>
      <c r="S62" s="868"/>
      <c r="T62" s="868"/>
      <c r="U62" s="868"/>
      <c r="V62" s="868"/>
      <c r="W62" s="868"/>
      <c r="X62" s="868"/>
      <c r="Y62" s="868"/>
      <c r="Z62" s="868"/>
      <c r="AA62" s="868"/>
      <c r="AB62" s="868"/>
      <c r="AC62" s="868"/>
      <c r="AD62" s="868"/>
      <c r="AE62" s="869"/>
      <c r="AF62" s="818"/>
      <c r="AG62" s="819"/>
      <c r="AH62" s="819"/>
      <c r="AI62" s="819"/>
      <c r="AJ62" s="820"/>
      <c r="AK62" s="871"/>
      <c r="AL62" s="868"/>
      <c r="AM62" s="868"/>
      <c r="AN62" s="868"/>
      <c r="AO62" s="868"/>
      <c r="AP62" s="868"/>
      <c r="AQ62" s="868"/>
      <c r="AR62" s="868"/>
      <c r="AS62" s="868"/>
      <c r="AT62" s="868"/>
      <c r="AU62" s="868"/>
      <c r="AV62" s="868"/>
      <c r="AW62" s="868"/>
      <c r="AX62" s="868"/>
      <c r="AY62" s="868"/>
      <c r="AZ62" s="870"/>
      <c r="BA62" s="870"/>
      <c r="BB62" s="870"/>
      <c r="BC62" s="870"/>
      <c r="BD62" s="870"/>
      <c r="BE62" s="864"/>
      <c r="BF62" s="864"/>
      <c r="BG62" s="864"/>
      <c r="BH62" s="864"/>
      <c r="BI62" s="865"/>
      <c r="BJ62" s="879" t="s">
        <v>416</v>
      </c>
      <c r="BK62" s="838"/>
      <c r="BL62" s="838"/>
      <c r="BM62" s="838"/>
      <c r="BN62" s="839"/>
      <c r="BO62" s="228"/>
      <c r="BP62" s="228"/>
      <c r="BQ62" s="225">
        <v>56</v>
      </c>
      <c r="BR62" s="226"/>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17"/>
    </row>
    <row r="63" spans="1:131" ht="26.25" customHeight="1" thickBot="1" x14ac:dyDescent="0.2">
      <c r="A63" s="227" t="s">
        <v>391</v>
      </c>
      <c r="B63" s="821" t="s">
        <v>417</v>
      </c>
      <c r="C63" s="822"/>
      <c r="D63" s="822"/>
      <c r="E63" s="822"/>
      <c r="F63" s="822"/>
      <c r="G63" s="822"/>
      <c r="H63" s="822"/>
      <c r="I63" s="822"/>
      <c r="J63" s="822"/>
      <c r="K63" s="822"/>
      <c r="L63" s="822"/>
      <c r="M63" s="822"/>
      <c r="N63" s="822"/>
      <c r="O63" s="822"/>
      <c r="P63" s="823"/>
      <c r="Q63" s="872"/>
      <c r="R63" s="873"/>
      <c r="S63" s="873"/>
      <c r="T63" s="873"/>
      <c r="U63" s="873"/>
      <c r="V63" s="873"/>
      <c r="W63" s="873"/>
      <c r="X63" s="873"/>
      <c r="Y63" s="873"/>
      <c r="Z63" s="873"/>
      <c r="AA63" s="873"/>
      <c r="AB63" s="873"/>
      <c r="AC63" s="873"/>
      <c r="AD63" s="873"/>
      <c r="AE63" s="874"/>
      <c r="AF63" s="875">
        <v>4750</v>
      </c>
      <c r="AG63" s="876"/>
      <c r="AH63" s="876"/>
      <c r="AI63" s="876"/>
      <c r="AJ63" s="877"/>
      <c r="AK63" s="878"/>
      <c r="AL63" s="873"/>
      <c r="AM63" s="873"/>
      <c r="AN63" s="873"/>
      <c r="AO63" s="873"/>
      <c r="AP63" s="876">
        <v>17151</v>
      </c>
      <c r="AQ63" s="876"/>
      <c r="AR63" s="876"/>
      <c r="AS63" s="876"/>
      <c r="AT63" s="876"/>
      <c r="AU63" s="876">
        <v>11723</v>
      </c>
      <c r="AV63" s="876"/>
      <c r="AW63" s="876"/>
      <c r="AX63" s="876"/>
      <c r="AY63" s="876"/>
      <c r="AZ63" s="880"/>
      <c r="BA63" s="880"/>
      <c r="BB63" s="880"/>
      <c r="BC63" s="880"/>
      <c r="BD63" s="880"/>
      <c r="BE63" s="881"/>
      <c r="BF63" s="881"/>
      <c r="BG63" s="881"/>
      <c r="BH63" s="881"/>
      <c r="BI63" s="882"/>
      <c r="BJ63" s="883" t="s">
        <v>418</v>
      </c>
      <c r="BK63" s="884"/>
      <c r="BL63" s="884"/>
      <c r="BM63" s="884"/>
      <c r="BN63" s="885"/>
      <c r="BO63" s="228"/>
      <c r="BP63" s="228"/>
      <c r="BQ63" s="225">
        <v>57</v>
      </c>
      <c r="BR63" s="226"/>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17"/>
    </row>
    <row r="64" spans="1:131" ht="26.25" customHeight="1" x14ac:dyDescent="0.1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25">
        <v>58</v>
      </c>
      <c r="BR64" s="226"/>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17"/>
    </row>
    <row r="65" spans="1:131" ht="26.25" customHeight="1" thickBot="1" x14ac:dyDescent="0.2">
      <c r="A65" s="219" t="s">
        <v>419</v>
      </c>
      <c r="B65" s="219"/>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228"/>
      <c r="BF65" s="228"/>
      <c r="BG65" s="228"/>
      <c r="BH65" s="228"/>
      <c r="BI65" s="228"/>
      <c r="BJ65" s="228"/>
      <c r="BK65" s="228"/>
      <c r="BL65" s="228"/>
      <c r="BM65" s="228"/>
      <c r="BN65" s="228"/>
      <c r="BO65" s="228"/>
      <c r="BP65" s="228"/>
      <c r="BQ65" s="225">
        <v>59</v>
      </c>
      <c r="BR65" s="226"/>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17"/>
    </row>
    <row r="66" spans="1:131" ht="26.25" customHeight="1" x14ac:dyDescent="0.15">
      <c r="A66" s="759" t="s">
        <v>420</v>
      </c>
      <c r="B66" s="760"/>
      <c r="C66" s="760"/>
      <c r="D66" s="760"/>
      <c r="E66" s="760"/>
      <c r="F66" s="760"/>
      <c r="G66" s="760"/>
      <c r="H66" s="760"/>
      <c r="I66" s="760"/>
      <c r="J66" s="760"/>
      <c r="K66" s="760"/>
      <c r="L66" s="760"/>
      <c r="M66" s="760"/>
      <c r="N66" s="760"/>
      <c r="O66" s="760"/>
      <c r="P66" s="761"/>
      <c r="Q66" s="765" t="s">
        <v>421</v>
      </c>
      <c r="R66" s="766"/>
      <c r="S66" s="766"/>
      <c r="T66" s="766"/>
      <c r="U66" s="767"/>
      <c r="V66" s="765" t="s">
        <v>422</v>
      </c>
      <c r="W66" s="766"/>
      <c r="X66" s="766"/>
      <c r="Y66" s="766"/>
      <c r="Z66" s="767"/>
      <c r="AA66" s="765" t="s">
        <v>423</v>
      </c>
      <c r="AB66" s="766"/>
      <c r="AC66" s="766"/>
      <c r="AD66" s="766"/>
      <c r="AE66" s="767"/>
      <c r="AF66" s="886" t="s">
        <v>399</v>
      </c>
      <c r="AG66" s="847"/>
      <c r="AH66" s="847"/>
      <c r="AI66" s="847"/>
      <c r="AJ66" s="887"/>
      <c r="AK66" s="765" t="s">
        <v>424</v>
      </c>
      <c r="AL66" s="760"/>
      <c r="AM66" s="760"/>
      <c r="AN66" s="760"/>
      <c r="AO66" s="761"/>
      <c r="AP66" s="765" t="s">
        <v>425</v>
      </c>
      <c r="AQ66" s="766"/>
      <c r="AR66" s="766"/>
      <c r="AS66" s="766"/>
      <c r="AT66" s="767"/>
      <c r="AU66" s="765" t="s">
        <v>426</v>
      </c>
      <c r="AV66" s="766"/>
      <c r="AW66" s="766"/>
      <c r="AX66" s="766"/>
      <c r="AY66" s="767"/>
      <c r="AZ66" s="765" t="s">
        <v>379</v>
      </c>
      <c r="BA66" s="766"/>
      <c r="BB66" s="766"/>
      <c r="BC66" s="766"/>
      <c r="BD66" s="772"/>
      <c r="BE66" s="228"/>
      <c r="BF66" s="228"/>
      <c r="BG66" s="228"/>
      <c r="BH66" s="228"/>
      <c r="BI66" s="228"/>
      <c r="BJ66" s="228"/>
      <c r="BK66" s="228"/>
      <c r="BL66" s="228"/>
      <c r="BM66" s="228"/>
      <c r="BN66" s="228"/>
      <c r="BO66" s="228"/>
      <c r="BP66" s="228"/>
      <c r="BQ66" s="225">
        <v>60</v>
      </c>
      <c r="BR66" s="230"/>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17"/>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8"/>
      <c r="AG67" s="850"/>
      <c r="AH67" s="850"/>
      <c r="AI67" s="850"/>
      <c r="AJ67" s="889"/>
      <c r="AK67" s="890"/>
      <c r="AL67" s="763"/>
      <c r="AM67" s="763"/>
      <c r="AN67" s="763"/>
      <c r="AO67" s="764"/>
      <c r="AP67" s="768"/>
      <c r="AQ67" s="769"/>
      <c r="AR67" s="769"/>
      <c r="AS67" s="769"/>
      <c r="AT67" s="770"/>
      <c r="AU67" s="768"/>
      <c r="AV67" s="769"/>
      <c r="AW67" s="769"/>
      <c r="AX67" s="769"/>
      <c r="AY67" s="770"/>
      <c r="AZ67" s="768"/>
      <c r="BA67" s="769"/>
      <c r="BB67" s="769"/>
      <c r="BC67" s="769"/>
      <c r="BD67" s="774"/>
      <c r="BE67" s="228"/>
      <c r="BF67" s="228"/>
      <c r="BG67" s="228"/>
      <c r="BH67" s="228"/>
      <c r="BI67" s="228"/>
      <c r="BJ67" s="228"/>
      <c r="BK67" s="228"/>
      <c r="BL67" s="228"/>
      <c r="BM67" s="228"/>
      <c r="BN67" s="228"/>
      <c r="BO67" s="228"/>
      <c r="BP67" s="228"/>
      <c r="BQ67" s="225">
        <v>61</v>
      </c>
      <c r="BR67" s="230"/>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17"/>
    </row>
    <row r="68" spans="1:131" ht="26.25" customHeight="1" thickTop="1" x14ac:dyDescent="0.15">
      <c r="A68" s="223">
        <v>1</v>
      </c>
      <c r="B68" s="901" t="s">
        <v>593</v>
      </c>
      <c r="C68" s="902"/>
      <c r="D68" s="902"/>
      <c r="E68" s="902"/>
      <c r="F68" s="902"/>
      <c r="G68" s="902"/>
      <c r="H68" s="902"/>
      <c r="I68" s="902"/>
      <c r="J68" s="902"/>
      <c r="K68" s="902"/>
      <c r="L68" s="902"/>
      <c r="M68" s="902"/>
      <c r="N68" s="902"/>
      <c r="O68" s="902"/>
      <c r="P68" s="903"/>
      <c r="Q68" s="904">
        <v>584</v>
      </c>
      <c r="R68" s="898"/>
      <c r="S68" s="898"/>
      <c r="T68" s="898"/>
      <c r="U68" s="898"/>
      <c r="V68" s="898">
        <v>447</v>
      </c>
      <c r="W68" s="898"/>
      <c r="X68" s="898"/>
      <c r="Y68" s="898"/>
      <c r="Z68" s="898"/>
      <c r="AA68" s="898">
        <v>137</v>
      </c>
      <c r="AB68" s="898"/>
      <c r="AC68" s="898"/>
      <c r="AD68" s="898"/>
      <c r="AE68" s="898"/>
      <c r="AF68" s="898">
        <v>137</v>
      </c>
      <c r="AG68" s="898"/>
      <c r="AH68" s="898"/>
      <c r="AI68" s="898"/>
      <c r="AJ68" s="898"/>
      <c r="AK68" s="898">
        <v>6</v>
      </c>
      <c r="AL68" s="898"/>
      <c r="AM68" s="898"/>
      <c r="AN68" s="898"/>
      <c r="AO68" s="898"/>
      <c r="AP68" s="898" t="s">
        <v>606</v>
      </c>
      <c r="AQ68" s="898"/>
      <c r="AR68" s="898"/>
      <c r="AS68" s="898"/>
      <c r="AT68" s="898"/>
      <c r="AU68" s="898" t="s">
        <v>606</v>
      </c>
      <c r="AV68" s="898"/>
      <c r="AW68" s="898"/>
      <c r="AX68" s="898"/>
      <c r="AY68" s="898"/>
      <c r="AZ68" s="899"/>
      <c r="BA68" s="899"/>
      <c r="BB68" s="899"/>
      <c r="BC68" s="899"/>
      <c r="BD68" s="900"/>
      <c r="BE68" s="228"/>
      <c r="BF68" s="228"/>
      <c r="BG68" s="228"/>
      <c r="BH68" s="228"/>
      <c r="BI68" s="228"/>
      <c r="BJ68" s="228"/>
      <c r="BK68" s="228"/>
      <c r="BL68" s="228"/>
      <c r="BM68" s="228"/>
      <c r="BN68" s="228"/>
      <c r="BO68" s="228"/>
      <c r="BP68" s="228"/>
      <c r="BQ68" s="225">
        <v>62</v>
      </c>
      <c r="BR68" s="230"/>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17"/>
    </row>
    <row r="69" spans="1:131" ht="26.25" customHeight="1" x14ac:dyDescent="0.15">
      <c r="A69" s="225">
        <v>2</v>
      </c>
      <c r="B69" s="905" t="s">
        <v>594</v>
      </c>
      <c r="C69" s="906"/>
      <c r="D69" s="906"/>
      <c r="E69" s="906"/>
      <c r="F69" s="906"/>
      <c r="G69" s="906"/>
      <c r="H69" s="906"/>
      <c r="I69" s="906"/>
      <c r="J69" s="906"/>
      <c r="K69" s="906"/>
      <c r="L69" s="906"/>
      <c r="M69" s="906"/>
      <c r="N69" s="906"/>
      <c r="O69" s="906"/>
      <c r="P69" s="907"/>
      <c r="Q69" s="908">
        <v>574</v>
      </c>
      <c r="R69" s="862"/>
      <c r="S69" s="862"/>
      <c r="T69" s="862"/>
      <c r="U69" s="862"/>
      <c r="V69" s="862">
        <v>570</v>
      </c>
      <c r="W69" s="862"/>
      <c r="X69" s="862"/>
      <c r="Y69" s="862"/>
      <c r="Z69" s="862"/>
      <c r="AA69" s="862">
        <v>4</v>
      </c>
      <c r="AB69" s="862"/>
      <c r="AC69" s="862"/>
      <c r="AD69" s="862"/>
      <c r="AE69" s="862"/>
      <c r="AF69" s="862">
        <v>4</v>
      </c>
      <c r="AG69" s="862"/>
      <c r="AH69" s="862"/>
      <c r="AI69" s="862"/>
      <c r="AJ69" s="862"/>
      <c r="AK69" s="862">
        <v>99</v>
      </c>
      <c r="AL69" s="862"/>
      <c r="AM69" s="862"/>
      <c r="AN69" s="862"/>
      <c r="AO69" s="862"/>
      <c r="AP69" s="862">
        <v>130</v>
      </c>
      <c r="AQ69" s="862"/>
      <c r="AR69" s="862"/>
      <c r="AS69" s="862"/>
      <c r="AT69" s="862"/>
      <c r="AU69" s="862" t="s">
        <v>613</v>
      </c>
      <c r="AV69" s="862"/>
      <c r="AW69" s="862"/>
      <c r="AX69" s="862"/>
      <c r="AY69" s="862"/>
      <c r="AZ69" s="864"/>
      <c r="BA69" s="864"/>
      <c r="BB69" s="864"/>
      <c r="BC69" s="864"/>
      <c r="BD69" s="865"/>
      <c r="BE69" s="228"/>
      <c r="BF69" s="228"/>
      <c r="BG69" s="228"/>
      <c r="BH69" s="228"/>
      <c r="BI69" s="228"/>
      <c r="BJ69" s="228"/>
      <c r="BK69" s="228"/>
      <c r="BL69" s="228"/>
      <c r="BM69" s="228"/>
      <c r="BN69" s="228"/>
      <c r="BO69" s="228"/>
      <c r="BP69" s="228"/>
      <c r="BQ69" s="225">
        <v>63</v>
      </c>
      <c r="BR69" s="230"/>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17"/>
    </row>
    <row r="70" spans="1:131" ht="26.25" customHeight="1" x14ac:dyDescent="0.15">
      <c r="A70" s="225">
        <v>3</v>
      </c>
      <c r="B70" s="905" t="s">
        <v>595</v>
      </c>
      <c r="C70" s="906"/>
      <c r="D70" s="906"/>
      <c r="E70" s="906"/>
      <c r="F70" s="906"/>
      <c r="G70" s="906"/>
      <c r="H70" s="906"/>
      <c r="I70" s="906"/>
      <c r="J70" s="906"/>
      <c r="K70" s="906"/>
      <c r="L70" s="906"/>
      <c r="M70" s="906"/>
      <c r="N70" s="906"/>
      <c r="O70" s="906"/>
      <c r="P70" s="907"/>
      <c r="Q70" s="908">
        <v>11</v>
      </c>
      <c r="R70" s="862"/>
      <c r="S70" s="862"/>
      <c r="T70" s="862"/>
      <c r="U70" s="862"/>
      <c r="V70" s="862">
        <v>4</v>
      </c>
      <c r="W70" s="862"/>
      <c r="X70" s="862"/>
      <c r="Y70" s="862"/>
      <c r="Z70" s="862"/>
      <c r="AA70" s="862">
        <v>7</v>
      </c>
      <c r="AB70" s="862"/>
      <c r="AC70" s="862"/>
      <c r="AD70" s="862"/>
      <c r="AE70" s="862"/>
      <c r="AF70" s="862">
        <v>7</v>
      </c>
      <c r="AG70" s="862"/>
      <c r="AH70" s="862"/>
      <c r="AI70" s="862"/>
      <c r="AJ70" s="862"/>
      <c r="AK70" s="862" t="s">
        <v>528</v>
      </c>
      <c r="AL70" s="862"/>
      <c r="AM70" s="862"/>
      <c r="AN70" s="862"/>
      <c r="AO70" s="862"/>
      <c r="AP70" s="862" t="s">
        <v>528</v>
      </c>
      <c r="AQ70" s="862"/>
      <c r="AR70" s="862"/>
      <c r="AS70" s="862"/>
      <c r="AT70" s="862"/>
      <c r="AU70" s="862" t="s">
        <v>528</v>
      </c>
      <c r="AV70" s="862"/>
      <c r="AW70" s="862"/>
      <c r="AX70" s="862"/>
      <c r="AY70" s="862"/>
      <c r="AZ70" s="864"/>
      <c r="BA70" s="864"/>
      <c r="BB70" s="864"/>
      <c r="BC70" s="864"/>
      <c r="BD70" s="865"/>
      <c r="BE70" s="228"/>
      <c r="BF70" s="228"/>
      <c r="BG70" s="228"/>
      <c r="BH70" s="228"/>
      <c r="BI70" s="228"/>
      <c r="BJ70" s="228"/>
      <c r="BK70" s="228"/>
      <c r="BL70" s="228"/>
      <c r="BM70" s="228"/>
      <c r="BN70" s="228"/>
      <c r="BO70" s="228"/>
      <c r="BP70" s="228"/>
      <c r="BQ70" s="225">
        <v>64</v>
      </c>
      <c r="BR70" s="230"/>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17"/>
    </row>
    <row r="71" spans="1:131" ht="26.25" customHeight="1" x14ac:dyDescent="0.15">
      <c r="A71" s="225">
        <v>4</v>
      </c>
      <c r="B71" s="905" t="s">
        <v>596</v>
      </c>
      <c r="C71" s="906"/>
      <c r="D71" s="906"/>
      <c r="E71" s="906"/>
      <c r="F71" s="906"/>
      <c r="G71" s="906"/>
      <c r="H71" s="906"/>
      <c r="I71" s="906"/>
      <c r="J71" s="906"/>
      <c r="K71" s="906"/>
      <c r="L71" s="906"/>
      <c r="M71" s="906"/>
      <c r="N71" s="906"/>
      <c r="O71" s="906"/>
      <c r="P71" s="907"/>
      <c r="Q71" s="908">
        <v>8705</v>
      </c>
      <c r="R71" s="862"/>
      <c r="S71" s="862"/>
      <c r="T71" s="862"/>
      <c r="U71" s="862"/>
      <c r="V71" s="862">
        <v>7443</v>
      </c>
      <c r="W71" s="862"/>
      <c r="X71" s="862"/>
      <c r="Y71" s="862"/>
      <c r="Z71" s="862"/>
      <c r="AA71" s="862">
        <v>1262</v>
      </c>
      <c r="AB71" s="862"/>
      <c r="AC71" s="862"/>
      <c r="AD71" s="862"/>
      <c r="AE71" s="862"/>
      <c r="AF71" s="862">
        <v>1262</v>
      </c>
      <c r="AG71" s="862"/>
      <c r="AH71" s="862"/>
      <c r="AI71" s="862"/>
      <c r="AJ71" s="862"/>
      <c r="AK71" s="862" t="s">
        <v>528</v>
      </c>
      <c r="AL71" s="862"/>
      <c r="AM71" s="862"/>
      <c r="AN71" s="862"/>
      <c r="AO71" s="862"/>
      <c r="AP71" s="862">
        <v>19109</v>
      </c>
      <c r="AQ71" s="862"/>
      <c r="AR71" s="862"/>
      <c r="AS71" s="862"/>
      <c r="AT71" s="862"/>
      <c r="AU71" s="862">
        <v>153</v>
      </c>
      <c r="AV71" s="862"/>
      <c r="AW71" s="862"/>
      <c r="AX71" s="862"/>
      <c r="AY71" s="862"/>
      <c r="AZ71" s="864"/>
      <c r="BA71" s="864"/>
      <c r="BB71" s="864"/>
      <c r="BC71" s="864"/>
      <c r="BD71" s="865"/>
      <c r="BE71" s="228"/>
      <c r="BF71" s="228"/>
      <c r="BG71" s="228"/>
      <c r="BH71" s="228"/>
      <c r="BI71" s="228"/>
      <c r="BJ71" s="228"/>
      <c r="BK71" s="228"/>
      <c r="BL71" s="228"/>
      <c r="BM71" s="228"/>
      <c r="BN71" s="228"/>
      <c r="BO71" s="228"/>
      <c r="BP71" s="228"/>
      <c r="BQ71" s="225">
        <v>65</v>
      </c>
      <c r="BR71" s="230"/>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17"/>
    </row>
    <row r="72" spans="1:131" ht="26.25" customHeight="1" x14ac:dyDescent="0.15">
      <c r="A72" s="225">
        <v>5</v>
      </c>
      <c r="B72" s="905" t="s">
        <v>597</v>
      </c>
      <c r="C72" s="906"/>
      <c r="D72" s="906"/>
      <c r="E72" s="906"/>
      <c r="F72" s="906"/>
      <c r="G72" s="906"/>
      <c r="H72" s="906"/>
      <c r="I72" s="906"/>
      <c r="J72" s="906"/>
      <c r="K72" s="906"/>
      <c r="L72" s="906"/>
      <c r="M72" s="906"/>
      <c r="N72" s="906"/>
      <c r="O72" s="906"/>
      <c r="P72" s="907"/>
      <c r="Q72" s="908">
        <v>221</v>
      </c>
      <c r="R72" s="862"/>
      <c r="S72" s="862"/>
      <c r="T72" s="862"/>
      <c r="U72" s="862"/>
      <c r="V72" s="862">
        <v>212</v>
      </c>
      <c r="W72" s="862"/>
      <c r="X72" s="862"/>
      <c r="Y72" s="862"/>
      <c r="Z72" s="862"/>
      <c r="AA72" s="862">
        <v>9</v>
      </c>
      <c r="AB72" s="862"/>
      <c r="AC72" s="862"/>
      <c r="AD72" s="862"/>
      <c r="AE72" s="862"/>
      <c r="AF72" s="862">
        <v>9</v>
      </c>
      <c r="AG72" s="862"/>
      <c r="AH72" s="862"/>
      <c r="AI72" s="862"/>
      <c r="AJ72" s="862"/>
      <c r="AK72" s="862">
        <v>0</v>
      </c>
      <c r="AL72" s="862"/>
      <c r="AM72" s="862"/>
      <c r="AN72" s="862"/>
      <c r="AO72" s="862"/>
      <c r="AP72" s="862" t="s">
        <v>528</v>
      </c>
      <c r="AQ72" s="862"/>
      <c r="AR72" s="862"/>
      <c r="AS72" s="862"/>
      <c r="AT72" s="862"/>
      <c r="AU72" s="862" t="s">
        <v>528</v>
      </c>
      <c r="AV72" s="862"/>
      <c r="AW72" s="862"/>
      <c r="AX72" s="862"/>
      <c r="AY72" s="862"/>
      <c r="AZ72" s="864"/>
      <c r="BA72" s="864"/>
      <c r="BB72" s="864"/>
      <c r="BC72" s="864"/>
      <c r="BD72" s="865"/>
      <c r="BE72" s="228"/>
      <c r="BF72" s="228"/>
      <c r="BG72" s="228"/>
      <c r="BH72" s="228"/>
      <c r="BI72" s="228"/>
      <c r="BJ72" s="228"/>
      <c r="BK72" s="228"/>
      <c r="BL72" s="228"/>
      <c r="BM72" s="228"/>
      <c r="BN72" s="228"/>
      <c r="BO72" s="228"/>
      <c r="BP72" s="228"/>
      <c r="BQ72" s="225">
        <v>66</v>
      </c>
      <c r="BR72" s="230"/>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17"/>
    </row>
    <row r="73" spans="1:131" ht="26.25" customHeight="1" x14ac:dyDescent="0.15">
      <c r="A73" s="225">
        <v>6</v>
      </c>
      <c r="B73" s="905" t="s">
        <v>598</v>
      </c>
      <c r="C73" s="906"/>
      <c r="D73" s="906"/>
      <c r="E73" s="906"/>
      <c r="F73" s="906"/>
      <c r="G73" s="906"/>
      <c r="H73" s="906"/>
      <c r="I73" s="906"/>
      <c r="J73" s="906"/>
      <c r="K73" s="906"/>
      <c r="L73" s="906"/>
      <c r="M73" s="906"/>
      <c r="N73" s="906"/>
      <c r="O73" s="906"/>
      <c r="P73" s="907"/>
      <c r="Q73" s="908">
        <v>0</v>
      </c>
      <c r="R73" s="862"/>
      <c r="S73" s="862"/>
      <c r="T73" s="862"/>
      <c r="U73" s="862"/>
      <c r="V73" s="862">
        <v>0</v>
      </c>
      <c r="W73" s="862"/>
      <c r="X73" s="862"/>
      <c r="Y73" s="862"/>
      <c r="Z73" s="862"/>
      <c r="AA73" s="862">
        <v>0</v>
      </c>
      <c r="AB73" s="862"/>
      <c r="AC73" s="862"/>
      <c r="AD73" s="862"/>
      <c r="AE73" s="862"/>
      <c r="AF73" s="862">
        <v>0</v>
      </c>
      <c r="AG73" s="862"/>
      <c r="AH73" s="862"/>
      <c r="AI73" s="862"/>
      <c r="AJ73" s="862"/>
      <c r="AK73" s="862" t="s">
        <v>528</v>
      </c>
      <c r="AL73" s="862"/>
      <c r="AM73" s="862"/>
      <c r="AN73" s="862"/>
      <c r="AO73" s="862"/>
      <c r="AP73" s="862" t="s">
        <v>528</v>
      </c>
      <c r="AQ73" s="862"/>
      <c r="AR73" s="862"/>
      <c r="AS73" s="862"/>
      <c r="AT73" s="862"/>
      <c r="AU73" s="862" t="s">
        <v>528</v>
      </c>
      <c r="AV73" s="862"/>
      <c r="AW73" s="862"/>
      <c r="AX73" s="862"/>
      <c r="AY73" s="862"/>
      <c r="AZ73" s="864"/>
      <c r="BA73" s="864"/>
      <c r="BB73" s="864"/>
      <c r="BC73" s="864"/>
      <c r="BD73" s="865"/>
      <c r="BE73" s="228"/>
      <c r="BF73" s="228"/>
      <c r="BG73" s="228"/>
      <c r="BH73" s="228"/>
      <c r="BI73" s="228"/>
      <c r="BJ73" s="228"/>
      <c r="BK73" s="228"/>
      <c r="BL73" s="228"/>
      <c r="BM73" s="228"/>
      <c r="BN73" s="228"/>
      <c r="BO73" s="228"/>
      <c r="BP73" s="228"/>
      <c r="BQ73" s="225">
        <v>67</v>
      </c>
      <c r="BR73" s="230"/>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17"/>
    </row>
    <row r="74" spans="1:131" ht="26.25" customHeight="1" x14ac:dyDescent="0.15">
      <c r="A74" s="225">
        <v>7</v>
      </c>
      <c r="B74" s="905" t="s">
        <v>599</v>
      </c>
      <c r="C74" s="906"/>
      <c r="D74" s="906"/>
      <c r="E74" s="906"/>
      <c r="F74" s="906"/>
      <c r="G74" s="906"/>
      <c r="H74" s="906"/>
      <c r="I74" s="906"/>
      <c r="J74" s="906"/>
      <c r="K74" s="906"/>
      <c r="L74" s="906"/>
      <c r="M74" s="906"/>
      <c r="N74" s="906"/>
      <c r="O74" s="906"/>
      <c r="P74" s="907"/>
      <c r="Q74" s="908">
        <v>79</v>
      </c>
      <c r="R74" s="862"/>
      <c r="S74" s="862"/>
      <c r="T74" s="862"/>
      <c r="U74" s="862"/>
      <c r="V74" s="862">
        <v>57</v>
      </c>
      <c r="W74" s="862"/>
      <c r="X74" s="862"/>
      <c r="Y74" s="862"/>
      <c r="Z74" s="862"/>
      <c r="AA74" s="862">
        <v>17</v>
      </c>
      <c r="AB74" s="862"/>
      <c r="AC74" s="862"/>
      <c r="AD74" s="862"/>
      <c r="AE74" s="862"/>
      <c r="AF74" s="862">
        <v>17</v>
      </c>
      <c r="AG74" s="862"/>
      <c r="AH74" s="862"/>
      <c r="AI74" s="862"/>
      <c r="AJ74" s="862"/>
      <c r="AK74" s="862" t="s">
        <v>528</v>
      </c>
      <c r="AL74" s="862"/>
      <c r="AM74" s="862"/>
      <c r="AN74" s="862"/>
      <c r="AO74" s="862"/>
      <c r="AP74" s="862" t="s">
        <v>528</v>
      </c>
      <c r="AQ74" s="862"/>
      <c r="AR74" s="862"/>
      <c r="AS74" s="862"/>
      <c r="AT74" s="862"/>
      <c r="AU74" s="862" t="s">
        <v>528</v>
      </c>
      <c r="AV74" s="862"/>
      <c r="AW74" s="862"/>
      <c r="AX74" s="862"/>
      <c r="AY74" s="862"/>
      <c r="AZ74" s="864"/>
      <c r="BA74" s="864"/>
      <c r="BB74" s="864"/>
      <c r="BC74" s="864"/>
      <c r="BD74" s="865"/>
      <c r="BE74" s="228"/>
      <c r="BF74" s="228"/>
      <c r="BG74" s="228"/>
      <c r="BH74" s="228"/>
      <c r="BI74" s="228"/>
      <c r="BJ74" s="228"/>
      <c r="BK74" s="228"/>
      <c r="BL74" s="228"/>
      <c r="BM74" s="228"/>
      <c r="BN74" s="228"/>
      <c r="BO74" s="228"/>
      <c r="BP74" s="228"/>
      <c r="BQ74" s="225">
        <v>68</v>
      </c>
      <c r="BR74" s="230"/>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17"/>
    </row>
    <row r="75" spans="1:131" ht="26.25" customHeight="1" x14ac:dyDescent="0.15">
      <c r="A75" s="225">
        <v>8</v>
      </c>
      <c r="B75" s="905" t="s">
        <v>600</v>
      </c>
      <c r="C75" s="906"/>
      <c r="D75" s="906"/>
      <c r="E75" s="906"/>
      <c r="F75" s="906"/>
      <c r="G75" s="906"/>
      <c r="H75" s="906"/>
      <c r="I75" s="906"/>
      <c r="J75" s="906"/>
      <c r="K75" s="906"/>
      <c r="L75" s="906"/>
      <c r="M75" s="906"/>
      <c r="N75" s="906"/>
      <c r="O75" s="906"/>
      <c r="P75" s="907"/>
      <c r="Q75" s="908">
        <v>1447</v>
      </c>
      <c r="R75" s="862"/>
      <c r="S75" s="862"/>
      <c r="T75" s="862"/>
      <c r="U75" s="862"/>
      <c r="V75" s="862">
        <v>1407</v>
      </c>
      <c r="W75" s="862"/>
      <c r="X75" s="862"/>
      <c r="Y75" s="862"/>
      <c r="Z75" s="862"/>
      <c r="AA75" s="862">
        <v>39</v>
      </c>
      <c r="AB75" s="862"/>
      <c r="AC75" s="862"/>
      <c r="AD75" s="862"/>
      <c r="AE75" s="862"/>
      <c r="AF75" s="862">
        <v>39</v>
      </c>
      <c r="AG75" s="862"/>
      <c r="AH75" s="862"/>
      <c r="AI75" s="862"/>
      <c r="AJ75" s="862"/>
      <c r="AK75" s="909">
        <v>15</v>
      </c>
      <c r="AL75" s="910"/>
      <c r="AM75" s="910"/>
      <c r="AN75" s="910"/>
      <c r="AO75" s="866"/>
      <c r="AP75" s="862" t="s">
        <v>528</v>
      </c>
      <c r="AQ75" s="862"/>
      <c r="AR75" s="862"/>
      <c r="AS75" s="862"/>
      <c r="AT75" s="862"/>
      <c r="AU75" s="862" t="s">
        <v>528</v>
      </c>
      <c r="AV75" s="862"/>
      <c r="AW75" s="862"/>
      <c r="AX75" s="862"/>
      <c r="AY75" s="862"/>
      <c r="AZ75" s="864"/>
      <c r="BA75" s="864"/>
      <c r="BB75" s="864"/>
      <c r="BC75" s="864"/>
      <c r="BD75" s="865"/>
      <c r="BE75" s="228"/>
      <c r="BF75" s="228"/>
      <c r="BG75" s="228"/>
      <c r="BH75" s="228"/>
      <c r="BI75" s="228"/>
      <c r="BJ75" s="228"/>
      <c r="BK75" s="228"/>
      <c r="BL75" s="228"/>
      <c r="BM75" s="228"/>
      <c r="BN75" s="228"/>
      <c r="BO75" s="228"/>
      <c r="BP75" s="228"/>
      <c r="BQ75" s="225">
        <v>69</v>
      </c>
      <c r="BR75" s="230"/>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17"/>
    </row>
    <row r="76" spans="1:131" ht="26.25" customHeight="1" x14ac:dyDescent="0.15">
      <c r="A76" s="225">
        <v>9</v>
      </c>
      <c r="B76" s="905" t="s">
        <v>601</v>
      </c>
      <c r="C76" s="906"/>
      <c r="D76" s="906"/>
      <c r="E76" s="906"/>
      <c r="F76" s="906"/>
      <c r="G76" s="906"/>
      <c r="H76" s="906"/>
      <c r="I76" s="906"/>
      <c r="J76" s="906"/>
      <c r="K76" s="906"/>
      <c r="L76" s="906"/>
      <c r="M76" s="906"/>
      <c r="N76" s="906"/>
      <c r="O76" s="906"/>
      <c r="P76" s="907"/>
      <c r="Q76" s="908">
        <v>192</v>
      </c>
      <c r="R76" s="862"/>
      <c r="S76" s="862"/>
      <c r="T76" s="862"/>
      <c r="U76" s="862"/>
      <c r="V76" s="862">
        <v>184</v>
      </c>
      <c r="W76" s="862"/>
      <c r="X76" s="862"/>
      <c r="Y76" s="862"/>
      <c r="Z76" s="862"/>
      <c r="AA76" s="862">
        <v>7</v>
      </c>
      <c r="AB76" s="862"/>
      <c r="AC76" s="862"/>
      <c r="AD76" s="862"/>
      <c r="AE76" s="862"/>
      <c r="AF76" s="862">
        <v>7</v>
      </c>
      <c r="AG76" s="862"/>
      <c r="AH76" s="862"/>
      <c r="AI76" s="862"/>
      <c r="AJ76" s="862"/>
      <c r="AK76" s="909" t="s">
        <v>528</v>
      </c>
      <c r="AL76" s="910"/>
      <c r="AM76" s="910"/>
      <c r="AN76" s="910"/>
      <c r="AO76" s="866"/>
      <c r="AP76" s="862" t="s">
        <v>528</v>
      </c>
      <c r="AQ76" s="862"/>
      <c r="AR76" s="862"/>
      <c r="AS76" s="862"/>
      <c r="AT76" s="862"/>
      <c r="AU76" s="862" t="s">
        <v>528</v>
      </c>
      <c r="AV76" s="862"/>
      <c r="AW76" s="862"/>
      <c r="AX76" s="862"/>
      <c r="AY76" s="862"/>
      <c r="AZ76" s="864"/>
      <c r="BA76" s="864"/>
      <c r="BB76" s="864"/>
      <c r="BC76" s="864"/>
      <c r="BD76" s="865"/>
      <c r="BE76" s="228"/>
      <c r="BF76" s="228"/>
      <c r="BG76" s="228"/>
      <c r="BH76" s="228"/>
      <c r="BI76" s="228"/>
      <c r="BJ76" s="228"/>
      <c r="BK76" s="228"/>
      <c r="BL76" s="228"/>
      <c r="BM76" s="228"/>
      <c r="BN76" s="228"/>
      <c r="BO76" s="228"/>
      <c r="BP76" s="228"/>
      <c r="BQ76" s="225">
        <v>70</v>
      </c>
      <c r="BR76" s="230"/>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17"/>
    </row>
    <row r="77" spans="1:131" ht="26.25" customHeight="1" x14ac:dyDescent="0.15">
      <c r="A77" s="225">
        <v>10</v>
      </c>
      <c r="B77" s="905" t="s">
        <v>605</v>
      </c>
      <c r="C77" s="906"/>
      <c r="D77" s="906"/>
      <c r="E77" s="906"/>
      <c r="F77" s="906"/>
      <c r="G77" s="906"/>
      <c r="H77" s="906"/>
      <c r="I77" s="906"/>
      <c r="J77" s="906"/>
      <c r="K77" s="906"/>
      <c r="L77" s="906"/>
      <c r="M77" s="906"/>
      <c r="N77" s="906"/>
      <c r="O77" s="906"/>
      <c r="P77" s="907"/>
      <c r="Q77" s="908">
        <v>6522</v>
      </c>
      <c r="R77" s="862"/>
      <c r="S77" s="862"/>
      <c r="T77" s="862"/>
      <c r="U77" s="862"/>
      <c r="V77" s="862">
        <v>5585</v>
      </c>
      <c r="W77" s="862"/>
      <c r="X77" s="862"/>
      <c r="Y77" s="862"/>
      <c r="Z77" s="862"/>
      <c r="AA77" s="862">
        <v>937</v>
      </c>
      <c r="AB77" s="862"/>
      <c r="AC77" s="862"/>
      <c r="AD77" s="862"/>
      <c r="AE77" s="862"/>
      <c r="AF77" s="862">
        <v>937</v>
      </c>
      <c r="AG77" s="862"/>
      <c r="AH77" s="862"/>
      <c r="AI77" s="862"/>
      <c r="AJ77" s="862"/>
      <c r="AK77" s="909" t="s">
        <v>528</v>
      </c>
      <c r="AL77" s="910"/>
      <c r="AM77" s="910"/>
      <c r="AN77" s="910"/>
      <c r="AO77" s="866"/>
      <c r="AP77" s="862" t="s">
        <v>528</v>
      </c>
      <c r="AQ77" s="862"/>
      <c r="AR77" s="862"/>
      <c r="AS77" s="862"/>
      <c r="AT77" s="862"/>
      <c r="AU77" s="862" t="s">
        <v>528</v>
      </c>
      <c r="AV77" s="862"/>
      <c r="AW77" s="862"/>
      <c r="AX77" s="862"/>
      <c r="AY77" s="862"/>
      <c r="AZ77" s="864"/>
      <c r="BA77" s="864"/>
      <c r="BB77" s="864"/>
      <c r="BC77" s="864"/>
      <c r="BD77" s="865"/>
      <c r="BE77" s="228"/>
      <c r="BF77" s="228"/>
      <c r="BG77" s="228"/>
      <c r="BH77" s="228"/>
      <c r="BI77" s="228"/>
      <c r="BJ77" s="228"/>
      <c r="BK77" s="228"/>
      <c r="BL77" s="228"/>
      <c r="BM77" s="228"/>
      <c r="BN77" s="228"/>
      <c r="BO77" s="228"/>
      <c r="BP77" s="228"/>
      <c r="BQ77" s="225">
        <v>71</v>
      </c>
      <c r="BR77" s="230"/>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17"/>
    </row>
    <row r="78" spans="1:131" ht="26.25" customHeight="1" x14ac:dyDescent="0.15">
      <c r="A78" s="225">
        <v>11</v>
      </c>
      <c r="B78" s="905" t="s">
        <v>602</v>
      </c>
      <c r="C78" s="906"/>
      <c r="D78" s="906"/>
      <c r="E78" s="906"/>
      <c r="F78" s="906"/>
      <c r="G78" s="906"/>
      <c r="H78" s="906"/>
      <c r="I78" s="906"/>
      <c r="J78" s="906"/>
      <c r="K78" s="906"/>
      <c r="L78" s="906"/>
      <c r="M78" s="906"/>
      <c r="N78" s="906"/>
      <c r="O78" s="906"/>
      <c r="P78" s="907"/>
      <c r="Q78" s="908">
        <v>13</v>
      </c>
      <c r="R78" s="862"/>
      <c r="S78" s="862"/>
      <c r="T78" s="862"/>
      <c r="U78" s="862"/>
      <c r="V78" s="862">
        <v>11</v>
      </c>
      <c r="W78" s="862"/>
      <c r="X78" s="862"/>
      <c r="Y78" s="862"/>
      <c r="Z78" s="862"/>
      <c r="AA78" s="862">
        <v>2</v>
      </c>
      <c r="AB78" s="862"/>
      <c r="AC78" s="862"/>
      <c r="AD78" s="862"/>
      <c r="AE78" s="862"/>
      <c r="AF78" s="862">
        <v>2</v>
      </c>
      <c r="AG78" s="862"/>
      <c r="AH78" s="862"/>
      <c r="AI78" s="862"/>
      <c r="AJ78" s="862"/>
      <c r="AK78" s="909" t="s">
        <v>528</v>
      </c>
      <c r="AL78" s="910"/>
      <c r="AM78" s="910"/>
      <c r="AN78" s="910"/>
      <c r="AO78" s="866"/>
      <c r="AP78" s="862" t="s">
        <v>528</v>
      </c>
      <c r="AQ78" s="862"/>
      <c r="AR78" s="862"/>
      <c r="AS78" s="862"/>
      <c r="AT78" s="862"/>
      <c r="AU78" s="862" t="s">
        <v>528</v>
      </c>
      <c r="AV78" s="862"/>
      <c r="AW78" s="862"/>
      <c r="AX78" s="862"/>
      <c r="AY78" s="862"/>
      <c r="AZ78" s="864"/>
      <c r="BA78" s="864"/>
      <c r="BB78" s="864"/>
      <c r="BC78" s="864"/>
      <c r="BD78" s="865"/>
      <c r="BE78" s="228"/>
      <c r="BF78" s="228"/>
      <c r="BG78" s="228"/>
      <c r="BH78" s="228"/>
      <c r="BI78" s="228"/>
      <c r="BJ78" s="217"/>
      <c r="BK78" s="217"/>
      <c r="BL78" s="217"/>
      <c r="BM78" s="217"/>
      <c r="BN78" s="217"/>
      <c r="BO78" s="228"/>
      <c r="BP78" s="228"/>
      <c r="BQ78" s="225">
        <v>72</v>
      </c>
      <c r="BR78" s="230"/>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17"/>
    </row>
    <row r="79" spans="1:131" ht="26.25" customHeight="1" x14ac:dyDescent="0.15">
      <c r="A79" s="225">
        <v>12</v>
      </c>
      <c r="B79" s="905" t="s">
        <v>603</v>
      </c>
      <c r="C79" s="906"/>
      <c r="D79" s="906"/>
      <c r="E79" s="906"/>
      <c r="F79" s="906"/>
      <c r="G79" s="906"/>
      <c r="H79" s="906"/>
      <c r="I79" s="906"/>
      <c r="J79" s="906"/>
      <c r="K79" s="906"/>
      <c r="L79" s="906"/>
      <c r="M79" s="906"/>
      <c r="N79" s="906"/>
      <c r="O79" s="906"/>
      <c r="P79" s="907"/>
      <c r="Q79" s="908">
        <v>347</v>
      </c>
      <c r="R79" s="862"/>
      <c r="S79" s="862"/>
      <c r="T79" s="862"/>
      <c r="U79" s="862"/>
      <c r="V79" s="862">
        <v>294</v>
      </c>
      <c r="W79" s="862"/>
      <c r="X79" s="862"/>
      <c r="Y79" s="862"/>
      <c r="Z79" s="862"/>
      <c r="AA79" s="862">
        <v>54</v>
      </c>
      <c r="AB79" s="862"/>
      <c r="AC79" s="862"/>
      <c r="AD79" s="862"/>
      <c r="AE79" s="862"/>
      <c r="AF79" s="862">
        <v>54</v>
      </c>
      <c r="AG79" s="862"/>
      <c r="AH79" s="862"/>
      <c r="AI79" s="862"/>
      <c r="AJ79" s="862"/>
      <c r="AK79" s="909" t="s">
        <v>528</v>
      </c>
      <c r="AL79" s="910"/>
      <c r="AM79" s="910"/>
      <c r="AN79" s="910"/>
      <c r="AO79" s="866"/>
      <c r="AP79" s="862" t="s">
        <v>528</v>
      </c>
      <c r="AQ79" s="862"/>
      <c r="AR79" s="862"/>
      <c r="AS79" s="862"/>
      <c r="AT79" s="862"/>
      <c r="AU79" s="862" t="s">
        <v>528</v>
      </c>
      <c r="AV79" s="862"/>
      <c r="AW79" s="862"/>
      <c r="AX79" s="862"/>
      <c r="AY79" s="862"/>
      <c r="AZ79" s="864"/>
      <c r="BA79" s="864"/>
      <c r="BB79" s="864"/>
      <c r="BC79" s="864"/>
      <c r="BD79" s="865"/>
      <c r="BE79" s="228"/>
      <c r="BF79" s="228"/>
      <c r="BG79" s="228"/>
      <c r="BH79" s="228"/>
      <c r="BI79" s="228"/>
      <c r="BJ79" s="217"/>
      <c r="BK79" s="217"/>
      <c r="BL79" s="217"/>
      <c r="BM79" s="217"/>
      <c r="BN79" s="217"/>
      <c r="BO79" s="228"/>
      <c r="BP79" s="228"/>
      <c r="BQ79" s="225">
        <v>73</v>
      </c>
      <c r="BR79" s="230"/>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17"/>
    </row>
    <row r="80" spans="1:131" ht="26.25" customHeight="1" x14ac:dyDescent="0.15">
      <c r="A80" s="225">
        <v>13</v>
      </c>
      <c r="B80" s="905" t="s">
        <v>604</v>
      </c>
      <c r="C80" s="906"/>
      <c r="D80" s="906"/>
      <c r="E80" s="906"/>
      <c r="F80" s="906"/>
      <c r="G80" s="906"/>
      <c r="H80" s="906"/>
      <c r="I80" s="906"/>
      <c r="J80" s="906"/>
      <c r="K80" s="906"/>
      <c r="L80" s="906"/>
      <c r="M80" s="906"/>
      <c r="N80" s="906"/>
      <c r="O80" s="906"/>
      <c r="P80" s="907"/>
      <c r="Q80" s="908">
        <v>304201</v>
      </c>
      <c r="R80" s="862"/>
      <c r="S80" s="862"/>
      <c r="T80" s="862"/>
      <c r="U80" s="862"/>
      <c r="V80" s="862">
        <v>288028</v>
      </c>
      <c r="W80" s="862"/>
      <c r="X80" s="862"/>
      <c r="Y80" s="862"/>
      <c r="Z80" s="862"/>
      <c r="AA80" s="862">
        <v>16173</v>
      </c>
      <c r="AB80" s="862"/>
      <c r="AC80" s="862"/>
      <c r="AD80" s="862"/>
      <c r="AE80" s="862"/>
      <c r="AF80" s="862">
        <v>16179</v>
      </c>
      <c r="AG80" s="862"/>
      <c r="AH80" s="862"/>
      <c r="AI80" s="862"/>
      <c r="AJ80" s="862"/>
      <c r="AK80" s="909">
        <v>456</v>
      </c>
      <c r="AL80" s="910"/>
      <c r="AM80" s="910"/>
      <c r="AN80" s="910"/>
      <c r="AO80" s="866"/>
      <c r="AP80" s="862" t="s">
        <v>528</v>
      </c>
      <c r="AQ80" s="862"/>
      <c r="AR80" s="862"/>
      <c r="AS80" s="862"/>
      <c r="AT80" s="862"/>
      <c r="AU80" s="862" t="s">
        <v>528</v>
      </c>
      <c r="AV80" s="862"/>
      <c r="AW80" s="862"/>
      <c r="AX80" s="862"/>
      <c r="AY80" s="862"/>
      <c r="AZ80" s="864"/>
      <c r="BA80" s="864"/>
      <c r="BB80" s="864"/>
      <c r="BC80" s="864"/>
      <c r="BD80" s="865"/>
      <c r="BE80" s="228"/>
      <c r="BF80" s="228"/>
      <c r="BG80" s="228"/>
      <c r="BH80" s="228"/>
      <c r="BI80" s="228"/>
      <c r="BJ80" s="228"/>
      <c r="BK80" s="228"/>
      <c r="BL80" s="228"/>
      <c r="BM80" s="228"/>
      <c r="BN80" s="228"/>
      <c r="BO80" s="228"/>
      <c r="BP80" s="228"/>
      <c r="BQ80" s="225">
        <v>74</v>
      </c>
      <c r="BR80" s="230"/>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17"/>
    </row>
    <row r="81" spans="1:131" ht="26.25" customHeight="1" x14ac:dyDescent="0.15">
      <c r="A81" s="225">
        <v>14</v>
      </c>
      <c r="B81" s="905"/>
      <c r="C81" s="906"/>
      <c r="D81" s="906"/>
      <c r="E81" s="906"/>
      <c r="F81" s="906"/>
      <c r="G81" s="906"/>
      <c r="H81" s="906"/>
      <c r="I81" s="906"/>
      <c r="J81" s="906"/>
      <c r="K81" s="906"/>
      <c r="L81" s="906"/>
      <c r="M81" s="906"/>
      <c r="N81" s="906"/>
      <c r="O81" s="906"/>
      <c r="P81" s="907"/>
      <c r="Q81" s="908"/>
      <c r="R81" s="862"/>
      <c r="S81" s="862"/>
      <c r="T81" s="862"/>
      <c r="U81" s="862"/>
      <c r="V81" s="862"/>
      <c r="W81" s="862"/>
      <c r="X81" s="862"/>
      <c r="Y81" s="862"/>
      <c r="Z81" s="862"/>
      <c r="AA81" s="862"/>
      <c r="AB81" s="862"/>
      <c r="AC81" s="862"/>
      <c r="AD81" s="862"/>
      <c r="AE81" s="862"/>
      <c r="AF81" s="862"/>
      <c r="AG81" s="862"/>
      <c r="AH81" s="862"/>
      <c r="AI81" s="862"/>
      <c r="AJ81" s="862"/>
      <c r="AK81" s="862"/>
      <c r="AL81" s="862"/>
      <c r="AM81" s="862"/>
      <c r="AN81" s="862"/>
      <c r="AO81" s="862"/>
      <c r="AP81" s="862"/>
      <c r="AQ81" s="862"/>
      <c r="AR81" s="862"/>
      <c r="AS81" s="862"/>
      <c r="AT81" s="862"/>
      <c r="AU81" s="862"/>
      <c r="AV81" s="862"/>
      <c r="AW81" s="862"/>
      <c r="AX81" s="862"/>
      <c r="AY81" s="862"/>
      <c r="AZ81" s="864"/>
      <c r="BA81" s="864"/>
      <c r="BB81" s="864"/>
      <c r="BC81" s="864"/>
      <c r="BD81" s="865"/>
      <c r="BE81" s="228"/>
      <c r="BF81" s="228"/>
      <c r="BG81" s="228"/>
      <c r="BH81" s="228"/>
      <c r="BI81" s="228"/>
      <c r="BJ81" s="228"/>
      <c r="BK81" s="228"/>
      <c r="BL81" s="228"/>
      <c r="BM81" s="228"/>
      <c r="BN81" s="228"/>
      <c r="BO81" s="228"/>
      <c r="BP81" s="228"/>
      <c r="BQ81" s="225">
        <v>75</v>
      </c>
      <c r="BR81" s="230"/>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17"/>
    </row>
    <row r="82" spans="1:131" ht="26.25" customHeight="1" x14ac:dyDescent="0.15">
      <c r="A82" s="225">
        <v>15</v>
      </c>
      <c r="B82" s="905"/>
      <c r="C82" s="906"/>
      <c r="D82" s="906"/>
      <c r="E82" s="906"/>
      <c r="F82" s="906"/>
      <c r="G82" s="906"/>
      <c r="H82" s="906"/>
      <c r="I82" s="906"/>
      <c r="J82" s="906"/>
      <c r="K82" s="906"/>
      <c r="L82" s="906"/>
      <c r="M82" s="906"/>
      <c r="N82" s="906"/>
      <c r="O82" s="906"/>
      <c r="P82" s="907"/>
      <c r="Q82" s="908"/>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2"/>
      <c r="AO82" s="862"/>
      <c r="AP82" s="862"/>
      <c r="AQ82" s="862"/>
      <c r="AR82" s="862"/>
      <c r="AS82" s="862"/>
      <c r="AT82" s="862"/>
      <c r="AU82" s="862"/>
      <c r="AV82" s="862"/>
      <c r="AW82" s="862"/>
      <c r="AX82" s="862"/>
      <c r="AY82" s="862"/>
      <c r="AZ82" s="864"/>
      <c r="BA82" s="864"/>
      <c r="BB82" s="864"/>
      <c r="BC82" s="864"/>
      <c r="BD82" s="865"/>
      <c r="BE82" s="228"/>
      <c r="BF82" s="228"/>
      <c r="BG82" s="228"/>
      <c r="BH82" s="228"/>
      <c r="BI82" s="228"/>
      <c r="BJ82" s="228"/>
      <c r="BK82" s="228"/>
      <c r="BL82" s="228"/>
      <c r="BM82" s="228"/>
      <c r="BN82" s="228"/>
      <c r="BO82" s="228"/>
      <c r="BP82" s="228"/>
      <c r="BQ82" s="225">
        <v>76</v>
      </c>
      <c r="BR82" s="230"/>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17"/>
    </row>
    <row r="83" spans="1:131" ht="26.25" customHeight="1" x14ac:dyDescent="0.15">
      <c r="A83" s="225">
        <v>16</v>
      </c>
      <c r="B83" s="905"/>
      <c r="C83" s="906"/>
      <c r="D83" s="906"/>
      <c r="E83" s="906"/>
      <c r="F83" s="906"/>
      <c r="G83" s="906"/>
      <c r="H83" s="906"/>
      <c r="I83" s="906"/>
      <c r="J83" s="906"/>
      <c r="K83" s="906"/>
      <c r="L83" s="906"/>
      <c r="M83" s="906"/>
      <c r="N83" s="906"/>
      <c r="O83" s="906"/>
      <c r="P83" s="907"/>
      <c r="Q83" s="908"/>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64"/>
      <c r="BA83" s="864"/>
      <c r="BB83" s="864"/>
      <c r="BC83" s="864"/>
      <c r="BD83" s="865"/>
      <c r="BE83" s="228"/>
      <c r="BF83" s="228"/>
      <c r="BG83" s="228"/>
      <c r="BH83" s="228"/>
      <c r="BI83" s="228"/>
      <c r="BJ83" s="228"/>
      <c r="BK83" s="228"/>
      <c r="BL83" s="228"/>
      <c r="BM83" s="228"/>
      <c r="BN83" s="228"/>
      <c r="BO83" s="228"/>
      <c r="BP83" s="228"/>
      <c r="BQ83" s="225">
        <v>77</v>
      </c>
      <c r="BR83" s="230"/>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17"/>
    </row>
    <row r="84" spans="1:131" ht="26.25" customHeight="1" x14ac:dyDescent="0.15">
      <c r="A84" s="225">
        <v>17</v>
      </c>
      <c r="B84" s="905"/>
      <c r="C84" s="906"/>
      <c r="D84" s="906"/>
      <c r="E84" s="906"/>
      <c r="F84" s="906"/>
      <c r="G84" s="906"/>
      <c r="H84" s="906"/>
      <c r="I84" s="906"/>
      <c r="J84" s="906"/>
      <c r="K84" s="906"/>
      <c r="L84" s="906"/>
      <c r="M84" s="906"/>
      <c r="N84" s="906"/>
      <c r="O84" s="906"/>
      <c r="P84" s="907"/>
      <c r="Q84" s="908"/>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4"/>
      <c r="BA84" s="864"/>
      <c r="BB84" s="864"/>
      <c r="BC84" s="864"/>
      <c r="BD84" s="865"/>
      <c r="BE84" s="228"/>
      <c r="BF84" s="228"/>
      <c r="BG84" s="228"/>
      <c r="BH84" s="228"/>
      <c r="BI84" s="228"/>
      <c r="BJ84" s="228"/>
      <c r="BK84" s="228"/>
      <c r="BL84" s="228"/>
      <c r="BM84" s="228"/>
      <c r="BN84" s="228"/>
      <c r="BO84" s="228"/>
      <c r="BP84" s="228"/>
      <c r="BQ84" s="225">
        <v>78</v>
      </c>
      <c r="BR84" s="230"/>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17"/>
    </row>
    <row r="85" spans="1:131" ht="26.25" customHeight="1" x14ac:dyDescent="0.15">
      <c r="A85" s="225">
        <v>18</v>
      </c>
      <c r="B85" s="905"/>
      <c r="C85" s="906"/>
      <c r="D85" s="906"/>
      <c r="E85" s="906"/>
      <c r="F85" s="906"/>
      <c r="G85" s="906"/>
      <c r="H85" s="906"/>
      <c r="I85" s="906"/>
      <c r="J85" s="906"/>
      <c r="K85" s="906"/>
      <c r="L85" s="906"/>
      <c r="M85" s="906"/>
      <c r="N85" s="906"/>
      <c r="O85" s="906"/>
      <c r="P85" s="907"/>
      <c r="Q85" s="908"/>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4"/>
      <c r="BA85" s="864"/>
      <c r="BB85" s="864"/>
      <c r="BC85" s="864"/>
      <c r="BD85" s="865"/>
      <c r="BE85" s="228"/>
      <c r="BF85" s="228"/>
      <c r="BG85" s="228"/>
      <c r="BH85" s="228"/>
      <c r="BI85" s="228"/>
      <c r="BJ85" s="228"/>
      <c r="BK85" s="228"/>
      <c r="BL85" s="228"/>
      <c r="BM85" s="228"/>
      <c r="BN85" s="228"/>
      <c r="BO85" s="228"/>
      <c r="BP85" s="228"/>
      <c r="BQ85" s="225">
        <v>79</v>
      </c>
      <c r="BR85" s="230"/>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17"/>
    </row>
    <row r="86" spans="1:131" ht="26.25" customHeight="1" x14ac:dyDescent="0.15">
      <c r="A86" s="225">
        <v>19</v>
      </c>
      <c r="B86" s="905"/>
      <c r="C86" s="906"/>
      <c r="D86" s="906"/>
      <c r="E86" s="906"/>
      <c r="F86" s="906"/>
      <c r="G86" s="906"/>
      <c r="H86" s="906"/>
      <c r="I86" s="906"/>
      <c r="J86" s="906"/>
      <c r="K86" s="906"/>
      <c r="L86" s="906"/>
      <c r="M86" s="906"/>
      <c r="N86" s="906"/>
      <c r="O86" s="906"/>
      <c r="P86" s="907"/>
      <c r="Q86" s="908"/>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4"/>
      <c r="BA86" s="864"/>
      <c r="BB86" s="864"/>
      <c r="BC86" s="864"/>
      <c r="BD86" s="865"/>
      <c r="BE86" s="228"/>
      <c r="BF86" s="228"/>
      <c r="BG86" s="228"/>
      <c r="BH86" s="228"/>
      <c r="BI86" s="228"/>
      <c r="BJ86" s="228"/>
      <c r="BK86" s="228"/>
      <c r="BL86" s="228"/>
      <c r="BM86" s="228"/>
      <c r="BN86" s="228"/>
      <c r="BO86" s="228"/>
      <c r="BP86" s="228"/>
      <c r="BQ86" s="225">
        <v>80</v>
      </c>
      <c r="BR86" s="230"/>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17"/>
    </row>
    <row r="87" spans="1:131" ht="26.25" customHeight="1" x14ac:dyDescent="0.15">
      <c r="A87" s="231">
        <v>20</v>
      </c>
      <c r="B87" s="911"/>
      <c r="C87" s="912"/>
      <c r="D87" s="912"/>
      <c r="E87" s="912"/>
      <c r="F87" s="912"/>
      <c r="G87" s="912"/>
      <c r="H87" s="912"/>
      <c r="I87" s="912"/>
      <c r="J87" s="912"/>
      <c r="K87" s="912"/>
      <c r="L87" s="912"/>
      <c r="M87" s="912"/>
      <c r="N87" s="912"/>
      <c r="O87" s="912"/>
      <c r="P87" s="913"/>
      <c r="Q87" s="914"/>
      <c r="R87" s="915"/>
      <c r="S87" s="915"/>
      <c r="T87" s="915"/>
      <c r="U87" s="915"/>
      <c r="V87" s="915"/>
      <c r="W87" s="915"/>
      <c r="X87" s="915"/>
      <c r="Y87" s="915"/>
      <c r="Z87" s="915"/>
      <c r="AA87" s="915"/>
      <c r="AB87" s="915"/>
      <c r="AC87" s="915"/>
      <c r="AD87" s="915"/>
      <c r="AE87" s="915"/>
      <c r="AF87" s="915"/>
      <c r="AG87" s="915"/>
      <c r="AH87" s="915"/>
      <c r="AI87" s="915"/>
      <c r="AJ87" s="915"/>
      <c r="AK87" s="915"/>
      <c r="AL87" s="915"/>
      <c r="AM87" s="915"/>
      <c r="AN87" s="915"/>
      <c r="AO87" s="915"/>
      <c r="AP87" s="915"/>
      <c r="AQ87" s="915"/>
      <c r="AR87" s="915"/>
      <c r="AS87" s="915"/>
      <c r="AT87" s="915"/>
      <c r="AU87" s="915"/>
      <c r="AV87" s="915"/>
      <c r="AW87" s="915"/>
      <c r="AX87" s="915"/>
      <c r="AY87" s="915"/>
      <c r="AZ87" s="916"/>
      <c r="BA87" s="916"/>
      <c r="BB87" s="916"/>
      <c r="BC87" s="916"/>
      <c r="BD87" s="917"/>
      <c r="BE87" s="228"/>
      <c r="BF87" s="228"/>
      <c r="BG87" s="228"/>
      <c r="BH87" s="228"/>
      <c r="BI87" s="228"/>
      <c r="BJ87" s="228"/>
      <c r="BK87" s="228"/>
      <c r="BL87" s="228"/>
      <c r="BM87" s="228"/>
      <c r="BN87" s="228"/>
      <c r="BO87" s="228"/>
      <c r="BP87" s="228"/>
      <c r="BQ87" s="225">
        <v>81</v>
      </c>
      <c r="BR87" s="230"/>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17"/>
    </row>
    <row r="88" spans="1:131" ht="26.25" customHeight="1" thickBot="1" x14ac:dyDescent="0.2">
      <c r="A88" s="227" t="s">
        <v>391</v>
      </c>
      <c r="B88" s="821" t="s">
        <v>427</v>
      </c>
      <c r="C88" s="822"/>
      <c r="D88" s="822"/>
      <c r="E88" s="822"/>
      <c r="F88" s="822"/>
      <c r="G88" s="822"/>
      <c r="H88" s="822"/>
      <c r="I88" s="822"/>
      <c r="J88" s="822"/>
      <c r="K88" s="822"/>
      <c r="L88" s="822"/>
      <c r="M88" s="822"/>
      <c r="N88" s="822"/>
      <c r="O88" s="822"/>
      <c r="P88" s="823"/>
      <c r="Q88" s="872"/>
      <c r="R88" s="873"/>
      <c r="S88" s="873"/>
      <c r="T88" s="873"/>
      <c r="U88" s="873"/>
      <c r="V88" s="873"/>
      <c r="W88" s="873"/>
      <c r="X88" s="873"/>
      <c r="Y88" s="873"/>
      <c r="Z88" s="873"/>
      <c r="AA88" s="873"/>
      <c r="AB88" s="873"/>
      <c r="AC88" s="873"/>
      <c r="AD88" s="873"/>
      <c r="AE88" s="873"/>
      <c r="AF88" s="876">
        <f>SUM(AF68:AJ87)</f>
        <v>18654</v>
      </c>
      <c r="AG88" s="876"/>
      <c r="AH88" s="876"/>
      <c r="AI88" s="876"/>
      <c r="AJ88" s="876"/>
      <c r="AK88" s="873"/>
      <c r="AL88" s="873"/>
      <c r="AM88" s="873"/>
      <c r="AN88" s="873"/>
      <c r="AO88" s="873"/>
      <c r="AP88" s="876">
        <f>SUM(AP68:AT87)</f>
        <v>19239</v>
      </c>
      <c r="AQ88" s="876"/>
      <c r="AR88" s="876"/>
      <c r="AS88" s="876"/>
      <c r="AT88" s="876"/>
      <c r="AU88" s="876">
        <f>SUM(AU68:AY87)</f>
        <v>153</v>
      </c>
      <c r="AV88" s="876"/>
      <c r="AW88" s="876"/>
      <c r="AX88" s="876"/>
      <c r="AY88" s="876"/>
      <c r="AZ88" s="881"/>
      <c r="BA88" s="881"/>
      <c r="BB88" s="881"/>
      <c r="BC88" s="881"/>
      <c r="BD88" s="882"/>
      <c r="BE88" s="228"/>
      <c r="BF88" s="228"/>
      <c r="BG88" s="228"/>
      <c r="BH88" s="228"/>
      <c r="BI88" s="228"/>
      <c r="BJ88" s="228"/>
      <c r="BK88" s="228"/>
      <c r="BL88" s="228"/>
      <c r="BM88" s="228"/>
      <c r="BN88" s="228"/>
      <c r="BO88" s="228"/>
      <c r="BP88" s="228"/>
      <c r="BQ88" s="225">
        <v>82</v>
      </c>
      <c r="BR88" s="230"/>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17"/>
    </row>
    <row r="89" spans="1:131" ht="26.25" hidden="1" customHeight="1" x14ac:dyDescent="0.15">
      <c r="A89" s="232"/>
      <c r="B89" s="233"/>
      <c r="C89" s="233"/>
      <c r="D89" s="233"/>
      <c r="E89" s="233"/>
      <c r="F89" s="233"/>
      <c r="G89" s="233"/>
      <c r="H89" s="233"/>
      <c r="I89" s="233"/>
      <c r="J89" s="233"/>
      <c r="K89" s="233"/>
      <c r="L89" s="233"/>
      <c r="M89" s="233"/>
      <c r="N89" s="233"/>
      <c r="O89" s="233"/>
      <c r="P89" s="233"/>
      <c r="Q89" s="234"/>
      <c r="R89" s="234"/>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5"/>
      <c r="BA89" s="235"/>
      <c r="BB89" s="235"/>
      <c r="BC89" s="235"/>
      <c r="BD89" s="235"/>
      <c r="BE89" s="228"/>
      <c r="BF89" s="228"/>
      <c r="BG89" s="228"/>
      <c r="BH89" s="228"/>
      <c r="BI89" s="228"/>
      <c r="BJ89" s="228"/>
      <c r="BK89" s="228"/>
      <c r="BL89" s="228"/>
      <c r="BM89" s="228"/>
      <c r="BN89" s="228"/>
      <c r="BO89" s="228"/>
      <c r="BP89" s="228"/>
      <c r="BQ89" s="225">
        <v>83</v>
      </c>
      <c r="BR89" s="230"/>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17"/>
    </row>
    <row r="90" spans="1:131" ht="26.25" hidden="1" customHeight="1" x14ac:dyDescent="0.15">
      <c r="A90" s="232"/>
      <c r="B90" s="233"/>
      <c r="C90" s="233"/>
      <c r="D90" s="233"/>
      <c r="E90" s="233"/>
      <c r="F90" s="233"/>
      <c r="G90" s="233"/>
      <c r="H90" s="233"/>
      <c r="I90" s="233"/>
      <c r="J90" s="233"/>
      <c r="K90" s="233"/>
      <c r="L90" s="233"/>
      <c r="M90" s="233"/>
      <c r="N90" s="233"/>
      <c r="O90" s="233"/>
      <c r="P90" s="233"/>
      <c r="Q90" s="234"/>
      <c r="R90" s="234"/>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5"/>
      <c r="BA90" s="235"/>
      <c r="BB90" s="235"/>
      <c r="BC90" s="235"/>
      <c r="BD90" s="235"/>
      <c r="BE90" s="228"/>
      <c r="BF90" s="228"/>
      <c r="BG90" s="228"/>
      <c r="BH90" s="228"/>
      <c r="BI90" s="228"/>
      <c r="BJ90" s="228"/>
      <c r="BK90" s="228"/>
      <c r="BL90" s="228"/>
      <c r="BM90" s="228"/>
      <c r="BN90" s="228"/>
      <c r="BO90" s="228"/>
      <c r="BP90" s="228"/>
      <c r="BQ90" s="225">
        <v>84</v>
      </c>
      <c r="BR90" s="230"/>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17"/>
    </row>
    <row r="91" spans="1:131" ht="26.25" hidden="1" customHeight="1" x14ac:dyDescent="0.15">
      <c r="A91" s="232"/>
      <c r="B91" s="233"/>
      <c r="C91" s="233"/>
      <c r="D91" s="233"/>
      <c r="E91" s="233"/>
      <c r="F91" s="233"/>
      <c r="G91" s="233"/>
      <c r="H91" s="233"/>
      <c r="I91" s="233"/>
      <c r="J91" s="233"/>
      <c r="K91" s="233"/>
      <c r="L91" s="233"/>
      <c r="M91" s="233"/>
      <c r="N91" s="233"/>
      <c r="O91" s="233"/>
      <c r="P91" s="233"/>
      <c r="Q91" s="234"/>
      <c r="R91" s="234"/>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5"/>
      <c r="BA91" s="235"/>
      <c r="BB91" s="235"/>
      <c r="BC91" s="235"/>
      <c r="BD91" s="235"/>
      <c r="BE91" s="228"/>
      <c r="BF91" s="228"/>
      <c r="BG91" s="228"/>
      <c r="BH91" s="228"/>
      <c r="BI91" s="228"/>
      <c r="BJ91" s="228"/>
      <c r="BK91" s="228"/>
      <c r="BL91" s="228"/>
      <c r="BM91" s="228"/>
      <c r="BN91" s="228"/>
      <c r="BO91" s="228"/>
      <c r="BP91" s="228"/>
      <c r="BQ91" s="225">
        <v>85</v>
      </c>
      <c r="BR91" s="230"/>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17"/>
    </row>
    <row r="92" spans="1:131" ht="26.25" hidden="1" customHeight="1" x14ac:dyDescent="0.15">
      <c r="A92" s="232"/>
      <c r="B92" s="233"/>
      <c r="C92" s="233"/>
      <c r="D92" s="233"/>
      <c r="E92" s="233"/>
      <c r="F92" s="233"/>
      <c r="G92" s="233"/>
      <c r="H92" s="233"/>
      <c r="I92" s="233"/>
      <c r="J92" s="233"/>
      <c r="K92" s="233"/>
      <c r="L92" s="233"/>
      <c r="M92" s="233"/>
      <c r="N92" s="233"/>
      <c r="O92" s="233"/>
      <c r="P92" s="233"/>
      <c r="Q92" s="234"/>
      <c r="R92" s="234"/>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5"/>
      <c r="BA92" s="235"/>
      <c r="BB92" s="235"/>
      <c r="BC92" s="235"/>
      <c r="BD92" s="235"/>
      <c r="BE92" s="228"/>
      <c r="BF92" s="228"/>
      <c r="BG92" s="228"/>
      <c r="BH92" s="228"/>
      <c r="BI92" s="228"/>
      <c r="BJ92" s="228"/>
      <c r="BK92" s="228"/>
      <c r="BL92" s="228"/>
      <c r="BM92" s="228"/>
      <c r="BN92" s="228"/>
      <c r="BO92" s="228"/>
      <c r="BP92" s="228"/>
      <c r="BQ92" s="225">
        <v>86</v>
      </c>
      <c r="BR92" s="230"/>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17"/>
    </row>
    <row r="93" spans="1:131" ht="26.25" hidden="1" customHeight="1" x14ac:dyDescent="0.15">
      <c r="A93" s="232"/>
      <c r="B93" s="233"/>
      <c r="C93" s="233"/>
      <c r="D93" s="233"/>
      <c r="E93" s="233"/>
      <c r="F93" s="233"/>
      <c r="G93" s="233"/>
      <c r="H93" s="233"/>
      <c r="I93" s="233"/>
      <c r="J93" s="233"/>
      <c r="K93" s="233"/>
      <c r="L93" s="233"/>
      <c r="M93" s="233"/>
      <c r="N93" s="233"/>
      <c r="O93" s="233"/>
      <c r="P93" s="233"/>
      <c r="Q93" s="234"/>
      <c r="R93" s="234"/>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5"/>
      <c r="BA93" s="235"/>
      <c r="BB93" s="235"/>
      <c r="BC93" s="235"/>
      <c r="BD93" s="235"/>
      <c r="BE93" s="228"/>
      <c r="BF93" s="228"/>
      <c r="BG93" s="228"/>
      <c r="BH93" s="228"/>
      <c r="BI93" s="228"/>
      <c r="BJ93" s="228"/>
      <c r="BK93" s="228"/>
      <c r="BL93" s="228"/>
      <c r="BM93" s="228"/>
      <c r="BN93" s="228"/>
      <c r="BO93" s="228"/>
      <c r="BP93" s="228"/>
      <c r="BQ93" s="225">
        <v>87</v>
      </c>
      <c r="BR93" s="230"/>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17"/>
    </row>
    <row r="94" spans="1:131" ht="26.25" hidden="1" customHeight="1" x14ac:dyDescent="0.15">
      <c r="A94" s="232"/>
      <c r="B94" s="233"/>
      <c r="C94" s="233"/>
      <c r="D94" s="233"/>
      <c r="E94" s="233"/>
      <c r="F94" s="233"/>
      <c r="G94" s="233"/>
      <c r="H94" s="233"/>
      <c r="I94" s="233"/>
      <c r="J94" s="233"/>
      <c r="K94" s="233"/>
      <c r="L94" s="233"/>
      <c r="M94" s="233"/>
      <c r="N94" s="233"/>
      <c r="O94" s="233"/>
      <c r="P94" s="233"/>
      <c r="Q94" s="234"/>
      <c r="R94" s="234"/>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5"/>
      <c r="BA94" s="235"/>
      <c r="BB94" s="235"/>
      <c r="BC94" s="235"/>
      <c r="BD94" s="235"/>
      <c r="BE94" s="228"/>
      <c r="BF94" s="228"/>
      <c r="BG94" s="228"/>
      <c r="BH94" s="228"/>
      <c r="BI94" s="228"/>
      <c r="BJ94" s="228"/>
      <c r="BK94" s="228"/>
      <c r="BL94" s="228"/>
      <c r="BM94" s="228"/>
      <c r="BN94" s="228"/>
      <c r="BO94" s="228"/>
      <c r="BP94" s="228"/>
      <c r="BQ94" s="225">
        <v>88</v>
      </c>
      <c r="BR94" s="230"/>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17"/>
    </row>
    <row r="95" spans="1:131" ht="26.25" hidden="1" customHeight="1" x14ac:dyDescent="0.15">
      <c r="A95" s="232"/>
      <c r="B95" s="233"/>
      <c r="C95" s="233"/>
      <c r="D95" s="233"/>
      <c r="E95" s="233"/>
      <c r="F95" s="233"/>
      <c r="G95" s="233"/>
      <c r="H95" s="233"/>
      <c r="I95" s="233"/>
      <c r="J95" s="233"/>
      <c r="K95" s="233"/>
      <c r="L95" s="233"/>
      <c r="M95" s="233"/>
      <c r="N95" s="233"/>
      <c r="O95" s="233"/>
      <c r="P95" s="233"/>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5"/>
      <c r="BA95" s="235"/>
      <c r="BB95" s="235"/>
      <c r="BC95" s="235"/>
      <c r="BD95" s="235"/>
      <c r="BE95" s="228"/>
      <c r="BF95" s="228"/>
      <c r="BG95" s="228"/>
      <c r="BH95" s="228"/>
      <c r="BI95" s="228"/>
      <c r="BJ95" s="228"/>
      <c r="BK95" s="228"/>
      <c r="BL95" s="228"/>
      <c r="BM95" s="228"/>
      <c r="BN95" s="228"/>
      <c r="BO95" s="228"/>
      <c r="BP95" s="228"/>
      <c r="BQ95" s="225">
        <v>89</v>
      </c>
      <c r="BR95" s="230"/>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17"/>
    </row>
    <row r="96" spans="1:131" ht="26.25" hidden="1" customHeight="1" x14ac:dyDescent="0.15">
      <c r="A96" s="232"/>
      <c r="B96" s="233"/>
      <c r="C96" s="233"/>
      <c r="D96" s="233"/>
      <c r="E96" s="233"/>
      <c r="F96" s="233"/>
      <c r="G96" s="233"/>
      <c r="H96" s="233"/>
      <c r="I96" s="233"/>
      <c r="J96" s="233"/>
      <c r="K96" s="233"/>
      <c r="L96" s="233"/>
      <c r="M96" s="233"/>
      <c r="N96" s="233"/>
      <c r="O96" s="233"/>
      <c r="P96" s="233"/>
      <c r="Q96" s="234"/>
      <c r="R96" s="234"/>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5"/>
      <c r="BA96" s="235"/>
      <c r="BB96" s="235"/>
      <c r="BC96" s="235"/>
      <c r="BD96" s="235"/>
      <c r="BE96" s="228"/>
      <c r="BF96" s="228"/>
      <c r="BG96" s="228"/>
      <c r="BH96" s="228"/>
      <c r="BI96" s="228"/>
      <c r="BJ96" s="228"/>
      <c r="BK96" s="228"/>
      <c r="BL96" s="228"/>
      <c r="BM96" s="228"/>
      <c r="BN96" s="228"/>
      <c r="BO96" s="228"/>
      <c r="BP96" s="228"/>
      <c r="BQ96" s="225">
        <v>90</v>
      </c>
      <c r="BR96" s="230"/>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17"/>
    </row>
    <row r="97" spans="1:131" ht="26.25" hidden="1" customHeight="1" x14ac:dyDescent="0.15">
      <c r="A97" s="232"/>
      <c r="B97" s="233"/>
      <c r="C97" s="233"/>
      <c r="D97" s="233"/>
      <c r="E97" s="233"/>
      <c r="F97" s="233"/>
      <c r="G97" s="233"/>
      <c r="H97" s="233"/>
      <c r="I97" s="233"/>
      <c r="J97" s="233"/>
      <c r="K97" s="233"/>
      <c r="L97" s="233"/>
      <c r="M97" s="233"/>
      <c r="N97" s="233"/>
      <c r="O97" s="233"/>
      <c r="P97" s="233"/>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234"/>
      <c r="AP97" s="234"/>
      <c r="AQ97" s="234"/>
      <c r="AR97" s="234"/>
      <c r="AS97" s="234"/>
      <c r="AT97" s="234"/>
      <c r="AU97" s="234"/>
      <c r="AV97" s="234"/>
      <c r="AW97" s="234"/>
      <c r="AX97" s="234"/>
      <c r="AY97" s="234"/>
      <c r="AZ97" s="235"/>
      <c r="BA97" s="235"/>
      <c r="BB97" s="235"/>
      <c r="BC97" s="235"/>
      <c r="BD97" s="235"/>
      <c r="BE97" s="228"/>
      <c r="BF97" s="228"/>
      <c r="BG97" s="228"/>
      <c r="BH97" s="228"/>
      <c r="BI97" s="228"/>
      <c r="BJ97" s="228"/>
      <c r="BK97" s="228"/>
      <c r="BL97" s="228"/>
      <c r="BM97" s="228"/>
      <c r="BN97" s="228"/>
      <c r="BO97" s="228"/>
      <c r="BP97" s="228"/>
      <c r="BQ97" s="225">
        <v>91</v>
      </c>
      <c r="BR97" s="230"/>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17"/>
    </row>
    <row r="98" spans="1:131" ht="26.25" hidden="1" customHeight="1" x14ac:dyDescent="0.15">
      <c r="A98" s="232"/>
      <c r="B98" s="233"/>
      <c r="C98" s="233"/>
      <c r="D98" s="233"/>
      <c r="E98" s="233"/>
      <c r="F98" s="233"/>
      <c r="G98" s="233"/>
      <c r="H98" s="233"/>
      <c r="I98" s="233"/>
      <c r="J98" s="233"/>
      <c r="K98" s="233"/>
      <c r="L98" s="233"/>
      <c r="M98" s="233"/>
      <c r="N98" s="233"/>
      <c r="O98" s="233"/>
      <c r="P98" s="233"/>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N98" s="234"/>
      <c r="AO98" s="234"/>
      <c r="AP98" s="234"/>
      <c r="AQ98" s="234"/>
      <c r="AR98" s="234"/>
      <c r="AS98" s="234"/>
      <c r="AT98" s="234"/>
      <c r="AU98" s="234"/>
      <c r="AV98" s="234"/>
      <c r="AW98" s="234"/>
      <c r="AX98" s="234"/>
      <c r="AY98" s="234"/>
      <c r="AZ98" s="235"/>
      <c r="BA98" s="235"/>
      <c r="BB98" s="235"/>
      <c r="BC98" s="235"/>
      <c r="BD98" s="235"/>
      <c r="BE98" s="228"/>
      <c r="BF98" s="228"/>
      <c r="BG98" s="228"/>
      <c r="BH98" s="228"/>
      <c r="BI98" s="228"/>
      <c r="BJ98" s="228"/>
      <c r="BK98" s="228"/>
      <c r="BL98" s="228"/>
      <c r="BM98" s="228"/>
      <c r="BN98" s="228"/>
      <c r="BO98" s="228"/>
      <c r="BP98" s="228"/>
      <c r="BQ98" s="225">
        <v>92</v>
      </c>
      <c r="BR98" s="230"/>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17"/>
    </row>
    <row r="99" spans="1:131" ht="26.25" hidden="1" customHeight="1" x14ac:dyDescent="0.15">
      <c r="A99" s="232"/>
      <c r="B99" s="233"/>
      <c r="C99" s="233"/>
      <c r="D99" s="233"/>
      <c r="E99" s="233"/>
      <c r="F99" s="233"/>
      <c r="G99" s="233"/>
      <c r="H99" s="233"/>
      <c r="I99" s="233"/>
      <c r="J99" s="233"/>
      <c r="K99" s="233"/>
      <c r="L99" s="233"/>
      <c r="M99" s="233"/>
      <c r="N99" s="233"/>
      <c r="O99" s="233"/>
      <c r="P99" s="233"/>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234"/>
      <c r="AP99" s="234"/>
      <c r="AQ99" s="234"/>
      <c r="AR99" s="234"/>
      <c r="AS99" s="234"/>
      <c r="AT99" s="234"/>
      <c r="AU99" s="234"/>
      <c r="AV99" s="234"/>
      <c r="AW99" s="234"/>
      <c r="AX99" s="234"/>
      <c r="AY99" s="234"/>
      <c r="AZ99" s="235"/>
      <c r="BA99" s="235"/>
      <c r="BB99" s="235"/>
      <c r="BC99" s="235"/>
      <c r="BD99" s="235"/>
      <c r="BE99" s="228"/>
      <c r="BF99" s="228"/>
      <c r="BG99" s="228"/>
      <c r="BH99" s="228"/>
      <c r="BI99" s="228"/>
      <c r="BJ99" s="228"/>
      <c r="BK99" s="228"/>
      <c r="BL99" s="228"/>
      <c r="BM99" s="228"/>
      <c r="BN99" s="228"/>
      <c r="BO99" s="228"/>
      <c r="BP99" s="228"/>
      <c r="BQ99" s="225">
        <v>93</v>
      </c>
      <c r="BR99" s="230"/>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17"/>
    </row>
    <row r="100" spans="1:131" ht="26.25" hidden="1" customHeight="1" x14ac:dyDescent="0.15">
      <c r="A100" s="232"/>
      <c r="B100" s="233"/>
      <c r="C100" s="233"/>
      <c r="D100" s="233"/>
      <c r="E100" s="233"/>
      <c r="F100" s="233"/>
      <c r="G100" s="233"/>
      <c r="H100" s="233"/>
      <c r="I100" s="233"/>
      <c r="J100" s="233"/>
      <c r="K100" s="233"/>
      <c r="L100" s="233"/>
      <c r="M100" s="233"/>
      <c r="N100" s="233"/>
      <c r="O100" s="233"/>
      <c r="P100" s="233"/>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4"/>
      <c r="AZ100" s="235"/>
      <c r="BA100" s="235"/>
      <c r="BB100" s="235"/>
      <c r="BC100" s="235"/>
      <c r="BD100" s="235"/>
      <c r="BE100" s="228"/>
      <c r="BF100" s="228"/>
      <c r="BG100" s="228"/>
      <c r="BH100" s="228"/>
      <c r="BI100" s="228"/>
      <c r="BJ100" s="228"/>
      <c r="BK100" s="228"/>
      <c r="BL100" s="228"/>
      <c r="BM100" s="228"/>
      <c r="BN100" s="228"/>
      <c r="BO100" s="228"/>
      <c r="BP100" s="228"/>
      <c r="BQ100" s="225">
        <v>94</v>
      </c>
      <c r="BR100" s="230"/>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17"/>
    </row>
    <row r="101" spans="1:131" ht="26.25" hidden="1" customHeight="1" x14ac:dyDescent="0.15">
      <c r="A101" s="232"/>
      <c r="B101" s="233"/>
      <c r="C101" s="233"/>
      <c r="D101" s="233"/>
      <c r="E101" s="233"/>
      <c r="F101" s="233"/>
      <c r="G101" s="233"/>
      <c r="H101" s="233"/>
      <c r="I101" s="233"/>
      <c r="J101" s="233"/>
      <c r="K101" s="233"/>
      <c r="L101" s="233"/>
      <c r="M101" s="233"/>
      <c r="N101" s="233"/>
      <c r="O101" s="233"/>
      <c r="P101" s="233"/>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c r="AN101" s="234"/>
      <c r="AO101" s="234"/>
      <c r="AP101" s="234"/>
      <c r="AQ101" s="234"/>
      <c r="AR101" s="234"/>
      <c r="AS101" s="234"/>
      <c r="AT101" s="234"/>
      <c r="AU101" s="234"/>
      <c r="AV101" s="234"/>
      <c r="AW101" s="234"/>
      <c r="AX101" s="234"/>
      <c r="AY101" s="234"/>
      <c r="AZ101" s="235"/>
      <c r="BA101" s="235"/>
      <c r="BB101" s="235"/>
      <c r="BC101" s="235"/>
      <c r="BD101" s="235"/>
      <c r="BE101" s="228"/>
      <c r="BF101" s="228"/>
      <c r="BG101" s="228"/>
      <c r="BH101" s="228"/>
      <c r="BI101" s="228"/>
      <c r="BJ101" s="228"/>
      <c r="BK101" s="228"/>
      <c r="BL101" s="228"/>
      <c r="BM101" s="228"/>
      <c r="BN101" s="228"/>
      <c r="BO101" s="228"/>
      <c r="BP101" s="228"/>
      <c r="BQ101" s="225">
        <v>95</v>
      </c>
      <c r="BR101" s="230"/>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17"/>
    </row>
    <row r="102" spans="1:131" ht="26.25" customHeight="1" thickBot="1" x14ac:dyDescent="0.2">
      <c r="A102" s="232"/>
      <c r="B102" s="233"/>
      <c r="C102" s="233"/>
      <c r="D102" s="233"/>
      <c r="E102" s="233"/>
      <c r="F102" s="233"/>
      <c r="G102" s="233"/>
      <c r="H102" s="233"/>
      <c r="I102" s="233"/>
      <c r="J102" s="233"/>
      <c r="K102" s="233"/>
      <c r="L102" s="233"/>
      <c r="M102" s="233"/>
      <c r="N102" s="233"/>
      <c r="O102" s="233"/>
      <c r="P102" s="233"/>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28"/>
      <c r="BF102" s="228"/>
      <c r="BG102" s="228"/>
      <c r="BH102" s="228"/>
      <c r="BI102" s="228"/>
      <c r="BJ102" s="228"/>
      <c r="BK102" s="228"/>
      <c r="BL102" s="228"/>
      <c r="BM102" s="228"/>
      <c r="BN102" s="228"/>
      <c r="BO102" s="228"/>
      <c r="BP102" s="228"/>
      <c r="BQ102" s="227" t="s">
        <v>391</v>
      </c>
      <c r="BR102" s="821" t="s">
        <v>428</v>
      </c>
      <c r="BS102" s="822"/>
      <c r="BT102" s="822"/>
      <c r="BU102" s="822"/>
      <c r="BV102" s="822"/>
      <c r="BW102" s="822"/>
      <c r="BX102" s="822"/>
      <c r="BY102" s="822"/>
      <c r="BZ102" s="822"/>
      <c r="CA102" s="822"/>
      <c r="CB102" s="822"/>
      <c r="CC102" s="822"/>
      <c r="CD102" s="822"/>
      <c r="CE102" s="822"/>
      <c r="CF102" s="822"/>
      <c r="CG102" s="823"/>
      <c r="CH102" s="918"/>
      <c r="CI102" s="919"/>
      <c r="CJ102" s="919"/>
      <c r="CK102" s="919"/>
      <c r="CL102" s="920"/>
      <c r="CM102" s="918"/>
      <c r="CN102" s="919"/>
      <c r="CO102" s="919"/>
      <c r="CP102" s="919"/>
      <c r="CQ102" s="920"/>
      <c r="CR102" s="921">
        <f>SUM(CR7:CV88)</f>
        <v>3</v>
      </c>
      <c r="CS102" s="884"/>
      <c r="CT102" s="884"/>
      <c r="CU102" s="884"/>
      <c r="CV102" s="922"/>
      <c r="CW102" s="921">
        <f t="shared" ref="CW102" si="0">SUM(CW7:DA88)</f>
        <v>0</v>
      </c>
      <c r="CX102" s="884"/>
      <c r="CY102" s="884"/>
      <c r="CZ102" s="884"/>
      <c r="DA102" s="922"/>
      <c r="DB102" s="921">
        <f t="shared" ref="DB102" si="1">SUM(DB7:DF88)</f>
        <v>0</v>
      </c>
      <c r="DC102" s="884"/>
      <c r="DD102" s="884"/>
      <c r="DE102" s="884"/>
      <c r="DF102" s="922"/>
      <c r="DG102" s="921">
        <f t="shared" ref="DG102" si="2">SUM(DG7:DK88)</f>
        <v>0</v>
      </c>
      <c r="DH102" s="884"/>
      <c r="DI102" s="884"/>
      <c r="DJ102" s="884"/>
      <c r="DK102" s="922"/>
      <c r="DL102" s="921">
        <f>SUM(DL7:DP88)</f>
        <v>0</v>
      </c>
      <c r="DM102" s="884"/>
      <c r="DN102" s="884"/>
      <c r="DO102" s="884"/>
      <c r="DP102" s="922"/>
      <c r="DQ102" s="921">
        <f t="shared" ref="DQ102" si="3">SUM(DQ7:DU88)</f>
        <v>0</v>
      </c>
      <c r="DR102" s="884"/>
      <c r="DS102" s="884"/>
      <c r="DT102" s="884"/>
      <c r="DU102" s="922"/>
      <c r="DV102" s="821"/>
      <c r="DW102" s="822"/>
      <c r="DX102" s="822"/>
      <c r="DY102" s="822"/>
      <c r="DZ102" s="945"/>
      <c r="EA102" s="217"/>
    </row>
    <row r="103" spans="1:131" ht="26.25" customHeight="1" x14ac:dyDescent="0.15">
      <c r="A103" s="232"/>
      <c r="B103" s="233"/>
      <c r="C103" s="233"/>
      <c r="D103" s="233"/>
      <c r="E103" s="233"/>
      <c r="F103" s="233"/>
      <c r="G103" s="233"/>
      <c r="H103" s="233"/>
      <c r="I103" s="233"/>
      <c r="J103" s="233"/>
      <c r="K103" s="233"/>
      <c r="L103" s="233"/>
      <c r="M103" s="233"/>
      <c r="N103" s="233"/>
      <c r="O103" s="233"/>
      <c r="P103" s="233"/>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28"/>
      <c r="BF103" s="228"/>
      <c r="BG103" s="228"/>
      <c r="BH103" s="228"/>
      <c r="BI103" s="228"/>
      <c r="BJ103" s="228"/>
      <c r="BK103" s="228"/>
      <c r="BL103" s="228"/>
      <c r="BM103" s="228"/>
      <c r="BN103" s="228"/>
      <c r="BO103" s="228"/>
      <c r="BP103" s="228"/>
      <c r="BQ103" s="946" t="s">
        <v>429</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17"/>
    </row>
    <row r="104" spans="1:131" ht="26.25" customHeight="1" x14ac:dyDescent="0.15">
      <c r="A104" s="232"/>
      <c r="B104" s="233"/>
      <c r="C104" s="233"/>
      <c r="D104" s="233"/>
      <c r="E104" s="233"/>
      <c r="F104" s="233"/>
      <c r="G104" s="233"/>
      <c r="H104" s="233"/>
      <c r="I104" s="233"/>
      <c r="J104" s="233"/>
      <c r="K104" s="233"/>
      <c r="L104" s="233"/>
      <c r="M104" s="233"/>
      <c r="N104" s="233"/>
      <c r="O104" s="233"/>
      <c r="P104" s="233"/>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34"/>
      <c r="AP104" s="234"/>
      <c r="AQ104" s="234"/>
      <c r="AR104" s="234"/>
      <c r="AS104" s="234"/>
      <c r="AT104" s="234"/>
      <c r="AU104" s="234"/>
      <c r="AV104" s="234"/>
      <c r="AW104" s="234"/>
      <c r="AX104" s="234"/>
      <c r="AY104" s="234"/>
      <c r="AZ104" s="235"/>
      <c r="BA104" s="235"/>
      <c r="BB104" s="235"/>
      <c r="BC104" s="235"/>
      <c r="BD104" s="235"/>
      <c r="BE104" s="228"/>
      <c r="BF104" s="228"/>
      <c r="BG104" s="228"/>
      <c r="BH104" s="228"/>
      <c r="BI104" s="228"/>
      <c r="BJ104" s="228"/>
      <c r="BK104" s="228"/>
      <c r="BL104" s="228"/>
      <c r="BM104" s="228"/>
      <c r="BN104" s="228"/>
      <c r="BO104" s="228"/>
      <c r="BP104" s="228"/>
      <c r="BQ104" s="947" t="s">
        <v>430</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17"/>
    </row>
    <row r="105" spans="1:131" ht="11.25" customHeight="1" x14ac:dyDescent="0.15">
      <c r="A105" s="228"/>
      <c r="B105" s="228"/>
      <c r="C105" s="228"/>
      <c r="D105" s="228"/>
      <c r="E105" s="228"/>
      <c r="F105" s="228"/>
      <c r="G105" s="228"/>
      <c r="H105" s="228"/>
      <c r="I105" s="228"/>
      <c r="J105" s="228"/>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c r="AJ105" s="228"/>
      <c r="AK105" s="228"/>
      <c r="AL105" s="228"/>
      <c r="AM105" s="228"/>
      <c r="AN105" s="228"/>
      <c r="AO105" s="228"/>
      <c r="AP105" s="228"/>
      <c r="AQ105" s="228"/>
      <c r="AR105" s="228"/>
      <c r="AS105" s="228"/>
      <c r="AT105" s="228"/>
      <c r="AU105" s="228"/>
      <c r="AV105" s="228"/>
      <c r="AW105" s="228"/>
      <c r="AX105" s="228"/>
      <c r="AY105" s="228"/>
      <c r="AZ105" s="228"/>
      <c r="BA105" s="228"/>
      <c r="BB105" s="228"/>
      <c r="BC105" s="228"/>
      <c r="BD105" s="228"/>
      <c r="BE105" s="228"/>
      <c r="BF105" s="228"/>
      <c r="BG105" s="228"/>
      <c r="BH105" s="228"/>
      <c r="BI105" s="228"/>
      <c r="BJ105" s="228"/>
      <c r="BK105" s="228"/>
      <c r="BL105" s="228"/>
      <c r="BM105" s="228"/>
      <c r="BN105" s="228"/>
      <c r="BO105" s="228"/>
      <c r="BP105" s="228"/>
      <c r="BQ105" s="217"/>
      <c r="BR105" s="217"/>
      <c r="BS105" s="217"/>
      <c r="BT105" s="217"/>
      <c r="BU105" s="217"/>
      <c r="BV105" s="217"/>
      <c r="BW105" s="217"/>
      <c r="BX105" s="217"/>
      <c r="BY105" s="217"/>
      <c r="BZ105" s="217"/>
      <c r="CA105" s="217"/>
      <c r="CB105" s="217"/>
      <c r="CC105" s="217"/>
      <c r="CD105" s="217"/>
      <c r="CE105" s="217"/>
      <c r="CF105" s="217"/>
      <c r="CG105" s="217"/>
      <c r="CH105" s="217"/>
      <c r="CI105" s="217"/>
      <c r="CJ105" s="217"/>
      <c r="CK105" s="217"/>
      <c r="CL105" s="217"/>
      <c r="CM105" s="217"/>
      <c r="CN105" s="217"/>
      <c r="CO105" s="217"/>
      <c r="CP105" s="217"/>
      <c r="CQ105" s="217"/>
      <c r="CR105" s="217"/>
      <c r="CS105" s="217"/>
      <c r="CT105" s="217"/>
      <c r="CU105" s="217"/>
      <c r="CV105" s="217"/>
      <c r="CW105" s="217"/>
      <c r="CX105" s="217"/>
      <c r="CY105" s="217"/>
      <c r="CZ105" s="217"/>
      <c r="DA105" s="217"/>
      <c r="DB105" s="217"/>
      <c r="DC105" s="217"/>
      <c r="DD105" s="217"/>
      <c r="DE105" s="217"/>
      <c r="DF105" s="217"/>
      <c r="DG105" s="217"/>
      <c r="DH105" s="217"/>
      <c r="DI105" s="217"/>
      <c r="DJ105" s="217"/>
      <c r="DK105" s="217"/>
      <c r="DL105" s="217"/>
      <c r="DM105" s="217"/>
      <c r="DN105" s="217"/>
      <c r="DO105" s="217"/>
      <c r="DP105" s="217"/>
      <c r="DQ105" s="217"/>
      <c r="DR105" s="217"/>
      <c r="DS105" s="217"/>
      <c r="DT105" s="217"/>
      <c r="DU105" s="217"/>
      <c r="DV105" s="217"/>
      <c r="DW105" s="217"/>
      <c r="DX105" s="217"/>
      <c r="DY105" s="217"/>
      <c r="DZ105" s="217"/>
      <c r="EA105" s="217"/>
    </row>
    <row r="106" spans="1:131" ht="11.25" customHeight="1" x14ac:dyDescent="0.15">
      <c r="A106" s="228"/>
      <c r="B106" s="228"/>
      <c r="C106" s="228"/>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228"/>
      <c r="AC106" s="228"/>
      <c r="AD106" s="228"/>
      <c r="AE106" s="228"/>
      <c r="AF106" s="228"/>
      <c r="AG106" s="228"/>
      <c r="AH106" s="228"/>
      <c r="AI106" s="228"/>
      <c r="AJ106" s="228"/>
      <c r="AK106" s="228"/>
      <c r="AL106" s="228"/>
      <c r="AM106" s="228"/>
      <c r="AN106" s="228"/>
      <c r="AO106" s="228"/>
      <c r="AP106" s="228"/>
      <c r="AQ106" s="228"/>
      <c r="AR106" s="228"/>
      <c r="AS106" s="228"/>
      <c r="AT106" s="228"/>
      <c r="AU106" s="228"/>
      <c r="AV106" s="228"/>
      <c r="AW106" s="228"/>
      <c r="AX106" s="228"/>
      <c r="AY106" s="228"/>
      <c r="AZ106" s="228"/>
      <c r="BA106" s="228"/>
      <c r="BB106" s="228"/>
      <c r="BC106" s="228"/>
      <c r="BD106" s="228"/>
      <c r="BE106" s="228"/>
      <c r="BF106" s="228"/>
      <c r="BG106" s="228"/>
      <c r="BH106" s="228"/>
      <c r="BI106" s="228"/>
      <c r="BJ106" s="228"/>
      <c r="BK106" s="228"/>
      <c r="BL106" s="228"/>
      <c r="BM106" s="228"/>
      <c r="BN106" s="228"/>
      <c r="BO106" s="228"/>
      <c r="BP106" s="228"/>
      <c r="BQ106" s="217"/>
      <c r="BR106" s="217"/>
      <c r="BS106" s="217"/>
      <c r="BT106" s="217"/>
      <c r="BU106" s="217"/>
      <c r="BV106" s="217"/>
      <c r="BW106" s="217"/>
      <c r="BX106" s="217"/>
      <c r="BY106" s="217"/>
      <c r="BZ106" s="217"/>
      <c r="CA106" s="217"/>
      <c r="CB106" s="217"/>
      <c r="CC106" s="217"/>
      <c r="CD106" s="217"/>
      <c r="CE106" s="217"/>
      <c r="CF106" s="217"/>
      <c r="CG106" s="217"/>
      <c r="CH106" s="217"/>
      <c r="CI106" s="217"/>
      <c r="CJ106" s="217"/>
      <c r="CK106" s="217"/>
      <c r="CL106" s="217"/>
      <c r="CM106" s="217"/>
      <c r="CN106" s="217"/>
      <c r="CO106" s="217"/>
      <c r="CP106" s="217"/>
      <c r="CQ106" s="217"/>
      <c r="CR106" s="217"/>
      <c r="CS106" s="217"/>
      <c r="CT106" s="217"/>
      <c r="CU106" s="217"/>
      <c r="CV106" s="217"/>
      <c r="CW106" s="217"/>
      <c r="CX106" s="217"/>
      <c r="CY106" s="217"/>
      <c r="CZ106" s="217"/>
      <c r="DA106" s="217"/>
      <c r="DB106" s="217"/>
      <c r="DC106" s="217"/>
      <c r="DD106" s="217"/>
      <c r="DE106" s="217"/>
      <c r="DF106" s="217"/>
      <c r="DG106" s="217"/>
      <c r="DH106" s="217"/>
      <c r="DI106" s="217"/>
      <c r="DJ106" s="217"/>
      <c r="DK106" s="217"/>
      <c r="DL106" s="217"/>
      <c r="DM106" s="217"/>
      <c r="DN106" s="217"/>
      <c r="DO106" s="217"/>
      <c r="DP106" s="217"/>
      <c r="DQ106" s="217"/>
      <c r="DR106" s="217"/>
      <c r="DS106" s="217"/>
      <c r="DT106" s="217"/>
      <c r="DU106" s="217"/>
      <c r="DV106" s="217"/>
      <c r="DW106" s="217"/>
      <c r="DX106" s="217"/>
      <c r="DY106" s="217"/>
      <c r="DZ106" s="217"/>
      <c r="EA106" s="217"/>
    </row>
    <row r="107" spans="1:131" s="217" customFormat="1" ht="26.25" customHeight="1" thickBot="1" x14ac:dyDescent="0.2">
      <c r="A107" s="236" t="s">
        <v>431</v>
      </c>
      <c r="B107" s="237"/>
      <c r="C107" s="237"/>
      <c r="D107" s="237"/>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237"/>
      <c r="AD107" s="237"/>
      <c r="AE107" s="237"/>
      <c r="AF107" s="237"/>
      <c r="AG107" s="237"/>
      <c r="AH107" s="237"/>
      <c r="AI107" s="237"/>
      <c r="AJ107" s="237"/>
      <c r="AK107" s="237"/>
      <c r="AL107" s="237"/>
      <c r="AM107" s="237"/>
      <c r="AN107" s="237"/>
      <c r="AO107" s="237"/>
      <c r="AP107" s="237"/>
      <c r="AQ107" s="237"/>
      <c r="AR107" s="237"/>
      <c r="AS107" s="237"/>
      <c r="AT107" s="237"/>
      <c r="AU107" s="236" t="s">
        <v>432</v>
      </c>
      <c r="AV107" s="237"/>
      <c r="AW107" s="237"/>
      <c r="AX107" s="237"/>
      <c r="AY107" s="237"/>
      <c r="AZ107" s="237"/>
      <c r="BA107" s="237"/>
      <c r="BB107" s="237"/>
      <c r="BC107" s="237"/>
      <c r="BD107" s="237"/>
      <c r="BE107" s="237"/>
      <c r="BF107" s="237"/>
      <c r="BG107" s="237"/>
      <c r="BH107" s="237"/>
      <c r="BI107" s="237"/>
      <c r="BJ107" s="237"/>
      <c r="BK107" s="237"/>
      <c r="BL107" s="237"/>
      <c r="BM107" s="237"/>
      <c r="BN107" s="237"/>
      <c r="BO107" s="237"/>
      <c r="BP107" s="237"/>
      <c r="BQ107" s="237"/>
      <c r="BR107" s="237"/>
      <c r="BS107" s="237"/>
      <c r="BT107" s="237"/>
      <c r="BU107" s="237"/>
      <c r="BV107" s="237"/>
      <c r="BW107" s="237"/>
      <c r="BX107" s="237"/>
      <c r="BY107" s="237"/>
      <c r="BZ107" s="237"/>
      <c r="CA107" s="237"/>
      <c r="CB107" s="237"/>
      <c r="CC107" s="237"/>
      <c r="CD107" s="237"/>
      <c r="CE107" s="237"/>
      <c r="CF107" s="237"/>
      <c r="CG107" s="237"/>
      <c r="CH107" s="237"/>
      <c r="CI107" s="237"/>
      <c r="CJ107" s="237"/>
      <c r="CK107" s="237"/>
      <c r="CL107" s="237"/>
      <c r="CM107" s="237"/>
      <c r="CN107" s="237"/>
      <c r="CO107" s="237"/>
      <c r="CP107" s="237"/>
      <c r="CQ107" s="237"/>
      <c r="CR107" s="237"/>
      <c r="CS107" s="237"/>
      <c r="CT107" s="237"/>
      <c r="CU107" s="237"/>
      <c r="CV107" s="237"/>
      <c r="CW107" s="237"/>
      <c r="CX107" s="237"/>
      <c r="CY107" s="237"/>
      <c r="CZ107" s="237"/>
      <c r="DA107" s="237"/>
      <c r="DB107" s="237"/>
      <c r="DC107" s="237"/>
      <c r="DD107" s="237"/>
      <c r="DE107" s="237"/>
      <c r="DF107" s="237"/>
      <c r="DG107" s="237"/>
      <c r="DH107" s="237"/>
      <c r="DI107" s="237"/>
      <c r="DJ107" s="237"/>
      <c r="DK107" s="237"/>
      <c r="DL107" s="237"/>
      <c r="DM107" s="237"/>
      <c r="DN107" s="237"/>
      <c r="DO107" s="237"/>
      <c r="DP107" s="237"/>
      <c r="DQ107" s="237"/>
      <c r="DR107" s="237"/>
      <c r="DS107" s="237"/>
      <c r="DT107" s="237"/>
      <c r="DU107" s="237"/>
      <c r="DV107" s="237"/>
      <c r="DW107" s="237"/>
      <c r="DX107" s="237"/>
      <c r="DY107" s="237"/>
      <c r="DZ107" s="237"/>
    </row>
    <row r="108" spans="1:131" s="217" customFormat="1" ht="26.25" customHeight="1" x14ac:dyDescent="0.15">
      <c r="A108" s="948" t="s">
        <v>433</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434</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17" customFormat="1" ht="26.25" customHeight="1" x14ac:dyDescent="0.15">
      <c r="A109" s="943" t="s">
        <v>435</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3" t="s">
        <v>436</v>
      </c>
      <c r="AB109" s="924"/>
      <c r="AC109" s="924"/>
      <c r="AD109" s="924"/>
      <c r="AE109" s="925"/>
      <c r="AF109" s="923" t="s">
        <v>437</v>
      </c>
      <c r="AG109" s="924"/>
      <c r="AH109" s="924"/>
      <c r="AI109" s="924"/>
      <c r="AJ109" s="925"/>
      <c r="AK109" s="923" t="s">
        <v>306</v>
      </c>
      <c r="AL109" s="924"/>
      <c r="AM109" s="924"/>
      <c r="AN109" s="924"/>
      <c r="AO109" s="925"/>
      <c r="AP109" s="923" t="s">
        <v>438</v>
      </c>
      <c r="AQ109" s="924"/>
      <c r="AR109" s="924"/>
      <c r="AS109" s="924"/>
      <c r="AT109" s="926"/>
      <c r="AU109" s="943" t="s">
        <v>435</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3" t="s">
        <v>436</v>
      </c>
      <c r="BR109" s="924"/>
      <c r="BS109" s="924"/>
      <c r="BT109" s="924"/>
      <c r="BU109" s="925"/>
      <c r="BV109" s="923" t="s">
        <v>437</v>
      </c>
      <c r="BW109" s="924"/>
      <c r="BX109" s="924"/>
      <c r="BY109" s="924"/>
      <c r="BZ109" s="925"/>
      <c r="CA109" s="923" t="s">
        <v>306</v>
      </c>
      <c r="CB109" s="924"/>
      <c r="CC109" s="924"/>
      <c r="CD109" s="924"/>
      <c r="CE109" s="925"/>
      <c r="CF109" s="944" t="s">
        <v>438</v>
      </c>
      <c r="CG109" s="944"/>
      <c r="CH109" s="944"/>
      <c r="CI109" s="944"/>
      <c r="CJ109" s="944"/>
      <c r="CK109" s="923" t="s">
        <v>439</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3" t="s">
        <v>436</v>
      </c>
      <c r="DH109" s="924"/>
      <c r="DI109" s="924"/>
      <c r="DJ109" s="924"/>
      <c r="DK109" s="925"/>
      <c r="DL109" s="923" t="s">
        <v>437</v>
      </c>
      <c r="DM109" s="924"/>
      <c r="DN109" s="924"/>
      <c r="DO109" s="924"/>
      <c r="DP109" s="925"/>
      <c r="DQ109" s="923" t="s">
        <v>306</v>
      </c>
      <c r="DR109" s="924"/>
      <c r="DS109" s="924"/>
      <c r="DT109" s="924"/>
      <c r="DU109" s="925"/>
      <c r="DV109" s="923" t="s">
        <v>438</v>
      </c>
      <c r="DW109" s="924"/>
      <c r="DX109" s="924"/>
      <c r="DY109" s="924"/>
      <c r="DZ109" s="926"/>
    </row>
    <row r="110" spans="1:131" s="217" customFormat="1" ht="26.25" customHeight="1" x14ac:dyDescent="0.15">
      <c r="A110" s="927" t="s">
        <v>440</v>
      </c>
      <c r="B110" s="928"/>
      <c r="C110" s="928"/>
      <c r="D110" s="928"/>
      <c r="E110" s="928"/>
      <c r="F110" s="928"/>
      <c r="G110" s="928"/>
      <c r="H110" s="928"/>
      <c r="I110" s="928"/>
      <c r="J110" s="928"/>
      <c r="K110" s="928"/>
      <c r="L110" s="928"/>
      <c r="M110" s="928"/>
      <c r="N110" s="928"/>
      <c r="O110" s="928"/>
      <c r="P110" s="928"/>
      <c r="Q110" s="928"/>
      <c r="R110" s="928"/>
      <c r="S110" s="928"/>
      <c r="T110" s="928"/>
      <c r="U110" s="928"/>
      <c r="V110" s="928"/>
      <c r="W110" s="928"/>
      <c r="X110" s="928"/>
      <c r="Y110" s="928"/>
      <c r="Z110" s="929"/>
      <c r="AA110" s="930">
        <v>347741</v>
      </c>
      <c r="AB110" s="931"/>
      <c r="AC110" s="931"/>
      <c r="AD110" s="931"/>
      <c r="AE110" s="932"/>
      <c r="AF110" s="933">
        <v>343123</v>
      </c>
      <c r="AG110" s="931"/>
      <c r="AH110" s="931"/>
      <c r="AI110" s="931"/>
      <c r="AJ110" s="932"/>
      <c r="AK110" s="933">
        <v>388345</v>
      </c>
      <c r="AL110" s="931"/>
      <c r="AM110" s="931"/>
      <c r="AN110" s="931"/>
      <c r="AO110" s="932"/>
      <c r="AP110" s="934">
        <v>14.9</v>
      </c>
      <c r="AQ110" s="935"/>
      <c r="AR110" s="935"/>
      <c r="AS110" s="935"/>
      <c r="AT110" s="936"/>
      <c r="AU110" s="937" t="s">
        <v>73</v>
      </c>
      <c r="AV110" s="938"/>
      <c r="AW110" s="938"/>
      <c r="AX110" s="938"/>
      <c r="AY110" s="938"/>
      <c r="AZ110" s="960" t="s">
        <v>441</v>
      </c>
      <c r="BA110" s="928"/>
      <c r="BB110" s="928"/>
      <c r="BC110" s="928"/>
      <c r="BD110" s="928"/>
      <c r="BE110" s="928"/>
      <c r="BF110" s="928"/>
      <c r="BG110" s="928"/>
      <c r="BH110" s="928"/>
      <c r="BI110" s="928"/>
      <c r="BJ110" s="928"/>
      <c r="BK110" s="928"/>
      <c r="BL110" s="928"/>
      <c r="BM110" s="928"/>
      <c r="BN110" s="928"/>
      <c r="BO110" s="928"/>
      <c r="BP110" s="929"/>
      <c r="BQ110" s="961">
        <v>3704261</v>
      </c>
      <c r="BR110" s="962"/>
      <c r="BS110" s="962"/>
      <c r="BT110" s="962"/>
      <c r="BU110" s="962"/>
      <c r="BV110" s="962">
        <v>3766134</v>
      </c>
      <c r="BW110" s="962"/>
      <c r="BX110" s="962"/>
      <c r="BY110" s="962"/>
      <c r="BZ110" s="962"/>
      <c r="CA110" s="962">
        <v>3551447</v>
      </c>
      <c r="CB110" s="962"/>
      <c r="CC110" s="962"/>
      <c r="CD110" s="962"/>
      <c r="CE110" s="962"/>
      <c r="CF110" s="975">
        <v>136.1</v>
      </c>
      <c r="CG110" s="976"/>
      <c r="CH110" s="976"/>
      <c r="CI110" s="976"/>
      <c r="CJ110" s="976"/>
      <c r="CK110" s="977" t="s">
        <v>442</v>
      </c>
      <c r="CL110" s="978"/>
      <c r="CM110" s="960" t="s">
        <v>443</v>
      </c>
      <c r="CN110" s="928"/>
      <c r="CO110" s="928"/>
      <c r="CP110" s="928"/>
      <c r="CQ110" s="928"/>
      <c r="CR110" s="928"/>
      <c r="CS110" s="928"/>
      <c r="CT110" s="928"/>
      <c r="CU110" s="928"/>
      <c r="CV110" s="928"/>
      <c r="CW110" s="928"/>
      <c r="CX110" s="928"/>
      <c r="CY110" s="928"/>
      <c r="CZ110" s="928"/>
      <c r="DA110" s="928"/>
      <c r="DB110" s="928"/>
      <c r="DC110" s="928"/>
      <c r="DD110" s="928"/>
      <c r="DE110" s="928"/>
      <c r="DF110" s="929"/>
      <c r="DG110" s="961" t="s">
        <v>444</v>
      </c>
      <c r="DH110" s="962"/>
      <c r="DI110" s="962"/>
      <c r="DJ110" s="962"/>
      <c r="DK110" s="962"/>
      <c r="DL110" s="962" t="s">
        <v>128</v>
      </c>
      <c r="DM110" s="962"/>
      <c r="DN110" s="962"/>
      <c r="DO110" s="962"/>
      <c r="DP110" s="962"/>
      <c r="DQ110" s="962" t="s">
        <v>128</v>
      </c>
      <c r="DR110" s="962"/>
      <c r="DS110" s="962"/>
      <c r="DT110" s="962"/>
      <c r="DU110" s="962"/>
      <c r="DV110" s="963" t="s">
        <v>128</v>
      </c>
      <c r="DW110" s="963"/>
      <c r="DX110" s="963"/>
      <c r="DY110" s="963"/>
      <c r="DZ110" s="964"/>
    </row>
    <row r="111" spans="1:131" s="217" customFormat="1" ht="26.25" customHeight="1" x14ac:dyDescent="0.15">
      <c r="A111" s="965" t="s">
        <v>445</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446</v>
      </c>
      <c r="AB111" s="969"/>
      <c r="AC111" s="969"/>
      <c r="AD111" s="969"/>
      <c r="AE111" s="970"/>
      <c r="AF111" s="971" t="s">
        <v>446</v>
      </c>
      <c r="AG111" s="969"/>
      <c r="AH111" s="969"/>
      <c r="AI111" s="969"/>
      <c r="AJ111" s="970"/>
      <c r="AK111" s="971" t="s">
        <v>446</v>
      </c>
      <c r="AL111" s="969"/>
      <c r="AM111" s="969"/>
      <c r="AN111" s="969"/>
      <c r="AO111" s="970"/>
      <c r="AP111" s="972" t="s">
        <v>446</v>
      </c>
      <c r="AQ111" s="973"/>
      <c r="AR111" s="973"/>
      <c r="AS111" s="973"/>
      <c r="AT111" s="974"/>
      <c r="AU111" s="939"/>
      <c r="AV111" s="940"/>
      <c r="AW111" s="940"/>
      <c r="AX111" s="940"/>
      <c r="AY111" s="940"/>
      <c r="AZ111" s="953" t="s">
        <v>447</v>
      </c>
      <c r="BA111" s="954"/>
      <c r="BB111" s="954"/>
      <c r="BC111" s="954"/>
      <c r="BD111" s="954"/>
      <c r="BE111" s="954"/>
      <c r="BF111" s="954"/>
      <c r="BG111" s="954"/>
      <c r="BH111" s="954"/>
      <c r="BI111" s="954"/>
      <c r="BJ111" s="954"/>
      <c r="BK111" s="954"/>
      <c r="BL111" s="954"/>
      <c r="BM111" s="954"/>
      <c r="BN111" s="954"/>
      <c r="BO111" s="954"/>
      <c r="BP111" s="955"/>
      <c r="BQ111" s="956">
        <v>85235</v>
      </c>
      <c r="BR111" s="957"/>
      <c r="BS111" s="957"/>
      <c r="BT111" s="957"/>
      <c r="BU111" s="957"/>
      <c r="BV111" s="957">
        <v>73804</v>
      </c>
      <c r="BW111" s="957"/>
      <c r="BX111" s="957"/>
      <c r="BY111" s="957"/>
      <c r="BZ111" s="957"/>
      <c r="CA111" s="957">
        <v>62373</v>
      </c>
      <c r="CB111" s="957"/>
      <c r="CC111" s="957"/>
      <c r="CD111" s="957"/>
      <c r="CE111" s="957"/>
      <c r="CF111" s="951">
        <v>2.4</v>
      </c>
      <c r="CG111" s="952"/>
      <c r="CH111" s="952"/>
      <c r="CI111" s="952"/>
      <c r="CJ111" s="952"/>
      <c r="CK111" s="979"/>
      <c r="CL111" s="980"/>
      <c r="CM111" s="953" t="s">
        <v>448</v>
      </c>
      <c r="CN111" s="954"/>
      <c r="CO111" s="954"/>
      <c r="CP111" s="954"/>
      <c r="CQ111" s="954"/>
      <c r="CR111" s="954"/>
      <c r="CS111" s="954"/>
      <c r="CT111" s="954"/>
      <c r="CU111" s="954"/>
      <c r="CV111" s="954"/>
      <c r="CW111" s="954"/>
      <c r="CX111" s="954"/>
      <c r="CY111" s="954"/>
      <c r="CZ111" s="954"/>
      <c r="DA111" s="954"/>
      <c r="DB111" s="954"/>
      <c r="DC111" s="954"/>
      <c r="DD111" s="954"/>
      <c r="DE111" s="954"/>
      <c r="DF111" s="955"/>
      <c r="DG111" s="956" t="s">
        <v>449</v>
      </c>
      <c r="DH111" s="957"/>
      <c r="DI111" s="957"/>
      <c r="DJ111" s="957"/>
      <c r="DK111" s="957"/>
      <c r="DL111" s="957" t="s">
        <v>393</v>
      </c>
      <c r="DM111" s="957"/>
      <c r="DN111" s="957"/>
      <c r="DO111" s="957"/>
      <c r="DP111" s="957"/>
      <c r="DQ111" s="957" t="s">
        <v>449</v>
      </c>
      <c r="DR111" s="957"/>
      <c r="DS111" s="957"/>
      <c r="DT111" s="957"/>
      <c r="DU111" s="957"/>
      <c r="DV111" s="958" t="s">
        <v>449</v>
      </c>
      <c r="DW111" s="958"/>
      <c r="DX111" s="958"/>
      <c r="DY111" s="958"/>
      <c r="DZ111" s="959"/>
    </row>
    <row r="112" spans="1:131" s="217" customFormat="1" ht="26.25" customHeight="1" x14ac:dyDescent="0.15">
      <c r="A112" s="983" t="s">
        <v>450</v>
      </c>
      <c r="B112" s="984"/>
      <c r="C112" s="954" t="s">
        <v>451</v>
      </c>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5"/>
      <c r="AA112" s="989" t="s">
        <v>393</v>
      </c>
      <c r="AB112" s="990"/>
      <c r="AC112" s="990"/>
      <c r="AD112" s="990"/>
      <c r="AE112" s="991"/>
      <c r="AF112" s="992" t="s">
        <v>393</v>
      </c>
      <c r="AG112" s="990"/>
      <c r="AH112" s="990"/>
      <c r="AI112" s="990"/>
      <c r="AJ112" s="991"/>
      <c r="AK112" s="992" t="s">
        <v>446</v>
      </c>
      <c r="AL112" s="990"/>
      <c r="AM112" s="990"/>
      <c r="AN112" s="990"/>
      <c r="AO112" s="991"/>
      <c r="AP112" s="993" t="s">
        <v>452</v>
      </c>
      <c r="AQ112" s="994"/>
      <c r="AR112" s="994"/>
      <c r="AS112" s="994"/>
      <c r="AT112" s="995"/>
      <c r="AU112" s="939"/>
      <c r="AV112" s="940"/>
      <c r="AW112" s="940"/>
      <c r="AX112" s="940"/>
      <c r="AY112" s="940"/>
      <c r="AZ112" s="953" t="s">
        <v>453</v>
      </c>
      <c r="BA112" s="954"/>
      <c r="BB112" s="954"/>
      <c r="BC112" s="954"/>
      <c r="BD112" s="954"/>
      <c r="BE112" s="954"/>
      <c r="BF112" s="954"/>
      <c r="BG112" s="954"/>
      <c r="BH112" s="954"/>
      <c r="BI112" s="954"/>
      <c r="BJ112" s="954"/>
      <c r="BK112" s="954"/>
      <c r="BL112" s="954"/>
      <c r="BM112" s="954"/>
      <c r="BN112" s="954"/>
      <c r="BO112" s="954"/>
      <c r="BP112" s="955"/>
      <c r="BQ112" s="956">
        <v>1290456</v>
      </c>
      <c r="BR112" s="957"/>
      <c r="BS112" s="957"/>
      <c r="BT112" s="957"/>
      <c r="BU112" s="957"/>
      <c r="BV112" s="957">
        <v>1178481</v>
      </c>
      <c r="BW112" s="957"/>
      <c r="BX112" s="957"/>
      <c r="BY112" s="957"/>
      <c r="BZ112" s="957"/>
      <c r="CA112" s="957">
        <v>1050079</v>
      </c>
      <c r="CB112" s="957"/>
      <c r="CC112" s="957"/>
      <c r="CD112" s="957"/>
      <c r="CE112" s="957"/>
      <c r="CF112" s="951">
        <v>40.200000000000003</v>
      </c>
      <c r="CG112" s="952"/>
      <c r="CH112" s="952"/>
      <c r="CI112" s="952"/>
      <c r="CJ112" s="952"/>
      <c r="CK112" s="979"/>
      <c r="CL112" s="980"/>
      <c r="CM112" s="953" t="s">
        <v>454</v>
      </c>
      <c r="CN112" s="954"/>
      <c r="CO112" s="954"/>
      <c r="CP112" s="954"/>
      <c r="CQ112" s="954"/>
      <c r="CR112" s="954"/>
      <c r="CS112" s="954"/>
      <c r="CT112" s="954"/>
      <c r="CU112" s="954"/>
      <c r="CV112" s="954"/>
      <c r="CW112" s="954"/>
      <c r="CX112" s="954"/>
      <c r="CY112" s="954"/>
      <c r="CZ112" s="954"/>
      <c r="DA112" s="954"/>
      <c r="DB112" s="954"/>
      <c r="DC112" s="954"/>
      <c r="DD112" s="954"/>
      <c r="DE112" s="954"/>
      <c r="DF112" s="955"/>
      <c r="DG112" s="956" t="s">
        <v>393</v>
      </c>
      <c r="DH112" s="957"/>
      <c r="DI112" s="957"/>
      <c r="DJ112" s="957"/>
      <c r="DK112" s="957"/>
      <c r="DL112" s="957" t="s">
        <v>393</v>
      </c>
      <c r="DM112" s="957"/>
      <c r="DN112" s="957"/>
      <c r="DO112" s="957"/>
      <c r="DP112" s="957"/>
      <c r="DQ112" s="957" t="s">
        <v>393</v>
      </c>
      <c r="DR112" s="957"/>
      <c r="DS112" s="957"/>
      <c r="DT112" s="957"/>
      <c r="DU112" s="957"/>
      <c r="DV112" s="958" t="s">
        <v>452</v>
      </c>
      <c r="DW112" s="958"/>
      <c r="DX112" s="958"/>
      <c r="DY112" s="958"/>
      <c r="DZ112" s="959"/>
    </row>
    <row r="113" spans="1:130" s="217" customFormat="1" ht="26.25" customHeight="1" x14ac:dyDescent="0.15">
      <c r="A113" s="985"/>
      <c r="B113" s="986"/>
      <c r="C113" s="954" t="s">
        <v>455</v>
      </c>
      <c r="D113" s="954"/>
      <c r="E113" s="954"/>
      <c r="F113" s="954"/>
      <c r="G113" s="954"/>
      <c r="H113" s="954"/>
      <c r="I113" s="954"/>
      <c r="J113" s="954"/>
      <c r="K113" s="954"/>
      <c r="L113" s="954"/>
      <c r="M113" s="954"/>
      <c r="N113" s="954"/>
      <c r="O113" s="954"/>
      <c r="P113" s="954"/>
      <c r="Q113" s="954"/>
      <c r="R113" s="954"/>
      <c r="S113" s="954"/>
      <c r="T113" s="954"/>
      <c r="U113" s="954"/>
      <c r="V113" s="954"/>
      <c r="W113" s="954"/>
      <c r="X113" s="954"/>
      <c r="Y113" s="954"/>
      <c r="Z113" s="955"/>
      <c r="AA113" s="968">
        <v>203735</v>
      </c>
      <c r="AB113" s="969"/>
      <c r="AC113" s="969"/>
      <c r="AD113" s="969"/>
      <c r="AE113" s="970"/>
      <c r="AF113" s="971">
        <v>198153</v>
      </c>
      <c r="AG113" s="969"/>
      <c r="AH113" s="969"/>
      <c r="AI113" s="969"/>
      <c r="AJ113" s="970"/>
      <c r="AK113" s="971">
        <v>193552</v>
      </c>
      <c r="AL113" s="969"/>
      <c r="AM113" s="969"/>
      <c r="AN113" s="969"/>
      <c r="AO113" s="970"/>
      <c r="AP113" s="972">
        <v>7.4</v>
      </c>
      <c r="AQ113" s="973"/>
      <c r="AR113" s="973"/>
      <c r="AS113" s="973"/>
      <c r="AT113" s="974"/>
      <c r="AU113" s="939"/>
      <c r="AV113" s="940"/>
      <c r="AW113" s="940"/>
      <c r="AX113" s="940"/>
      <c r="AY113" s="940"/>
      <c r="AZ113" s="953" t="s">
        <v>456</v>
      </c>
      <c r="BA113" s="954"/>
      <c r="BB113" s="954"/>
      <c r="BC113" s="954"/>
      <c r="BD113" s="954"/>
      <c r="BE113" s="954"/>
      <c r="BF113" s="954"/>
      <c r="BG113" s="954"/>
      <c r="BH113" s="954"/>
      <c r="BI113" s="954"/>
      <c r="BJ113" s="954"/>
      <c r="BK113" s="954"/>
      <c r="BL113" s="954"/>
      <c r="BM113" s="954"/>
      <c r="BN113" s="954"/>
      <c r="BO113" s="954"/>
      <c r="BP113" s="955"/>
      <c r="BQ113" s="956">
        <v>149847</v>
      </c>
      <c r="BR113" s="957"/>
      <c r="BS113" s="957"/>
      <c r="BT113" s="957"/>
      <c r="BU113" s="957"/>
      <c r="BV113" s="957">
        <v>143908</v>
      </c>
      <c r="BW113" s="957"/>
      <c r="BX113" s="957"/>
      <c r="BY113" s="957"/>
      <c r="BZ113" s="957"/>
      <c r="CA113" s="957">
        <v>155723</v>
      </c>
      <c r="CB113" s="957"/>
      <c r="CC113" s="957"/>
      <c r="CD113" s="957"/>
      <c r="CE113" s="957"/>
      <c r="CF113" s="951">
        <v>6</v>
      </c>
      <c r="CG113" s="952"/>
      <c r="CH113" s="952"/>
      <c r="CI113" s="952"/>
      <c r="CJ113" s="952"/>
      <c r="CK113" s="979"/>
      <c r="CL113" s="980"/>
      <c r="CM113" s="953" t="s">
        <v>457</v>
      </c>
      <c r="CN113" s="954"/>
      <c r="CO113" s="954"/>
      <c r="CP113" s="954"/>
      <c r="CQ113" s="954"/>
      <c r="CR113" s="954"/>
      <c r="CS113" s="954"/>
      <c r="CT113" s="954"/>
      <c r="CU113" s="954"/>
      <c r="CV113" s="954"/>
      <c r="CW113" s="954"/>
      <c r="CX113" s="954"/>
      <c r="CY113" s="954"/>
      <c r="CZ113" s="954"/>
      <c r="DA113" s="954"/>
      <c r="DB113" s="954"/>
      <c r="DC113" s="954"/>
      <c r="DD113" s="954"/>
      <c r="DE113" s="954"/>
      <c r="DF113" s="955"/>
      <c r="DG113" s="989" t="s">
        <v>446</v>
      </c>
      <c r="DH113" s="990"/>
      <c r="DI113" s="990"/>
      <c r="DJ113" s="990"/>
      <c r="DK113" s="991"/>
      <c r="DL113" s="992" t="s">
        <v>446</v>
      </c>
      <c r="DM113" s="990"/>
      <c r="DN113" s="990"/>
      <c r="DO113" s="990"/>
      <c r="DP113" s="991"/>
      <c r="DQ113" s="992" t="s">
        <v>458</v>
      </c>
      <c r="DR113" s="990"/>
      <c r="DS113" s="990"/>
      <c r="DT113" s="990"/>
      <c r="DU113" s="991"/>
      <c r="DV113" s="993" t="s">
        <v>449</v>
      </c>
      <c r="DW113" s="994"/>
      <c r="DX113" s="994"/>
      <c r="DY113" s="994"/>
      <c r="DZ113" s="995"/>
    </row>
    <row r="114" spans="1:130" s="217" customFormat="1" ht="26.25" customHeight="1" x14ac:dyDescent="0.15">
      <c r="A114" s="985"/>
      <c r="B114" s="986"/>
      <c r="C114" s="954" t="s">
        <v>459</v>
      </c>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5"/>
      <c r="AA114" s="989">
        <v>7620</v>
      </c>
      <c r="AB114" s="990"/>
      <c r="AC114" s="990"/>
      <c r="AD114" s="990"/>
      <c r="AE114" s="991"/>
      <c r="AF114" s="992">
        <v>11956</v>
      </c>
      <c r="AG114" s="990"/>
      <c r="AH114" s="990"/>
      <c r="AI114" s="990"/>
      <c r="AJ114" s="991"/>
      <c r="AK114" s="992">
        <v>9635</v>
      </c>
      <c r="AL114" s="990"/>
      <c r="AM114" s="990"/>
      <c r="AN114" s="990"/>
      <c r="AO114" s="991"/>
      <c r="AP114" s="993">
        <v>0.4</v>
      </c>
      <c r="AQ114" s="994"/>
      <c r="AR114" s="994"/>
      <c r="AS114" s="994"/>
      <c r="AT114" s="995"/>
      <c r="AU114" s="939"/>
      <c r="AV114" s="940"/>
      <c r="AW114" s="940"/>
      <c r="AX114" s="940"/>
      <c r="AY114" s="940"/>
      <c r="AZ114" s="953" t="s">
        <v>460</v>
      </c>
      <c r="BA114" s="954"/>
      <c r="BB114" s="954"/>
      <c r="BC114" s="954"/>
      <c r="BD114" s="954"/>
      <c r="BE114" s="954"/>
      <c r="BF114" s="954"/>
      <c r="BG114" s="954"/>
      <c r="BH114" s="954"/>
      <c r="BI114" s="954"/>
      <c r="BJ114" s="954"/>
      <c r="BK114" s="954"/>
      <c r="BL114" s="954"/>
      <c r="BM114" s="954"/>
      <c r="BN114" s="954"/>
      <c r="BO114" s="954"/>
      <c r="BP114" s="955"/>
      <c r="BQ114" s="956">
        <v>559943</v>
      </c>
      <c r="BR114" s="957"/>
      <c r="BS114" s="957"/>
      <c r="BT114" s="957"/>
      <c r="BU114" s="957"/>
      <c r="BV114" s="957">
        <v>554715</v>
      </c>
      <c r="BW114" s="957"/>
      <c r="BX114" s="957"/>
      <c r="BY114" s="957"/>
      <c r="BZ114" s="957"/>
      <c r="CA114" s="957">
        <v>552611</v>
      </c>
      <c r="CB114" s="957"/>
      <c r="CC114" s="957"/>
      <c r="CD114" s="957"/>
      <c r="CE114" s="957"/>
      <c r="CF114" s="951">
        <v>21.2</v>
      </c>
      <c r="CG114" s="952"/>
      <c r="CH114" s="952"/>
      <c r="CI114" s="952"/>
      <c r="CJ114" s="952"/>
      <c r="CK114" s="979"/>
      <c r="CL114" s="980"/>
      <c r="CM114" s="953" t="s">
        <v>461</v>
      </c>
      <c r="CN114" s="954"/>
      <c r="CO114" s="954"/>
      <c r="CP114" s="954"/>
      <c r="CQ114" s="954"/>
      <c r="CR114" s="954"/>
      <c r="CS114" s="954"/>
      <c r="CT114" s="954"/>
      <c r="CU114" s="954"/>
      <c r="CV114" s="954"/>
      <c r="CW114" s="954"/>
      <c r="CX114" s="954"/>
      <c r="CY114" s="954"/>
      <c r="CZ114" s="954"/>
      <c r="DA114" s="954"/>
      <c r="DB114" s="954"/>
      <c r="DC114" s="954"/>
      <c r="DD114" s="954"/>
      <c r="DE114" s="954"/>
      <c r="DF114" s="955"/>
      <c r="DG114" s="989" t="s">
        <v>449</v>
      </c>
      <c r="DH114" s="990"/>
      <c r="DI114" s="990"/>
      <c r="DJ114" s="990"/>
      <c r="DK114" s="991"/>
      <c r="DL114" s="992" t="s">
        <v>393</v>
      </c>
      <c r="DM114" s="990"/>
      <c r="DN114" s="990"/>
      <c r="DO114" s="990"/>
      <c r="DP114" s="991"/>
      <c r="DQ114" s="992" t="s">
        <v>446</v>
      </c>
      <c r="DR114" s="990"/>
      <c r="DS114" s="990"/>
      <c r="DT114" s="990"/>
      <c r="DU114" s="991"/>
      <c r="DV114" s="993" t="s">
        <v>452</v>
      </c>
      <c r="DW114" s="994"/>
      <c r="DX114" s="994"/>
      <c r="DY114" s="994"/>
      <c r="DZ114" s="995"/>
    </row>
    <row r="115" spans="1:130" s="217" customFormat="1" ht="26.25" customHeight="1" x14ac:dyDescent="0.15">
      <c r="A115" s="985"/>
      <c r="B115" s="986"/>
      <c r="C115" s="954" t="s">
        <v>462</v>
      </c>
      <c r="D115" s="954"/>
      <c r="E115" s="954"/>
      <c r="F115" s="954"/>
      <c r="G115" s="954"/>
      <c r="H115" s="954"/>
      <c r="I115" s="954"/>
      <c r="J115" s="954"/>
      <c r="K115" s="954"/>
      <c r="L115" s="954"/>
      <c r="M115" s="954"/>
      <c r="N115" s="954"/>
      <c r="O115" s="954"/>
      <c r="P115" s="954"/>
      <c r="Q115" s="954"/>
      <c r="R115" s="954"/>
      <c r="S115" s="954"/>
      <c r="T115" s="954"/>
      <c r="U115" s="954"/>
      <c r="V115" s="954"/>
      <c r="W115" s="954"/>
      <c r="X115" s="954"/>
      <c r="Y115" s="954"/>
      <c r="Z115" s="955"/>
      <c r="AA115" s="968">
        <v>5391</v>
      </c>
      <c r="AB115" s="969"/>
      <c r="AC115" s="969"/>
      <c r="AD115" s="969"/>
      <c r="AE115" s="970"/>
      <c r="AF115" s="971">
        <v>5240</v>
      </c>
      <c r="AG115" s="969"/>
      <c r="AH115" s="969"/>
      <c r="AI115" s="969"/>
      <c r="AJ115" s="970"/>
      <c r="AK115" s="971">
        <v>4922</v>
      </c>
      <c r="AL115" s="969"/>
      <c r="AM115" s="969"/>
      <c r="AN115" s="969"/>
      <c r="AO115" s="970"/>
      <c r="AP115" s="972">
        <v>0.2</v>
      </c>
      <c r="AQ115" s="973"/>
      <c r="AR115" s="973"/>
      <c r="AS115" s="973"/>
      <c r="AT115" s="974"/>
      <c r="AU115" s="939"/>
      <c r="AV115" s="940"/>
      <c r="AW115" s="940"/>
      <c r="AX115" s="940"/>
      <c r="AY115" s="940"/>
      <c r="AZ115" s="953" t="s">
        <v>463</v>
      </c>
      <c r="BA115" s="954"/>
      <c r="BB115" s="954"/>
      <c r="BC115" s="954"/>
      <c r="BD115" s="954"/>
      <c r="BE115" s="954"/>
      <c r="BF115" s="954"/>
      <c r="BG115" s="954"/>
      <c r="BH115" s="954"/>
      <c r="BI115" s="954"/>
      <c r="BJ115" s="954"/>
      <c r="BK115" s="954"/>
      <c r="BL115" s="954"/>
      <c r="BM115" s="954"/>
      <c r="BN115" s="954"/>
      <c r="BO115" s="954"/>
      <c r="BP115" s="955"/>
      <c r="BQ115" s="956" t="s">
        <v>458</v>
      </c>
      <c r="BR115" s="957"/>
      <c r="BS115" s="957"/>
      <c r="BT115" s="957"/>
      <c r="BU115" s="957"/>
      <c r="BV115" s="957" t="s">
        <v>446</v>
      </c>
      <c r="BW115" s="957"/>
      <c r="BX115" s="957"/>
      <c r="BY115" s="957"/>
      <c r="BZ115" s="957"/>
      <c r="CA115" s="957" t="s">
        <v>464</v>
      </c>
      <c r="CB115" s="957"/>
      <c r="CC115" s="957"/>
      <c r="CD115" s="957"/>
      <c r="CE115" s="957"/>
      <c r="CF115" s="951" t="s">
        <v>465</v>
      </c>
      <c r="CG115" s="952"/>
      <c r="CH115" s="952"/>
      <c r="CI115" s="952"/>
      <c r="CJ115" s="952"/>
      <c r="CK115" s="979"/>
      <c r="CL115" s="980"/>
      <c r="CM115" s="953" t="s">
        <v>466</v>
      </c>
      <c r="CN115" s="954"/>
      <c r="CO115" s="954"/>
      <c r="CP115" s="954"/>
      <c r="CQ115" s="954"/>
      <c r="CR115" s="954"/>
      <c r="CS115" s="954"/>
      <c r="CT115" s="954"/>
      <c r="CU115" s="954"/>
      <c r="CV115" s="954"/>
      <c r="CW115" s="954"/>
      <c r="CX115" s="954"/>
      <c r="CY115" s="954"/>
      <c r="CZ115" s="954"/>
      <c r="DA115" s="954"/>
      <c r="DB115" s="954"/>
      <c r="DC115" s="954"/>
      <c r="DD115" s="954"/>
      <c r="DE115" s="954"/>
      <c r="DF115" s="955"/>
      <c r="DG115" s="989" t="s">
        <v>446</v>
      </c>
      <c r="DH115" s="990"/>
      <c r="DI115" s="990"/>
      <c r="DJ115" s="990"/>
      <c r="DK115" s="991"/>
      <c r="DL115" s="992" t="s">
        <v>393</v>
      </c>
      <c r="DM115" s="990"/>
      <c r="DN115" s="990"/>
      <c r="DO115" s="990"/>
      <c r="DP115" s="991"/>
      <c r="DQ115" s="992" t="s">
        <v>446</v>
      </c>
      <c r="DR115" s="990"/>
      <c r="DS115" s="990"/>
      <c r="DT115" s="990"/>
      <c r="DU115" s="991"/>
      <c r="DV115" s="993" t="s">
        <v>467</v>
      </c>
      <c r="DW115" s="994"/>
      <c r="DX115" s="994"/>
      <c r="DY115" s="994"/>
      <c r="DZ115" s="995"/>
    </row>
    <row r="116" spans="1:130" s="217" customFormat="1" ht="26.25" customHeight="1" x14ac:dyDescent="0.15">
      <c r="A116" s="987"/>
      <c r="B116" s="988"/>
      <c r="C116" s="996" t="s">
        <v>468</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t="s">
        <v>446</v>
      </c>
      <c r="AB116" s="990"/>
      <c r="AC116" s="990"/>
      <c r="AD116" s="990"/>
      <c r="AE116" s="991"/>
      <c r="AF116" s="992" t="s">
        <v>393</v>
      </c>
      <c r="AG116" s="990"/>
      <c r="AH116" s="990"/>
      <c r="AI116" s="990"/>
      <c r="AJ116" s="991"/>
      <c r="AK116" s="992" t="s">
        <v>449</v>
      </c>
      <c r="AL116" s="990"/>
      <c r="AM116" s="990"/>
      <c r="AN116" s="990"/>
      <c r="AO116" s="991"/>
      <c r="AP116" s="993" t="s">
        <v>464</v>
      </c>
      <c r="AQ116" s="994"/>
      <c r="AR116" s="994"/>
      <c r="AS116" s="994"/>
      <c r="AT116" s="995"/>
      <c r="AU116" s="939"/>
      <c r="AV116" s="940"/>
      <c r="AW116" s="940"/>
      <c r="AX116" s="940"/>
      <c r="AY116" s="940"/>
      <c r="AZ116" s="998" t="s">
        <v>469</v>
      </c>
      <c r="BA116" s="999"/>
      <c r="BB116" s="999"/>
      <c r="BC116" s="999"/>
      <c r="BD116" s="999"/>
      <c r="BE116" s="999"/>
      <c r="BF116" s="999"/>
      <c r="BG116" s="999"/>
      <c r="BH116" s="999"/>
      <c r="BI116" s="999"/>
      <c r="BJ116" s="999"/>
      <c r="BK116" s="999"/>
      <c r="BL116" s="999"/>
      <c r="BM116" s="999"/>
      <c r="BN116" s="999"/>
      <c r="BO116" s="999"/>
      <c r="BP116" s="1000"/>
      <c r="BQ116" s="956" t="s">
        <v>465</v>
      </c>
      <c r="BR116" s="957"/>
      <c r="BS116" s="957"/>
      <c r="BT116" s="957"/>
      <c r="BU116" s="957"/>
      <c r="BV116" s="957" t="s">
        <v>446</v>
      </c>
      <c r="BW116" s="957"/>
      <c r="BX116" s="957"/>
      <c r="BY116" s="957"/>
      <c r="BZ116" s="957"/>
      <c r="CA116" s="957" t="s">
        <v>446</v>
      </c>
      <c r="CB116" s="957"/>
      <c r="CC116" s="957"/>
      <c r="CD116" s="957"/>
      <c r="CE116" s="957"/>
      <c r="CF116" s="951" t="s">
        <v>452</v>
      </c>
      <c r="CG116" s="952"/>
      <c r="CH116" s="952"/>
      <c r="CI116" s="952"/>
      <c r="CJ116" s="952"/>
      <c r="CK116" s="979"/>
      <c r="CL116" s="980"/>
      <c r="CM116" s="953" t="s">
        <v>470</v>
      </c>
      <c r="CN116" s="954"/>
      <c r="CO116" s="954"/>
      <c r="CP116" s="954"/>
      <c r="CQ116" s="954"/>
      <c r="CR116" s="954"/>
      <c r="CS116" s="954"/>
      <c r="CT116" s="954"/>
      <c r="CU116" s="954"/>
      <c r="CV116" s="954"/>
      <c r="CW116" s="954"/>
      <c r="CX116" s="954"/>
      <c r="CY116" s="954"/>
      <c r="CZ116" s="954"/>
      <c r="DA116" s="954"/>
      <c r="DB116" s="954"/>
      <c r="DC116" s="954"/>
      <c r="DD116" s="954"/>
      <c r="DE116" s="954"/>
      <c r="DF116" s="955"/>
      <c r="DG116" s="989" t="s">
        <v>446</v>
      </c>
      <c r="DH116" s="990"/>
      <c r="DI116" s="990"/>
      <c r="DJ116" s="990"/>
      <c r="DK116" s="991"/>
      <c r="DL116" s="992" t="s">
        <v>449</v>
      </c>
      <c r="DM116" s="990"/>
      <c r="DN116" s="990"/>
      <c r="DO116" s="990"/>
      <c r="DP116" s="991"/>
      <c r="DQ116" s="992" t="s">
        <v>393</v>
      </c>
      <c r="DR116" s="990"/>
      <c r="DS116" s="990"/>
      <c r="DT116" s="990"/>
      <c r="DU116" s="991"/>
      <c r="DV116" s="993" t="s">
        <v>449</v>
      </c>
      <c r="DW116" s="994"/>
      <c r="DX116" s="994"/>
      <c r="DY116" s="994"/>
      <c r="DZ116" s="995"/>
    </row>
    <row r="117" spans="1:130" s="217" customFormat="1" ht="26.25" customHeight="1" x14ac:dyDescent="0.15">
      <c r="A117" s="943" t="s">
        <v>188</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1008" t="s">
        <v>471</v>
      </c>
      <c r="Z117" s="925"/>
      <c r="AA117" s="1009">
        <v>564487</v>
      </c>
      <c r="AB117" s="1010"/>
      <c r="AC117" s="1010"/>
      <c r="AD117" s="1010"/>
      <c r="AE117" s="1011"/>
      <c r="AF117" s="1012">
        <v>558472</v>
      </c>
      <c r="AG117" s="1010"/>
      <c r="AH117" s="1010"/>
      <c r="AI117" s="1010"/>
      <c r="AJ117" s="1011"/>
      <c r="AK117" s="1012">
        <v>596454</v>
      </c>
      <c r="AL117" s="1010"/>
      <c r="AM117" s="1010"/>
      <c r="AN117" s="1010"/>
      <c r="AO117" s="1011"/>
      <c r="AP117" s="1013"/>
      <c r="AQ117" s="1014"/>
      <c r="AR117" s="1014"/>
      <c r="AS117" s="1014"/>
      <c r="AT117" s="1015"/>
      <c r="AU117" s="939"/>
      <c r="AV117" s="940"/>
      <c r="AW117" s="940"/>
      <c r="AX117" s="940"/>
      <c r="AY117" s="940"/>
      <c r="AZ117" s="1005" t="s">
        <v>472</v>
      </c>
      <c r="BA117" s="1006"/>
      <c r="BB117" s="1006"/>
      <c r="BC117" s="1006"/>
      <c r="BD117" s="1006"/>
      <c r="BE117" s="1006"/>
      <c r="BF117" s="1006"/>
      <c r="BG117" s="1006"/>
      <c r="BH117" s="1006"/>
      <c r="BI117" s="1006"/>
      <c r="BJ117" s="1006"/>
      <c r="BK117" s="1006"/>
      <c r="BL117" s="1006"/>
      <c r="BM117" s="1006"/>
      <c r="BN117" s="1006"/>
      <c r="BO117" s="1006"/>
      <c r="BP117" s="1007"/>
      <c r="BQ117" s="956" t="s">
        <v>446</v>
      </c>
      <c r="BR117" s="957"/>
      <c r="BS117" s="957"/>
      <c r="BT117" s="957"/>
      <c r="BU117" s="957"/>
      <c r="BV117" s="957" t="s">
        <v>452</v>
      </c>
      <c r="BW117" s="957"/>
      <c r="BX117" s="957"/>
      <c r="BY117" s="957"/>
      <c r="BZ117" s="957"/>
      <c r="CA117" s="957" t="s">
        <v>458</v>
      </c>
      <c r="CB117" s="957"/>
      <c r="CC117" s="957"/>
      <c r="CD117" s="957"/>
      <c r="CE117" s="957"/>
      <c r="CF117" s="951" t="s">
        <v>473</v>
      </c>
      <c r="CG117" s="952"/>
      <c r="CH117" s="952"/>
      <c r="CI117" s="952"/>
      <c r="CJ117" s="952"/>
      <c r="CK117" s="979"/>
      <c r="CL117" s="980"/>
      <c r="CM117" s="953" t="s">
        <v>474</v>
      </c>
      <c r="CN117" s="954"/>
      <c r="CO117" s="954"/>
      <c r="CP117" s="954"/>
      <c r="CQ117" s="954"/>
      <c r="CR117" s="954"/>
      <c r="CS117" s="954"/>
      <c r="CT117" s="954"/>
      <c r="CU117" s="954"/>
      <c r="CV117" s="954"/>
      <c r="CW117" s="954"/>
      <c r="CX117" s="954"/>
      <c r="CY117" s="954"/>
      <c r="CZ117" s="954"/>
      <c r="DA117" s="954"/>
      <c r="DB117" s="954"/>
      <c r="DC117" s="954"/>
      <c r="DD117" s="954"/>
      <c r="DE117" s="954"/>
      <c r="DF117" s="955"/>
      <c r="DG117" s="989" t="s">
        <v>446</v>
      </c>
      <c r="DH117" s="990"/>
      <c r="DI117" s="990"/>
      <c r="DJ117" s="990"/>
      <c r="DK117" s="991"/>
      <c r="DL117" s="992" t="s">
        <v>393</v>
      </c>
      <c r="DM117" s="990"/>
      <c r="DN117" s="990"/>
      <c r="DO117" s="990"/>
      <c r="DP117" s="991"/>
      <c r="DQ117" s="992" t="s">
        <v>446</v>
      </c>
      <c r="DR117" s="990"/>
      <c r="DS117" s="990"/>
      <c r="DT117" s="990"/>
      <c r="DU117" s="991"/>
      <c r="DV117" s="993" t="s">
        <v>393</v>
      </c>
      <c r="DW117" s="994"/>
      <c r="DX117" s="994"/>
      <c r="DY117" s="994"/>
      <c r="DZ117" s="995"/>
    </row>
    <row r="118" spans="1:130" s="217" customFormat="1" ht="26.25" customHeight="1" x14ac:dyDescent="0.15">
      <c r="A118" s="943" t="s">
        <v>439</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3" t="s">
        <v>436</v>
      </c>
      <c r="AB118" s="924"/>
      <c r="AC118" s="924"/>
      <c r="AD118" s="924"/>
      <c r="AE118" s="925"/>
      <c r="AF118" s="923" t="s">
        <v>437</v>
      </c>
      <c r="AG118" s="924"/>
      <c r="AH118" s="924"/>
      <c r="AI118" s="924"/>
      <c r="AJ118" s="925"/>
      <c r="AK118" s="923" t="s">
        <v>306</v>
      </c>
      <c r="AL118" s="924"/>
      <c r="AM118" s="924"/>
      <c r="AN118" s="924"/>
      <c r="AO118" s="925"/>
      <c r="AP118" s="1001" t="s">
        <v>438</v>
      </c>
      <c r="AQ118" s="1002"/>
      <c r="AR118" s="1002"/>
      <c r="AS118" s="1002"/>
      <c r="AT118" s="1003"/>
      <c r="AU118" s="939"/>
      <c r="AV118" s="940"/>
      <c r="AW118" s="940"/>
      <c r="AX118" s="940"/>
      <c r="AY118" s="940"/>
      <c r="AZ118" s="1004" t="s">
        <v>475</v>
      </c>
      <c r="BA118" s="996"/>
      <c r="BB118" s="996"/>
      <c r="BC118" s="996"/>
      <c r="BD118" s="996"/>
      <c r="BE118" s="996"/>
      <c r="BF118" s="996"/>
      <c r="BG118" s="996"/>
      <c r="BH118" s="996"/>
      <c r="BI118" s="996"/>
      <c r="BJ118" s="996"/>
      <c r="BK118" s="996"/>
      <c r="BL118" s="996"/>
      <c r="BM118" s="996"/>
      <c r="BN118" s="996"/>
      <c r="BO118" s="996"/>
      <c r="BP118" s="997"/>
      <c r="BQ118" s="1030" t="s">
        <v>446</v>
      </c>
      <c r="BR118" s="1031"/>
      <c r="BS118" s="1031"/>
      <c r="BT118" s="1031"/>
      <c r="BU118" s="1031"/>
      <c r="BV118" s="1031" t="s">
        <v>467</v>
      </c>
      <c r="BW118" s="1031"/>
      <c r="BX118" s="1031"/>
      <c r="BY118" s="1031"/>
      <c r="BZ118" s="1031"/>
      <c r="CA118" s="1031" t="s">
        <v>473</v>
      </c>
      <c r="CB118" s="1031"/>
      <c r="CC118" s="1031"/>
      <c r="CD118" s="1031"/>
      <c r="CE118" s="1031"/>
      <c r="CF118" s="951" t="s">
        <v>446</v>
      </c>
      <c r="CG118" s="952"/>
      <c r="CH118" s="952"/>
      <c r="CI118" s="952"/>
      <c r="CJ118" s="952"/>
      <c r="CK118" s="979"/>
      <c r="CL118" s="980"/>
      <c r="CM118" s="953" t="s">
        <v>476</v>
      </c>
      <c r="CN118" s="954"/>
      <c r="CO118" s="954"/>
      <c r="CP118" s="954"/>
      <c r="CQ118" s="954"/>
      <c r="CR118" s="954"/>
      <c r="CS118" s="954"/>
      <c r="CT118" s="954"/>
      <c r="CU118" s="954"/>
      <c r="CV118" s="954"/>
      <c r="CW118" s="954"/>
      <c r="CX118" s="954"/>
      <c r="CY118" s="954"/>
      <c r="CZ118" s="954"/>
      <c r="DA118" s="954"/>
      <c r="DB118" s="954"/>
      <c r="DC118" s="954"/>
      <c r="DD118" s="954"/>
      <c r="DE118" s="954"/>
      <c r="DF118" s="955"/>
      <c r="DG118" s="989" t="s">
        <v>458</v>
      </c>
      <c r="DH118" s="990"/>
      <c r="DI118" s="990"/>
      <c r="DJ118" s="990"/>
      <c r="DK118" s="991"/>
      <c r="DL118" s="992" t="s">
        <v>393</v>
      </c>
      <c r="DM118" s="990"/>
      <c r="DN118" s="990"/>
      <c r="DO118" s="990"/>
      <c r="DP118" s="991"/>
      <c r="DQ118" s="992" t="s">
        <v>393</v>
      </c>
      <c r="DR118" s="990"/>
      <c r="DS118" s="990"/>
      <c r="DT118" s="990"/>
      <c r="DU118" s="991"/>
      <c r="DV118" s="993" t="s">
        <v>446</v>
      </c>
      <c r="DW118" s="994"/>
      <c r="DX118" s="994"/>
      <c r="DY118" s="994"/>
      <c r="DZ118" s="995"/>
    </row>
    <row r="119" spans="1:130" s="217" customFormat="1" ht="26.25" customHeight="1" x14ac:dyDescent="0.15">
      <c r="A119" s="1087" t="s">
        <v>442</v>
      </c>
      <c r="B119" s="978"/>
      <c r="C119" s="960" t="s">
        <v>443</v>
      </c>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9"/>
      <c r="AA119" s="930" t="s">
        <v>393</v>
      </c>
      <c r="AB119" s="931"/>
      <c r="AC119" s="931"/>
      <c r="AD119" s="931"/>
      <c r="AE119" s="932"/>
      <c r="AF119" s="933" t="s">
        <v>446</v>
      </c>
      <c r="AG119" s="931"/>
      <c r="AH119" s="931"/>
      <c r="AI119" s="931"/>
      <c r="AJ119" s="932"/>
      <c r="AK119" s="933" t="s">
        <v>446</v>
      </c>
      <c r="AL119" s="931"/>
      <c r="AM119" s="931"/>
      <c r="AN119" s="931"/>
      <c r="AO119" s="932"/>
      <c r="AP119" s="934" t="s">
        <v>446</v>
      </c>
      <c r="AQ119" s="935"/>
      <c r="AR119" s="935"/>
      <c r="AS119" s="935"/>
      <c r="AT119" s="936"/>
      <c r="AU119" s="941"/>
      <c r="AV119" s="942"/>
      <c r="AW119" s="942"/>
      <c r="AX119" s="942"/>
      <c r="AY119" s="942"/>
      <c r="AZ119" s="238" t="s">
        <v>188</v>
      </c>
      <c r="BA119" s="238"/>
      <c r="BB119" s="238"/>
      <c r="BC119" s="238"/>
      <c r="BD119" s="238"/>
      <c r="BE119" s="238"/>
      <c r="BF119" s="238"/>
      <c r="BG119" s="238"/>
      <c r="BH119" s="238"/>
      <c r="BI119" s="238"/>
      <c r="BJ119" s="238"/>
      <c r="BK119" s="238"/>
      <c r="BL119" s="238"/>
      <c r="BM119" s="238"/>
      <c r="BN119" s="238"/>
      <c r="BO119" s="1008" t="s">
        <v>477</v>
      </c>
      <c r="BP119" s="1036"/>
      <c r="BQ119" s="1030">
        <v>5789742</v>
      </c>
      <c r="BR119" s="1031"/>
      <c r="BS119" s="1031"/>
      <c r="BT119" s="1031"/>
      <c r="BU119" s="1031"/>
      <c r="BV119" s="1031">
        <v>5717042</v>
      </c>
      <c r="BW119" s="1031"/>
      <c r="BX119" s="1031"/>
      <c r="BY119" s="1031"/>
      <c r="BZ119" s="1031"/>
      <c r="CA119" s="1031">
        <v>5372233</v>
      </c>
      <c r="CB119" s="1031"/>
      <c r="CC119" s="1031"/>
      <c r="CD119" s="1031"/>
      <c r="CE119" s="1031"/>
      <c r="CF119" s="1032"/>
      <c r="CG119" s="1033"/>
      <c r="CH119" s="1033"/>
      <c r="CI119" s="1033"/>
      <c r="CJ119" s="1034"/>
      <c r="CK119" s="981"/>
      <c r="CL119" s="982"/>
      <c r="CM119" s="1004" t="s">
        <v>478</v>
      </c>
      <c r="CN119" s="996"/>
      <c r="CO119" s="996"/>
      <c r="CP119" s="996"/>
      <c r="CQ119" s="996"/>
      <c r="CR119" s="996"/>
      <c r="CS119" s="996"/>
      <c r="CT119" s="996"/>
      <c r="CU119" s="996"/>
      <c r="CV119" s="996"/>
      <c r="CW119" s="996"/>
      <c r="CX119" s="996"/>
      <c r="CY119" s="996"/>
      <c r="CZ119" s="996"/>
      <c r="DA119" s="996"/>
      <c r="DB119" s="996"/>
      <c r="DC119" s="996"/>
      <c r="DD119" s="996"/>
      <c r="DE119" s="996"/>
      <c r="DF119" s="997"/>
      <c r="DG119" s="1035">
        <v>85235</v>
      </c>
      <c r="DH119" s="1017"/>
      <c r="DI119" s="1017"/>
      <c r="DJ119" s="1017"/>
      <c r="DK119" s="1018"/>
      <c r="DL119" s="1016">
        <v>73804</v>
      </c>
      <c r="DM119" s="1017"/>
      <c r="DN119" s="1017"/>
      <c r="DO119" s="1017"/>
      <c r="DP119" s="1018"/>
      <c r="DQ119" s="1016">
        <v>62373</v>
      </c>
      <c r="DR119" s="1017"/>
      <c r="DS119" s="1017"/>
      <c r="DT119" s="1017"/>
      <c r="DU119" s="1018"/>
      <c r="DV119" s="1019">
        <v>2.4</v>
      </c>
      <c r="DW119" s="1020"/>
      <c r="DX119" s="1020"/>
      <c r="DY119" s="1020"/>
      <c r="DZ119" s="1021"/>
    </row>
    <row r="120" spans="1:130" s="217" customFormat="1" ht="26.25" customHeight="1" x14ac:dyDescent="0.15">
      <c r="A120" s="1088"/>
      <c r="B120" s="980"/>
      <c r="C120" s="953" t="s">
        <v>448</v>
      </c>
      <c r="D120" s="954"/>
      <c r="E120" s="954"/>
      <c r="F120" s="954"/>
      <c r="G120" s="954"/>
      <c r="H120" s="954"/>
      <c r="I120" s="954"/>
      <c r="J120" s="954"/>
      <c r="K120" s="954"/>
      <c r="L120" s="954"/>
      <c r="M120" s="954"/>
      <c r="N120" s="954"/>
      <c r="O120" s="954"/>
      <c r="P120" s="954"/>
      <c r="Q120" s="954"/>
      <c r="R120" s="954"/>
      <c r="S120" s="954"/>
      <c r="T120" s="954"/>
      <c r="U120" s="954"/>
      <c r="V120" s="954"/>
      <c r="W120" s="954"/>
      <c r="X120" s="954"/>
      <c r="Y120" s="954"/>
      <c r="Z120" s="955"/>
      <c r="AA120" s="989" t="s">
        <v>479</v>
      </c>
      <c r="AB120" s="990"/>
      <c r="AC120" s="990"/>
      <c r="AD120" s="990"/>
      <c r="AE120" s="991"/>
      <c r="AF120" s="992" t="s">
        <v>473</v>
      </c>
      <c r="AG120" s="990"/>
      <c r="AH120" s="990"/>
      <c r="AI120" s="990"/>
      <c r="AJ120" s="991"/>
      <c r="AK120" s="992" t="s">
        <v>480</v>
      </c>
      <c r="AL120" s="990"/>
      <c r="AM120" s="990"/>
      <c r="AN120" s="990"/>
      <c r="AO120" s="991"/>
      <c r="AP120" s="993" t="s">
        <v>446</v>
      </c>
      <c r="AQ120" s="994"/>
      <c r="AR120" s="994"/>
      <c r="AS120" s="994"/>
      <c r="AT120" s="995"/>
      <c r="AU120" s="1022" t="s">
        <v>481</v>
      </c>
      <c r="AV120" s="1023"/>
      <c r="AW120" s="1023"/>
      <c r="AX120" s="1023"/>
      <c r="AY120" s="1024"/>
      <c r="AZ120" s="960" t="s">
        <v>482</v>
      </c>
      <c r="BA120" s="928"/>
      <c r="BB120" s="928"/>
      <c r="BC120" s="928"/>
      <c r="BD120" s="928"/>
      <c r="BE120" s="928"/>
      <c r="BF120" s="928"/>
      <c r="BG120" s="928"/>
      <c r="BH120" s="928"/>
      <c r="BI120" s="928"/>
      <c r="BJ120" s="928"/>
      <c r="BK120" s="928"/>
      <c r="BL120" s="928"/>
      <c r="BM120" s="928"/>
      <c r="BN120" s="928"/>
      <c r="BO120" s="928"/>
      <c r="BP120" s="929"/>
      <c r="BQ120" s="961">
        <v>3610840</v>
      </c>
      <c r="BR120" s="962"/>
      <c r="BS120" s="962"/>
      <c r="BT120" s="962"/>
      <c r="BU120" s="962"/>
      <c r="BV120" s="962">
        <v>3780973</v>
      </c>
      <c r="BW120" s="962"/>
      <c r="BX120" s="962"/>
      <c r="BY120" s="962"/>
      <c r="BZ120" s="962"/>
      <c r="CA120" s="962">
        <v>4015164</v>
      </c>
      <c r="CB120" s="962"/>
      <c r="CC120" s="962"/>
      <c r="CD120" s="962"/>
      <c r="CE120" s="962"/>
      <c r="CF120" s="975">
        <v>153.9</v>
      </c>
      <c r="CG120" s="976"/>
      <c r="CH120" s="976"/>
      <c r="CI120" s="976"/>
      <c r="CJ120" s="976"/>
      <c r="CK120" s="1037" t="s">
        <v>483</v>
      </c>
      <c r="CL120" s="1038"/>
      <c r="CM120" s="1038"/>
      <c r="CN120" s="1038"/>
      <c r="CO120" s="1039"/>
      <c r="CP120" s="1045" t="s">
        <v>484</v>
      </c>
      <c r="CQ120" s="1046"/>
      <c r="CR120" s="1046"/>
      <c r="CS120" s="1046"/>
      <c r="CT120" s="1046"/>
      <c r="CU120" s="1046"/>
      <c r="CV120" s="1046"/>
      <c r="CW120" s="1046"/>
      <c r="CX120" s="1046"/>
      <c r="CY120" s="1046"/>
      <c r="CZ120" s="1046"/>
      <c r="DA120" s="1046"/>
      <c r="DB120" s="1046"/>
      <c r="DC120" s="1046"/>
      <c r="DD120" s="1046"/>
      <c r="DE120" s="1046"/>
      <c r="DF120" s="1047"/>
      <c r="DG120" s="961">
        <v>788322</v>
      </c>
      <c r="DH120" s="962"/>
      <c r="DI120" s="962"/>
      <c r="DJ120" s="962"/>
      <c r="DK120" s="962"/>
      <c r="DL120" s="962">
        <v>728750</v>
      </c>
      <c r="DM120" s="962"/>
      <c r="DN120" s="962"/>
      <c r="DO120" s="962"/>
      <c r="DP120" s="962"/>
      <c r="DQ120" s="962">
        <v>643094</v>
      </c>
      <c r="DR120" s="962"/>
      <c r="DS120" s="962"/>
      <c r="DT120" s="962"/>
      <c r="DU120" s="962"/>
      <c r="DV120" s="963">
        <v>24.6</v>
      </c>
      <c r="DW120" s="963"/>
      <c r="DX120" s="963"/>
      <c r="DY120" s="963"/>
      <c r="DZ120" s="964"/>
    </row>
    <row r="121" spans="1:130" s="217" customFormat="1" ht="26.25" customHeight="1" x14ac:dyDescent="0.15">
      <c r="A121" s="1088"/>
      <c r="B121" s="980"/>
      <c r="C121" s="1005" t="s">
        <v>485</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89" t="s">
        <v>446</v>
      </c>
      <c r="AB121" s="990"/>
      <c r="AC121" s="990"/>
      <c r="AD121" s="990"/>
      <c r="AE121" s="991"/>
      <c r="AF121" s="992" t="s">
        <v>446</v>
      </c>
      <c r="AG121" s="990"/>
      <c r="AH121" s="990"/>
      <c r="AI121" s="990"/>
      <c r="AJ121" s="991"/>
      <c r="AK121" s="992" t="s">
        <v>465</v>
      </c>
      <c r="AL121" s="990"/>
      <c r="AM121" s="990"/>
      <c r="AN121" s="990"/>
      <c r="AO121" s="991"/>
      <c r="AP121" s="993" t="s">
        <v>446</v>
      </c>
      <c r="AQ121" s="994"/>
      <c r="AR121" s="994"/>
      <c r="AS121" s="994"/>
      <c r="AT121" s="995"/>
      <c r="AU121" s="1025"/>
      <c r="AV121" s="1026"/>
      <c r="AW121" s="1026"/>
      <c r="AX121" s="1026"/>
      <c r="AY121" s="1027"/>
      <c r="AZ121" s="953" t="s">
        <v>486</v>
      </c>
      <c r="BA121" s="954"/>
      <c r="BB121" s="954"/>
      <c r="BC121" s="954"/>
      <c r="BD121" s="954"/>
      <c r="BE121" s="954"/>
      <c r="BF121" s="954"/>
      <c r="BG121" s="954"/>
      <c r="BH121" s="954"/>
      <c r="BI121" s="954"/>
      <c r="BJ121" s="954"/>
      <c r="BK121" s="954"/>
      <c r="BL121" s="954"/>
      <c r="BM121" s="954"/>
      <c r="BN121" s="954"/>
      <c r="BO121" s="954"/>
      <c r="BP121" s="955"/>
      <c r="BQ121" s="956">
        <v>41478</v>
      </c>
      <c r="BR121" s="957"/>
      <c r="BS121" s="957"/>
      <c r="BT121" s="957"/>
      <c r="BU121" s="957"/>
      <c r="BV121" s="957">
        <v>53843</v>
      </c>
      <c r="BW121" s="957"/>
      <c r="BX121" s="957"/>
      <c r="BY121" s="957"/>
      <c r="BZ121" s="957"/>
      <c r="CA121" s="957">
        <v>66022</v>
      </c>
      <c r="CB121" s="957"/>
      <c r="CC121" s="957"/>
      <c r="CD121" s="957"/>
      <c r="CE121" s="957"/>
      <c r="CF121" s="951">
        <v>2.5</v>
      </c>
      <c r="CG121" s="952"/>
      <c r="CH121" s="952"/>
      <c r="CI121" s="952"/>
      <c r="CJ121" s="952"/>
      <c r="CK121" s="1040"/>
      <c r="CL121" s="1041"/>
      <c r="CM121" s="1041"/>
      <c r="CN121" s="1041"/>
      <c r="CO121" s="1042"/>
      <c r="CP121" s="1050" t="s">
        <v>487</v>
      </c>
      <c r="CQ121" s="1051"/>
      <c r="CR121" s="1051"/>
      <c r="CS121" s="1051"/>
      <c r="CT121" s="1051"/>
      <c r="CU121" s="1051"/>
      <c r="CV121" s="1051"/>
      <c r="CW121" s="1051"/>
      <c r="CX121" s="1051"/>
      <c r="CY121" s="1051"/>
      <c r="CZ121" s="1051"/>
      <c r="DA121" s="1051"/>
      <c r="DB121" s="1051"/>
      <c r="DC121" s="1051"/>
      <c r="DD121" s="1051"/>
      <c r="DE121" s="1051"/>
      <c r="DF121" s="1052"/>
      <c r="DG121" s="956">
        <v>234044</v>
      </c>
      <c r="DH121" s="957"/>
      <c r="DI121" s="957"/>
      <c r="DJ121" s="957"/>
      <c r="DK121" s="957"/>
      <c r="DL121" s="957">
        <v>222790</v>
      </c>
      <c r="DM121" s="957"/>
      <c r="DN121" s="957"/>
      <c r="DO121" s="957"/>
      <c r="DP121" s="957"/>
      <c r="DQ121" s="957">
        <v>220742</v>
      </c>
      <c r="DR121" s="957"/>
      <c r="DS121" s="957"/>
      <c r="DT121" s="957"/>
      <c r="DU121" s="957"/>
      <c r="DV121" s="958">
        <v>8.5</v>
      </c>
      <c r="DW121" s="958"/>
      <c r="DX121" s="958"/>
      <c r="DY121" s="958"/>
      <c r="DZ121" s="959"/>
    </row>
    <row r="122" spans="1:130" s="217" customFormat="1" ht="26.25" customHeight="1" x14ac:dyDescent="0.15">
      <c r="A122" s="1088"/>
      <c r="B122" s="980"/>
      <c r="C122" s="953" t="s">
        <v>461</v>
      </c>
      <c r="D122" s="954"/>
      <c r="E122" s="954"/>
      <c r="F122" s="954"/>
      <c r="G122" s="954"/>
      <c r="H122" s="954"/>
      <c r="I122" s="954"/>
      <c r="J122" s="954"/>
      <c r="K122" s="954"/>
      <c r="L122" s="954"/>
      <c r="M122" s="954"/>
      <c r="N122" s="954"/>
      <c r="O122" s="954"/>
      <c r="P122" s="954"/>
      <c r="Q122" s="954"/>
      <c r="R122" s="954"/>
      <c r="S122" s="954"/>
      <c r="T122" s="954"/>
      <c r="U122" s="954"/>
      <c r="V122" s="954"/>
      <c r="W122" s="954"/>
      <c r="X122" s="954"/>
      <c r="Y122" s="954"/>
      <c r="Z122" s="955"/>
      <c r="AA122" s="989" t="s">
        <v>446</v>
      </c>
      <c r="AB122" s="990"/>
      <c r="AC122" s="990"/>
      <c r="AD122" s="990"/>
      <c r="AE122" s="991"/>
      <c r="AF122" s="992" t="s">
        <v>458</v>
      </c>
      <c r="AG122" s="990"/>
      <c r="AH122" s="990"/>
      <c r="AI122" s="990"/>
      <c r="AJ122" s="991"/>
      <c r="AK122" s="992" t="s">
        <v>473</v>
      </c>
      <c r="AL122" s="990"/>
      <c r="AM122" s="990"/>
      <c r="AN122" s="990"/>
      <c r="AO122" s="991"/>
      <c r="AP122" s="993" t="s">
        <v>446</v>
      </c>
      <c r="AQ122" s="994"/>
      <c r="AR122" s="994"/>
      <c r="AS122" s="994"/>
      <c r="AT122" s="995"/>
      <c r="AU122" s="1025"/>
      <c r="AV122" s="1026"/>
      <c r="AW122" s="1026"/>
      <c r="AX122" s="1026"/>
      <c r="AY122" s="1027"/>
      <c r="AZ122" s="1004" t="s">
        <v>488</v>
      </c>
      <c r="BA122" s="996"/>
      <c r="BB122" s="996"/>
      <c r="BC122" s="996"/>
      <c r="BD122" s="996"/>
      <c r="BE122" s="996"/>
      <c r="BF122" s="996"/>
      <c r="BG122" s="996"/>
      <c r="BH122" s="996"/>
      <c r="BI122" s="996"/>
      <c r="BJ122" s="996"/>
      <c r="BK122" s="996"/>
      <c r="BL122" s="996"/>
      <c r="BM122" s="996"/>
      <c r="BN122" s="996"/>
      <c r="BO122" s="996"/>
      <c r="BP122" s="997"/>
      <c r="BQ122" s="1030">
        <v>3790922</v>
      </c>
      <c r="BR122" s="1031"/>
      <c r="BS122" s="1031"/>
      <c r="BT122" s="1031"/>
      <c r="BU122" s="1031"/>
      <c r="BV122" s="1031">
        <v>3677291</v>
      </c>
      <c r="BW122" s="1031"/>
      <c r="BX122" s="1031"/>
      <c r="BY122" s="1031"/>
      <c r="BZ122" s="1031"/>
      <c r="CA122" s="1031">
        <v>3540485</v>
      </c>
      <c r="CB122" s="1031"/>
      <c r="CC122" s="1031"/>
      <c r="CD122" s="1031"/>
      <c r="CE122" s="1031"/>
      <c r="CF122" s="1048">
        <v>135.69999999999999</v>
      </c>
      <c r="CG122" s="1049"/>
      <c r="CH122" s="1049"/>
      <c r="CI122" s="1049"/>
      <c r="CJ122" s="1049"/>
      <c r="CK122" s="1040"/>
      <c r="CL122" s="1041"/>
      <c r="CM122" s="1041"/>
      <c r="CN122" s="1041"/>
      <c r="CO122" s="1042"/>
      <c r="CP122" s="1050" t="s">
        <v>489</v>
      </c>
      <c r="CQ122" s="1051"/>
      <c r="CR122" s="1051"/>
      <c r="CS122" s="1051"/>
      <c r="CT122" s="1051"/>
      <c r="CU122" s="1051"/>
      <c r="CV122" s="1051"/>
      <c r="CW122" s="1051"/>
      <c r="CX122" s="1051"/>
      <c r="CY122" s="1051"/>
      <c r="CZ122" s="1051"/>
      <c r="DA122" s="1051"/>
      <c r="DB122" s="1051"/>
      <c r="DC122" s="1051"/>
      <c r="DD122" s="1051"/>
      <c r="DE122" s="1051"/>
      <c r="DF122" s="1052"/>
      <c r="DG122" s="956">
        <v>261342</v>
      </c>
      <c r="DH122" s="957"/>
      <c r="DI122" s="957"/>
      <c r="DJ122" s="957"/>
      <c r="DK122" s="957"/>
      <c r="DL122" s="957">
        <v>218828</v>
      </c>
      <c r="DM122" s="957"/>
      <c r="DN122" s="957"/>
      <c r="DO122" s="957"/>
      <c r="DP122" s="957"/>
      <c r="DQ122" s="957">
        <v>178019</v>
      </c>
      <c r="DR122" s="957"/>
      <c r="DS122" s="957"/>
      <c r="DT122" s="957"/>
      <c r="DU122" s="957"/>
      <c r="DV122" s="958">
        <v>6.8</v>
      </c>
      <c r="DW122" s="958"/>
      <c r="DX122" s="958"/>
      <c r="DY122" s="958"/>
      <c r="DZ122" s="959"/>
    </row>
    <row r="123" spans="1:130" s="217" customFormat="1" ht="26.25" customHeight="1" x14ac:dyDescent="0.15">
      <c r="A123" s="1088"/>
      <c r="B123" s="980"/>
      <c r="C123" s="953" t="s">
        <v>470</v>
      </c>
      <c r="D123" s="954"/>
      <c r="E123" s="954"/>
      <c r="F123" s="954"/>
      <c r="G123" s="954"/>
      <c r="H123" s="954"/>
      <c r="I123" s="954"/>
      <c r="J123" s="954"/>
      <c r="K123" s="954"/>
      <c r="L123" s="954"/>
      <c r="M123" s="954"/>
      <c r="N123" s="954"/>
      <c r="O123" s="954"/>
      <c r="P123" s="954"/>
      <c r="Q123" s="954"/>
      <c r="R123" s="954"/>
      <c r="S123" s="954"/>
      <c r="T123" s="954"/>
      <c r="U123" s="954"/>
      <c r="V123" s="954"/>
      <c r="W123" s="954"/>
      <c r="X123" s="954"/>
      <c r="Y123" s="954"/>
      <c r="Z123" s="955"/>
      <c r="AA123" s="989" t="s">
        <v>393</v>
      </c>
      <c r="AB123" s="990"/>
      <c r="AC123" s="990"/>
      <c r="AD123" s="990"/>
      <c r="AE123" s="991"/>
      <c r="AF123" s="992" t="s">
        <v>393</v>
      </c>
      <c r="AG123" s="990"/>
      <c r="AH123" s="990"/>
      <c r="AI123" s="990"/>
      <c r="AJ123" s="991"/>
      <c r="AK123" s="992" t="s">
        <v>446</v>
      </c>
      <c r="AL123" s="990"/>
      <c r="AM123" s="990"/>
      <c r="AN123" s="990"/>
      <c r="AO123" s="991"/>
      <c r="AP123" s="993" t="s">
        <v>446</v>
      </c>
      <c r="AQ123" s="994"/>
      <c r="AR123" s="994"/>
      <c r="AS123" s="994"/>
      <c r="AT123" s="995"/>
      <c r="AU123" s="1028"/>
      <c r="AV123" s="1029"/>
      <c r="AW123" s="1029"/>
      <c r="AX123" s="1029"/>
      <c r="AY123" s="1029"/>
      <c r="AZ123" s="238" t="s">
        <v>188</v>
      </c>
      <c r="BA123" s="238"/>
      <c r="BB123" s="238"/>
      <c r="BC123" s="238"/>
      <c r="BD123" s="238"/>
      <c r="BE123" s="238"/>
      <c r="BF123" s="238"/>
      <c r="BG123" s="238"/>
      <c r="BH123" s="238"/>
      <c r="BI123" s="238"/>
      <c r="BJ123" s="238"/>
      <c r="BK123" s="238"/>
      <c r="BL123" s="238"/>
      <c r="BM123" s="238"/>
      <c r="BN123" s="238"/>
      <c r="BO123" s="1008" t="s">
        <v>490</v>
      </c>
      <c r="BP123" s="1036"/>
      <c r="BQ123" s="1094">
        <v>7443240</v>
      </c>
      <c r="BR123" s="1095"/>
      <c r="BS123" s="1095"/>
      <c r="BT123" s="1095"/>
      <c r="BU123" s="1095"/>
      <c r="BV123" s="1095">
        <v>7512107</v>
      </c>
      <c r="BW123" s="1095"/>
      <c r="BX123" s="1095"/>
      <c r="BY123" s="1095"/>
      <c r="BZ123" s="1095"/>
      <c r="CA123" s="1095">
        <v>7621671</v>
      </c>
      <c r="CB123" s="1095"/>
      <c r="CC123" s="1095"/>
      <c r="CD123" s="1095"/>
      <c r="CE123" s="1095"/>
      <c r="CF123" s="1032"/>
      <c r="CG123" s="1033"/>
      <c r="CH123" s="1033"/>
      <c r="CI123" s="1033"/>
      <c r="CJ123" s="1034"/>
      <c r="CK123" s="1040"/>
      <c r="CL123" s="1041"/>
      <c r="CM123" s="1041"/>
      <c r="CN123" s="1041"/>
      <c r="CO123" s="1042"/>
      <c r="CP123" s="1050" t="s">
        <v>491</v>
      </c>
      <c r="CQ123" s="1051"/>
      <c r="CR123" s="1051"/>
      <c r="CS123" s="1051"/>
      <c r="CT123" s="1051"/>
      <c r="CU123" s="1051"/>
      <c r="CV123" s="1051"/>
      <c r="CW123" s="1051"/>
      <c r="CX123" s="1051"/>
      <c r="CY123" s="1051"/>
      <c r="CZ123" s="1051"/>
      <c r="DA123" s="1051"/>
      <c r="DB123" s="1051"/>
      <c r="DC123" s="1051"/>
      <c r="DD123" s="1051"/>
      <c r="DE123" s="1051"/>
      <c r="DF123" s="1052"/>
      <c r="DG123" s="989">
        <v>6748</v>
      </c>
      <c r="DH123" s="990"/>
      <c r="DI123" s="990"/>
      <c r="DJ123" s="990"/>
      <c r="DK123" s="991"/>
      <c r="DL123" s="992">
        <v>8113</v>
      </c>
      <c r="DM123" s="990"/>
      <c r="DN123" s="990"/>
      <c r="DO123" s="990"/>
      <c r="DP123" s="991"/>
      <c r="DQ123" s="992">
        <v>8224</v>
      </c>
      <c r="DR123" s="990"/>
      <c r="DS123" s="990"/>
      <c r="DT123" s="990"/>
      <c r="DU123" s="991"/>
      <c r="DV123" s="993">
        <v>0.3</v>
      </c>
      <c r="DW123" s="994"/>
      <c r="DX123" s="994"/>
      <c r="DY123" s="994"/>
      <c r="DZ123" s="995"/>
    </row>
    <row r="124" spans="1:130" s="217" customFormat="1" ht="26.25" customHeight="1" thickBot="1" x14ac:dyDescent="0.2">
      <c r="A124" s="1088"/>
      <c r="B124" s="980"/>
      <c r="C124" s="953" t="s">
        <v>474</v>
      </c>
      <c r="D124" s="954"/>
      <c r="E124" s="954"/>
      <c r="F124" s="954"/>
      <c r="G124" s="954"/>
      <c r="H124" s="954"/>
      <c r="I124" s="954"/>
      <c r="J124" s="954"/>
      <c r="K124" s="954"/>
      <c r="L124" s="954"/>
      <c r="M124" s="954"/>
      <c r="N124" s="954"/>
      <c r="O124" s="954"/>
      <c r="P124" s="954"/>
      <c r="Q124" s="954"/>
      <c r="R124" s="954"/>
      <c r="S124" s="954"/>
      <c r="T124" s="954"/>
      <c r="U124" s="954"/>
      <c r="V124" s="954"/>
      <c r="W124" s="954"/>
      <c r="X124" s="954"/>
      <c r="Y124" s="954"/>
      <c r="Z124" s="955"/>
      <c r="AA124" s="989" t="s">
        <v>393</v>
      </c>
      <c r="AB124" s="990"/>
      <c r="AC124" s="990"/>
      <c r="AD124" s="990"/>
      <c r="AE124" s="991"/>
      <c r="AF124" s="992" t="s">
        <v>446</v>
      </c>
      <c r="AG124" s="990"/>
      <c r="AH124" s="990"/>
      <c r="AI124" s="990"/>
      <c r="AJ124" s="991"/>
      <c r="AK124" s="992" t="s">
        <v>446</v>
      </c>
      <c r="AL124" s="990"/>
      <c r="AM124" s="990"/>
      <c r="AN124" s="990"/>
      <c r="AO124" s="991"/>
      <c r="AP124" s="993" t="s">
        <v>393</v>
      </c>
      <c r="AQ124" s="994"/>
      <c r="AR124" s="994"/>
      <c r="AS124" s="994"/>
      <c r="AT124" s="995"/>
      <c r="AU124" s="1090" t="s">
        <v>492</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t="s">
        <v>446</v>
      </c>
      <c r="BR124" s="1058"/>
      <c r="BS124" s="1058"/>
      <c r="BT124" s="1058"/>
      <c r="BU124" s="1058"/>
      <c r="BV124" s="1058" t="s">
        <v>393</v>
      </c>
      <c r="BW124" s="1058"/>
      <c r="BX124" s="1058"/>
      <c r="BY124" s="1058"/>
      <c r="BZ124" s="1058"/>
      <c r="CA124" s="1058" t="s">
        <v>393</v>
      </c>
      <c r="CB124" s="1058"/>
      <c r="CC124" s="1058"/>
      <c r="CD124" s="1058"/>
      <c r="CE124" s="1058"/>
      <c r="CF124" s="1059"/>
      <c r="CG124" s="1060"/>
      <c r="CH124" s="1060"/>
      <c r="CI124" s="1060"/>
      <c r="CJ124" s="1061"/>
      <c r="CK124" s="1043"/>
      <c r="CL124" s="1043"/>
      <c r="CM124" s="1043"/>
      <c r="CN124" s="1043"/>
      <c r="CO124" s="1044"/>
      <c r="CP124" s="1050" t="s">
        <v>493</v>
      </c>
      <c r="CQ124" s="1051"/>
      <c r="CR124" s="1051"/>
      <c r="CS124" s="1051"/>
      <c r="CT124" s="1051"/>
      <c r="CU124" s="1051"/>
      <c r="CV124" s="1051"/>
      <c r="CW124" s="1051"/>
      <c r="CX124" s="1051"/>
      <c r="CY124" s="1051"/>
      <c r="CZ124" s="1051"/>
      <c r="DA124" s="1051"/>
      <c r="DB124" s="1051"/>
      <c r="DC124" s="1051"/>
      <c r="DD124" s="1051"/>
      <c r="DE124" s="1051"/>
      <c r="DF124" s="1052"/>
      <c r="DG124" s="1035" t="s">
        <v>393</v>
      </c>
      <c r="DH124" s="1017"/>
      <c r="DI124" s="1017"/>
      <c r="DJ124" s="1017"/>
      <c r="DK124" s="1018"/>
      <c r="DL124" s="1016" t="s">
        <v>393</v>
      </c>
      <c r="DM124" s="1017"/>
      <c r="DN124" s="1017"/>
      <c r="DO124" s="1017"/>
      <c r="DP124" s="1018"/>
      <c r="DQ124" s="1016" t="s">
        <v>446</v>
      </c>
      <c r="DR124" s="1017"/>
      <c r="DS124" s="1017"/>
      <c r="DT124" s="1017"/>
      <c r="DU124" s="1018"/>
      <c r="DV124" s="1019" t="s">
        <v>446</v>
      </c>
      <c r="DW124" s="1020"/>
      <c r="DX124" s="1020"/>
      <c r="DY124" s="1020"/>
      <c r="DZ124" s="1021"/>
    </row>
    <row r="125" spans="1:130" s="217" customFormat="1" ht="26.25" customHeight="1" x14ac:dyDescent="0.15">
      <c r="A125" s="1088"/>
      <c r="B125" s="980"/>
      <c r="C125" s="953" t="s">
        <v>476</v>
      </c>
      <c r="D125" s="954"/>
      <c r="E125" s="954"/>
      <c r="F125" s="954"/>
      <c r="G125" s="954"/>
      <c r="H125" s="954"/>
      <c r="I125" s="954"/>
      <c r="J125" s="954"/>
      <c r="K125" s="954"/>
      <c r="L125" s="954"/>
      <c r="M125" s="954"/>
      <c r="N125" s="954"/>
      <c r="O125" s="954"/>
      <c r="P125" s="954"/>
      <c r="Q125" s="954"/>
      <c r="R125" s="954"/>
      <c r="S125" s="954"/>
      <c r="T125" s="954"/>
      <c r="U125" s="954"/>
      <c r="V125" s="954"/>
      <c r="W125" s="954"/>
      <c r="X125" s="954"/>
      <c r="Y125" s="954"/>
      <c r="Z125" s="955"/>
      <c r="AA125" s="989" t="s">
        <v>458</v>
      </c>
      <c r="AB125" s="990"/>
      <c r="AC125" s="990"/>
      <c r="AD125" s="990"/>
      <c r="AE125" s="991"/>
      <c r="AF125" s="992" t="s">
        <v>479</v>
      </c>
      <c r="AG125" s="990"/>
      <c r="AH125" s="990"/>
      <c r="AI125" s="990"/>
      <c r="AJ125" s="991"/>
      <c r="AK125" s="992" t="s">
        <v>446</v>
      </c>
      <c r="AL125" s="990"/>
      <c r="AM125" s="990"/>
      <c r="AN125" s="990"/>
      <c r="AO125" s="991"/>
      <c r="AP125" s="993" t="s">
        <v>393</v>
      </c>
      <c r="AQ125" s="994"/>
      <c r="AR125" s="994"/>
      <c r="AS125" s="994"/>
      <c r="AT125" s="995"/>
      <c r="AU125" s="239"/>
      <c r="AV125" s="240"/>
      <c r="AW125" s="240"/>
      <c r="AX125" s="240"/>
      <c r="AY125" s="240"/>
      <c r="AZ125" s="240"/>
      <c r="BA125" s="240"/>
      <c r="BB125" s="240"/>
      <c r="BC125" s="240"/>
      <c r="BD125" s="240"/>
      <c r="BE125" s="240"/>
      <c r="BF125" s="240"/>
      <c r="BG125" s="240"/>
      <c r="BH125" s="240"/>
      <c r="BI125" s="240"/>
      <c r="BJ125" s="240"/>
      <c r="BK125" s="240"/>
      <c r="BL125" s="240"/>
      <c r="BM125" s="240"/>
      <c r="BN125" s="240"/>
      <c r="BO125" s="240"/>
      <c r="BP125" s="240"/>
      <c r="BQ125" s="219"/>
      <c r="BR125" s="219"/>
      <c r="BS125" s="219"/>
      <c r="BT125" s="219"/>
      <c r="BU125" s="219"/>
      <c r="BV125" s="219"/>
      <c r="BW125" s="219"/>
      <c r="BX125" s="219"/>
      <c r="BY125" s="219"/>
      <c r="BZ125" s="219"/>
      <c r="CA125" s="219"/>
      <c r="CB125" s="219"/>
      <c r="CC125" s="219"/>
      <c r="CD125" s="219"/>
      <c r="CE125" s="219"/>
      <c r="CF125" s="219"/>
      <c r="CG125" s="219"/>
      <c r="CH125" s="219"/>
      <c r="CI125" s="219"/>
      <c r="CJ125" s="241"/>
      <c r="CK125" s="1053" t="s">
        <v>494</v>
      </c>
      <c r="CL125" s="1038"/>
      <c r="CM125" s="1038"/>
      <c r="CN125" s="1038"/>
      <c r="CO125" s="1039"/>
      <c r="CP125" s="960" t="s">
        <v>495</v>
      </c>
      <c r="CQ125" s="928"/>
      <c r="CR125" s="928"/>
      <c r="CS125" s="928"/>
      <c r="CT125" s="928"/>
      <c r="CU125" s="928"/>
      <c r="CV125" s="928"/>
      <c r="CW125" s="928"/>
      <c r="CX125" s="928"/>
      <c r="CY125" s="928"/>
      <c r="CZ125" s="928"/>
      <c r="DA125" s="928"/>
      <c r="DB125" s="928"/>
      <c r="DC125" s="928"/>
      <c r="DD125" s="928"/>
      <c r="DE125" s="928"/>
      <c r="DF125" s="929"/>
      <c r="DG125" s="961" t="s">
        <v>393</v>
      </c>
      <c r="DH125" s="962"/>
      <c r="DI125" s="962"/>
      <c r="DJ125" s="962"/>
      <c r="DK125" s="962"/>
      <c r="DL125" s="962" t="s">
        <v>393</v>
      </c>
      <c r="DM125" s="962"/>
      <c r="DN125" s="962"/>
      <c r="DO125" s="962"/>
      <c r="DP125" s="962"/>
      <c r="DQ125" s="962" t="s">
        <v>446</v>
      </c>
      <c r="DR125" s="962"/>
      <c r="DS125" s="962"/>
      <c r="DT125" s="962"/>
      <c r="DU125" s="962"/>
      <c r="DV125" s="963" t="s">
        <v>393</v>
      </c>
      <c r="DW125" s="963"/>
      <c r="DX125" s="963"/>
      <c r="DY125" s="963"/>
      <c r="DZ125" s="964"/>
    </row>
    <row r="126" spans="1:130" s="217" customFormat="1" ht="26.25" customHeight="1" thickBot="1" x14ac:dyDescent="0.2">
      <c r="A126" s="1088"/>
      <c r="B126" s="980"/>
      <c r="C126" s="953" t="s">
        <v>478</v>
      </c>
      <c r="D126" s="954"/>
      <c r="E126" s="954"/>
      <c r="F126" s="954"/>
      <c r="G126" s="954"/>
      <c r="H126" s="954"/>
      <c r="I126" s="954"/>
      <c r="J126" s="954"/>
      <c r="K126" s="954"/>
      <c r="L126" s="954"/>
      <c r="M126" s="954"/>
      <c r="N126" s="954"/>
      <c r="O126" s="954"/>
      <c r="P126" s="954"/>
      <c r="Q126" s="954"/>
      <c r="R126" s="954"/>
      <c r="S126" s="954"/>
      <c r="T126" s="954"/>
      <c r="U126" s="954"/>
      <c r="V126" s="954"/>
      <c r="W126" s="954"/>
      <c r="X126" s="954"/>
      <c r="Y126" s="954"/>
      <c r="Z126" s="955"/>
      <c r="AA126" s="989">
        <v>5391</v>
      </c>
      <c r="AB126" s="990"/>
      <c r="AC126" s="990"/>
      <c r="AD126" s="990"/>
      <c r="AE126" s="991"/>
      <c r="AF126" s="992">
        <v>5240</v>
      </c>
      <c r="AG126" s="990"/>
      <c r="AH126" s="990"/>
      <c r="AI126" s="990"/>
      <c r="AJ126" s="991"/>
      <c r="AK126" s="992">
        <v>4922</v>
      </c>
      <c r="AL126" s="990"/>
      <c r="AM126" s="990"/>
      <c r="AN126" s="990"/>
      <c r="AO126" s="991"/>
      <c r="AP126" s="993">
        <v>0.2</v>
      </c>
      <c r="AQ126" s="994"/>
      <c r="AR126" s="994"/>
      <c r="AS126" s="994"/>
      <c r="AT126" s="995"/>
      <c r="AU126" s="219"/>
      <c r="AV126" s="219"/>
      <c r="AW126" s="219"/>
      <c r="AX126" s="219"/>
      <c r="AY126" s="219"/>
      <c r="AZ126" s="219"/>
      <c r="BA126" s="219"/>
      <c r="BB126" s="219"/>
      <c r="BC126" s="219"/>
      <c r="BD126" s="219"/>
      <c r="BE126" s="219"/>
      <c r="BF126" s="219"/>
      <c r="BG126" s="219"/>
      <c r="BH126" s="219"/>
      <c r="BI126" s="219"/>
      <c r="BJ126" s="219"/>
      <c r="BK126" s="219"/>
      <c r="BL126" s="219"/>
      <c r="BM126" s="219"/>
      <c r="BN126" s="219"/>
      <c r="BO126" s="219"/>
      <c r="BP126" s="219"/>
      <c r="BQ126" s="219"/>
      <c r="BR126" s="219"/>
      <c r="BS126" s="219"/>
      <c r="BT126" s="219"/>
      <c r="BU126" s="219"/>
      <c r="BV126" s="219"/>
      <c r="BW126" s="219"/>
      <c r="BX126" s="219"/>
      <c r="BY126" s="219"/>
      <c r="BZ126" s="219"/>
      <c r="CA126" s="219"/>
      <c r="CB126" s="219"/>
      <c r="CC126" s="219"/>
      <c r="CD126" s="242"/>
      <c r="CE126" s="242"/>
      <c r="CF126" s="242"/>
      <c r="CG126" s="219"/>
      <c r="CH126" s="219"/>
      <c r="CI126" s="219"/>
      <c r="CJ126" s="241"/>
      <c r="CK126" s="1054"/>
      <c r="CL126" s="1041"/>
      <c r="CM126" s="1041"/>
      <c r="CN126" s="1041"/>
      <c r="CO126" s="1042"/>
      <c r="CP126" s="953" t="s">
        <v>496</v>
      </c>
      <c r="CQ126" s="954"/>
      <c r="CR126" s="954"/>
      <c r="CS126" s="954"/>
      <c r="CT126" s="954"/>
      <c r="CU126" s="954"/>
      <c r="CV126" s="954"/>
      <c r="CW126" s="954"/>
      <c r="CX126" s="954"/>
      <c r="CY126" s="954"/>
      <c r="CZ126" s="954"/>
      <c r="DA126" s="954"/>
      <c r="DB126" s="954"/>
      <c r="DC126" s="954"/>
      <c r="DD126" s="954"/>
      <c r="DE126" s="954"/>
      <c r="DF126" s="955"/>
      <c r="DG126" s="956" t="s">
        <v>393</v>
      </c>
      <c r="DH126" s="957"/>
      <c r="DI126" s="957"/>
      <c r="DJ126" s="957"/>
      <c r="DK126" s="957"/>
      <c r="DL126" s="957" t="s">
        <v>446</v>
      </c>
      <c r="DM126" s="957"/>
      <c r="DN126" s="957"/>
      <c r="DO126" s="957"/>
      <c r="DP126" s="957"/>
      <c r="DQ126" s="957" t="s">
        <v>393</v>
      </c>
      <c r="DR126" s="957"/>
      <c r="DS126" s="957"/>
      <c r="DT126" s="957"/>
      <c r="DU126" s="957"/>
      <c r="DV126" s="958" t="s">
        <v>452</v>
      </c>
      <c r="DW126" s="958"/>
      <c r="DX126" s="958"/>
      <c r="DY126" s="958"/>
      <c r="DZ126" s="959"/>
    </row>
    <row r="127" spans="1:130" s="217" customFormat="1" ht="26.25" customHeight="1" x14ac:dyDescent="0.15">
      <c r="A127" s="1089"/>
      <c r="B127" s="982"/>
      <c r="C127" s="1004" t="s">
        <v>497</v>
      </c>
      <c r="D127" s="996"/>
      <c r="E127" s="996"/>
      <c r="F127" s="996"/>
      <c r="G127" s="996"/>
      <c r="H127" s="996"/>
      <c r="I127" s="996"/>
      <c r="J127" s="996"/>
      <c r="K127" s="996"/>
      <c r="L127" s="996"/>
      <c r="M127" s="996"/>
      <c r="N127" s="996"/>
      <c r="O127" s="996"/>
      <c r="P127" s="996"/>
      <c r="Q127" s="996"/>
      <c r="R127" s="996"/>
      <c r="S127" s="996"/>
      <c r="T127" s="996"/>
      <c r="U127" s="996"/>
      <c r="V127" s="996"/>
      <c r="W127" s="996"/>
      <c r="X127" s="996"/>
      <c r="Y127" s="996"/>
      <c r="Z127" s="997"/>
      <c r="AA127" s="989" t="s">
        <v>393</v>
      </c>
      <c r="AB127" s="990"/>
      <c r="AC127" s="990"/>
      <c r="AD127" s="990"/>
      <c r="AE127" s="991"/>
      <c r="AF127" s="992" t="s">
        <v>393</v>
      </c>
      <c r="AG127" s="990"/>
      <c r="AH127" s="990"/>
      <c r="AI127" s="990"/>
      <c r="AJ127" s="991"/>
      <c r="AK127" s="992" t="s">
        <v>393</v>
      </c>
      <c r="AL127" s="990"/>
      <c r="AM127" s="990"/>
      <c r="AN127" s="990"/>
      <c r="AO127" s="991"/>
      <c r="AP127" s="993" t="s">
        <v>393</v>
      </c>
      <c r="AQ127" s="994"/>
      <c r="AR127" s="994"/>
      <c r="AS127" s="994"/>
      <c r="AT127" s="995"/>
      <c r="AU127" s="219"/>
      <c r="AV127" s="219"/>
      <c r="AW127" s="219"/>
      <c r="AX127" s="1062" t="s">
        <v>498</v>
      </c>
      <c r="AY127" s="1063"/>
      <c r="AZ127" s="1063"/>
      <c r="BA127" s="1063"/>
      <c r="BB127" s="1063"/>
      <c r="BC127" s="1063"/>
      <c r="BD127" s="1063"/>
      <c r="BE127" s="1064"/>
      <c r="BF127" s="1065" t="s">
        <v>499</v>
      </c>
      <c r="BG127" s="1063"/>
      <c r="BH127" s="1063"/>
      <c r="BI127" s="1063"/>
      <c r="BJ127" s="1063"/>
      <c r="BK127" s="1063"/>
      <c r="BL127" s="1064"/>
      <c r="BM127" s="1065" t="s">
        <v>500</v>
      </c>
      <c r="BN127" s="1063"/>
      <c r="BO127" s="1063"/>
      <c r="BP127" s="1063"/>
      <c r="BQ127" s="1063"/>
      <c r="BR127" s="1063"/>
      <c r="BS127" s="1064"/>
      <c r="BT127" s="1065" t="s">
        <v>501</v>
      </c>
      <c r="BU127" s="1063"/>
      <c r="BV127" s="1063"/>
      <c r="BW127" s="1063"/>
      <c r="BX127" s="1063"/>
      <c r="BY127" s="1063"/>
      <c r="BZ127" s="1086"/>
      <c r="CA127" s="219"/>
      <c r="CB127" s="219"/>
      <c r="CC127" s="219"/>
      <c r="CD127" s="242"/>
      <c r="CE127" s="242"/>
      <c r="CF127" s="242"/>
      <c r="CG127" s="219"/>
      <c r="CH127" s="219"/>
      <c r="CI127" s="219"/>
      <c r="CJ127" s="241"/>
      <c r="CK127" s="1054"/>
      <c r="CL127" s="1041"/>
      <c r="CM127" s="1041"/>
      <c r="CN127" s="1041"/>
      <c r="CO127" s="1042"/>
      <c r="CP127" s="953" t="s">
        <v>502</v>
      </c>
      <c r="CQ127" s="954"/>
      <c r="CR127" s="954"/>
      <c r="CS127" s="954"/>
      <c r="CT127" s="954"/>
      <c r="CU127" s="954"/>
      <c r="CV127" s="954"/>
      <c r="CW127" s="954"/>
      <c r="CX127" s="954"/>
      <c r="CY127" s="954"/>
      <c r="CZ127" s="954"/>
      <c r="DA127" s="954"/>
      <c r="DB127" s="954"/>
      <c r="DC127" s="954"/>
      <c r="DD127" s="954"/>
      <c r="DE127" s="954"/>
      <c r="DF127" s="955"/>
      <c r="DG127" s="956" t="s">
        <v>467</v>
      </c>
      <c r="DH127" s="957"/>
      <c r="DI127" s="957"/>
      <c r="DJ127" s="957"/>
      <c r="DK127" s="957"/>
      <c r="DL127" s="957" t="s">
        <v>393</v>
      </c>
      <c r="DM127" s="957"/>
      <c r="DN127" s="957"/>
      <c r="DO127" s="957"/>
      <c r="DP127" s="957"/>
      <c r="DQ127" s="957" t="s">
        <v>393</v>
      </c>
      <c r="DR127" s="957"/>
      <c r="DS127" s="957"/>
      <c r="DT127" s="957"/>
      <c r="DU127" s="957"/>
      <c r="DV127" s="958" t="s">
        <v>458</v>
      </c>
      <c r="DW127" s="958"/>
      <c r="DX127" s="958"/>
      <c r="DY127" s="958"/>
      <c r="DZ127" s="959"/>
    </row>
    <row r="128" spans="1:130" s="217" customFormat="1" ht="26.25" customHeight="1" thickBot="1" x14ac:dyDescent="0.2">
      <c r="A128" s="1072" t="s">
        <v>503</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504</v>
      </c>
      <c r="X128" s="1074"/>
      <c r="Y128" s="1074"/>
      <c r="Z128" s="1075"/>
      <c r="AA128" s="1076">
        <v>1207</v>
      </c>
      <c r="AB128" s="1077"/>
      <c r="AC128" s="1077"/>
      <c r="AD128" s="1077"/>
      <c r="AE128" s="1078"/>
      <c r="AF128" s="1079">
        <v>2755</v>
      </c>
      <c r="AG128" s="1077"/>
      <c r="AH128" s="1077"/>
      <c r="AI128" s="1077"/>
      <c r="AJ128" s="1078"/>
      <c r="AK128" s="1079">
        <v>3941</v>
      </c>
      <c r="AL128" s="1077"/>
      <c r="AM128" s="1077"/>
      <c r="AN128" s="1077"/>
      <c r="AO128" s="1078"/>
      <c r="AP128" s="1080"/>
      <c r="AQ128" s="1081"/>
      <c r="AR128" s="1081"/>
      <c r="AS128" s="1081"/>
      <c r="AT128" s="1082"/>
      <c r="AU128" s="219"/>
      <c r="AV128" s="219"/>
      <c r="AW128" s="219"/>
      <c r="AX128" s="927" t="s">
        <v>505</v>
      </c>
      <c r="AY128" s="928"/>
      <c r="AZ128" s="928"/>
      <c r="BA128" s="928"/>
      <c r="BB128" s="928"/>
      <c r="BC128" s="928"/>
      <c r="BD128" s="928"/>
      <c r="BE128" s="929"/>
      <c r="BF128" s="1083" t="s">
        <v>446</v>
      </c>
      <c r="BG128" s="1084"/>
      <c r="BH128" s="1084"/>
      <c r="BI128" s="1084"/>
      <c r="BJ128" s="1084"/>
      <c r="BK128" s="1084"/>
      <c r="BL128" s="1085"/>
      <c r="BM128" s="1083">
        <v>15</v>
      </c>
      <c r="BN128" s="1084"/>
      <c r="BO128" s="1084"/>
      <c r="BP128" s="1084"/>
      <c r="BQ128" s="1084"/>
      <c r="BR128" s="1084"/>
      <c r="BS128" s="1085"/>
      <c r="BT128" s="1083">
        <v>20</v>
      </c>
      <c r="BU128" s="1084"/>
      <c r="BV128" s="1084"/>
      <c r="BW128" s="1084"/>
      <c r="BX128" s="1084"/>
      <c r="BY128" s="1084"/>
      <c r="BZ128" s="1107"/>
      <c r="CA128" s="242"/>
      <c r="CB128" s="242"/>
      <c r="CC128" s="242"/>
      <c r="CD128" s="242"/>
      <c r="CE128" s="242"/>
      <c r="CF128" s="242"/>
      <c r="CG128" s="219"/>
      <c r="CH128" s="219"/>
      <c r="CI128" s="219"/>
      <c r="CJ128" s="241"/>
      <c r="CK128" s="1055"/>
      <c r="CL128" s="1056"/>
      <c r="CM128" s="1056"/>
      <c r="CN128" s="1056"/>
      <c r="CO128" s="1057"/>
      <c r="CP128" s="1066" t="s">
        <v>506</v>
      </c>
      <c r="CQ128" s="758"/>
      <c r="CR128" s="758"/>
      <c r="CS128" s="758"/>
      <c r="CT128" s="758"/>
      <c r="CU128" s="758"/>
      <c r="CV128" s="758"/>
      <c r="CW128" s="758"/>
      <c r="CX128" s="758"/>
      <c r="CY128" s="758"/>
      <c r="CZ128" s="758"/>
      <c r="DA128" s="758"/>
      <c r="DB128" s="758"/>
      <c r="DC128" s="758"/>
      <c r="DD128" s="758"/>
      <c r="DE128" s="758"/>
      <c r="DF128" s="1067"/>
      <c r="DG128" s="1068" t="s">
        <v>479</v>
      </c>
      <c r="DH128" s="1069"/>
      <c r="DI128" s="1069"/>
      <c r="DJ128" s="1069"/>
      <c r="DK128" s="1069"/>
      <c r="DL128" s="1069" t="s">
        <v>446</v>
      </c>
      <c r="DM128" s="1069"/>
      <c r="DN128" s="1069"/>
      <c r="DO128" s="1069"/>
      <c r="DP128" s="1069"/>
      <c r="DQ128" s="1069" t="s">
        <v>393</v>
      </c>
      <c r="DR128" s="1069"/>
      <c r="DS128" s="1069"/>
      <c r="DT128" s="1069"/>
      <c r="DU128" s="1069"/>
      <c r="DV128" s="1070" t="s">
        <v>479</v>
      </c>
      <c r="DW128" s="1070"/>
      <c r="DX128" s="1070"/>
      <c r="DY128" s="1070"/>
      <c r="DZ128" s="1071"/>
    </row>
    <row r="129" spans="1:131" s="217" customFormat="1" ht="26.25" customHeight="1" x14ac:dyDescent="0.15">
      <c r="A129" s="965" t="s">
        <v>107</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101" t="s">
        <v>507</v>
      </c>
      <c r="X129" s="1102"/>
      <c r="Y129" s="1102"/>
      <c r="Z129" s="1103"/>
      <c r="AA129" s="989">
        <v>2660177</v>
      </c>
      <c r="AB129" s="990"/>
      <c r="AC129" s="990"/>
      <c r="AD129" s="990"/>
      <c r="AE129" s="991"/>
      <c r="AF129" s="992">
        <v>2810872</v>
      </c>
      <c r="AG129" s="990"/>
      <c r="AH129" s="990"/>
      <c r="AI129" s="990"/>
      <c r="AJ129" s="991"/>
      <c r="AK129" s="992">
        <v>3036812</v>
      </c>
      <c r="AL129" s="990"/>
      <c r="AM129" s="990"/>
      <c r="AN129" s="990"/>
      <c r="AO129" s="991"/>
      <c r="AP129" s="1104"/>
      <c r="AQ129" s="1105"/>
      <c r="AR129" s="1105"/>
      <c r="AS129" s="1105"/>
      <c r="AT129" s="1106"/>
      <c r="AU129" s="220"/>
      <c r="AV129" s="220"/>
      <c r="AW129" s="220"/>
      <c r="AX129" s="1096" t="s">
        <v>508</v>
      </c>
      <c r="AY129" s="954"/>
      <c r="AZ129" s="954"/>
      <c r="BA129" s="954"/>
      <c r="BB129" s="954"/>
      <c r="BC129" s="954"/>
      <c r="BD129" s="954"/>
      <c r="BE129" s="955"/>
      <c r="BF129" s="1097" t="s">
        <v>479</v>
      </c>
      <c r="BG129" s="1098"/>
      <c r="BH129" s="1098"/>
      <c r="BI129" s="1098"/>
      <c r="BJ129" s="1098"/>
      <c r="BK129" s="1098"/>
      <c r="BL129" s="1099"/>
      <c r="BM129" s="1097">
        <v>20</v>
      </c>
      <c r="BN129" s="1098"/>
      <c r="BO129" s="1098"/>
      <c r="BP129" s="1098"/>
      <c r="BQ129" s="1098"/>
      <c r="BR129" s="1098"/>
      <c r="BS129" s="1099"/>
      <c r="BT129" s="1097">
        <v>30</v>
      </c>
      <c r="BU129" s="1098"/>
      <c r="BV129" s="1098"/>
      <c r="BW129" s="1098"/>
      <c r="BX129" s="1098"/>
      <c r="BY129" s="1098"/>
      <c r="BZ129" s="1100"/>
      <c r="CA129" s="243"/>
      <c r="CB129" s="243"/>
      <c r="CC129" s="243"/>
      <c r="CD129" s="243"/>
      <c r="CE129" s="243"/>
      <c r="CF129" s="243"/>
      <c r="CG129" s="243"/>
      <c r="CH129" s="243"/>
      <c r="CI129" s="243"/>
      <c r="CJ129" s="243"/>
      <c r="CK129" s="243"/>
      <c r="CL129" s="243"/>
      <c r="CM129" s="243"/>
      <c r="CN129" s="243"/>
      <c r="CO129" s="243"/>
      <c r="CP129" s="243"/>
      <c r="CQ129" s="243"/>
      <c r="CR129" s="243"/>
      <c r="CS129" s="243"/>
      <c r="CT129" s="243"/>
      <c r="CU129" s="243"/>
      <c r="CV129" s="243"/>
      <c r="CW129" s="243"/>
      <c r="CX129" s="243"/>
      <c r="CY129" s="243"/>
      <c r="CZ129" s="243"/>
      <c r="DA129" s="243"/>
      <c r="DB129" s="243"/>
      <c r="DC129" s="243"/>
      <c r="DD129" s="243"/>
      <c r="DE129" s="243"/>
      <c r="DF129" s="243"/>
      <c r="DG129" s="243"/>
      <c r="DH129" s="243"/>
      <c r="DI129" s="243"/>
      <c r="DJ129" s="243"/>
      <c r="DK129" s="243"/>
      <c r="DL129" s="243"/>
      <c r="DM129" s="243"/>
      <c r="DN129" s="243"/>
      <c r="DO129" s="243"/>
      <c r="DP129" s="220"/>
      <c r="DQ129" s="220"/>
      <c r="DR129" s="220"/>
      <c r="DS129" s="220"/>
      <c r="DT129" s="220"/>
      <c r="DU129" s="220"/>
      <c r="DV129" s="220"/>
      <c r="DW129" s="220"/>
      <c r="DX129" s="220"/>
      <c r="DY129" s="220"/>
      <c r="DZ129" s="220"/>
    </row>
    <row r="130" spans="1:131" s="217" customFormat="1" ht="26.25" customHeight="1" x14ac:dyDescent="0.15">
      <c r="A130" s="965" t="s">
        <v>509</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101" t="s">
        <v>510</v>
      </c>
      <c r="X130" s="1102"/>
      <c r="Y130" s="1102"/>
      <c r="Z130" s="1103"/>
      <c r="AA130" s="989">
        <v>434953</v>
      </c>
      <c r="AB130" s="990"/>
      <c r="AC130" s="990"/>
      <c r="AD130" s="990"/>
      <c r="AE130" s="991"/>
      <c r="AF130" s="992">
        <v>422966</v>
      </c>
      <c r="AG130" s="990"/>
      <c r="AH130" s="990"/>
      <c r="AI130" s="990"/>
      <c r="AJ130" s="991"/>
      <c r="AK130" s="992">
        <v>427396</v>
      </c>
      <c r="AL130" s="990"/>
      <c r="AM130" s="990"/>
      <c r="AN130" s="990"/>
      <c r="AO130" s="991"/>
      <c r="AP130" s="1104"/>
      <c r="AQ130" s="1105"/>
      <c r="AR130" s="1105"/>
      <c r="AS130" s="1105"/>
      <c r="AT130" s="1106"/>
      <c r="AU130" s="220"/>
      <c r="AV130" s="220"/>
      <c r="AW130" s="220"/>
      <c r="AX130" s="1096" t="s">
        <v>511</v>
      </c>
      <c r="AY130" s="954"/>
      <c r="AZ130" s="954"/>
      <c r="BA130" s="954"/>
      <c r="BB130" s="954"/>
      <c r="BC130" s="954"/>
      <c r="BD130" s="954"/>
      <c r="BE130" s="955"/>
      <c r="BF130" s="1132">
        <v>5.8</v>
      </c>
      <c r="BG130" s="1133"/>
      <c r="BH130" s="1133"/>
      <c r="BI130" s="1133"/>
      <c r="BJ130" s="1133"/>
      <c r="BK130" s="1133"/>
      <c r="BL130" s="1134"/>
      <c r="BM130" s="1132">
        <v>25</v>
      </c>
      <c r="BN130" s="1133"/>
      <c r="BO130" s="1133"/>
      <c r="BP130" s="1133"/>
      <c r="BQ130" s="1133"/>
      <c r="BR130" s="1133"/>
      <c r="BS130" s="1134"/>
      <c r="BT130" s="1132">
        <v>35</v>
      </c>
      <c r="BU130" s="1133"/>
      <c r="BV130" s="1133"/>
      <c r="BW130" s="1133"/>
      <c r="BX130" s="1133"/>
      <c r="BY130" s="1133"/>
      <c r="BZ130" s="1135"/>
      <c r="CA130" s="243"/>
      <c r="CB130" s="243"/>
      <c r="CC130" s="243"/>
      <c r="CD130" s="243"/>
      <c r="CE130" s="243"/>
      <c r="CF130" s="243"/>
      <c r="CG130" s="243"/>
      <c r="CH130" s="243"/>
      <c r="CI130" s="243"/>
      <c r="CJ130" s="243"/>
      <c r="CK130" s="243"/>
      <c r="CL130" s="243"/>
      <c r="CM130" s="243"/>
      <c r="CN130" s="243"/>
      <c r="CO130" s="243"/>
      <c r="CP130" s="243"/>
      <c r="CQ130" s="243"/>
      <c r="CR130" s="243"/>
      <c r="CS130" s="243"/>
      <c r="CT130" s="243"/>
      <c r="CU130" s="243"/>
      <c r="CV130" s="243"/>
      <c r="CW130" s="243"/>
      <c r="CX130" s="243"/>
      <c r="CY130" s="243"/>
      <c r="CZ130" s="243"/>
      <c r="DA130" s="243"/>
      <c r="DB130" s="243"/>
      <c r="DC130" s="243"/>
      <c r="DD130" s="243"/>
      <c r="DE130" s="243"/>
      <c r="DF130" s="243"/>
      <c r="DG130" s="243"/>
      <c r="DH130" s="243"/>
      <c r="DI130" s="243"/>
      <c r="DJ130" s="243"/>
      <c r="DK130" s="243"/>
      <c r="DL130" s="243"/>
      <c r="DM130" s="243"/>
      <c r="DN130" s="243"/>
      <c r="DO130" s="243"/>
      <c r="DP130" s="220"/>
      <c r="DQ130" s="220"/>
      <c r="DR130" s="220"/>
      <c r="DS130" s="220"/>
      <c r="DT130" s="220"/>
      <c r="DU130" s="220"/>
      <c r="DV130" s="220"/>
      <c r="DW130" s="220"/>
      <c r="DX130" s="220"/>
      <c r="DY130" s="220"/>
      <c r="DZ130" s="220"/>
    </row>
    <row r="131" spans="1:131" s="217" customFormat="1" ht="26.25" customHeight="1" thickBot="1" x14ac:dyDescent="0.2">
      <c r="A131" s="1136"/>
      <c r="B131" s="1137"/>
      <c r="C131" s="1137"/>
      <c r="D131" s="1137"/>
      <c r="E131" s="1137"/>
      <c r="F131" s="1137"/>
      <c r="G131" s="1137"/>
      <c r="H131" s="1137"/>
      <c r="I131" s="1137"/>
      <c r="J131" s="1137"/>
      <c r="K131" s="1137"/>
      <c r="L131" s="1137"/>
      <c r="M131" s="1137"/>
      <c r="N131" s="1137"/>
      <c r="O131" s="1137"/>
      <c r="P131" s="1137"/>
      <c r="Q131" s="1137"/>
      <c r="R131" s="1137"/>
      <c r="S131" s="1137"/>
      <c r="T131" s="1137"/>
      <c r="U131" s="1137"/>
      <c r="V131" s="1137"/>
      <c r="W131" s="1138" t="s">
        <v>512</v>
      </c>
      <c r="X131" s="1139"/>
      <c r="Y131" s="1139"/>
      <c r="Z131" s="1140"/>
      <c r="AA131" s="1035">
        <v>2225224</v>
      </c>
      <c r="AB131" s="1017"/>
      <c r="AC131" s="1017"/>
      <c r="AD131" s="1017"/>
      <c r="AE131" s="1018"/>
      <c r="AF131" s="1016">
        <v>2387906</v>
      </c>
      <c r="AG131" s="1017"/>
      <c r="AH131" s="1017"/>
      <c r="AI131" s="1017"/>
      <c r="AJ131" s="1018"/>
      <c r="AK131" s="1016">
        <v>2609416</v>
      </c>
      <c r="AL131" s="1017"/>
      <c r="AM131" s="1017"/>
      <c r="AN131" s="1017"/>
      <c r="AO131" s="1018"/>
      <c r="AP131" s="1141"/>
      <c r="AQ131" s="1142"/>
      <c r="AR131" s="1142"/>
      <c r="AS131" s="1142"/>
      <c r="AT131" s="1143"/>
      <c r="AU131" s="220"/>
      <c r="AV131" s="220"/>
      <c r="AW131" s="220"/>
      <c r="AX131" s="1114" t="s">
        <v>513</v>
      </c>
      <c r="AY131" s="758"/>
      <c r="AZ131" s="758"/>
      <c r="BA131" s="758"/>
      <c r="BB131" s="758"/>
      <c r="BC131" s="758"/>
      <c r="BD131" s="758"/>
      <c r="BE131" s="1067"/>
      <c r="BF131" s="1115" t="s">
        <v>452</v>
      </c>
      <c r="BG131" s="1116"/>
      <c r="BH131" s="1116"/>
      <c r="BI131" s="1116"/>
      <c r="BJ131" s="1116"/>
      <c r="BK131" s="1116"/>
      <c r="BL131" s="1117"/>
      <c r="BM131" s="1115">
        <v>350</v>
      </c>
      <c r="BN131" s="1116"/>
      <c r="BO131" s="1116"/>
      <c r="BP131" s="1116"/>
      <c r="BQ131" s="1116"/>
      <c r="BR131" s="1116"/>
      <c r="BS131" s="1117"/>
      <c r="BT131" s="1118"/>
      <c r="BU131" s="1119"/>
      <c r="BV131" s="1119"/>
      <c r="BW131" s="1119"/>
      <c r="BX131" s="1119"/>
      <c r="BY131" s="1119"/>
      <c r="BZ131" s="1120"/>
      <c r="CA131" s="243"/>
      <c r="CB131" s="243"/>
      <c r="CC131" s="243"/>
      <c r="CD131" s="243"/>
      <c r="CE131" s="243"/>
      <c r="CF131" s="243"/>
      <c r="CG131" s="243"/>
      <c r="CH131" s="243"/>
      <c r="CI131" s="243"/>
      <c r="CJ131" s="243"/>
      <c r="CK131" s="243"/>
      <c r="CL131" s="243"/>
      <c r="CM131" s="243"/>
      <c r="CN131" s="243"/>
      <c r="CO131" s="243"/>
      <c r="CP131" s="243"/>
      <c r="CQ131" s="243"/>
      <c r="CR131" s="243"/>
      <c r="CS131" s="243"/>
      <c r="CT131" s="243"/>
      <c r="CU131" s="243"/>
      <c r="CV131" s="243"/>
      <c r="CW131" s="243"/>
      <c r="CX131" s="243"/>
      <c r="CY131" s="243"/>
      <c r="CZ131" s="243"/>
      <c r="DA131" s="243"/>
      <c r="DB131" s="243"/>
      <c r="DC131" s="243"/>
      <c r="DD131" s="243"/>
      <c r="DE131" s="243"/>
      <c r="DF131" s="243"/>
      <c r="DG131" s="243"/>
      <c r="DH131" s="243"/>
      <c r="DI131" s="243"/>
      <c r="DJ131" s="243"/>
      <c r="DK131" s="243"/>
      <c r="DL131" s="243"/>
      <c r="DM131" s="243"/>
      <c r="DN131" s="243"/>
      <c r="DO131" s="243"/>
      <c r="DP131" s="220"/>
      <c r="DQ131" s="220"/>
      <c r="DR131" s="220"/>
      <c r="DS131" s="220"/>
      <c r="DT131" s="220"/>
      <c r="DU131" s="220"/>
      <c r="DV131" s="220"/>
      <c r="DW131" s="220"/>
      <c r="DX131" s="220"/>
      <c r="DY131" s="220"/>
      <c r="DZ131" s="220"/>
    </row>
    <row r="132" spans="1:131" s="217" customFormat="1" ht="26.25" customHeight="1" x14ac:dyDescent="0.15">
      <c r="A132" s="1121" t="s">
        <v>514</v>
      </c>
      <c r="B132" s="1122"/>
      <c r="C132" s="1122"/>
      <c r="D132" s="1122"/>
      <c r="E132" s="1122"/>
      <c r="F132" s="1122"/>
      <c r="G132" s="1122"/>
      <c r="H132" s="1122"/>
      <c r="I132" s="1122"/>
      <c r="J132" s="1122"/>
      <c r="K132" s="1122"/>
      <c r="L132" s="1122"/>
      <c r="M132" s="1122"/>
      <c r="N132" s="1122"/>
      <c r="O132" s="1122"/>
      <c r="P132" s="1122"/>
      <c r="Q132" s="1122"/>
      <c r="R132" s="1122"/>
      <c r="S132" s="1122"/>
      <c r="T132" s="1122"/>
      <c r="U132" s="1122"/>
      <c r="V132" s="1125" t="s">
        <v>515</v>
      </c>
      <c r="W132" s="1125"/>
      <c r="X132" s="1125"/>
      <c r="Y132" s="1125"/>
      <c r="Z132" s="1126"/>
      <c r="AA132" s="1127">
        <v>5.7669250380000001</v>
      </c>
      <c r="AB132" s="1128"/>
      <c r="AC132" s="1128"/>
      <c r="AD132" s="1128"/>
      <c r="AE132" s="1129"/>
      <c r="AF132" s="1130">
        <v>5.5593059360000003</v>
      </c>
      <c r="AG132" s="1128"/>
      <c r="AH132" s="1128"/>
      <c r="AI132" s="1128"/>
      <c r="AJ132" s="1129"/>
      <c r="AK132" s="1130">
        <v>6.3277377010000002</v>
      </c>
      <c r="AL132" s="1128"/>
      <c r="AM132" s="1128"/>
      <c r="AN132" s="1128"/>
      <c r="AO132" s="1129"/>
      <c r="AP132" s="1032"/>
      <c r="AQ132" s="1033"/>
      <c r="AR132" s="1033"/>
      <c r="AS132" s="1033"/>
      <c r="AT132" s="1131"/>
      <c r="AU132" s="244"/>
      <c r="AV132" s="220"/>
      <c r="AW132" s="220"/>
      <c r="AX132" s="220"/>
      <c r="AY132" s="220"/>
      <c r="AZ132" s="220"/>
      <c r="BA132" s="220"/>
      <c r="BB132" s="220"/>
      <c r="BC132" s="220"/>
      <c r="BD132" s="220"/>
      <c r="BE132" s="220"/>
      <c r="BF132" s="220"/>
      <c r="BG132" s="220"/>
      <c r="BH132" s="220"/>
      <c r="BI132" s="220"/>
      <c r="BJ132" s="220"/>
      <c r="BK132" s="220"/>
      <c r="BL132" s="220"/>
      <c r="BM132" s="220"/>
      <c r="BN132" s="220"/>
      <c r="BO132" s="220"/>
      <c r="BP132" s="220"/>
      <c r="BQ132" s="220"/>
      <c r="BR132" s="220"/>
      <c r="BS132" s="221"/>
      <c r="BT132" s="220"/>
      <c r="BU132" s="220"/>
      <c r="BV132" s="220"/>
      <c r="BW132" s="220"/>
      <c r="BX132" s="220"/>
      <c r="BY132" s="220"/>
      <c r="BZ132" s="220"/>
      <c r="CA132" s="243"/>
      <c r="CB132" s="243"/>
      <c r="CC132" s="243"/>
      <c r="CD132" s="243"/>
      <c r="CE132" s="243"/>
      <c r="CF132" s="243"/>
      <c r="CG132" s="243"/>
      <c r="CH132" s="243"/>
      <c r="CI132" s="243"/>
      <c r="CJ132" s="243"/>
      <c r="CK132" s="243"/>
      <c r="CL132" s="243"/>
      <c r="CM132" s="243"/>
      <c r="CN132" s="243"/>
      <c r="CO132" s="243"/>
      <c r="CP132" s="243"/>
      <c r="CQ132" s="243"/>
      <c r="CR132" s="243"/>
      <c r="CS132" s="243"/>
      <c r="CT132" s="243"/>
      <c r="CU132" s="243"/>
      <c r="CV132" s="243"/>
      <c r="CW132" s="243"/>
      <c r="CX132" s="243"/>
      <c r="CY132" s="243"/>
      <c r="CZ132" s="243"/>
      <c r="DA132" s="243"/>
      <c r="DB132" s="243"/>
      <c r="DC132" s="243"/>
      <c r="DD132" s="243"/>
      <c r="DE132" s="243"/>
      <c r="DF132" s="243"/>
      <c r="DG132" s="243"/>
      <c r="DH132" s="243"/>
      <c r="DI132" s="243"/>
      <c r="DJ132" s="243"/>
      <c r="DK132" s="243"/>
      <c r="DL132" s="243"/>
      <c r="DM132" s="243"/>
      <c r="DN132" s="243"/>
      <c r="DO132" s="243"/>
      <c r="DP132" s="220"/>
      <c r="DQ132" s="220"/>
      <c r="DR132" s="220"/>
      <c r="DS132" s="220"/>
      <c r="DT132" s="220"/>
      <c r="DU132" s="220"/>
      <c r="DV132" s="220"/>
      <c r="DW132" s="220"/>
      <c r="DX132" s="220"/>
      <c r="DY132" s="220"/>
      <c r="DZ132" s="220"/>
    </row>
    <row r="133" spans="1:131" s="217" customFormat="1" ht="26.25" customHeight="1" thickBot="1" x14ac:dyDescent="0.2">
      <c r="A133" s="1123"/>
      <c r="B133" s="1124"/>
      <c r="C133" s="1124"/>
      <c r="D133" s="1124"/>
      <c r="E133" s="1124"/>
      <c r="F133" s="1124"/>
      <c r="G133" s="1124"/>
      <c r="H133" s="1124"/>
      <c r="I133" s="1124"/>
      <c r="J133" s="1124"/>
      <c r="K133" s="1124"/>
      <c r="L133" s="1124"/>
      <c r="M133" s="1124"/>
      <c r="N133" s="1124"/>
      <c r="O133" s="1124"/>
      <c r="P133" s="1124"/>
      <c r="Q133" s="1124"/>
      <c r="R133" s="1124"/>
      <c r="S133" s="1124"/>
      <c r="T133" s="1124"/>
      <c r="U133" s="1124"/>
      <c r="V133" s="1108" t="s">
        <v>516</v>
      </c>
      <c r="W133" s="1108"/>
      <c r="X133" s="1108"/>
      <c r="Y133" s="1108"/>
      <c r="Z133" s="1109"/>
      <c r="AA133" s="1110">
        <v>7.2</v>
      </c>
      <c r="AB133" s="1111"/>
      <c r="AC133" s="1111"/>
      <c r="AD133" s="1111"/>
      <c r="AE133" s="1112"/>
      <c r="AF133" s="1110">
        <v>6.4</v>
      </c>
      <c r="AG133" s="1111"/>
      <c r="AH133" s="1111"/>
      <c r="AI133" s="1111"/>
      <c r="AJ133" s="1112"/>
      <c r="AK133" s="1110">
        <v>5.8</v>
      </c>
      <c r="AL133" s="1111"/>
      <c r="AM133" s="1111"/>
      <c r="AN133" s="1111"/>
      <c r="AO133" s="1112"/>
      <c r="AP133" s="1059"/>
      <c r="AQ133" s="1060"/>
      <c r="AR133" s="1060"/>
      <c r="AS133" s="1060"/>
      <c r="AT133" s="1113"/>
      <c r="AU133" s="220"/>
      <c r="AV133" s="220"/>
      <c r="AW133" s="220"/>
      <c r="AX133" s="220"/>
      <c r="AY133" s="220"/>
      <c r="AZ133" s="220"/>
      <c r="BA133" s="220"/>
      <c r="BB133" s="220"/>
      <c r="BC133" s="220"/>
      <c r="BD133" s="220"/>
      <c r="BE133" s="220"/>
      <c r="BF133" s="220"/>
      <c r="BG133" s="220"/>
      <c r="BH133" s="220"/>
      <c r="BI133" s="220"/>
      <c r="BJ133" s="220"/>
      <c r="BK133" s="220"/>
      <c r="BL133" s="220"/>
      <c r="BM133" s="220"/>
      <c r="BN133" s="243"/>
      <c r="BO133" s="243"/>
      <c r="BP133" s="243"/>
      <c r="BQ133" s="243"/>
      <c r="BR133" s="243"/>
      <c r="BS133" s="243"/>
      <c r="BT133" s="243"/>
      <c r="BU133" s="243"/>
      <c r="BV133" s="243"/>
      <c r="BW133" s="243"/>
      <c r="BX133" s="243"/>
      <c r="BY133" s="243"/>
      <c r="BZ133" s="243"/>
      <c r="CA133" s="243"/>
      <c r="CB133" s="243"/>
      <c r="CC133" s="243"/>
      <c r="CD133" s="243"/>
      <c r="CE133" s="243"/>
      <c r="CF133" s="243"/>
      <c r="CG133" s="243"/>
      <c r="CH133" s="243"/>
      <c r="CI133" s="243"/>
      <c r="CJ133" s="243"/>
      <c r="CK133" s="243"/>
      <c r="CL133" s="243"/>
      <c r="CM133" s="243"/>
      <c r="CN133" s="243"/>
      <c r="CO133" s="243"/>
      <c r="CP133" s="243"/>
      <c r="CQ133" s="243"/>
      <c r="CR133" s="243"/>
      <c r="CS133" s="243"/>
      <c r="CT133" s="243"/>
      <c r="CU133" s="243"/>
      <c r="CV133" s="243"/>
      <c r="CW133" s="243"/>
      <c r="CX133" s="243"/>
      <c r="CY133" s="243"/>
      <c r="CZ133" s="243"/>
      <c r="DA133" s="243"/>
      <c r="DB133" s="243"/>
      <c r="DC133" s="243"/>
      <c r="DD133" s="243"/>
      <c r="DE133" s="243"/>
      <c r="DF133" s="243"/>
      <c r="DG133" s="243"/>
      <c r="DH133" s="243"/>
      <c r="DI133" s="243"/>
      <c r="DJ133" s="243"/>
      <c r="DK133" s="243"/>
      <c r="DL133" s="243"/>
      <c r="DM133" s="243"/>
      <c r="DN133" s="243"/>
      <c r="DO133" s="243"/>
      <c r="DP133" s="220"/>
      <c r="DQ133" s="220"/>
      <c r="DR133" s="220"/>
      <c r="DS133" s="220"/>
      <c r="DT133" s="220"/>
      <c r="DU133" s="220"/>
      <c r="DV133" s="220"/>
      <c r="DW133" s="220"/>
      <c r="DX133" s="220"/>
      <c r="DY133" s="220"/>
      <c r="DZ133" s="220"/>
    </row>
    <row r="134" spans="1:131" ht="11.25" customHeight="1" x14ac:dyDescent="0.15">
      <c r="A134" s="245"/>
      <c r="B134" s="245"/>
      <c r="C134" s="245"/>
      <c r="D134" s="245"/>
      <c r="E134" s="245"/>
      <c r="F134" s="245"/>
      <c r="G134" s="245"/>
      <c r="H134" s="245"/>
      <c r="I134" s="245"/>
      <c r="J134" s="245"/>
      <c r="K134" s="245"/>
      <c r="L134" s="245"/>
      <c r="M134" s="245"/>
      <c r="N134" s="245"/>
      <c r="O134" s="245"/>
      <c r="P134" s="245"/>
      <c r="Q134" s="245"/>
      <c r="R134" s="245"/>
      <c r="S134" s="245"/>
      <c r="T134" s="245"/>
      <c r="U134" s="245"/>
      <c r="V134" s="245"/>
      <c r="W134" s="245"/>
      <c r="X134" s="245"/>
      <c r="Y134" s="245"/>
      <c r="Z134" s="245"/>
      <c r="AA134" s="245"/>
      <c r="AB134" s="245"/>
      <c r="AC134" s="245"/>
      <c r="AD134" s="245"/>
      <c r="AE134" s="245"/>
      <c r="AF134" s="245"/>
      <c r="AG134" s="245"/>
      <c r="AH134" s="245"/>
      <c r="AI134" s="245"/>
      <c r="AJ134" s="245"/>
      <c r="AK134" s="245"/>
      <c r="AL134" s="245"/>
      <c r="AM134" s="245"/>
      <c r="AN134" s="245"/>
      <c r="AO134" s="245"/>
      <c r="AP134" s="245"/>
      <c r="AQ134" s="245"/>
      <c r="AR134" s="245"/>
      <c r="AS134" s="245"/>
      <c r="AT134" s="245"/>
      <c r="AU134" s="220"/>
      <c r="AV134" s="220"/>
      <c r="AW134" s="220"/>
      <c r="AX134" s="220"/>
      <c r="AY134" s="220"/>
      <c r="AZ134" s="220"/>
      <c r="BA134" s="220"/>
      <c r="BB134" s="220"/>
      <c r="BC134" s="220"/>
      <c r="BD134" s="220"/>
      <c r="BE134" s="220"/>
      <c r="BF134" s="220"/>
      <c r="BG134" s="220"/>
      <c r="BH134" s="220"/>
      <c r="BI134" s="220"/>
      <c r="BJ134" s="220"/>
      <c r="BK134" s="220"/>
      <c r="BL134" s="220"/>
      <c r="BM134" s="220"/>
      <c r="BN134" s="243"/>
      <c r="BO134" s="243"/>
      <c r="BP134" s="243"/>
      <c r="BQ134" s="243"/>
      <c r="BR134" s="243"/>
      <c r="BS134" s="243"/>
      <c r="BT134" s="243"/>
      <c r="BU134" s="243"/>
      <c r="BV134" s="243"/>
      <c r="BW134" s="243"/>
      <c r="BX134" s="243"/>
      <c r="BY134" s="243"/>
      <c r="BZ134" s="243"/>
      <c r="CA134" s="243"/>
      <c r="CB134" s="243"/>
      <c r="CC134" s="243"/>
      <c r="CD134" s="243"/>
      <c r="CE134" s="243"/>
      <c r="CF134" s="243"/>
      <c r="CG134" s="243"/>
      <c r="CH134" s="243"/>
      <c r="CI134" s="243"/>
      <c r="CJ134" s="243"/>
      <c r="CK134" s="243"/>
      <c r="CL134" s="243"/>
      <c r="CM134" s="243"/>
      <c r="CN134" s="243"/>
      <c r="CO134" s="243"/>
      <c r="CP134" s="243"/>
      <c r="CQ134" s="243"/>
      <c r="CR134" s="243"/>
      <c r="CS134" s="243"/>
      <c r="CT134" s="243"/>
      <c r="CU134" s="243"/>
      <c r="CV134" s="243"/>
      <c r="CW134" s="243"/>
      <c r="CX134" s="243"/>
      <c r="CY134" s="243"/>
      <c r="CZ134" s="243"/>
      <c r="DA134" s="243"/>
      <c r="DB134" s="243"/>
      <c r="DC134" s="243"/>
      <c r="DD134" s="243"/>
      <c r="DE134" s="243"/>
      <c r="DF134" s="243"/>
      <c r="DG134" s="243"/>
      <c r="DH134" s="243"/>
      <c r="DI134" s="243"/>
      <c r="DJ134" s="243"/>
      <c r="DK134" s="243"/>
      <c r="DL134" s="243"/>
      <c r="DM134" s="243"/>
      <c r="DN134" s="243"/>
      <c r="DO134" s="243"/>
      <c r="DP134" s="220"/>
      <c r="DQ134" s="220"/>
      <c r="DR134" s="220"/>
      <c r="DS134" s="220"/>
      <c r="DT134" s="220"/>
      <c r="DU134" s="220"/>
      <c r="DV134" s="220"/>
      <c r="DW134" s="220"/>
      <c r="DX134" s="220"/>
      <c r="DY134" s="220"/>
      <c r="DZ134" s="220"/>
      <c r="EA134" s="217"/>
    </row>
    <row r="135" spans="1:131" ht="14.25" hidden="1" x14ac:dyDescent="0.15">
      <c r="AU135" s="245"/>
      <c r="AV135" s="245"/>
      <c r="AW135" s="245"/>
      <c r="AX135" s="245"/>
      <c r="AY135" s="245"/>
      <c r="AZ135" s="245"/>
      <c r="BA135" s="245"/>
      <c r="BB135" s="245"/>
      <c r="BC135" s="245"/>
      <c r="BD135" s="245"/>
      <c r="BE135" s="245"/>
      <c r="BF135" s="245"/>
      <c r="BG135" s="245"/>
      <c r="BH135" s="245"/>
      <c r="BI135" s="245"/>
      <c r="BJ135" s="245"/>
      <c r="BK135" s="245"/>
      <c r="BL135" s="245"/>
      <c r="BM135" s="245"/>
      <c r="BN135" s="245"/>
      <c r="BO135" s="245"/>
      <c r="BP135" s="245"/>
      <c r="BQ135" s="245"/>
      <c r="BR135" s="245"/>
      <c r="BS135" s="245"/>
      <c r="BT135" s="245"/>
      <c r="BU135" s="245"/>
      <c r="BV135" s="245"/>
      <c r="BW135" s="245"/>
      <c r="BX135" s="245"/>
      <c r="BY135" s="245"/>
      <c r="BZ135" s="245"/>
      <c r="CA135" s="245"/>
      <c r="CB135" s="245"/>
      <c r="CC135" s="245"/>
      <c r="CD135" s="245"/>
      <c r="CE135" s="245"/>
      <c r="CF135" s="245"/>
      <c r="CG135" s="245"/>
      <c r="CH135" s="245"/>
      <c r="CI135" s="245"/>
      <c r="CJ135" s="245"/>
      <c r="CK135" s="245"/>
      <c r="CL135" s="245"/>
      <c r="CM135" s="245"/>
      <c r="CN135" s="245"/>
      <c r="CO135" s="245"/>
      <c r="CP135" s="245"/>
      <c r="CQ135" s="245"/>
      <c r="CR135" s="245"/>
      <c r="CS135" s="245"/>
      <c r="CT135" s="245"/>
      <c r="CU135" s="245"/>
      <c r="CV135" s="245"/>
      <c r="CW135" s="245"/>
      <c r="CX135" s="245"/>
      <c r="CY135" s="245"/>
      <c r="CZ135" s="245"/>
      <c r="DA135" s="245"/>
      <c r="DB135" s="245"/>
      <c r="DC135" s="245"/>
      <c r="DD135" s="245"/>
      <c r="DE135" s="245"/>
      <c r="DF135" s="245"/>
      <c r="DG135" s="245"/>
      <c r="DH135" s="245"/>
      <c r="DI135" s="245"/>
      <c r="DJ135" s="245"/>
      <c r="DK135" s="245"/>
      <c r="DL135" s="245"/>
      <c r="DM135" s="245"/>
      <c r="DN135" s="245"/>
      <c r="DO135" s="245"/>
      <c r="DP135" s="245"/>
      <c r="DQ135" s="245"/>
      <c r="DR135" s="245"/>
      <c r="DS135" s="245"/>
      <c r="DT135" s="245"/>
      <c r="DU135" s="245"/>
      <c r="DV135" s="245"/>
      <c r="DW135" s="245"/>
      <c r="DX135" s="245"/>
      <c r="DY135" s="245"/>
      <c r="DZ135" s="245"/>
    </row>
  </sheetData>
  <sheetProtection algorithmName="SHA-512" hashValue="G2TmCNhjinGzIx6sa0nsXrc6OoKWIMpGX59Wu+I89xeJ0YYzzryZ7ruZUUv1WRckKf+zc3rmKEQbqZ9o/8g7wg==" saltValue="Svedbdygd2ItdsP3DZtHv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47" customWidth="1"/>
    <col min="121" max="121" width="0" style="246" hidden="1" customWidth="1"/>
    <col min="122" max="16384" width="9" style="246" hidden="1"/>
  </cols>
  <sheetData>
    <row r="1" spans="1:120" x14ac:dyDescent="0.15">
      <c r="A1" s="246"/>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6"/>
    </row>
    <row r="17" spans="119:120" x14ac:dyDescent="0.15">
      <c r="DP17" s="246"/>
    </row>
    <row r="18" spans="119:120" x14ac:dyDescent="0.15"/>
    <row r="19" spans="119:120" x14ac:dyDescent="0.15"/>
    <row r="20" spans="119:120" x14ac:dyDescent="0.15">
      <c r="DO20" s="246"/>
      <c r="DP20" s="246"/>
    </row>
    <row r="21" spans="119:120" x14ac:dyDescent="0.15">
      <c r="DP21" s="246"/>
    </row>
    <row r="22" spans="119:120" x14ac:dyDescent="0.15"/>
    <row r="23" spans="119:120" x14ac:dyDescent="0.15">
      <c r="DO23" s="246"/>
      <c r="DP23" s="246"/>
    </row>
    <row r="24" spans="119:120" x14ac:dyDescent="0.15">
      <c r="DP24" s="246"/>
    </row>
    <row r="25" spans="119:120" x14ac:dyDescent="0.15">
      <c r="DP25" s="246"/>
    </row>
    <row r="26" spans="119:120" x14ac:dyDescent="0.15">
      <c r="DO26" s="246"/>
      <c r="DP26" s="246"/>
    </row>
    <row r="27" spans="119:120" x14ac:dyDescent="0.15"/>
    <row r="28" spans="119:120" x14ac:dyDescent="0.15">
      <c r="DO28" s="246"/>
      <c r="DP28" s="246"/>
    </row>
    <row r="29" spans="119:120" x14ac:dyDescent="0.15">
      <c r="DP29" s="246"/>
    </row>
    <row r="30" spans="119:120" x14ac:dyDescent="0.15"/>
    <row r="31" spans="119:120" x14ac:dyDescent="0.15">
      <c r="DO31" s="246"/>
      <c r="DP31" s="246"/>
    </row>
    <row r="32" spans="119:120" x14ac:dyDescent="0.15"/>
    <row r="33" spans="98:120" x14ac:dyDescent="0.15">
      <c r="DO33" s="246"/>
      <c r="DP33" s="246"/>
    </row>
    <row r="34" spans="98:120" x14ac:dyDescent="0.15">
      <c r="DM34" s="246"/>
    </row>
    <row r="35" spans="98:120" x14ac:dyDescent="0.15">
      <c r="CT35" s="246"/>
      <c r="CU35" s="246"/>
      <c r="CV35" s="246"/>
      <c r="CY35" s="246"/>
      <c r="CZ35" s="246"/>
      <c r="DA35" s="246"/>
      <c r="DD35" s="246"/>
      <c r="DE35" s="246"/>
      <c r="DF35" s="246"/>
      <c r="DI35" s="246"/>
      <c r="DJ35" s="246"/>
      <c r="DK35" s="246"/>
      <c r="DM35" s="246"/>
      <c r="DN35" s="246"/>
      <c r="DO35" s="246"/>
      <c r="DP35" s="246"/>
    </row>
    <row r="36" spans="98:120" x14ac:dyDescent="0.15"/>
    <row r="37" spans="98:120" x14ac:dyDescent="0.15">
      <c r="CW37" s="246"/>
      <c r="DB37" s="246"/>
      <c r="DG37" s="246"/>
      <c r="DL37" s="246"/>
      <c r="DP37" s="246"/>
    </row>
    <row r="38" spans="98:120" x14ac:dyDescent="0.15">
      <c r="CT38" s="246"/>
      <c r="CU38" s="246"/>
      <c r="CV38" s="246"/>
      <c r="CW38" s="246"/>
      <c r="CY38" s="246"/>
      <c r="CZ38" s="246"/>
      <c r="DA38" s="246"/>
      <c r="DB38" s="246"/>
      <c r="DD38" s="246"/>
      <c r="DE38" s="246"/>
      <c r="DF38" s="246"/>
      <c r="DG38" s="246"/>
      <c r="DI38" s="246"/>
      <c r="DJ38" s="246"/>
      <c r="DK38" s="246"/>
      <c r="DL38" s="246"/>
      <c r="DN38" s="246"/>
      <c r="DO38" s="246"/>
      <c r="DP38" s="24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6"/>
      <c r="DO49" s="246"/>
      <c r="DP49" s="24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6"/>
      <c r="CS63" s="246"/>
      <c r="CX63" s="246"/>
      <c r="DC63" s="246"/>
      <c r="DH63" s="246"/>
    </row>
    <row r="64" spans="22:120" x14ac:dyDescent="0.15">
      <c r="V64" s="246"/>
    </row>
    <row r="65" spans="15:120" x14ac:dyDescent="0.15">
      <c r="X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6"/>
      <c r="BR65" s="246"/>
      <c r="BS65" s="246"/>
      <c r="BT65" s="246"/>
      <c r="BU65" s="246"/>
      <c r="BV65" s="246"/>
      <c r="BW65" s="246"/>
      <c r="BX65" s="246"/>
      <c r="BY65" s="246"/>
      <c r="BZ65" s="246"/>
      <c r="CA65" s="246"/>
      <c r="CB65" s="246"/>
      <c r="CC65" s="246"/>
      <c r="CD65" s="246"/>
      <c r="CE65" s="246"/>
      <c r="CF65" s="246"/>
      <c r="CG65" s="246"/>
      <c r="CH65" s="246"/>
      <c r="CI65" s="246"/>
      <c r="CJ65" s="246"/>
      <c r="CK65" s="246"/>
      <c r="CL65" s="246"/>
      <c r="CM65" s="246"/>
      <c r="CN65" s="246"/>
      <c r="CO65" s="246"/>
      <c r="CP65" s="246"/>
      <c r="CQ65" s="246"/>
      <c r="CR65" s="246"/>
      <c r="CU65" s="246"/>
      <c r="CZ65" s="246"/>
      <c r="DE65" s="246"/>
      <c r="DJ65" s="246"/>
    </row>
    <row r="66" spans="15:120" x14ac:dyDescent="0.15">
      <c r="Q66" s="246"/>
      <c r="S66" s="246"/>
      <c r="U66" s="246"/>
      <c r="DM66" s="246"/>
    </row>
    <row r="67" spans="15:120" x14ac:dyDescent="0.15">
      <c r="O67" s="246"/>
      <c r="P67" s="246"/>
      <c r="R67" s="246"/>
      <c r="T67" s="246"/>
      <c r="Y67" s="246"/>
      <c r="CT67" s="246"/>
      <c r="CV67" s="246"/>
      <c r="CW67" s="246"/>
      <c r="CY67" s="246"/>
      <c r="DA67" s="246"/>
      <c r="DB67" s="246"/>
      <c r="DD67" s="246"/>
      <c r="DF67" s="246"/>
      <c r="DG67" s="246"/>
      <c r="DI67" s="246"/>
      <c r="DK67" s="246"/>
      <c r="DL67" s="246"/>
      <c r="DN67" s="246"/>
      <c r="DO67" s="246"/>
      <c r="DP67" s="246"/>
    </row>
    <row r="68" spans="15:120" x14ac:dyDescent="0.15"/>
    <row r="69" spans="15:120" x14ac:dyDescent="0.15"/>
    <row r="70" spans="15:120" x14ac:dyDescent="0.15"/>
    <row r="71" spans="15:120" x14ac:dyDescent="0.15"/>
    <row r="72" spans="15:120" x14ac:dyDescent="0.15">
      <c r="DP72" s="246"/>
    </row>
    <row r="73" spans="15:120" x14ac:dyDescent="0.15">
      <c r="DP73" s="24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6"/>
      <c r="CX96" s="246"/>
      <c r="DC96" s="246"/>
      <c r="DH96" s="246"/>
    </row>
    <row r="97" spans="24:120" x14ac:dyDescent="0.15">
      <c r="CS97" s="246"/>
      <c r="CX97" s="246"/>
      <c r="DC97" s="246"/>
      <c r="DH97" s="246"/>
      <c r="DP97" s="247" t="s">
        <v>517</v>
      </c>
    </row>
    <row r="98" spans="24:120" hidden="1" x14ac:dyDescent="0.15">
      <c r="CS98" s="246"/>
      <c r="CX98" s="246"/>
      <c r="DC98" s="246"/>
      <c r="DH98" s="246"/>
    </row>
    <row r="99" spans="24:120" hidden="1" x14ac:dyDescent="0.15">
      <c r="CS99" s="246"/>
      <c r="CX99" s="246"/>
      <c r="DC99" s="246"/>
      <c r="DH99" s="246"/>
    </row>
    <row r="101" spans="24:120" ht="12" hidden="1" customHeight="1" x14ac:dyDescent="0.15">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c r="BB101" s="246"/>
      <c r="BC101" s="246"/>
      <c r="BD101" s="246"/>
      <c r="BE101" s="246"/>
      <c r="BF101" s="246"/>
      <c r="BG101" s="246"/>
      <c r="BH101" s="246"/>
      <c r="BI101" s="246"/>
      <c r="BJ101" s="246"/>
      <c r="BK101" s="246"/>
      <c r="BL101" s="246"/>
      <c r="BM101" s="246"/>
      <c r="BN101" s="246"/>
      <c r="BO101" s="246"/>
      <c r="BP101" s="246"/>
      <c r="BQ101" s="246"/>
      <c r="BR101" s="246"/>
      <c r="BS101" s="246"/>
      <c r="BT101" s="246"/>
      <c r="BU101" s="246"/>
      <c r="BV101" s="246"/>
      <c r="BW101" s="246"/>
      <c r="BX101" s="246"/>
      <c r="BY101" s="246"/>
      <c r="BZ101" s="246"/>
      <c r="CA101" s="246"/>
      <c r="CB101" s="246"/>
      <c r="CC101" s="246"/>
      <c r="CD101" s="246"/>
      <c r="CE101" s="246"/>
      <c r="CF101" s="246"/>
      <c r="CG101" s="246"/>
      <c r="CH101" s="246"/>
      <c r="CI101" s="246"/>
      <c r="CJ101" s="246"/>
      <c r="CK101" s="246"/>
      <c r="CL101" s="246"/>
      <c r="CM101" s="246"/>
      <c r="CN101" s="246"/>
      <c r="CO101" s="246"/>
      <c r="CP101" s="246"/>
      <c r="CQ101" s="246"/>
      <c r="CR101" s="246"/>
      <c r="CU101" s="246"/>
      <c r="CZ101" s="246"/>
      <c r="DE101" s="246"/>
      <c r="DJ101" s="246"/>
    </row>
    <row r="102" spans="24:120" ht="1.5" hidden="1" customHeight="1" x14ac:dyDescent="0.15">
      <c r="CU102" s="246"/>
      <c r="CZ102" s="246"/>
      <c r="DE102" s="246"/>
      <c r="DJ102" s="246"/>
      <c r="DM102" s="246"/>
    </row>
    <row r="103" spans="24:120" hidden="1" x14ac:dyDescent="0.15">
      <c r="CT103" s="246"/>
      <c r="CV103" s="246"/>
      <c r="CW103" s="246"/>
      <c r="CY103" s="246"/>
      <c r="DA103" s="246"/>
      <c r="DB103" s="246"/>
      <c r="DD103" s="246"/>
      <c r="DF103" s="246"/>
      <c r="DG103" s="246"/>
      <c r="DI103" s="246"/>
      <c r="DK103" s="246"/>
      <c r="DL103" s="246"/>
      <c r="DM103" s="246"/>
      <c r="DN103" s="246"/>
      <c r="DO103" s="246"/>
      <c r="DP103" s="246"/>
    </row>
    <row r="104" spans="24:120" hidden="1" x14ac:dyDescent="0.15">
      <c r="CV104" s="246"/>
      <c r="CW104" s="246"/>
      <c r="DA104" s="246"/>
      <c r="DB104" s="246"/>
      <c r="DF104" s="246"/>
      <c r="DG104" s="246"/>
      <c r="DK104" s="246"/>
      <c r="DL104" s="246"/>
      <c r="DN104" s="246"/>
      <c r="DO104" s="246"/>
      <c r="DP104" s="246"/>
    </row>
    <row r="105" spans="24:120" ht="12.75" hidden="1" customHeight="1" x14ac:dyDescent="0.15"/>
  </sheetData>
  <sheetProtection algorithmName="SHA-512" hashValue="5N7SGIR4hLc7Jp0YcBVw/1AbB9vpY/7MtMpLhJtbGkn9NcunNNoIZO6yNaNa+J2ypka38hBK0jAQVyEp1KvWEw==" saltValue="e6TwvMaoP3cbdPNGJyn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47" customWidth="1"/>
    <col min="117" max="16384" width="9" style="246" hidden="1"/>
  </cols>
  <sheetData>
    <row r="1" spans="2:116" x14ac:dyDescent="0.15">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row>
    <row r="2" spans="2:116" x14ac:dyDescent="0.15"/>
    <row r="3" spans="2:116" x14ac:dyDescent="0.15"/>
    <row r="4" spans="2:116" x14ac:dyDescent="0.15">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6"/>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row>
    <row r="5" spans="2:116" x14ac:dyDescent="0.15">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c r="BJ5" s="246"/>
      <c r="BK5" s="246"/>
      <c r="BL5" s="246"/>
      <c r="BM5" s="246"/>
      <c r="BN5" s="246"/>
      <c r="BO5" s="246"/>
      <c r="BP5" s="246"/>
      <c r="BQ5" s="246"/>
      <c r="BR5" s="246"/>
      <c r="BS5" s="246"/>
      <c r="BT5" s="246"/>
      <c r="BU5" s="246"/>
      <c r="BV5" s="246"/>
      <c r="BW5" s="246"/>
      <c r="BX5" s="246"/>
      <c r="BY5" s="246"/>
      <c r="BZ5" s="246"/>
      <c r="CA5" s="246"/>
      <c r="CB5" s="246"/>
      <c r="CC5" s="246"/>
      <c r="CD5" s="246"/>
      <c r="CE5" s="246"/>
      <c r="CF5" s="246"/>
      <c r="CG5" s="246"/>
      <c r="CH5" s="246"/>
      <c r="CI5" s="246"/>
      <c r="CJ5" s="246"/>
      <c r="CK5" s="246"/>
      <c r="CL5" s="246"/>
      <c r="CM5" s="246"/>
      <c r="CN5" s="246"/>
      <c r="CO5" s="246"/>
      <c r="CP5" s="246"/>
      <c r="CQ5" s="246"/>
      <c r="CR5" s="246"/>
      <c r="CS5" s="246"/>
      <c r="CT5" s="246"/>
      <c r="CU5" s="246"/>
      <c r="CV5" s="246"/>
      <c r="CW5" s="246"/>
      <c r="CX5" s="246"/>
      <c r="CY5" s="246"/>
      <c r="CZ5" s="246"/>
      <c r="DA5" s="246"/>
      <c r="DB5" s="246"/>
      <c r="DC5" s="246"/>
      <c r="DD5" s="246"/>
      <c r="DE5" s="246"/>
      <c r="DF5" s="246"/>
      <c r="DG5" s="246"/>
      <c r="DH5" s="246"/>
      <c r="DI5" s="246"/>
      <c r="DJ5" s="246"/>
      <c r="DK5" s="246"/>
      <c r="DL5" s="24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246"/>
      <c r="BH18" s="246"/>
      <c r="BI18" s="246"/>
      <c r="BJ18" s="246"/>
      <c r="BK18" s="246"/>
      <c r="BL18" s="246"/>
      <c r="BM18" s="246"/>
      <c r="BN18" s="246"/>
      <c r="BO18" s="246"/>
      <c r="BP18" s="246"/>
      <c r="BQ18" s="246"/>
      <c r="BR18" s="246"/>
      <c r="BS18" s="246"/>
      <c r="BT18" s="246"/>
      <c r="BU18" s="246"/>
      <c r="BV18" s="246"/>
      <c r="BW18" s="246"/>
      <c r="BX18" s="246"/>
      <c r="BY18" s="246"/>
      <c r="BZ18" s="246"/>
      <c r="CA18" s="246"/>
      <c r="CB18" s="246"/>
      <c r="CC18" s="246"/>
      <c r="CD18" s="246"/>
      <c r="CE18" s="246"/>
      <c r="CF18" s="246"/>
      <c r="CG18" s="246"/>
      <c r="CH18" s="246"/>
      <c r="CI18" s="246"/>
      <c r="CJ18" s="246"/>
      <c r="CK18" s="246"/>
      <c r="CL18" s="246"/>
      <c r="CM18" s="246"/>
      <c r="CN18" s="246"/>
      <c r="CO18" s="246"/>
      <c r="CP18" s="246"/>
      <c r="CQ18" s="246"/>
      <c r="CR18" s="246"/>
      <c r="CS18" s="246"/>
      <c r="CT18" s="246"/>
      <c r="CU18" s="246"/>
      <c r="CV18" s="246"/>
      <c r="CW18" s="246"/>
      <c r="CX18" s="246"/>
      <c r="CY18" s="246"/>
      <c r="CZ18" s="246"/>
      <c r="DA18" s="246"/>
      <c r="DB18" s="246"/>
      <c r="DC18" s="246"/>
      <c r="DD18" s="246"/>
      <c r="DE18" s="246"/>
      <c r="DF18" s="246"/>
      <c r="DG18" s="246"/>
      <c r="DH18" s="246"/>
      <c r="DI18" s="246"/>
      <c r="DJ18" s="246"/>
      <c r="DK18" s="246"/>
      <c r="DL18" s="246"/>
    </row>
    <row r="19" spans="9:116" x14ac:dyDescent="0.15"/>
    <row r="20" spans="9:116" x14ac:dyDescent="0.15"/>
    <row r="21" spans="9:116" x14ac:dyDescent="0.15">
      <c r="DL21" s="246"/>
    </row>
    <row r="22" spans="9:116" x14ac:dyDescent="0.15">
      <c r="DI22" s="246"/>
      <c r="DJ22" s="246"/>
      <c r="DK22" s="246"/>
      <c r="DL22" s="246"/>
    </row>
    <row r="23" spans="9:116" x14ac:dyDescent="0.15">
      <c r="CY23" s="246"/>
      <c r="CZ23" s="246"/>
      <c r="DA23" s="246"/>
      <c r="DB23" s="246"/>
      <c r="DC23" s="246"/>
      <c r="DD23" s="246"/>
      <c r="DE23" s="246"/>
      <c r="DF23" s="246"/>
      <c r="DG23" s="246"/>
      <c r="DH23" s="246"/>
      <c r="DI23" s="246"/>
      <c r="DJ23" s="246"/>
      <c r="DK23" s="246"/>
      <c r="DL23" s="24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6"/>
      <c r="DA35" s="246"/>
      <c r="DB35" s="246"/>
      <c r="DC35" s="246"/>
      <c r="DD35" s="246"/>
      <c r="DE35" s="246"/>
      <c r="DF35" s="246"/>
      <c r="DG35" s="246"/>
      <c r="DH35" s="246"/>
      <c r="DI35" s="246"/>
      <c r="DJ35" s="246"/>
      <c r="DK35" s="246"/>
      <c r="DL35" s="246"/>
    </row>
    <row r="36" spans="15:116" x14ac:dyDescent="0.15"/>
    <row r="37" spans="15:116" x14ac:dyDescent="0.15">
      <c r="DL37" s="246"/>
    </row>
    <row r="38" spans="15:116" x14ac:dyDescent="0.15">
      <c r="DI38" s="246"/>
      <c r="DJ38" s="246"/>
      <c r="DK38" s="246"/>
      <c r="DL38" s="246"/>
    </row>
    <row r="39" spans="15:116" x14ac:dyDescent="0.15"/>
    <row r="40" spans="15:116" x14ac:dyDescent="0.15"/>
    <row r="41" spans="15:116" x14ac:dyDescent="0.15"/>
    <row r="42" spans="15:116" x14ac:dyDescent="0.15"/>
    <row r="43" spans="15:116" x14ac:dyDescent="0.15">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6"/>
      <c r="BR43" s="246"/>
      <c r="BS43" s="246"/>
      <c r="BT43" s="246"/>
      <c r="BU43" s="246"/>
      <c r="BV43" s="246"/>
      <c r="BW43" s="246"/>
      <c r="BX43" s="246"/>
      <c r="BY43" s="246"/>
      <c r="BZ43" s="246"/>
      <c r="CA43" s="246"/>
      <c r="CB43" s="246"/>
      <c r="CC43" s="246"/>
      <c r="CD43" s="246"/>
      <c r="CE43" s="246"/>
      <c r="CF43" s="246"/>
      <c r="CG43" s="246"/>
      <c r="CH43" s="246"/>
      <c r="CI43" s="246"/>
      <c r="CJ43" s="246"/>
      <c r="CK43" s="246"/>
      <c r="CL43" s="246"/>
      <c r="CM43" s="246"/>
      <c r="CN43" s="246"/>
      <c r="CO43" s="246"/>
      <c r="CP43" s="246"/>
      <c r="CQ43" s="246"/>
      <c r="CR43" s="246"/>
      <c r="CS43" s="246"/>
      <c r="CT43" s="246"/>
      <c r="CU43" s="246"/>
      <c r="CV43" s="246"/>
      <c r="CW43" s="246"/>
      <c r="CX43" s="246"/>
      <c r="CY43" s="246"/>
      <c r="CZ43" s="246"/>
      <c r="DA43" s="246"/>
      <c r="DB43" s="246"/>
      <c r="DC43" s="246"/>
      <c r="DD43" s="246"/>
      <c r="DE43" s="246"/>
      <c r="DF43" s="246"/>
      <c r="DG43" s="246"/>
      <c r="DH43" s="246"/>
      <c r="DI43" s="246"/>
      <c r="DJ43" s="246"/>
      <c r="DK43" s="246"/>
      <c r="DL43" s="246"/>
    </row>
    <row r="44" spans="15:116" x14ac:dyDescent="0.15">
      <c r="DL44" s="246"/>
    </row>
    <row r="45" spans="15:116" x14ac:dyDescent="0.15"/>
    <row r="46" spans="15:116" x14ac:dyDescent="0.15">
      <c r="DA46" s="246"/>
      <c r="DB46" s="246"/>
      <c r="DC46" s="246"/>
      <c r="DD46" s="246"/>
      <c r="DE46" s="246"/>
      <c r="DF46" s="246"/>
      <c r="DG46" s="246"/>
      <c r="DH46" s="246"/>
      <c r="DI46" s="246"/>
      <c r="DJ46" s="246"/>
      <c r="DK46" s="246"/>
      <c r="DL46" s="246"/>
    </row>
    <row r="47" spans="15:116" x14ac:dyDescent="0.15"/>
    <row r="48" spans="15:116" x14ac:dyDescent="0.15"/>
    <row r="49" spans="104:116" x14ac:dyDescent="0.15"/>
    <row r="50" spans="104:116" x14ac:dyDescent="0.15">
      <c r="CZ50" s="246"/>
      <c r="DA50" s="246"/>
      <c r="DB50" s="246"/>
      <c r="DC50" s="246"/>
      <c r="DD50" s="246"/>
      <c r="DE50" s="246"/>
      <c r="DF50" s="246"/>
      <c r="DG50" s="246"/>
      <c r="DH50" s="246"/>
      <c r="DI50" s="246"/>
      <c r="DJ50" s="246"/>
      <c r="DK50" s="246"/>
      <c r="DL50" s="246"/>
    </row>
    <row r="51" spans="104:116" x14ac:dyDescent="0.15"/>
    <row r="52" spans="104:116" x14ac:dyDescent="0.15"/>
    <row r="53" spans="104:116" x14ac:dyDescent="0.15">
      <c r="DL53" s="24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6"/>
      <c r="DD67" s="246"/>
      <c r="DE67" s="246"/>
      <c r="DF67" s="246"/>
      <c r="DG67" s="246"/>
      <c r="DH67" s="246"/>
      <c r="DI67" s="246"/>
      <c r="DJ67" s="246"/>
      <c r="DK67" s="246"/>
      <c r="DL67" s="24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81Dv3yty54v5zjDQBG9bTva7zIT9blGdtzN50ThnXTzMi/1J4YHYe+KmKTiSv+fzX+EVFVCMHnGFCnJlCkpiA==" saltValue="ujyf6lW70QpGAy+qd39Tf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48" customWidth="1"/>
    <col min="37" max="44" width="17" style="248" customWidth="1"/>
    <col min="45" max="45" width="6.125" style="255" customWidth="1"/>
    <col min="46" max="46" width="3" style="253" customWidth="1"/>
    <col min="47" max="47" width="19.125" style="248" hidden="1" customWidth="1"/>
    <col min="48" max="52" width="12.625" style="248" hidden="1" customWidth="1"/>
    <col min="53" max="16384" width="8.625" style="248" hidden="1"/>
  </cols>
  <sheetData>
    <row r="1" spans="1:46" x14ac:dyDescent="0.15">
      <c r="AS1" s="249"/>
      <c r="AT1" s="249"/>
    </row>
    <row r="2" spans="1:46" x14ac:dyDescent="0.15">
      <c r="AS2" s="249"/>
      <c r="AT2" s="249"/>
    </row>
    <row r="3" spans="1:46" x14ac:dyDescent="0.15">
      <c r="AS3" s="249"/>
      <c r="AT3" s="249"/>
    </row>
    <row r="4" spans="1:46" x14ac:dyDescent="0.15">
      <c r="AS4" s="249"/>
      <c r="AT4" s="249"/>
    </row>
    <row r="5" spans="1:46" ht="17.25" x14ac:dyDescent="0.15">
      <c r="A5" s="250" t="s">
        <v>518</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2"/>
    </row>
    <row r="6" spans="1:46" x14ac:dyDescent="0.15">
      <c r="A6" s="253"/>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54" t="s">
        <v>519</v>
      </c>
      <c r="AL6" s="254"/>
      <c r="AM6" s="254"/>
      <c r="AN6" s="254"/>
      <c r="AO6" s="249"/>
      <c r="AP6" s="249"/>
      <c r="AQ6" s="249"/>
      <c r="AR6" s="249"/>
    </row>
    <row r="7" spans="1:46" ht="13.5" customHeight="1" x14ac:dyDescent="0.15">
      <c r="A7" s="253"/>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56"/>
      <c r="AL7" s="257"/>
      <c r="AM7" s="257"/>
      <c r="AN7" s="258"/>
      <c r="AO7" s="1145" t="s">
        <v>520</v>
      </c>
      <c r="AP7" s="259"/>
      <c r="AQ7" s="260" t="s">
        <v>521</v>
      </c>
      <c r="AR7" s="261"/>
    </row>
    <row r="8" spans="1:46" x14ac:dyDescent="0.15">
      <c r="A8" s="253"/>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62"/>
      <c r="AL8" s="263"/>
      <c r="AM8" s="263"/>
      <c r="AN8" s="264"/>
      <c r="AO8" s="1146"/>
      <c r="AP8" s="265" t="s">
        <v>522</v>
      </c>
      <c r="AQ8" s="266" t="s">
        <v>523</v>
      </c>
      <c r="AR8" s="267" t="s">
        <v>524</v>
      </c>
    </row>
    <row r="9" spans="1:46" x14ac:dyDescent="0.15">
      <c r="A9" s="253"/>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1147" t="s">
        <v>525</v>
      </c>
      <c r="AL9" s="1148"/>
      <c r="AM9" s="1148"/>
      <c r="AN9" s="1149"/>
      <c r="AO9" s="268">
        <v>825512</v>
      </c>
      <c r="AP9" s="268">
        <v>122844</v>
      </c>
      <c r="AQ9" s="269">
        <v>135698</v>
      </c>
      <c r="AR9" s="270">
        <v>-9.5</v>
      </c>
    </row>
    <row r="10" spans="1:46" ht="13.5" customHeight="1" x14ac:dyDescent="0.15">
      <c r="A10" s="253"/>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1147" t="s">
        <v>526</v>
      </c>
      <c r="AL10" s="1148"/>
      <c r="AM10" s="1148"/>
      <c r="AN10" s="1149"/>
      <c r="AO10" s="271">
        <v>18616</v>
      </c>
      <c r="AP10" s="271">
        <v>2770</v>
      </c>
      <c r="AQ10" s="272">
        <v>15070</v>
      </c>
      <c r="AR10" s="273">
        <v>-81.599999999999994</v>
      </c>
    </row>
    <row r="11" spans="1:46" ht="13.5" customHeight="1" x14ac:dyDescent="0.15">
      <c r="A11" s="253"/>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1147" t="s">
        <v>527</v>
      </c>
      <c r="AL11" s="1148"/>
      <c r="AM11" s="1148"/>
      <c r="AN11" s="1149"/>
      <c r="AO11" s="271" t="s">
        <v>528</v>
      </c>
      <c r="AP11" s="271" t="s">
        <v>528</v>
      </c>
      <c r="AQ11" s="272">
        <v>1204</v>
      </c>
      <c r="AR11" s="273" t="s">
        <v>528</v>
      </c>
    </row>
    <row r="12" spans="1:46" ht="13.5" customHeight="1" x14ac:dyDescent="0.15">
      <c r="A12" s="253"/>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1147" t="s">
        <v>529</v>
      </c>
      <c r="AL12" s="1148"/>
      <c r="AM12" s="1148"/>
      <c r="AN12" s="1149"/>
      <c r="AO12" s="271" t="s">
        <v>528</v>
      </c>
      <c r="AP12" s="271" t="s">
        <v>528</v>
      </c>
      <c r="AQ12" s="272" t="s">
        <v>528</v>
      </c>
      <c r="AR12" s="273" t="s">
        <v>528</v>
      </c>
    </row>
    <row r="13" spans="1:46" ht="13.5" customHeight="1" x14ac:dyDescent="0.15">
      <c r="A13" s="253"/>
      <c r="B13" s="249"/>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1147" t="s">
        <v>530</v>
      </c>
      <c r="AL13" s="1148"/>
      <c r="AM13" s="1148"/>
      <c r="AN13" s="1149"/>
      <c r="AO13" s="271">
        <v>22667</v>
      </c>
      <c r="AP13" s="271">
        <v>3373</v>
      </c>
      <c r="AQ13" s="272">
        <v>5161</v>
      </c>
      <c r="AR13" s="273">
        <v>-34.6</v>
      </c>
    </row>
    <row r="14" spans="1:46" ht="13.5" customHeight="1" x14ac:dyDescent="0.15">
      <c r="A14" s="253"/>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1147" t="s">
        <v>531</v>
      </c>
      <c r="AL14" s="1148"/>
      <c r="AM14" s="1148"/>
      <c r="AN14" s="1149"/>
      <c r="AO14" s="271" t="s">
        <v>528</v>
      </c>
      <c r="AP14" s="271" t="s">
        <v>528</v>
      </c>
      <c r="AQ14" s="272">
        <v>2589</v>
      </c>
      <c r="AR14" s="273" t="s">
        <v>528</v>
      </c>
    </row>
    <row r="15" spans="1:46" ht="13.5" customHeight="1" x14ac:dyDescent="0.15">
      <c r="A15" s="253"/>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1150" t="s">
        <v>532</v>
      </c>
      <c r="AL15" s="1151"/>
      <c r="AM15" s="1151"/>
      <c r="AN15" s="1152"/>
      <c r="AO15" s="271">
        <v>-46211</v>
      </c>
      <c r="AP15" s="271">
        <v>-6877</v>
      </c>
      <c r="AQ15" s="272">
        <v>-9993</v>
      </c>
      <c r="AR15" s="273">
        <v>-31.2</v>
      </c>
    </row>
    <row r="16" spans="1:46" x14ac:dyDescent="0.15">
      <c r="A16" s="253"/>
      <c r="B16" s="249"/>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1150" t="s">
        <v>188</v>
      </c>
      <c r="AL16" s="1151"/>
      <c r="AM16" s="1151"/>
      <c r="AN16" s="1152"/>
      <c r="AO16" s="271">
        <v>820584</v>
      </c>
      <c r="AP16" s="271">
        <v>122111</v>
      </c>
      <c r="AQ16" s="272">
        <v>149729</v>
      </c>
      <c r="AR16" s="273">
        <v>-18.399999999999999</v>
      </c>
    </row>
    <row r="17" spans="1:46" x14ac:dyDescent="0.15">
      <c r="A17" s="253"/>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74"/>
    </row>
    <row r="18" spans="1:46" x14ac:dyDescent="0.15">
      <c r="A18" s="253"/>
      <c r="B18" s="249"/>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75"/>
      <c r="AR18" s="275"/>
    </row>
    <row r="19" spans="1:46" x14ac:dyDescent="0.15">
      <c r="A19" s="253"/>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t="s">
        <v>533</v>
      </c>
      <c r="AL19" s="249"/>
      <c r="AM19" s="249"/>
      <c r="AN19" s="249"/>
      <c r="AO19" s="249"/>
      <c r="AP19" s="249"/>
      <c r="AQ19" s="249"/>
      <c r="AR19" s="249"/>
    </row>
    <row r="20" spans="1:46" x14ac:dyDescent="0.15">
      <c r="A20" s="253"/>
      <c r="B20" s="24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76"/>
      <c r="AL20" s="277"/>
      <c r="AM20" s="277"/>
      <c r="AN20" s="278"/>
      <c r="AO20" s="279" t="s">
        <v>534</v>
      </c>
      <c r="AP20" s="280" t="s">
        <v>535</v>
      </c>
      <c r="AQ20" s="281" t="s">
        <v>536</v>
      </c>
      <c r="AR20" s="282"/>
    </row>
    <row r="21" spans="1:46" s="288" customFormat="1" x14ac:dyDescent="0.15">
      <c r="A21" s="283"/>
      <c r="B21" s="254"/>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1153" t="s">
        <v>537</v>
      </c>
      <c r="AL21" s="1154"/>
      <c r="AM21" s="1154"/>
      <c r="AN21" s="1155"/>
      <c r="AO21" s="284">
        <v>10.71</v>
      </c>
      <c r="AP21" s="285">
        <v>13.47</v>
      </c>
      <c r="AQ21" s="286">
        <v>-2.76</v>
      </c>
      <c r="AR21" s="254"/>
      <c r="AS21" s="287"/>
      <c r="AT21" s="283"/>
    </row>
    <row r="22" spans="1:46" s="288" customFormat="1" x14ac:dyDescent="0.15">
      <c r="A22" s="283"/>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1153" t="s">
        <v>538</v>
      </c>
      <c r="AL22" s="1154"/>
      <c r="AM22" s="1154"/>
      <c r="AN22" s="1155"/>
      <c r="AO22" s="289">
        <v>93.3</v>
      </c>
      <c r="AP22" s="290">
        <v>96.1</v>
      </c>
      <c r="AQ22" s="291">
        <v>-2.8</v>
      </c>
      <c r="AR22" s="275"/>
      <c r="AS22" s="287"/>
      <c r="AT22" s="283"/>
    </row>
    <row r="23" spans="1:46" s="288" customFormat="1" x14ac:dyDescent="0.15">
      <c r="A23" s="283"/>
      <c r="B23" s="254"/>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75"/>
      <c r="AQ23" s="275"/>
      <c r="AR23" s="275"/>
      <c r="AS23" s="287"/>
      <c r="AT23" s="283"/>
    </row>
    <row r="24" spans="1:46" s="288" customFormat="1" x14ac:dyDescent="0.15">
      <c r="A24" s="283"/>
      <c r="B24" s="254"/>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75"/>
      <c r="AQ24" s="275"/>
      <c r="AR24" s="275"/>
      <c r="AS24" s="287"/>
      <c r="AT24" s="283"/>
    </row>
    <row r="25" spans="1:46" s="288" customFormat="1" x14ac:dyDescent="0.15">
      <c r="A25" s="292"/>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4"/>
      <c r="AQ25" s="294"/>
      <c r="AR25" s="294"/>
      <c r="AS25" s="295"/>
      <c r="AT25" s="283"/>
    </row>
    <row r="26" spans="1:46" s="288" customFormat="1" x14ac:dyDescent="0.15">
      <c r="A26" s="1144" t="s">
        <v>539</v>
      </c>
      <c r="B26" s="1144"/>
      <c r="C26" s="1144"/>
      <c r="D26" s="1144"/>
      <c r="E26" s="1144"/>
      <c r="F26" s="1144"/>
      <c r="G26" s="1144"/>
      <c r="H26" s="1144"/>
      <c r="I26" s="1144"/>
      <c r="J26" s="1144"/>
      <c r="K26" s="1144"/>
      <c r="L26" s="1144"/>
      <c r="M26" s="1144"/>
      <c r="N26" s="1144"/>
      <c r="O26" s="1144"/>
      <c r="P26" s="1144"/>
      <c r="Q26" s="1144"/>
      <c r="R26" s="1144"/>
      <c r="S26" s="1144"/>
      <c r="T26" s="1144"/>
      <c r="U26" s="1144"/>
      <c r="V26" s="1144"/>
      <c r="W26" s="1144"/>
      <c r="X26" s="1144"/>
      <c r="Y26" s="1144"/>
      <c r="Z26" s="1144"/>
      <c r="AA26" s="1144"/>
      <c r="AB26" s="1144"/>
      <c r="AC26" s="1144"/>
      <c r="AD26" s="1144"/>
      <c r="AE26" s="1144"/>
      <c r="AF26" s="1144"/>
      <c r="AG26" s="1144"/>
      <c r="AH26" s="1144"/>
      <c r="AI26" s="1144"/>
      <c r="AJ26" s="1144"/>
      <c r="AK26" s="1144"/>
      <c r="AL26" s="1144"/>
      <c r="AM26" s="1144"/>
      <c r="AN26" s="1144"/>
      <c r="AO26" s="1144"/>
      <c r="AP26" s="1144"/>
      <c r="AQ26" s="1144"/>
      <c r="AR26" s="1144"/>
      <c r="AS26" s="1144"/>
      <c r="AT26" s="254"/>
    </row>
    <row r="27" spans="1:46" x14ac:dyDescent="0.15">
      <c r="A27" s="296"/>
      <c r="AO27" s="249"/>
      <c r="AP27" s="249"/>
      <c r="AQ27" s="249"/>
      <c r="AR27" s="249"/>
      <c r="AS27" s="249"/>
      <c r="AT27" s="249"/>
    </row>
    <row r="28" spans="1:46" ht="17.25" x14ac:dyDescent="0.15">
      <c r="A28" s="250" t="s">
        <v>540</v>
      </c>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97"/>
    </row>
    <row r="29" spans="1:46" x14ac:dyDescent="0.15">
      <c r="A29" s="253"/>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54" t="s">
        <v>541</v>
      </c>
      <c r="AL29" s="254"/>
      <c r="AM29" s="254"/>
      <c r="AN29" s="254"/>
      <c r="AO29" s="249"/>
      <c r="AP29" s="249"/>
      <c r="AQ29" s="249"/>
      <c r="AR29" s="249"/>
      <c r="AS29" s="298"/>
    </row>
    <row r="30" spans="1:46" ht="13.5" customHeight="1" x14ac:dyDescent="0.15">
      <c r="A30" s="253"/>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56"/>
      <c r="AL30" s="257"/>
      <c r="AM30" s="257"/>
      <c r="AN30" s="258"/>
      <c r="AO30" s="1145" t="s">
        <v>520</v>
      </c>
      <c r="AP30" s="259"/>
      <c r="AQ30" s="260" t="s">
        <v>521</v>
      </c>
      <c r="AR30" s="261"/>
    </row>
    <row r="31" spans="1:46" x14ac:dyDescent="0.15">
      <c r="A31" s="253"/>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62"/>
      <c r="AL31" s="263"/>
      <c r="AM31" s="263"/>
      <c r="AN31" s="264"/>
      <c r="AO31" s="1146"/>
      <c r="AP31" s="265" t="s">
        <v>522</v>
      </c>
      <c r="AQ31" s="266" t="s">
        <v>523</v>
      </c>
      <c r="AR31" s="267" t="s">
        <v>524</v>
      </c>
    </row>
    <row r="32" spans="1:46" ht="27" customHeight="1" x14ac:dyDescent="0.15">
      <c r="A32" s="253"/>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1161" t="s">
        <v>542</v>
      </c>
      <c r="AL32" s="1162"/>
      <c r="AM32" s="1162"/>
      <c r="AN32" s="1163"/>
      <c r="AO32" s="299">
        <v>388345</v>
      </c>
      <c r="AP32" s="299">
        <v>57789</v>
      </c>
      <c r="AQ32" s="300">
        <v>77495</v>
      </c>
      <c r="AR32" s="301">
        <v>-25.4</v>
      </c>
    </row>
    <row r="33" spans="1:46" ht="13.5" customHeight="1" x14ac:dyDescent="0.15">
      <c r="A33" s="253"/>
      <c r="B33" s="249"/>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1161" t="s">
        <v>543</v>
      </c>
      <c r="AL33" s="1162"/>
      <c r="AM33" s="1162"/>
      <c r="AN33" s="1163"/>
      <c r="AO33" s="299" t="s">
        <v>528</v>
      </c>
      <c r="AP33" s="299" t="s">
        <v>528</v>
      </c>
      <c r="AQ33" s="300" t="s">
        <v>528</v>
      </c>
      <c r="AR33" s="301" t="s">
        <v>528</v>
      </c>
    </row>
    <row r="34" spans="1:46" ht="27" customHeight="1" x14ac:dyDescent="0.15">
      <c r="A34" s="253"/>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1161" t="s">
        <v>544</v>
      </c>
      <c r="AL34" s="1162"/>
      <c r="AM34" s="1162"/>
      <c r="AN34" s="1163"/>
      <c r="AO34" s="299" t="s">
        <v>528</v>
      </c>
      <c r="AP34" s="299" t="s">
        <v>528</v>
      </c>
      <c r="AQ34" s="300" t="s">
        <v>528</v>
      </c>
      <c r="AR34" s="301" t="s">
        <v>528</v>
      </c>
    </row>
    <row r="35" spans="1:46" ht="27" customHeight="1" x14ac:dyDescent="0.15">
      <c r="A35" s="253"/>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1161" t="s">
        <v>545</v>
      </c>
      <c r="AL35" s="1162"/>
      <c r="AM35" s="1162"/>
      <c r="AN35" s="1163"/>
      <c r="AO35" s="299">
        <v>193552</v>
      </c>
      <c r="AP35" s="299">
        <v>28802</v>
      </c>
      <c r="AQ35" s="300">
        <v>26940</v>
      </c>
      <c r="AR35" s="301">
        <v>6.9</v>
      </c>
    </row>
    <row r="36" spans="1:46" ht="27" customHeight="1" x14ac:dyDescent="0.15">
      <c r="A36" s="253"/>
      <c r="B36" s="249"/>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1161" t="s">
        <v>546</v>
      </c>
      <c r="AL36" s="1162"/>
      <c r="AM36" s="1162"/>
      <c r="AN36" s="1163"/>
      <c r="AO36" s="299">
        <v>9635</v>
      </c>
      <c r="AP36" s="299">
        <v>1434</v>
      </c>
      <c r="AQ36" s="300">
        <v>3757</v>
      </c>
      <c r="AR36" s="301">
        <v>-61.8</v>
      </c>
    </row>
    <row r="37" spans="1:46" ht="13.5" customHeight="1" x14ac:dyDescent="0.15">
      <c r="A37" s="253"/>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1161" t="s">
        <v>547</v>
      </c>
      <c r="AL37" s="1162"/>
      <c r="AM37" s="1162"/>
      <c r="AN37" s="1163"/>
      <c r="AO37" s="299">
        <v>4922</v>
      </c>
      <c r="AP37" s="299">
        <v>732</v>
      </c>
      <c r="AQ37" s="300">
        <v>476</v>
      </c>
      <c r="AR37" s="301">
        <v>53.8</v>
      </c>
    </row>
    <row r="38" spans="1:46" ht="27" customHeight="1" x14ac:dyDescent="0.15">
      <c r="A38" s="253"/>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1164" t="s">
        <v>548</v>
      </c>
      <c r="AL38" s="1165"/>
      <c r="AM38" s="1165"/>
      <c r="AN38" s="1166"/>
      <c r="AO38" s="302" t="s">
        <v>528</v>
      </c>
      <c r="AP38" s="302" t="s">
        <v>528</v>
      </c>
      <c r="AQ38" s="303">
        <v>3</v>
      </c>
      <c r="AR38" s="291" t="s">
        <v>528</v>
      </c>
      <c r="AS38" s="298"/>
    </row>
    <row r="39" spans="1:46" x14ac:dyDescent="0.15">
      <c r="A39" s="253"/>
      <c r="B39" s="249"/>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1164" t="s">
        <v>549</v>
      </c>
      <c r="AL39" s="1165"/>
      <c r="AM39" s="1165"/>
      <c r="AN39" s="1166"/>
      <c r="AO39" s="299">
        <v>-3941</v>
      </c>
      <c r="AP39" s="299">
        <v>-586</v>
      </c>
      <c r="AQ39" s="300">
        <v>-1869</v>
      </c>
      <c r="AR39" s="301">
        <v>-68.599999999999994</v>
      </c>
      <c r="AS39" s="298"/>
    </row>
    <row r="40" spans="1:46" ht="27" customHeight="1" x14ac:dyDescent="0.15">
      <c r="A40" s="253"/>
      <c r="B40" s="249"/>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1161" t="s">
        <v>550</v>
      </c>
      <c r="AL40" s="1162"/>
      <c r="AM40" s="1162"/>
      <c r="AN40" s="1163"/>
      <c r="AO40" s="299">
        <v>-427396</v>
      </c>
      <c r="AP40" s="299">
        <v>-63601</v>
      </c>
      <c r="AQ40" s="300">
        <v>-73868</v>
      </c>
      <c r="AR40" s="301">
        <v>-13.9</v>
      </c>
      <c r="AS40" s="298"/>
    </row>
    <row r="41" spans="1:46" x14ac:dyDescent="0.15">
      <c r="A41" s="253"/>
      <c r="B41" s="249"/>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1167" t="s">
        <v>299</v>
      </c>
      <c r="AL41" s="1168"/>
      <c r="AM41" s="1168"/>
      <c r="AN41" s="1169"/>
      <c r="AO41" s="299">
        <v>165117</v>
      </c>
      <c r="AP41" s="299">
        <v>24571</v>
      </c>
      <c r="AQ41" s="300">
        <v>32935</v>
      </c>
      <c r="AR41" s="301">
        <v>-25.4</v>
      </c>
      <c r="AS41" s="298"/>
    </row>
    <row r="42" spans="1:46" x14ac:dyDescent="0.15">
      <c r="A42" s="253"/>
      <c r="B42" s="249"/>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304" t="s">
        <v>551</v>
      </c>
      <c r="AL42" s="249"/>
      <c r="AM42" s="249"/>
      <c r="AN42" s="249"/>
      <c r="AO42" s="249"/>
      <c r="AP42" s="249"/>
      <c r="AQ42" s="275"/>
      <c r="AR42" s="275"/>
      <c r="AS42" s="298"/>
    </row>
    <row r="43" spans="1:46" x14ac:dyDescent="0.15">
      <c r="A43" s="253"/>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305"/>
      <c r="AQ43" s="275"/>
      <c r="AR43" s="249"/>
      <c r="AS43" s="298"/>
    </row>
    <row r="44" spans="1:46" x14ac:dyDescent="0.15">
      <c r="A44" s="253"/>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75"/>
      <c r="AR44" s="249"/>
    </row>
    <row r="45" spans="1:46" x14ac:dyDescent="0.15">
      <c r="A45" s="251"/>
      <c r="B45" s="251"/>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306"/>
      <c r="AR45" s="251"/>
      <c r="AS45" s="251"/>
      <c r="AT45" s="249"/>
    </row>
    <row r="46" spans="1:46" x14ac:dyDescent="0.15">
      <c r="A46" s="307"/>
      <c r="B46" s="307"/>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249"/>
    </row>
    <row r="47" spans="1:46" ht="17.25" customHeight="1" x14ac:dyDescent="0.15">
      <c r="A47" s="308" t="s">
        <v>552</v>
      </c>
      <c r="B47" s="249"/>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row>
    <row r="48" spans="1:46" x14ac:dyDescent="0.15">
      <c r="A48" s="253"/>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309" t="s">
        <v>553</v>
      </c>
      <c r="AL48" s="309"/>
      <c r="AM48" s="309"/>
      <c r="AN48" s="309"/>
      <c r="AO48" s="309"/>
      <c r="AP48" s="309"/>
      <c r="AQ48" s="310"/>
      <c r="AR48" s="309"/>
    </row>
    <row r="49" spans="1:44" ht="13.5" customHeight="1" x14ac:dyDescent="0.15">
      <c r="A49" s="253"/>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311"/>
      <c r="AL49" s="312"/>
      <c r="AM49" s="1156" t="s">
        <v>520</v>
      </c>
      <c r="AN49" s="1158" t="s">
        <v>554</v>
      </c>
      <c r="AO49" s="1159"/>
      <c r="AP49" s="1159"/>
      <c r="AQ49" s="1159"/>
      <c r="AR49" s="1160"/>
    </row>
    <row r="50" spans="1:44" x14ac:dyDescent="0.15">
      <c r="A50" s="253"/>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313"/>
      <c r="AL50" s="314"/>
      <c r="AM50" s="1157"/>
      <c r="AN50" s="315" t="s">
        <v>555</v>
      </c>
      <c r="AO50" s="316" t="s">
        <v>556</v>
      </c>
      <c r="AP50" s="317" t="s">
        <v>557</v>
      </c>
      <c r="AQ50" s="318" t="s">
        <v>558</v>
      </c>
      <c r="AR50" s="319" t="s">
        <v>559</v>
      </c>
    </row>
    <row r="51" spans="1:44" x14ac:dyDescent="0.15">
      <c r="A51" s="253"/>
      <c r="B51" s="249"/>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311" t="s">
        <v>560</v>
      </c>
      <c r="AL51" s="312"/>
      <c r="AM51" s="320">
        <v>631824</v>
      </c>
      <c r="AN51" s="321">
        <v>87973</v>
      </c>
      <c r="AO51" s="322">
        <v>-50.7</v>
      </c>
      <c r="AP51" s="323">
        <v>202870</v>
      </c>
      <c r="AQ51" s="324">
        <v>20.100000000000001</v>
      </c>
      <c r="AR51" s="325">
        <v>-70.8</v>
      </c>
    </row>
    <row r="52" spans="1:44" x14ac:dyDescent="0.15">
      <c r="A52" s="253"/>
      <c r="B52" s="249"/>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326"/>
      <c r="AL52" s="327" t="s">
        <v>561</v>
      </c>
      <c r="AM52" s="328">
        <v>294010</v>
      </c>
      <c r="AN52" s="329">
        <v>40937</v>
      </c>
      <c r="AO52" s="330">
        <v>48</v>
      </c>
      <c r="AP52" s="331">
        <v>79735</v>
      </c>
      <c r="AQ52" s="332">
        <v>0.5</v>
      </c>
      <c r="AR52" s="333">
        <v>47.5</v>
      </c>
    </row>
    <row r="53" spans="1:44" x14ac:dyDescent="0.15">
      <c r="A53" s="253"/>
      <c r="B53" s="249"/>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311" t="s">
        <v>562</v>
      </c>
      <c r="AL53" s="312"/>
      <c r="AM53" s="320">
        <v>612688</v>
      </c>
      <c r="AN53" s="321">
        <v>86185</v>
      </c>
      <c r="AO53" s="322">
        <v>-2</v>
      </c>
      <c r="AP53" s="323">
        <v>167497</v>
      </c>
      <c r="AQ53" s="324">
        <v>-17.399999999999999</v>
      </c>
      <c r="AR53" s="325">
        <v>15.4</v>
      </c>
    </row>
    <row r="54" spans="1:44" x14ac:dyDescent="0.15">
      <c r="A54" s="253"/>
      <c r="B54" s="249"/>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326"/>
      <c r="AL54" s="327" t="s">
        <v>561</v>
      </c>
      <c r="AM54" s="328">
        <v>285921</v>
      </c>
      <c r="AN54" s="329">
        <v>40220</v>
      </c>
      <c r="AO54" s="330">
        <v>-1.8</v>
      </c>
      <c r="AP54" s="331">
        <v>82571</v>
      </c>
      <c r="AQ54" s="332">
        <v>3.6</v>
      </c>
      <c r="AR54" s="333">
        <v>-5.4</v>
      </c>
    </row>
    <row r="55" spans="1:44" x14ac:dyDescent="0.15">
      <c r="A55" s="253"/>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311" t="s">
        <v>563</v>
      </c>
      <c r="AL55" s="312"/>
      <c r="AM55" s="320">
        <v>807629</v>
      </c>
      <c r="AN55" s="321">
        <v>115145</v>
      </c>
      <c r="AO55" s="322">
        <v>33.6</v>
      </c>
      <c r="AP55" s="323">
        <v>190274</v>
      </c>
      <c r="AQ55" s="324">
        <v>13.6</v>
      </c>
      <c r="AR55" s="325">
        <v>20</v>
      </c>
    </row>
    <row r="56" spans="1:44" x14ac:dyDescent="0.15">
      <c r="A56" s="253"/>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326"/>
      <c r="AL56" s="327" t="s">
        <v>561</v>
      </c>
      <c r="AM56" s="328">
        <v>273208</v>
      </c>
      <c r="AN56" s="329">
        <v>38952</v>
      </c>
      <c r="AO56" s="330">
        <v>-3.2</v>
      </c>
      <c r="AP56" s="331">
        <v>88584</v>
      </c>
      <c r="AQ56" s="332">
        <v>7.3</v>
      </c>
      <c r="AR56" s="333">
        <v>-10.5</v>
      </c>
    </row>
    <row r="57" spans="1:44" x14ac:dyDescent="0.15">
      <c r="A57" s="253"/>
      <c r="B57" s="249"/>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311" t="s">
        <v>564</v>
      </c>
      <c r="AL57" s="312"/>
      <c r="AM57" s="320">
        <v>690818</v>
      </c>
      <c r="AN57" s="321">
        <v>100746</v>
      </c>
      <c r="AO57" s="322">
        <v>-12.5</v>
      </c>
      <c r="AP57" s="323">
        <v>200194</v>
      </c>
      <c r="AQ57" s="324">
        <v>5.2</v>
      </c>
      <c r="AR57" s="325">
        <v>-17.7</v>
      </c>
    </row>
    <row r="58" spans="1:44" x14ac:dyDescent="0.15">
      <c r="A58" s="253"/>
      <c r="B58" s="249"/>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326"/>
      <c r="AL58" s="327" t="s">
        <v>561</v>
      </c>
      <c r="AM58" s="328">
        <v>436532</v>
      </c>
      <c r="AN58" s="329">
        <v>63662</v>
      </c>
      <c r="AO58" s="330">
        <v>63.4</v>
      </c>
      <c r="AP58" s="331">
        <v>106422</v>
      </c>
      <c r="AQ58" s="332">
        <v>20.100000000000001</v>
      </c>
      <c r="AR58" s="333">
        <v>43.3</v>
      </c>
    </row>
    <row r="59" spans="1:44" x14ac:dyDescent="0.15">
      <c r="A59" s="253"/>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311" t="s">
        <v>565</v>
      </c>
      <c r="AL59" s="312"/>
      <c r="AM59" s="320">
        <v>440038</v>
      </c>
      <c r="AN59" s="321">
        <v>65482</v>
      </c>
      <c r="AO59" s="322">
        <v>-35</v>
      </c>
      <c r="AP59" s="323">
        <v>122054</v>
      </c>
      <c r="AQ59" s="324">
        <v>-39</v>
      </c>
      <c r="AR59" s="325">
        <v>4</v>
      </c>
    </row>
    <row r="60" spans="1:44" x14ac:dyDescent="0.15">
      <c r="A60" s="253"/>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326"/>
      <c r="AL60" s="327" t="s">
        <v>561</v>
      </c>
      <c r="AM60" s="328">
        <v>261665</v>
      </c>
      <c r="AN60" s="329">
        <v>38938</v>
      </c>
      <c r="AO60" s="330">
        <v>-38.799999999999997</v>
      </c>
      <c r="AP60" s="331">
        <v>68298</v>
      </c>
      <c r="AQ60" s="332">
        <v>-35.799999999999997</v>
      </c>
      <c r="AR60" s="333">
        <v>-3</v>
      </c>
    </row>
    <row r="61" spans="1:44" x14ac:dyDescent="0.15">
      <c r="A61" s="253"/>
      <c r="B61" s="249"/>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311" t="s">
        <v>566</v>
      </c>
      <c r="AL61" s="334"/>
      <c r="AM61" s="335">
        <v>636599</v>
      </c>
      <c r="AN61" s="336">
        <v>91106</v>
      </c>
      <c r="AO61" s="337">
        <v>-13.3</v>
      </c>
      <c r="AP61" s="338">
        <v>176578</v>
      </c>
      <c r="AQ61" s="339">
        <v>-3.5</v>
      </c>
      <c r="AR61" s="325">
        <v>-9.8000000000000007</v>
      </c>
    </row>
    <row r="62" spans="1:44" x14ac:dyDescent="0.15">
      <c r="A62" s="253"/>
      <c r="B62" s="249"/>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326"/>
      <c r="AL62" s="327" t="s">
        <v>561</v>
      </c>
      <c r="AM62" s="328">
        <v>310267</v>
      </c>
      <c r="AN62" s="329">
        <v>44542</v>
      </c>
      <c r="AO62" s="330">
        <v>13.5</v>
      </c>
      <c r="AP62" s="331">
        <v>85122</v>
      </c>
      <c r="AQ62" s="332">
        <v>-0.9</v>
      </c>
      <c r="AR62" s="333">
        <v>14.4</v>
      </c>
    </row>
    <row r="63" spans="1:44" x14ac:dyDescent="0.15">
      <c r="A63" s="253"/>
      <c r="B63" s="249"/>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row>
    <row r="64" spans="1:44" x14ac:dyDescent="0.15">
      <c r="A64" s="253"/>
      <c r="B64" s="249"/>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row>
    <row r="65" spans="1:46" x14ac:dyDescent="0.15">
      <c r="A65" s="253"/>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row>
    <row r="66" spans="1:46" x14ac:dyDescent="0.15">
      <c r="A66" s="340"/>
      <c r="B66" s="307"/>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41"/>
    </row>
    <row r="67" spans="1:46" ht="13.5" hidden="1" customHeight="1" x14ac:dyDescent="0.15">
      <c r="AK67" s="249"/>
      <c r="AL67" s="249"/>
      <c r="AM67" s="249"/>
      <c r="AN67" s="249"/>
      <c r="AO67" s="249"/>
      <c r="AP67" s="249"/>
      <c r="AQ67" s="249"/>
      <c r="AR67" s="249"/>
      <c r="AS67" s="249"/>
      <c r="AT67" s="249"/>
    </row>
    <row r="68" spans="1:46" ht="13.5" hidden="1" customHeight="1" x14ac:dyDescent="0.15">
      <c r="AK68" s="249"/>
      <c r="AL68" s="249"/>
      <c r="AM68" s="249"/>
      <c r="AN68" s="249"/>
      <c r="AO68" s="249"/>
      <c r="AP68" s="249"/>
      <c r="AQ68" s="249"/>
      <c r="AR68" s="249"/>
    </row>
    <row r="69" spans="1:46" ht="13.5" hidden="1" customHeight="1" x14ac:dyDescent="0.15">
      <c r="AK69" s="249"/>
      <c r="AL69" s="249"/>
      <c r="AM69" s="249"/>
      <c r="AN69" s="249"/>
      <c r="AO69" s="249"/>
      <c r="AP69" s="249"/>
      <c r="AQ69" s="249"/>
      <c r="AR69" s="249"/>
    </row>
    <row r="70" spans="1:46" hidden="1" x14ac:dyDescent="0.15">
      <c r="AK70" s="249"/>
      <c r="AL70" s="249"/>
      <c r="AM70" s="249"/>
      <c r="AN70" s="249"/>
      <c r="AO70" s="249"/>
      <c r="AP70" s="249"/>
      <c r="AQ70" s="249"/>
      <c r="AR70" s="249"/>
    </row>
    <row r="71" spans="1:46" hidden="1" x14ac:dyDescent="0.15">
      <c r="AK71" s="249"/>
      <c r="AL71" s="249"/>
      <c r="AM71" s="249"/>
      <c r="AN71" s="249"/>
      <c r="AO71" s="249"/>
      <c r="AP71" s="249"/>
      <c r="AQ71" s="249"/>
      <c r="AR71" s="249"/>
    </row>
    <row r="72" spans="1:46" hidden="1" x14ac:dyDescent="0.15">
      <c r="AK72" s="249"/>
      <c r="AL72" s="249"/>
      <c r="AM72" s="249"/>
      <c r="AN72" s="249"/>
      <c r="AO72" s="249"/>
      <c r="AP72" s="249"/>
      <c r="AQ72" s="249"/>
      <c r="AR72" s="249"/>
    </row>
    <row r="73" spans="1:46" hidden="1" x14ac:dyDescent="0.15">
      <c r="AK73" s="249"/>
      <c r="AL73" s="249"/>
      <c r="AM73" s="249"/>
      <c r="AN73" s="249"/>
      <c r="AO73" s="249"/>
      <c r="AP73" s="249"/>
      <c r="AQ73" s="249"/>
      <c r="AR73" s="249"/>
    </row>
  </sheetData>
  <sheetProtection algorithmName="SHA-512" hashValue="ydZR2GegTdqbmSeG67nq3hCJCavrWX2LBcG7xVI5CaJ6k27Z/Fw6gXD+7DkKu53KyQ6mSGkQ7BEvz7j+U81Qgw==" saltValue="tBPe+VREoM4kFDjwZKJJ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47" customWidth="1"/>
    <col min="126" max="16384" width="9" style="246" hidden="1"/>
  </cols>
  <sheetData>
    <row r="1" spans="2:125" ht="13.5" customHeight="1" x14ac:dyDescent="0.15">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c r="DQ1" s="246"/>
      <c r="DR1" s="246"/>
      <c r="DS1" s="246"/>
      <c r="DT1" s="246"/>
      <c r="DU1" s="246"/>
    </row>
    <row r="2" spans="2:125" x14ac:dyDescent="0.15">
      <c r="B2" s="246"/>
      <c r="DG2" s="246"/>
    </row>
    <row r="3" spans="2:125" x14ac:dyDescent="0.15">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H3" s="246"/>
      <c r="DI3" s="246"/>
      <c r="DJ3" s="246"/>
      <c r="DK3" s="246"/>
      <c r="DL3" s="246"/>
      <c r="DM3" s="246"/>
      <c r="DN3" s="246"/>
      <c r="DO3" s="246"/>
      <c r="DP3" s="246"/>
      <c r="DQ3" s="246"/>
      <c r="DR3" s="246"/>
      <c r="DS3" s="246"/>
      <c r="DT3" s="246"/>
      <c r="DU3" s="246"/>
    </row>
    <row r="4" spans="2:125" x14ac:dyDescent="0.15"/>
    <row r="5" spans="2:125" x14ac:dyDescent="0.15"/>
    <row r="6" spans="2:125" x14ac:dyDescent="0.15"/>
    <row r="7" spans="2:125" x14ac:dyDescent="0.15"/>
    <row r="8" spans="2:125" x14ac:dyDescent="0.15"/>
    <row r="9" spans="2:125" x14ac:dyDescent="0.15">
      <c r="DU9" s="24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6"/>
    </row>
    <row r="18" spans="125:125" x14ac:dyDescent="0.15"/>
    <row r="19" spans="125:125" x14ac:dyDescent="0.15"/>
    <row r="20" spans="125:125" x14ac:dyDescent="0.15">
      <c r="DU20" s="246"/>
    </row>
    <row r="21" spans="125:125" x14ac:dyDescent="0.15">
      <c r="DU21" s="24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6"/>
    </row>
    <row r="29" spans="125:125" x14ac:dyDescent="0.15"/>
    <row r="30" spans="125:125" x14ac:dyDescent="0.15"/>
    <row r="31" spans="125:125" x14ac:dyDescent="0.15"/>
    <row r="32" spans="125:125" x14ac:dyDescent="0.15"/>
    <row r="33" spans="2:125" x14ac:dyDescent="0.15">
      <c r="B33" s="246"/>
      <c r="G33" s="246"/>
      <c r="I33" s="246"/>
    </row>
    <row r="34" spans="2:125" x14ac:dyDescent="0.15">
      <c r="C34" s="246"/>
      <c r="P34" s="246"/>
      <c r="DE34" s="246"/>
      <c r="DH34" s="246"/>
    </row>
    <row r="35" spans="2:125" x14ac:dyDescent="0.15">
      <c r="D35" s="246"/>
      <c r="E35" s="246"/>
      <c r="DG35" s="246"/>
      <c r="DJ35" s="246"/>
      <c r="DP35" s="246"/>
      <c r="DQ35" s="246"/>
      <c r="DR35" s="246"/>
      <c r="DS35" s="246"/>
      <c r="DT35" s="246"/>
      <c r="DU35" s="246"/>
    </row>
    <row r="36" spans="2:125" x14ac:dyDescent="0.15">
      <c r="F36" s="246"/>
      <c r="H36" s="246"/>
      <c r="J36" s="246"/>
      <c r="K36" s="246"/>
      <c r="L36" s="246"/>
      <c r="M36" s="246"/>
      <c r="N36" s="246"/>
      <c r="O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6"/>
      <c r="BR36" s="246"/>
      <c r="BS36" s="246"/>
      <c r="BT36" s="246"/>
      <c r="BU36" s="246"/>
      <c r="BV36" s="246"/>
      <c r="BW36" s="246"/>
      <c r="BX36" s="246"/>
      <c r="BY36" s="246"/>
      <c r="BZ36" s="246"/>
      <c r="CA36" s="246"/>
      <c r="CB36" s="246"/>
      <c r="CC36" s="246"/>
      <c r="CD36" s="246"/>
      <c r="CE36" s="246"/>
      <c r="CF36" s="246"/>
      <c r="CG36" s="246"/>
      <c r="CH36" s="246"/>
      <c r="CI36" s="246"/>
      <c r="CJ36" s="246"/>
      <c r="CK36" s="246"/>
      <c r="CL36" s="246"/>
      <c r="CM36" s="246"/>
      <c r="CN36" s="246"/>
      <c r="CO36" s="246"/>
      <c r="CP36" s="246"/>
      <c r="CQ36" s="246"/>
      <c r="CR36" s="246"/>
      <c r="CS36" s="246"/>
      <c r="CT36" s="246"/>
      <c r="CU36" s="246"/>
      <c r="CV36" s="246"/>
      <c r="CW36" s="246"/>
      <c r="CX36" s="246"/>
      <c r="CY36" s="246"/>
      <c r="CZ36" s="246"/>
      <c r="DA36" s="246"/>
      <c r="DB36" s="246"/>
      <c r="DC36" s="246"/>
      <c r="DD36" s="246"/>
      <c r="DF36" s="246"/>
      <c r="DI36" s="246"/>
      <c r="DK36" s="246"/>
      <c r="DL36" s="246"/>
      <c r="DM36" s="246"/>
      <c r="DN36" s="246"/>
      <c r="DO36" s="246"/>
      <c r="DP36" s="246"/>
      <c r="DQ36" s="246"/>
      <c r="DR36" s="246"/>
      <c r="DS36" s="246"/>
      <c r="DT36" s="246"/>
      <c r="DU36" s="246"/>
    </row>
    <row r="37" spans="2:125" x14ac:dyDescent="0.15">
      <c r="DU37" s="246"/>
    </row>
    <row r="38" spans="2:125" x14ac:dyDescent="0.15">
      <c r="DT38" s="246"/>
      <c r="DU38" s="246"/>
    </row>
    <row r="39" spans="2:125" x14ac:dyDescent="0.15"/>
    <row r="40" spans="2:125" x14ac:dyDescent="0.15">
      <c r="DH40" s="246"/>
    </row>
    <row r="41" spans="2:125" x14ac:dyDescent="0.15">
      <c r="DE41" s="246"/>
    </row>
    <row r="42" spans="2:125" x14ac:dyDescent="0.15">
      <c r="DG42" s="246"/>
      <c r="DJ42" s="246"/>
    </row>
    <row r="43" spans="2:125" x14ac:dyDescent="0.15">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6"/>
      <c r="BR43" s="246"/>
      <c r="BS43" s="246"/>
      <c r="BT43" s="246"/>
      <c r="BU43" s="246"/>
      <c r="BV43" s="246"/>
      <c r="BW43" s="246"/>
      <c r="BX43" s="246"/>
      <c r="BY43" s="246"/>
      <c r="BZ43" s="246"/>
      <c r="CA43" s="246"/>
      <c r="CB43" s="246"/>
      <c r="CC43" s="246"/>
      <c r="CD43" s="246"/>
      <c r="CE43" s="246"/>
      <c r="CF43" s="246"/>
      <c r="CG43" s="246"/>
      <c r="CH43" s="246"/>
      <c r="CI43" s="246"/>
      <c r="CJ43" s="246"/>
      <c r="CK43" s="246"/>
      <c r="CL43" s="246"/>
      <c r="CM43" s="246"/>
      <c r="CN43" s="246"/>
      <c r="CO43" s="246"/>
      <c r="CP43" s="246"/>
      <c r="CQ43" s="246"/>
      <c r="CR43" s="246"/>
      <c r="CS43" s="246"/>
      <c r="CT43" s="246"/>
      <c r="CU43" s="246"/>
      <c r="CV43" s="246"/>
      <c r="CW43" s="246"/>
      <c r="CX43" s="246"/>
      <c r="CY43" s="246"/>
      <c r="CZ43" s="246"/>
      <c r="DA43" s="246"/>
      <c r="DB43" s="246"/>
      <c r="DC43" s="246"/>
      <c r="DD43" s="246"/>
      <c r="DF43" s="246"/>
      <c r="DI43" s="246"/>
      <c r="DK43" s="246"/>
      <c r="DL43" s="246"/>
      <c r="DM43" s="246"/>
      <c r="DN43" s="246"/>
      <c r="DO43" s="246"/>
      <c r="DP43" s="246"/>
      <c r="DQ43" s="246"/>
      <c r="DR43" s="246"/>
      <c r="DS43" s="246"/>
      <c r="DT43" s="246"/>
      <c r="DU43" s="246"/>
    </row>
    <row r="44" spans="2:125" x14ac:dyDescent="0.15">
      <c r="DU44" s="246"/>
    </row>
    <row r="45" spans="2:125" x14ac:dyDescent="0.15"/>
    <row r="46" spans="2:125" x14ac:dyDescent="0.15"/>
    <row r="47" spans="2:125" x14ac:dyDescent="0.15"/>
    <row r="48" spans="2:125" x14ac:dyDescent="0.15">
      <c r="DT48" s="246"/>
      <c r="DU48" s="246"/>
    </row>
    <row r="49" spans="120:125" x14ac:dyDescent="0.15">
      <c r="DU49" s="246"/>
    </row>
    <row r="50" spans="120:125" x14ac:dyDescent="0.15">
      <c r="DU50" s="246"/>
    </row>
    <row r="51" spans="120:125" x14ac:dyDescent="0.15">
      <c r="DP51" s="246"/>
      <c r="DQ51" s="246"/>
      <c r="DR51" s="246"/>
      <c r="DS51" s="246"/>
      <c r="DT51" s="246"/>
      <c r="DU51" s="246"/>
    </row>
    <row r="52" spans="120:125" x14ac:dyDescent="0.15"/>
    <row r="53" spans="120:125" x14ac:dyDescent="0.15"/>
    <row r="54" spans="120:125" x14ac:dyDescent="0.15">
      <c r="DU54" s="246"/>
    </row>
    <row r="55" spans="120:125" x14ac:dyDescent="0.15"/>
    <row r="56" spans="120:125" x14ac:dyDescent="0.15"/>
    <row r="57" spans="120:125" x14ac:dyDescent="0.15"/>
    <row r="58" spans="120:125" x14ac:dyDescent="0.15">
      <c r="DU58" s="246"/>
    </row>
    <row r="59" spans="120:125" x14ac:dyDescent="0.15"/>
    <row r="60" spans="120:125" x14ac:dyDescent="0.15"/>
    <row r="61" spans="120:125" x14ac:dyDescent="0.15"/>
    <row r="62" spans="120:125" x14ac:dyDescent="0.15"/>
    <row r="63" spans="120:125" x14ac:dyDescent="0.15">
      <c r="DU63" s="246"/>
    </row>
    <row r="64" spans="120:125" x14ac:dyDescent="0.15">
      <c r="DT64" s="246"/>
      <c r="DU64" s="246"/>
    </row>
    <row r="65" spans="123:125" x14ac:dyDescent="0.15"/>
    <row r="66" spans="123:125" x14ac:dyDescent="0.15"/>
    <row r="67" spans="123:125" x14ac:dyDescent="0.15"/>
    <row r="68" spans="123:125" x14ac:dyDescent="0.15"/>
    <row r="69" spans="123:125" x14ac:dyDescent="0.15">
      <c r="DS69" s="246"/>
      <c r="DT69" s="246"/>
      <c r="DU69" s="24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6"/>
    </row>
    <row r="83" spans="116:125" x14ac:dyDescent="0.15">
      <c r="DM83" s="246"/>
      <c r="DN83" s="246"/>
      <c r="DO83" s="246"/>
      <c r="DP83" s="246"/>
      <c r="DQ83" s="246"/>
      <c r="DR83" s="246"/>
      <c r="DS83" s="246"/>
      <c r="DT83" s="246"/>
      <c r="DU83" s="246"/>
    </row>
    <row r="84" spans="116:125" x14ac:dyDescent="0.15"/>
    <row r="85" spans="116:125" x14ac:dyDescent="0.15"/>
    <row r="86" spans="116:125" x14ac:dyDescent="0.15"/>
    <row r="87" spans="116:125" x14ac:dyDescent="0.15"/>
    <row r="88" spans="116:125" x14ac:dyDescent="0.15">
      <c r="DU88" s="24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6"/>
      <c r="DT94" s="246"/>
      <c r="DU94" s="246"/>
    </row>
    <row r="95" spans="116:125" ht="13.5" customHeight="1" x14ac:dyDescent="0.15">
      <c r="DU95" s="24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6"/>
    </row>
    <row r="102" spans="124:125" ht="13.5" customHeight="1" x14ac:dyDescent="0.15"/>
    <row r="103" spans="124:125" ht="13.5" customHeight="1" x14ac:dyDescent="0.15"/>
    <row r="104" spans="124:125" ht="13.5" customHeight="1" x14ac:dyDescent="0.15">
      <c r="DT104" s="246"/>
      <c r="DU104" s="24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6" t="s">
        <v>568</v>
      </c>
    </row>
    <row r="121" spans="125:125" ht="13.5" hidden="1" customHeight="1" x14ac:dyDescent="0.15">
      <c r="DU121" s="246"/>
    </row>
  </sheetData>
  <sheetProtection algorithmName="SHA-512" hashValue="91ogzWNGwu2rnYkf0149aJLuwtyPk0/0wPXVM6BVg0DMc6YlP7iDanfEsHvC4g36pAlXXRw+yqpqqOTlAkUL6Q==" saltValue="Ix9gSvnGy267MQa5MIru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47" customWidth="1"/>
    <col min="126" max="142" width="0" style="246" hidden="1" customWidth="1"/>
    <col min="143" max="16384" width="9" style="246" hidden="1"/>
  </cols>
  <sheetData>
    <row r="1" spans="1:125" ht="13.5" customHeight="1" x14ac:dyDescent="0.15">
      <c r="A1" s="246"/>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c r="DQ1" s="246"/>
      <c r="DR1" s="246"/>
      <c r="DS1" s="246"/>
      <c r="DT1" s="246"/>
      <c r="DU1" s="246"/>
    </row>
    <row r="2" spans="1:125" x14ac:dyDescent="0.15">
      <c r="B2" s="246"/>
      <c r="T2" s="246"/>
    </row>
    <row r="3" spans="1:125" x14ac:dyDescent="0.15">
      <c r="C3" s="246"/>
      <c r="D3" s="246"/>
      <c r="E3" s="246"/>
      <c r="F3" s="246"/>
      <c r="G3" s="246"/>
      <c r="H3" s="246"/>
      <c r="I3" s="246"/>
      <c r="J3" s="246"/>
      <c r="K3" s="246"/>
      <c r="L3" s="246"/>
      <c r="M3" s="246"/>
      <c r="N3" s="246"/>
      <c r="O3" s="246"/>
      <c r="P3" s="246"/>
      <c r="Q3" s="246"/>
      <c r="R3" s="246"/>
      <c r="S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6"/>
      <c r="DS3" s="246"/>
      <c r="DT3" s="246"/>
      <c r="DU3" s="24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6"/>
      <c r="G33" s="246"/>
      <c r="I33" s="246"/>
    </row>
    <row r="34" spans="2:125" x14ac:dyDescent="0.15">
      <c r="C34" s="246"/>
      <c r="P34" s="246"/>
      <c r="R34" s="246"/>
      <c r="U34" s="246"/>
    </row>
    <row r="35" spans="2:125" x14ac:dyDescent="0.15">
      <c r="D35" s="246"/>
      <c r="E35" s="246"/>
      <c r="T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6"/>
      <c r="BQ35" s="246"/>
      <c r="BR35" s="246"/>
      <c r="BS35" s="246"/>
      <c r="BT35" s="246"/>
      <c r="BU35" s="246"/>
      <c r="BV35" s="246"/>
      <c r="BW35" s="246"/>
      <c r="BX35" s="246"/>
      <c r="BY35" s="246"/>
      <c r="BZ35" s="246"/>
      <c r="CA35" s="246"/>
      <c r="CB35" s="246"/>
      <c r="CC35" s="246"/>
      <c r="CD35" s="246"/>
      <c r="CE35" s="246"/>
      <c r="CF35" s="246"/>
      <c r="CG35" s="246"/>
      <c r="CH35" s="246"/>
      <c r="CI35" s="246"/>
      <c r="CJ35" s="246"/>
      <c r="CK35" s="246"/>
      <c r="CL35" s="246"/>
      <c r="CM35" s="246"/>
      <c r="CN35" s="246"/>
      <c r="CO35" s="246"/>
      <c r="CP35" s="246"/>
      <c r="CQ35" s="246"/>
      <c r="CR35" s="246"/>
      <c r="CS35" s="246"/>
      <c r="CT35" s="246"/>
      <c r="CU35" s="246"/>
      <c r="CV35" s="246"/>
      <c r="CW35" s="246"/>
      <c r="CX35" s="246"/>
      <c r="CY35" s="246"/>
      <c r="CZ35" s="246"/>
      <c r="DA35" s="246"/>
      <c r="DB35" s="246"/>
      <c r="DC35" s="246"/>
      <c r="DD35" s="246"/>
      <c r="DE35" s="246"/>
      <c r="DF35" s="246"/>
      <c r="DG35" s="246"/>
      <c r="DH35" s="246"/>
      <c r="DI35" s="246"/>
      <c r="DJ35" s="246"/>
      <c r="DK35" s="246"/>
      <c r="DL35" s="246"/>
      <c r="DM35" s="246"/>
      <c r="DN35" s="246"/>
      <c r="DO35" s="246"/>
      <c r="DP35" s="246"/>
      <c r="DQ35" s="246"/>
      <c r="DR35" s="246"/>
      <c r="DS35" s="246"/>
      <c r="DT35" s="246"/>
      <c r="DU35" s="246"/>
    </row>
    <row r="36" spans="2:125" x14ac:dyDescent="0.15">
      <c r="F36" s="246"/>
      <c r="H36" s="246"/>
      <c r="J36" s="246"/>
      <c r="K36" s="246"/>
      <c r="L36" s="246"/>
      <c r="M36" s="246"/>
      <c r="N36" s="246"/>
      <c r="O36" s="246"/>
      <c r="Q36" s="246"/>
      <c r="S36" s="246"/>
      <c r="V36" s="246"/>
    </row>
    <row r="37" spans="2:125" x14ac:dyDescent="0.15"/>
    <row r="38" spans="2:125" x14ac:dyDescent="0.15"/>
    <row r="39" spans="2:125" x14ac:dyDescent="0.15"/>
    <row r="40" spans="2:125" x14ac:dyDescent="0.15">
      <c r="U40" s="246"/>
    </row>
    <row r="41" spans="2:125" x14ac:dyDescent="0.15">
      <c r="R41" s="246"/>
    </row>
    <row r="42" spans="2:125" x14ac:dyDescent="0.15">
      <c r="T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6"/>
      <c r="BR42" s="246"/>
      <c r="BS42" s="246"/>
      <c r="BT42" s="246"/>
      <c r="BU42" s="246"/>
      <c r="BV42" s="246"/>
      <c r="BW42" s="246"/>
      <c r="BX42" s="246"/>
      <c r="BY42" s="246"/>
      <c r="BZ42" s="246"/>
      <c r="CA42" s="246"/>
      <c r="CB42" s="246"/>
      <c r="CC42" s="246"/>
      <c r="CD42" s="246"/>
      <c r="CE42" s="246"/>
      <c r="CF42" s="246"/>
      <c r="CG42" s="246"/>
      <c r="CH42" s="246"/>
      <c r="CI42" s="246"/>
      <c r="CJ42" s="246"/>
      <c r="CK42" s="246"/>
      <c r="CL42" s="246"/>
      <c r="CM42" s="246"/>
      <c r="CN42" s="246"/>
      <c r="CO42" s="246"/>
      <c r="CP42" s="246"/>
      <c r="CQ42" s="246"/>
      <c r="CR42" s="246"/>
      <c r="CS42" s="246"/>
      <c r="CT42" s="246"/>
      <c r="CU42" s="246"/>
      <c r="CV42" s="246"/>
      <c r="CW42" s="246"/>
      <c r="CX42" s="246"/>
      <c r="CY42" s="246"/>
      <c r="CZ42" s="246"/>
      <c r="DA42" s="246"/>
      <c r="DB42" s="246"/>
      <c r="DC42" s="246"/>
      <c r="DD42" s="246"/>
      <c r="DE42" s="246"/>
      <c r="DF42" s="246"/>
      <c r="DG42" s="246"/>
      <c r="DH42" s="246"/>
      <c r="DI42" s="246"/>
      <c r="DJ42" s="246"/>
      <c r="DK42" s="246"/>
      <c r="DL42" s="246"/>
      <c r="DM42" s="246"/>
      <c r="DN42" s="246"/>
      <c r="DO42" s="246"/>
      <c r="DP42" s="246"/>
      <c r="DQ42" s="246"/>
      <c r="DR42" s="246"/>
      <c r="DS42" s="246"/>
      <c r="DT42" s="246"/>
      <c r="DU42" s="246"/>
    </row>
    <row r="43" spans="2:125" x14ac:dyDescent="0.15">
      <c r="Q43" s="246"/>
      <c r="S43" s="246"/>
      <c r="V43" s="24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7" t="s">
        <v>569</v>
      </c>
    </row>
  </sheetData>
  <sheetProtection algorithmName="SHA-512" hashValue="CUwFMUZNIsUFsqaFVUVyejqM1YBf8OxkAPRg8qizVxsY6giMwLXzEpGM5IWsve3qvgvwRSJxsLWK30XJpPPsLg==" saltValue="nt1bOqTUsHFGM6Y7yxa2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70" t="s">
        <v>3</v>
      </c>
      <c r="D47" s="1170"/>
      <c r="E47" s="1171"/>
      <c r="F47" s="11">
        <v>16.29</v>
      </c>
      <c r="G47" s="12">
        <v>16.53</v>
      </c>
      <c r="H47" s="12">
        <v>16.600000000000001</v>
      </c>
      <c r="I47" s="12">
        <v>15.43</v>
      </c>
      <c r="J47" s="13">
        <v>13.6</v>
      </c>
    </row>
    <row r="48" spans="2:10" ht="57.75" customHeight="1" x14ac:dyDescent="0.15">
      <c r="B48" s="14"/>
      <c r="C48" s="1172" t="s">
        <v>4</v>
      </c>
      <c r="D48" s="1172"/>
      <c r="E48" s="1173"/>
      <c r="F48" s="15">
        <v>6.94</v>
      </c>
      <c r="G48" s="16">
        <v>11.14</v>
      </c>
      <c r="H48" s="16">
        <v>8.2200000000000006</v>
      </c>
      <c r="I48" s="16">
        <v>8.57</v>
      </c>
      <c r="J48" s="17">
        <v>9.09</v>
      </c>
    </row>
    <row r="49" spans="2:10" ht="57.75" customHeight="1" thickBot="1" x14ac:dyDescent="0.2">
      <c r="B49" s="18"/>
      <c r="C49" s="1174" t="s">
        <v>5</v>
      </c>
      <c r="D49" s="1174"/>
      <c r="E49" s="1175"/>
      <c r="F49" s="19" t="s">
        <v>575</v>
      </c>
      <c r="G49" s="20">
        <v>4.0999999999999996</v>
      </c>
      <c r="H49" s="20" t="s">
        <v>576</v>
      </c>
      <c r="I49" s="20">
        <v>0.51</v>
      </c>
      <c r="J49" s="21">
        <v>0.48</v>
      </c>
    </row>
    <row r="50" spans="2:10" x14ac:dyDescent="0.15"/>
  </sheetData>
  <sheetProtection algorithmName="SHA-512" hashValue="Gsa1TIBgXUvljf88KpxybfakDNYDBw/9BDxs43LyHveoaHOE6Bypq14jm3VusW4AnHajfkBrO8hdaNY3CePl7A==" saltValue="6sUKnNRuwfiQDbgITnT7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2023-10-04T02:32:24Z</cp:lastPrinted>
  <dcterms:created xsi:type="dcterms:W3CDTF">2023-02-20T05:25:42Z</dcterms:created>
  <dcterms:modified xsi:type="dcterms:W3CDTF">2023-10-04T02:57:00Z</dcterms:modified>
  <cp:category/>
</cp:coreProperties>
</file>