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g.vdi.pref.nagano.lg.jp\合庁共有\北アルプス地振企画振興\! 公文書\103 市町村財政\001 財政状況\001 財政一般\06 財政状況資料集\R6\04_提出\"/>
    </mc:Choice>
  </mc:AlternateContent>
  <xr:revisionPtr revIDLastSave="0" documentId="13_ncr:1_{592F384D-919A-4F86-AB8A-60293D97EB1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C35" i="10"/>
  <c r="BW34" i="10"/>
  <c r="BW35" i="10" s="1"/>
  <c r="BW36" i="10" s="1"/>
  <c r="BW37" i="10" s="1"/>
  <c r="BW38" i="10" s="1"/>
  <c r="BW39" i="10" s="1"/>
  <c r="BW40" i="10" s="1"/>
  <c r="BW41" i="10" s="1"/>
  <c r="BW42" i="10" s="1"/>
  <c r="BW43" i="10" s="1"/>
  <c r="U34" i="10"/>
  <c r="U35"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s="1"/>
  <c r="CO35" i="10" s="1"/>
  <c r="CO36" i="10" s="1"/>
  <c r="CO37" i="10" s="1"/>
</calcChain>
</file>

<file path=xl/sharedStrings.xml><?xml version="1.0" encoding="utf-8"?>
<sst xmlns="http://schemas.openxmlformats.org/spreadsheetml/2006/main" count="1071" uniqueCount="567">
  <si>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</si>
  <si>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</si>
  <si>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</si>
  <si>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</si>
  <si>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</si>
  <si>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</si>
  <si>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</si>
  <si>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</si>
  <si>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</si>
  <si>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</si>
  <si>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</si>
  <si>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</si>
  <si>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</si>
  <si>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</si>
  <si>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</si>
  <si>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</si>
  <si>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</si>
  <si>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</si>
  <si>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</si>
  <si>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</si>
  <si>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</si>
  <si>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</si>
  <si>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</si>
  <si>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</si>
  <si>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</si>
  <si>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</si>
  <si>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</si>
  <si>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</si>
  <si>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</si>
  <si>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</si>
  <si>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</si>
  <si>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</si>
  <si>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</si>
  <si>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</si>
  <si>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</si>
  <si>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</si>
  <si>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</si>
  <si>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</si>
  <si>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</si>
  <si>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</si>
  <si>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</si>
  <si>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</si>
  <si>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</si>
  <si>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</si>
  <si>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</si>
  <si>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</si>
  <si>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</si>
  <si>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</si>
  <si>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</si>
  <si>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</si>
  <si>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</si>
  <si>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</si>
  <si>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</si>
  <si>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</si>
  <si>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</si>
  <si>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</si>
  <si>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</si>
  <si>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</si>
  <si>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</si>
  <si>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</si>
  <si>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</si>
  <si>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</si>
  <si>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</si>
  <si>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</si>
  <si>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</si>
  <si>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</si>
  <si>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</si>
  <si>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</si>
  <si>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</si>
  <si>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</si>
  <si>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</si>
  <si>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</si>
  <si>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</si>
  <si>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</si>
  <si>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</si>
  <si>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</si>
  <si>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</si>
  <si>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</si>
  <si>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</si>
  <si>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</si>
  <si>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</si>
  <si>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</si>
  <si>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</si>
  <si>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</si>
  <si>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</si>
  <si>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</si>
  <si>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</si>
  <si>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</si>
  <si>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</si>
  <si>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</si>
  <si>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</si>
  <si>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</si>
  <si>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</si>
  <si>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</si>
  <si>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白馬村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</si>
  <si>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</si>
  <si>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</si>
  <si>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</si>
  <si>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</si>
  <si>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</si>
  <si>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</si>
  <si>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</si>
  <si>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</si>
  <si>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</si>
  <si>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</si>
  <si>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</si>
  <si>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</si>
  <si>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</si>
  <si>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</si>
  <si>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</si>
  <si>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</si>
  <si>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</si>
  <si>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</si>
  <si>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</si>
  <si>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</si>
  <si>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</si>
  <si>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</si>
  <si>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</si>
  <si>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</si>
  <si>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</si>
  <si>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</si>
  <si>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</si>
  <si>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</si>
  <si>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</si>
  <si>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</si>
  <si>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</si>
  <si>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</si>
  <si>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</si>
  <si>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</si>
  <si>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</si>
  <si>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</si>
  <si>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</si>
  <si>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</si>
  <si>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</si>
  <si>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</si>
  <si>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</si>
  <si>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</si>
  <si>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</si>
  <si>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</si>
  <si>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</si>
  <si>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</si>
  <si>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4.3</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</si>
  <si>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</si>
  <si>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</si>
  <si>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</si>
  <si>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</si>
  <si>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</si>
  <si>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</si>
  <si>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</si>
  <si>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</si>
  <si>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</si>
  <si>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</si>
  <si>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</si>
  <si>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</si>
  <si>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</si>
  <si>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</si>
  <si>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</si>
  <si>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</si>
  <si>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</si>
  <si>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</si>
  <si>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</si>
  <si>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</si>
  <si>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</si>
  <si>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</si>
  <si>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</si>
  <si>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</si>
  <si>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</si>
  <si>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</si>
  <si>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</si>
  <si>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</si>
  <si>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</si>
  <si>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</si>
  <si>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</si>
  <si>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</si>
  <si>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</si>
  <si>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</si>
  <si>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</si>
  <si>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</si>
  <si>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</si>
  <si>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</si>
  <si>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</si>
  <si>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</si>
  <si>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</si>
  <si>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</si>
  <si>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</si>
  <si>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</si>
  <si>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</si>
  <si>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</si>
  <si>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</si>
  <si>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</si>
  <si>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</si>
  <si>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</si>
  <si>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</si>
  <si>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</si>
  <si>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</si>
  <si>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</si>
  <si>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</si>
  <si>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</si>
  <si>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</si>
  <si>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</si>
  <si>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</si>
  <si>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</si>
  <si>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</si>
  <si>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長野県白馬村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</si>
  <si>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</si>
  <si>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</si>
  <si>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</si>
  <si>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</si>
  <si>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</si>
  <si>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</si>
  <si>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</si>
  <si>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</si>
  <si>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</si>
  <si>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</si>
  <si>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</si>
  <si>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</si>
  <si>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</si>
  <si>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</si>
  <si>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</si>
  <si>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</si>
  <si>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</si>
  <si>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</si>
  <si>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</si>
  <si>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</si>
  <si>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</si>
  <si>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</si>
  <si>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</si>
  <si>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</si>
  <si>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</si>
  <si>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</si>
  <si>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</si>
  <si>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</si>
  <si>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</si>
  <si>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</si>
  <si>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</si>
  <si>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</si>
  <si>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</si>
  <si>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</si>
  <si>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</si>
  <si>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</si>
  <si>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</si>
  <si>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</si>
  <si>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</si>
  <si>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</si>
  <si>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</si>
  <si>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</si>
  <si>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</si>
  <si>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</si>
  <si>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</si>
  <si>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</si>
  <si>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</si>
  <si>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</si>
  <si>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</si>
  <si>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</si>
  <si>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</si>
  <si>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</si>
  <si>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</si>
  <si>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</si>
  <si>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</si>
  <si>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</si>
  <si>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</si>
  <si>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</si>
  <si>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</si>
  <si>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</si>
  <si>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</si>
  <si>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</si>
  <si>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</si>
  <si>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</si>
  <si>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</si>
  <si>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</si>
  <si>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</si>
  <si>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</si>
  <si>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</si>
  <si>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</si>
  <si>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</si>
  <si>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</si>
  <si>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</si>
  <si>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</si>
  <si>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</si>
  <si>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</si>
  <si>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</si>
  <si>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</si>
  <si>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</si>
  <si>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</si>
  <si>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</si>
  <si>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</si>
  <si>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</si>
  <si>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</si>
  <si>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</si>
  <si>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</si>
  <si>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</si>
  <si>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</si>
  <si>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</si>
  <si>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</si>
  <si>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</si>
  <si>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</si>
  <si>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</si>
  <si>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</si>
  <si>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</si>
  <si>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</si>
  <si>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</si>
  <si>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</si>
  <si>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</si>
  <si>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</si>
  <si>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</si>
  <si>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</si>
  <si>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</si>
  <si>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</si>
  <si>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</si>
  <si>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</si>
  <si>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</si>
  <si>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</si>
  <si>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</si>
  <si>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</si>
  <si>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</si>
  <si>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</si>
  <si>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</si>
  <si>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</si>
  <si>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</si>
  <si>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</si>
  <si>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</si>
  <si>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</si>
  <si>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</si>
  <si>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</si>
  <si>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</si>
  <si>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</si>
  <si>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</si>
  <si>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</si>
  <si>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</si>
  <si>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</si>
  <si>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</si>
  <si>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</si>
  <si>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</si>
  <si>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</si>
  <si>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</si>
  <si>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</si>
  <si>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</si>
  <si>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</si>
  <si>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</si>
  <si>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</si>
  <si>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</si>
  <si>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</si>
  <si>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</si>
  <si>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</si>
  <si>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</si>
  <si>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</si>
  <si>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</si>
  <si>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</si>
  <si>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</si>
  <si>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</si>
  <si>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</si>
  <si>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</si>
  <si>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</si>
  <si>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</si>
  <si>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長野県白馬村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</si>
  <si>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</si>
  <si>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</si>
  <si>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</si>
  <si>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</si>
  <si>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</si>
  <si>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</si>
  <si>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</si>
  <si>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</si>
  <si>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</si>
  <si>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</si>
  <si>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</si>
  <si>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</si>
  <si>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</si>
  <si>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</si>
  <si>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</si>
  <si>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</si>
  <si>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</si>
  <si>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</si>
  <si>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</si>
  <si>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</si>
  <si>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</si>
  <si>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</si>
  <si>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</si>
  <si>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</si>
  <si>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</si>
  <si>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</si>
  <si>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</si>
  <si>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</si>
  <si>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</si>
  <si>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</si>
  <si>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</si>
  <si>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</si>
  <si>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</si>
  <si>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</si>
  <si>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</si>
  <si>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</si>
  <si>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</si>
  <si>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</si>
  <si>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</si>
  <si>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</si>
  <si>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</si>
  <si>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</si>
  <si>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</si>
  <si>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</si>
  <si>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</si>
  <si>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</si>
  <si>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</si>
  <si>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</si>
  <si>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</si>
  <si>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</si>
  <si>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</si>
  <si>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</si>
  <si>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</si>
  <si>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</si>
  <si>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</si>
  <si>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</si>
  <si>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</si>
  <si>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</si>
  <si>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</si>
  <si>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</si>
  <si>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</si>
  <si>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</si>
  <si>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</si>
  <si>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</si>
  <si>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</si>
  <si>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</si>
  <si>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</si>
  <si>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</si>
  <si>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</si>
  <si>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</si>
  <si>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</si>
  <si>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</si>
  <si>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</si>
  <si>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</si>
  <si>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</si>
  <si>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</si>
  <si>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</si>
  <si>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</si>
  <si>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</si>
  <si>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</si>
  <si>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</si>
  <si>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</si>
  <si>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</si>
  <si>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</si>
  <si>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</si>
  <si>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</si>
  <si>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</si>
  <si>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</si>
  <si>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</si>
  <si>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</si>
  <si>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</si>
  <si>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</si>
  <si>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</si>
  <si>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</si>
  <si>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</si>
  <si>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</si>
  <si>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</si>
  <si>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</si>
  <si>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</si>
  <si>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</si>
  <si>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</si>
  <si>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</si>
  <si>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</si>
  <si>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</si>
  <si>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</si>
  <si>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</si>
  <si>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</si>
  <si>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</si>
  <si>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</si>
  <si>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</si>
  <si>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</si>
  <si>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</si>
  <si>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</si>
  <si>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</si>
  <si>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</si>
  <si>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</si>
  <si>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</si>
  <si>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</si>
  <si>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</si>
  <si>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</si>
  <si>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</si>
  <si>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</si>
  <si>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</si>
  <si>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</si>
  <si>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</si>
  <si>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</si>
  <si>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</si>
  <si>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</si>
  <si>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</si>
  <si>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</si>
  <si>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</si>
  <si>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</si>
  <si>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</si>
  <si>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</si>
  <si>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</si>
  <si>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</si>
  <si>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</si>
  <si>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</si>
  <si>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</si>
  <si>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</si>
  <si>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</si>
  <si>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</si>
  <si>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</si>
  <si>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</si>
  <si>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</si>
  <si>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</si>
  <si>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</si>
  <si>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</si>
  <si>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</si>
  <si>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</si>
  <si>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</si>
  <si>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</si>
  <si>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</si>
  <si>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</si>
  <si>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</si>
  <si>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</si>
  <si>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</si>
  <si>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</si>
  <si>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</si>
  <si>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</si>
  <si>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</si>
  <si>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</si>
  <si>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</si>
  <si>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</si>
  <si>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</si>
  <si>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</si>
  <si>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</si>
  <si>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</si>
  <si>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</si>
  <si>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</si>
  <si>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</si>
  <si>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</si>
  <si>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</si>
  <si>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</si>
  <si>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</si>
  <si>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2.81</t>
  </si>
  <si>
    <t>水道事業会計</t>
  </si>
  <si>
    <t>下水道事業会計</t>
  </si>
  <si>
    <t>一般会計</t>
  </si>
  <si>
    <t>国民健康保険事業勘定特別会計</t>
  </si>
  <si>
    <t>後期高齢者医療特別会計</t>
  </si>
  <si>
    <t>農業集落排水事業特別会計</t>
  </si>
  <si>
    <t>その他会計（赤字）</t>
  </si>
  <si>
    <t>その他会計（黒字）</t>
  </si>
  <si>
    <t>R01</t>
    <phoneticPr fontId="5"/>
  </si>
  <si>
    <t>R02</t>
    <phoneticPr fontId="5"/>
  </si>
  <si>
    <t>R03</t>
    <phoneticPr fontId="5"/>
  </si>
  <si>
    <t>R04</t>
    <phoneticPr fontId="5"/>
  </si>
  <si>
    <t>R05</t>
    <phoneticPr fontId="5"/>
  </si>
  <si>
    <t>白馬村土地開発公社</t>
  </si>
  <si>
    <t>白馬村振興公社</t>
  </si>
  <si>
    <t>岩岳リゾート</t>
  </si>
  <si>
    <t>白馬村観光局</t>
  </si>
  <si>
    <t>-</t>
    <phoneticPr fontId="10"/>
  </si>
  <si>
    <t>ふるさと白馬村を応援する基金</t>
    <rPh sb="4" eb="7">
      <t>ハクバムラ</t>
    </rPh>
    <rPh sb="8" eb="10">
      <t>オウエン</t>
    </rPh>
    <rPh sb="12" eb="14">
      <t>キキン</t>
    </rPh>
    <phoneticPr fontId="5"/>
  </si>
  <si>
    <t>義務教育施設整備基金</t>
    <rPh sb="0" eb="4">
      <t>ギムキョウイク</t>
    </rPh>
    <rPh sb="4" eb="6">
      <t>シセツ</t>
    </rPh>
    <rPh sb="6" eb="10">
      <t>セイビキキン</t>
    </rPh>
    <phoneticPr fontId="2"/>
  </si>
  <si>
    <t>福祉基金</t>
    <rPh sb="0" eb="2">
      <t>フクシ</t>
    </rPh>
    <rPh sb="2" eb="4">
      <t>キキン</t>
    </rPh>
    <phoneticPr fontId="2"/>
  </si>
  <si>
    <t>地域情報化施設基金</t>
    <rPh sb="0" eb="2">
      <t>チイキ</t>
    </rPh>
    <rPh sb="2" eb="5">
      <t>ジョウホウカ</t>
    </rPh>
    <rPh sb="5" eb="7">
      <t>シセツ</t>
    </rPh>
    <rPh sb="7" eb="9">
      <t>キキン</t>
    </rPh>
    <phoneticPr fontId="2"/>
  </si>
  <si>
    <t>企業版ふるさと納税基金</t>
    <rPh sb="0" eb="3">
      <t>キギョウバン</t>
    </rPh>
    <rPh sb="7" eb="9">
      <t>ノウゼイ</t>
    </rPh>
    <rPh sb="9" eb="11">
      <t>キキン</t>
    </rPh>
    <phoneticPr fontId="2"/>
  </si>
  <si>
    <t>北アルプス広域連合</t>
  </si>
  <si>
    <t>（普通会計）</t>
  </si>
  <si>
    <t>（介護保険事業特別会計）</t>
    <rPh sb="7" eb="9">
      <t>トクベツ</t>
    </rPh>
    <rPh sb="9" eb="11">
      <t>カイケイ</t>
    </rPh>
    <phoneticPr fontId="2"/>
  </si>
  <si>
    <t>長野県後期高齢者医療広域連合</t>
  </si>
  <si>
    <t>（一般会計）</t>
  </si>
  <si>
    <t>（後期高齢者医療特別会計）</t>
  </si>
  <si>
    <t>長野県市町村総合事務組合</t>
  </si>
  <si>
    <t>（非常勤職員公務災害補償特別会計）</t>
  </si>
  <si>
    <t>中信地域町村交通災害共済事務組合</t>
  </si>
  <si>
    <t>長野県地方税滞納整理機構</t>
  </si>
  <si>
    <t>長野県市町村自治振興組合</t>
  </si>
  <si>
    <t>白馬山麓事務組合</t>
    <rPh sb="4" eb="6">
      <t>ジム</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</si>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</sst>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015E-4466-B70D-4BFADE048B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87789</c:v>
                </c:pt>
                <c:pt idx="1">
                  <c:v>80888</c:v>
                </c:pt>
                <c:pt idx="2">
                  <c:v>45698</c:v>
                </c:pt>
                <c:pt idx="3">
                  <c:v>35888</c:v>
                </c:pt>
                <c:pt idx="4">
                  <c:v>60817</c:v>
                </c:pt>
              </c:numCache>
            </c:numRef>
          </c:val>
          <c:smooth val="0"/>
          <c:extLst>
            <c:ext xmlns:c16="http://schemas.microsoft.com/office/drawing/2014/chart" uri="{C3380CC4-5D6E-409C-BE32-E72D297353CC}">
              <c16:uniqueId val="{00000001-015E-4466-B70D-4BFADE048B7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3.66</c:v>
                </c:pt>
                <c:pt idx="1">
                  <c:v>2.65</c:v>
                </c:pt>
                <c:pt idx="2">
                  <c:v>3.59</c:v>
                </c:pt>
                <c:pt idx="3">
                  <c:v>5.57</c:v>
                </c:pt>
                <c:pt idx="4">
                  <c:v>2.78</c:v>
                </c:pt>
              </c:numCache>
            </c:numRef>
          </c:val>
          <c:extLst>
            <c:ext xmlns:c16="http://schemas.microsoft.com/office/drawing/2014/chart" uri="{C3380CC4-5D6E-409C-BE32-E72D297353CC}">
              <c16:uniqueId val="{00000000-EF11-434B-9483-8BC4D3991A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19.399999999999999</c:v>
                </c:pt>
                <c:pt idx="1">
                  <c:v>24.21</c:v>
                </c:pt>
                <c:pt idx="2">
                  <c:v>27.11</c:v>
                </c:pt>
                <c:pt idx="3">
                  <c:v>31.7</c:v>
                </c:pt>
                <c:pt idx="4">
                  <c:v>35.35</c:v>
                </c:pt>
              </c:numCache>
            </c:numRef>
          </c:val>
          <c:extLst>
            <c:ext xmlns:c16="http://schemas.microsoft.com/office/drawing/2014/chart" uri="{C3380CC4-5D6E-409C-BE32-E72D297353CC}">
              <c16:uniqueId val="{00000001-EF11-434B-9483-8BC4D3991A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1.86</c:v>
                </c:pt>
                <c:pt idx="1">
                  <c:v>2.7</c:v>
                </c:pt>
                <c:pt idx="2">
                  <c:v>4.4800000000000004</c:v>
                </c:pt>
                <c:pt idx="3">
                  <c:v>4.12</c:v>
                </c:pt>
                <c:pt idx="4">
                  <c:v>-2.81</c:v>
                </c:pt>
              </c:numCache>
            </c:numRef>
          </c:val>
          <c:smooth val="0"/>
          <c:extLst>
            <c:ext xmlns:c16="http://schemas.microsoft.com/office/drawing/2014/chart" uri="{C3380CC4-5D6E-409C-BE32-E72D297353CC}">
              <c16:uniqueId val="{00000002-EF11-434B-9483-8BC4D3991A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61E-4746-A056-ACF69DEC056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1E-4746-A056-ACF69DEC056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61E-4746-A056-ACF69DEC056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61E-4746-A056-ACF69DEC056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561E-4746-A056-ACF69DEC056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5-561E-4746-A056-ACF69DEC056C}"/>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0.62</c:v>
                </c:pt>
                <c:pt idx="4">
                  <c:v>#N/A</c:v>
                </c:pt>
                <c:pt idx="5">
                  <c:v>0.13</c:v>
                </c:pt>
                <c:pt idx="6">
                  <c:v>#N/A</c:v>
                </c:pt>
                <c:pt idx="7">
                  <c:v>0.14000000000000001</c:v>
                </c:pt>
                <c:pt idx="8">
                  <c:v>#N/A</c:v>
                </c:pt>
                <c:pt idx="9">
                  <c:v>0.21</c:v>
                </c:pt>
              </c:numCache>
            </c:numRef>
          </c:val>
          <c:extLst>
            <c:ext xmlns:c16="http://schemas.microsoft.com/office/drawing/2014/chart" uri="{C3380CC4-5D6E-409C-BE32-E72D297353CC}">
              <c16:uniqueId val="{00000006-561E-4746-A056-ACF69DEC056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3.66</c:v>
                </c:pt>
                <c:pt idx="2">
                  <c:v>#N/A</c:v>
                </c:pt>
                <c:pt idx="3">
                  <c:v>2.64</c:v>
                </c:pt>
                <c:pt idx="4">
                  <c:v>#N/A</c:v>
                </c:pt>
                <c:pt idx="5">
                  <c:v>3.58</c:v>
                </c:pt>
                <c:pt idx="6">
                  <c:v>#N/A</c:v>
                </c:pt>
                <c:pt idx="7">
                  <c:v>5.57</c:v>
                </c:pt>
                <c:pt idx="8">
                  <c:v>#N/A</c:v>
                </c:pt>
                <c:pt idx="9">
                  <c:v>2.78</c:v>
                </c:pt>
              </c:numCache>
            </c:numRef>
          </c:val>
          <c:extLst>
            <c:ext xmlns:c16="http://schemas.microsoft.com/office/drawing/2014/chart" uri="{C3380CC4-5D6E-409C-BE32-E72D297353CC}">
              <c16:uniqueId val="{00000007-561E-4746-A056-ACF69DEC056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1.45</c:v>
                </c:pt>
                <c:pt idx="2">
                  <c:v>#N/A</c:v>
                </c:pt>
                <c:pt idx="3">
                  <c:v>1.54</c:v>
                </c:pt>
                <c:pt idx="4">
                  <c:v>#N/A</c:v>
                </c:pt>
                <c:pt idx="5">
                  <c:v>2.23</c:v>
                </c:pt>
                <c:pt idx="6">
                  <c:v>#N/A</c:v>
                </c:pt>
                <c:pt idx="7">
                  <c:v>2.91</c:v>
                </c:pt>
                <c:pt idx="8">
                  <c:v>#N/A</c:v>
                </c:pt>
                <c:pt idx="9">
                  <c:v>4.99</c:v>
                </c:pt>
              </c:numCache>
            </c:numRef>
          </c:val>
          <c:extLst>
            <c:ext xmlns:c16="http://schemas.microsoft.com/office/drawing/2014/chart" uri="{C3380CC4-5D6E-409C-BE32-E72D297353CC}">
              <c16:uniqueId val="{00000008-561E-4746-A056-ACF69DEC056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18.5</c:v>
                </c:pt>
                <c:pt idx="2">
                  <c:v>#N/A</c:v>
                </c:pt>
                <c:pt idx="3">
                  <c:v>19.27</c:v>
                </c:pt>
                <c:pt idx="4">
                  <c:v>#N/A</c:v>
                </c:pt>
                <c:pt idx="5">
                  <c:v>19.559999999999999</c:v>
                </c:pt>
                <c:pt idx="6">
                  <c:v>#N/A</c:v>
                </c:pt>
                <c:pt idx="7">
                  <c:v>13.88</c:v>
                </c:pt>
                <c:pt idx="8">
                  <c:v>#N/A</c:v>
                </c:pt>
                <c:pt idx="9">
                  <c:v>13.5</c:v>
                </c:pt>
              </c:numCache>
            </c:numRef>
          </c:val>
          <c:extLst>
            <c:ext xmlns:c16="http://schemas.microsoft.com/office/drawing/2014/chart" uri="{C3380CC4-5D6E-409C-BE32-E72D297353CC}">
              <c16:uniqueId val="{00000009-561E-4746-A056-ACF69DEC05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676</c:v>
                </c:pt>
                <c:pt idx="5">
                  <c:v>656</c:v>
                </c:pt>
                <c:pt idx="8">
                  <c:v>628</c:v>
                </c:pt>
                <c:pt idx="11">
                  <c:v>598</c:v>
                </c:pt>
                <c:pt idx="14">
                  <c:v>565</c:v>
                </c:pt>
              </c:numCache>
            </c:numRef>
          </c:val>
          <c:extLst>
            <c:ext xmlns:c16="http://schemas.microsoft.com/office/drawing/2014/chart" uri="{C3380CC4-5D6E-409C-BE32-E72D297353CC}">
              <c16:uniqueId val="{00000000-C77B-4F2F-8BE5-B2DA7E9997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7B-4F2F-8BE5-B2DA7E9997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13</c:v>
                </c:pt>
                <c:pt idx="6">
                  <c:v>8</c:v>
                </c:pt>
                <c:pt idx="9">
                  <c:v>12</c:v>
                </c:pt>
                <c:pt idx="12">
                  <c:v>32</c:v>
                </c:pt>
              </c:numCache>
            </c:numRef>
          </c:val>
          <c:extLst>
            <c:ext xmlns:c16="http://schemas.microsoft.com/office/drawing/2014/chart" uri="{C3380CC4-5D6E-409C-BE32-E72D297353CC}">
              <c16:uniqueId val="{00000002-C77B-4F2F-8BE5-B2DA7E9997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22</c:v>
                </c:pt>
                <c:pt idx="6">
                  <c:v>21</c:v>
                </c:pt>
                <c:pt idx="9">
                  <c:v>23</c:v>
                </c:pt>
                <c:pt idx="12">
                  <c:v>15</c:v>
                </c:pt>
              </c:numCache>
            </c:numRef>
          </c:val>
          <c:extLst>
            <c:ext xmlns:c16="http://schemas.microsoft.com/office/drawing/2014/chart" uri="{C3380CC4-5D6E-409C-BE32-E72D297353CC}">
              <c16:uniqueId val="{00000003-C77B-4F2F-8BE5-B2DA7E9997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391</c:v>
                </c:pt>
                <c:pt idx="3">
                  <c:v>357</c:v>
                </c:pt>
                <c:pt idx="6">
                  <c:v>345</c:v>
                </c:pt>
                <c:pt idx="9">
                  <c:v>337</c:v>
                </c:pt>
                <c:pt idx="12">
                  <c:v>299</c:v>
                </c:pt>
              </c:numCache>
            </c:numRef>
          </c:val>
          <c:extLst>
            <c:ext xmlns:c16="http://schemas.microsoft.com/office/drawing/2014/chart" uri="{C3380CC4-5D6E-409C-BE32-E72D297353CC}">
              <c16:uniqueId val="{00000004-C77B-4F2F-8BE5-B2DA7E9997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7B-4F2F-8BE5-B2DA7E9997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7B-4F2F-8BE5-B2DA7E9997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615</c:v>
                </c:pt>
                <c:pt idx="3">
                  <c:v>638</c:v>
                </c:pt>
                <c:pt idx="6">
                  <c:v>713</c:v>
                </c:pt>
                <c:pt idx="9">
                  <c:v>758</c:v>
                </c:pt>
                <c:pt idx="12">
                  <c:v>748</c:v>
                </c:pt>
              </c:numCache>
            </c:numRef>
          </c:val>
          <c:extLst>
            <c:ext xmlns:c16="http://schemas.microsoft.com/office/drawing/2014/chart" uri="{C3380CC4-5D6E-409C-BE32-E72D297353CC}">
              <c16:uniqueId val="{00000007-C77B-4F2F-8BE5-B2DA7E9997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365</c:v>
                </c:pt>
                <c:pt idx="2">
                  <c:v>#N/A</c:v>
                </c:pt>
                <c:pt idx="3">
                  <c:v>#N/A</c:v>
                </c:pt>
                <c:pt idx="4">
                  <c:v>374</c:v>
                </c:pt>
                <c:pt idx="5">
                  <c:v>#N/A</c:v>
                </c:pt>
                <c:pt idx="6">
                  <c:v>#N/A</c:v>
                </c:pt>
                <c:pt idx="7">
                  <c:v>459</c:v>
                </c:pt>
                <c:pt idx="8">
                  <c:v>#N/A</c:v>
                </c:pt>
                <c:pt idx="9">
                  <c:v>#N/A</c:v>
                </c:pt>
                <c:pt idx="10">
                  <c:v>532</c:v>
                </c:pt>
                <c:pt idx="11">
                  <c:v>#N/A</c:v>
                </c:pt>
                <c:pt idx="12">
                  <c:v>#N/A</c:v>
                </c:pt>
                <c:pt idx="13">
                  <c:v>529</c:v>
                </c:pt>
                <c:pt idx="14">
                  <c:v>#N/A</c:v>
                </c:pt>
              </c:numCache>
            </c:numRef>
          </c:val>
          <c:smooth val="0"/>
          <c:extLst>
            <c:ext xmlns:c16="http://schemas.microsoft.com/office/drawing/2014/chart" uri="{C3380CC4-5D6E-409C-BE32-E72D297353CC}">
              <c16:uniqueId val="{00000008-C77B-4F2F-8BE5-B2DA7E9997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6451</c:v>
                </c:pt>
                <c:pt idx="5">
                  <c:v>6025</c:v>
                </c:pt>
                <c:pt idx="8">
                  <c:v>5848</c:v>
                </c:pt>
                <c:pt idx="11">
                  <c:v>5446</c:v>
                </c:pt>
                <c:pt idx="14">
                  <c:v>5109</c:v>
                </c:pt>
              </c:numCache>
            </c:numRef>
          </c:val>
          <c:extLst>
            <c:ext xmlns:c16="http://schemas.microsoft.com/office/drawing/2014/chart" uri="{C3380CC4-5D6E-409C-BE32-E72D297353CC}">
              <c16:uniqueId val="{00000000-C066-458B-9F85-398772C353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c:v>
                </c:pt>
                <c:pt idx="5">
                  <c:v>87</c:v>
                </c:pt>
                <c:pt idx="8">
                  <c:v>72</c:v>
                </c:pt>
                <c:pt idx="11">
                  <c:v>63</c:v>
                </c:pt>
                <c:pt idx="14">
                  <c:v>53</c:v>
                </c:pt>
              </c:numCache>
            </c:numRef>
          </c:val>
          <c:extLst>
            <c:ext xmlns:c16="http://schemas.microsoft.com/office/drawing/2014/chart" uri="{C3380CC4-5D6E-409C-BE32-E72D297353CC}">
              <c16:uniqueId val="{00000001-C066-458B-9F85-398772C353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1838</c:v>
                </c:pt>
                <c:pt idx="5">
                  <c:v>2067</c:v>
                </c:pt>
                <c:pt idx="8">
                  <c:v>2496</c:v>
                </c:pt>
                <c:pt idx="11">
                  <c:v>2989</c:v>
                </c:pt>
                <c:pt idx="14">
                  <c:v>3269</c:v>
                </c:pt>
              </c:numCache>
            </c:numRef>
          </c:val>
          <c:extLst>
            <c:ext xmlns:c16="http://schemas.microsoft.com/office/drawing/2014/chart" uri="{C3380CC4-5D6E-409C-BE32-E72D297353CC}">
              <c16:uniqueId val="{00000002-C066-458B-9F85-398772C353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66-458B-9F85-398772C353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66-458B-9F85-398772C353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6-458B-9F85-398772C353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344</c:v>
                </c:pt>
                <c:pt idx="3">
                  <c:v>260</c:v>
                </c:pt>
                <c:pt idx="6">
                  <c:v>260</c:v>
                </c:pt>
                <c:pt idx="9">
                  <c:v>354</c:v>
                </c:pt>
                <c:pt idx="12">
                  <c:v>282</c:v>
                </c:pt>
              </c:numCache>
            </c:numRef>
          </c:val>
          <c:extLst>
            <c:ext xmlns:c16="http://schemas.microsoft.com/office/drawing/2014/chart" uri="{C3380CC4-5D6E-409C-BE32-E72D297353CC}">
              <c16:uniqueId val="{00000006-C066-458B-9F85-398772C353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c:v>
                </c:pt>
                <c:pt idx="3">
                  <c:v>76</c:v>
                </c:pt>
                <c:pt idx="6">
                  <c:v>69</c:v>
                </c:pt>
                <c:pt idx="9">
                  <c:v>54</c:v>
                </c:pt>
                <c:pt idx="12">
                  <c:v>80</c:v>
                </c:pt>
              </c:numCache>
            </c:numRef>
          </c:val>
          <c:extLst>
            <c:ext xmlns:c16="http://schemas.microsoft.com/office/drawing/2014/chart" uri="{C3380CC4-5D6E-409C-BE32-E72D297353CC}">
              <c16:uniqueId val="{00000007-C066-458B-9F85-398772C353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2715</c:v>
                </c:pt>
                <c:pt idx="3">
                  <c:v>2600</c:v>
                </c:pt>
                <c:pt idx="6">
                  <c:v>2464</c:v>
                </c:pt>
                <c:pt idx="9">
                  <c:v>2225</c:v>
                </c:pt>
                <c:pt idx="12">
                  <c:v>2029</c:v>
                </c:pt>
              </c:numCache>
            </c:numRef>
          </c:val>
          <c:extLst>
            <c:ext xmlns:c16="http://schemas.microsoft.com/office/drawing/2014/chart" uri="{C3380CC4-5D6E-409C-BE32-E72D297353CC}">
              <c16:uniqueId val="{00000008-C066-458B-9F85-398772C353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c:v>
                </c:pt>
                <c:pt idx="3">
                  <c:v>25</c:v>
                </c:pt>
                <c:pt idx="6">
                  <c:v>176</c:v>
                </c:pt>
                <c:pt idx="9">
                  <c:v>376</c:v>
                </c:pt>
                <c:pt idx="12">
                  <c:v>364</c:v>
                </c:pt>
              </c:numCache>
            </c:numRef>
          </c:val>
          <c:extLst>
            <c:ext xmlns:c16="http://schemas.microsoft.com/office/drawing/2014/chart" uri="{C3380CC4-5D6E-409C-BE32-E72D297353CC}">
              <c16:uniqueId val="{00000009-C066-458B-9F85-398772C353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7145</c:v>
                </c:pt>
                <c:pt idx="3">
                  <c:v>7115</c:v>
                </c:pt>
                <c:pt idx="6">
                  <c:v>6757</c:v>
                </c:pt>
                <c:pt idx="9">
                  <c:v>6190</c:v>
                </c:pt>
                <c:pt idx="12">
                  <c:v>5831</c:v>
                </c:pt>
              </c:numCache>
            </c:numRef>
          </c:val>
          <c:extLst>
            <c:ext xmlns:c16="http://schemas.microsoft.com/office/drawing/2014/chart" uri="{C3380CC4-5D6E-409C-BE32-E72D297353CC}">
              <c16:uniqueId val="{0000000A-C066-458B-9F85-398772C353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2008</c:v>
                </c:pt>
                <c:pt idx="2">
                  <c:v>#N/A</c:v>
                </c:pt>
                <c:pt idx="3">
                  <c:v>#N/A</c:v>
                </c:pt>
                <c:pt idx="4">
                  <c:v>1897</c:v>
                </c:pt>
                <c:pt idx="5">
                  <c:v>#N/A</c:v>
                </c:pt>
                <c:pt idx="6">
                  <c:v>#N/A</c:v>
                </c:pt>
                <c:pt idx="7">
                  <c:v>1310</c:v>
                </c:pt>
                <c:pt idx="8">
                  <c:v>#N/A</c:v>
                </c:pt>
                <c:pt idx="9">
                  <c:v>#N/A</c:v>
                </c:pt>
                <c:pt idx="10">
                  <c:v>701</c:v>
                </c:pt>
                <c:pt idx="11">
                  <c:v>#N/A</c:v>
                </c:pt>
                <c:pt idx="12">
                  <c:v>#N/A</c:v>
                </c:pt>
                <c:pt idx="13">
                  <c:v>155</c:v>
                </c:pt>
                <c:pt idx="14">
                  <c:v>#N/A</c:v>
                </c:pt>
              </c:numCache>
            </c:numRef>
          </c:val>
          <c:smooth val="0"/>
          <c:extLst>
            <c:ext xmlns:c16="http://schemas.microsoft.com/office/drawing/2014/chart" uri="{C3380CC4-5D6E-409C-BE32-E72D297353CC}">
              <c16:uniqueId val="{0000000B-C066-458B-9F85-398772C353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1056</c:v>
                </c:pt>
                <c:pt idx="1">
                  <c:v>1210</c:v>
                </c:pt>
                <c:pt idx="2">
                  <c:v>1341</c:v>
                </c:pt>
              </c:numCache>
            </c:numRef>
          </c:val>
          <c:extLst>
            <c:ext xmlns:c16="http://schemas.microsoft.com/office/drawing/2014/chart" uri="{C3380CC4-5D6E-409C-BE32-E72D297353CC}">
              <c16:uniqueId val="{00000000-5523-479C-B73C-F7CF814ADD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253</c:v>
                </c:pt>
                <c:pt idx="1">
                  <c:v>279</c:v>
                </c:pt>
                <c:pt idx="2">
                  <c:v>359</c:v>
                </c:pt>
              </c:numCache>
            </c:numRef>
          </c:val>
          <c:extLst>
            <c:ext xmlns:c16="http://schemas.microsoft.com/office/drawing/2014/chart" uri="{C3380CC4-5D6E-409C-BE32-E72D297353CC}">
              <c16:uniqueId val="{00000001-5523-479C-B73C-F7CF814ADD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973</c:v>
                </c:pt>
                <c:pt idx="1">
                  <c:v>1267</c:v>
                </c:pt>
                <c:pt idx="2">
                  <c:v>1348</c:v>
                </c:pt>
              </c:numCache>
            </c:numRef>
          </c:val>
          <c:extLst>
            <c:ext xmlns:c16="http://schemas.microsoft.com/office/drawing/2014/chart" uri="{C3380CC4-5D6E-409C-BE32-E72D297353CC}">
              <c16:uniqueId val="{00000002-5523-479C-B73C-F7CF814ADD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7,920
189.36
7,071,594
6,915,964
105,499
3,793,109
5,830,537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白馬村の主要な税目は固定資産税であり、景気など左右されない安定した税収のため財政力指数も安定している。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170039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119239</xdr:rowOff>
    </xdr:from>
    <xdr:to>
      <xdr:col>15</xdr:col>
      <xdr:colOff>133350</xdr:colOff>
      <xdr:row>42</xdr:row>
      <xdr:rowOff>49389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震災による災害復旧事業、広域ごみ処理施設建設の負担金、給食センター建設など立て続けに行った大規模事業により分子の公債費は高止まりしており、現在の水準を維持するよう努める必要がある。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109855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606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48048</xdr:rowOff>
    </xdr:from>
    <xdr:to>
      <xdr:col>19</xdr:col>
      <xdr:colOff>133350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16359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48048</xdr:rowOff>
    </xdr:from>
    <xdr:to>
      <xdr:col>15</xdr:col>
      <xdr:colOff>82550</xdr:colOff>
      <xdr:row>59</xdr:row>
      <xdr:rowOff>156633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163598"/>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61</xdr:row>
      <xdr:rowOff>127423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27218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75582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168698</xdr:rowOff>
    </xdr:from>
    <xdr:to>
      <xdr:col>15</xdr:col>
      <xdr:colOff>133350</xdr:colOff>
      <xdr:row>59</xdr:row>
      <xdr:rowOff>98848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109025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105833</xdr:rowOff>
    </xdr:from>
    <xdr:to>
      <xdr:col>11</xdr:col>
      <xdr:colOff>82550</xdr:colOff>
      <xdr:row>60</xdr:row>
      <xdr:rowOff>35983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游ゴシック" panose="020B0400000000000000" pitchFamily="50" charset="-128"/>
              <a:ea typeface="游ゴシック" panose="020B0400000000000000" pitchFamily="50" charset="-128"/>
            </a:rPr>
            <a:t>3</a:t>
          </a:r>
          <a:r>
            <a:rPr kumimoji="1" lang="ja-JP" altLang="en-US" sz="1100">
              <a:latin typeface="游ゴシック" panose="020B0400000000000000" pitchFamily="50" charset="-128"/>
              <a:ea typeface="游ゴシック" panose="020B0400000000000000" pitchFamily="50" charset="-128"/>
            </a:rPr>
            <a:t>月の降雪の影響により除雪委託料による維持補修費の増額はあるものの、人件費は前年度末に退職職員が多かったことや育児休業を取得する職員が多かったことによる減小、物件費も前年度に都市計画基礎資料作成のため、</a:t>
          </a:r>
          <a:r>
            <a:rPr kumimoji="1" lang="en-US" altLang="ja-JP" sz="1100">
              <a:latin typeface="游ゴシック" panose="020B0400000000000000" pitchFamily="50" charset="-128"/>
              <a:ea typeface="游ゴシック" panose="020B0400000000000000" pitchFamily="50" charset="-128"/>
            </a:rPr>
            <a:t>5</a:t>
          </a:r>
          <a:r>
            <a:rPr kumimoji="1" lang="ja-JP" altLang="en-US" sz="1100">
              <a:latin typeface="游ゴシック" panose="020B0400000000000000" pitchFamily="50" charset="-128"/>
              <a:ea typeface="游ゴシック" panose="020B0400000000000000" pitchFamily="50" charset="-128"/>
            </a:rPr>
            <a:t>年に一度行う航空写真撮影委託料があったことや、人件費の減に伴う社会保険料の減小により若干の改善となった。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104812</xdr:rowOff>
    </xdr:from>
    <xdr:to>
      <xdr:col>23</xdr:col>
      <xdr:colOff>133350</xdr:colOff>
      <xdr:row>82</xdr:row>
      <xdr:rowOff>120253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63712"/>
          <a:ext cx="838200" cy="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120253</xdr:rowOff>
    </xdr:from>
    <xdr:to>
      <xdr:col>19</xdr:col>
      <xdr:colOff>133350</xdr:colOff>
      <xdr:row>82</xdr:row>
      <xdr:rowOff>135034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79153"/>
          <a:ext cx="889000" cy="1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95217</xdr:rowOff>
    </xdr:from>
    <xdr:to>
      <xdr:col>15</xdr:col>
      <xdr:colOff>82550</xdr:colOff>
      <xdr:row>82</xdr:row>
      <xdr:rowOff>135034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4117"/>
          <a:ext cx="889000" cy="3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171088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28249</xdr:rowOff>
    </xdr:from>
    <xdr:to>
      <xdr:col>11</xdr:col>
      <xdr:colOff>31750</xdr:colOff>
      <xdr:row>82</xdr:row>
      <xdr:rowOff>95217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7149"/>
          <a:ext cx="8890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54012</xdr:rowOff>
    </xdr:from>
    <xdr:to>
      <xdr:col>23</xdr:col>
      <xdr:colOff>184150</xdr:colOff>
      <xdr:row>82</xdr:row>
      <xdr:rowOff>155612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70539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69453</xdr:rowOff>
    </xdr:from>
    <xdr:to>
      <xdr:col>19</xdr:col>
      <xdr:colOff>184150</xdr:colOff>
      <xdr:row>82</xdr:row>
      <xdr:rowOff>171053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9780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97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84234</xdr:rowOff>
    </xdr:from>
    <xdr:to>
      <xdr:col>15</xdr:col>
      <xdr:colOff>133350</xdr:colOff>
      <xdr:row>83</xdr:row>
      <xdr:rowOff>14384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170611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44417</xdr:rowOff>
    </xdr:from>
    <xdr:to>
      <xdr:col>11</xdr:col>
      <xdr:colOff>82550</xdr:colOff>
      <xdr:row>82</xdr:row>
      <xdr:rowOff>146017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0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156194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7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148899</xdr:rowOff>
    </xdr:from>
    <xdr:to>
      <xdr:col>7</xdr:col>
      <xdr:colOff>31750</xdr:colOff>
      <xdr:row>82</xdr:row>
      <xdr:rowOff>79049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89226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計画的な若手職員の採用増加により類似団体平均とほぼ同水準を維持している。今後も適正な数値の維持を図っていく。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113091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823318"/>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78618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658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21166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65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36182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78618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658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34368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77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27818</xdr:rowOff>
    </xdr:from>
    <xdr:to>
      <xdr:col>77</xdr:col>
      <xdr:colOff>95250</xdr:colOff>
      <xdr:row>86</xdr:row>
      <xdr:rowOff>129418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ここ数年の業務量の増加により、計画的に職員採用を進めているが、若年層の退職が多く類似団体より低い水準となっている。今後も適正かつ計画的な職員採用を進めていく</a:t>
          </a:r>
          <a:r>
            <a:rPr kumimoji="1" lang="en-US" altLang="ja-JP" sz="1100">
              <a:solidFill>
                <a:schemeClr val="dk1"/>
              </a:solidFill>
              <a:effectLst/>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61</xdr:row>
      <xdr:rowOff>339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04898"/>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339</xdr:rowOff>
    </xdr:from>
    <xdr:to>
      <xdr:col>77</xdr:col>
      <xdr:colOff>44450</xdr:colOff>
      <xdr:row>61</xdr:row>
      <xdr:rowOff>27686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58789"/>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13208</xdr:rowOff>
    </xdr:from>
    <xdr:to>
      <xdr:col>72</xdr:col>
      <xdr:colOff>203200</xdr:colOff>
      <xdr:row>61</xdr:row>
      <xdr:rowOff>27686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716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107442</xdr:rowOff>
    </xdr:from>
    <xdr:to>
      <xdr:col>68</xdr:col>
      <xdr:colOff>152400</xdr:colOff>
      <xdr:row>61</xdr:row>
      <xdr:rowOff>13208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944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120989</xdr:rowOff>
    </xdr:from>
    <xdr:to>
      <xdr:col>77</xdr:col>
      <xdr:colOff>95250</xdr:colOff>
      <xdr:row>61</xdr:row>
      <xdr:rowOff>51139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61316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7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148336</xdr:rowOff>
    </xdr:from>
    <xdr:to>
      <xdr:col>73</xdr:col>
      <xdr:colOff>44450</xdr:colOff>
      <xdr:row>61</xdr:row>
      <xdr:rowOff>78486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88663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133858</xdr:rowOff>
    </xdr:from>
    <xdr:to>
      <xdr:col>68</xdr:col>
      <xdr:colOff>203200</xdr:colOff>
      <xdr:row>61</xdr:row>
      <xdr:rowOff>64008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74185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56642</xdr:rowOff>
    </xdr:from>
    <xdr:to>
      <xdr:col>64</xdr:col>
      <xdr:colOff>152400</xdr:colOff>
      <xdr:row>60</xdr:row>
      <xdr:rowOff>158242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168419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年の震災による災害復旧事業債、広域ごみ処理施設建設の負担金、給食センター建設など立て続けに行った大規模事業による新規発行債の元金償還開始から、近年公債費は増加傾向となり、</a:t>
          </a:r>
          <a:r>
            <a:rPr kumimoji="1" lang="ja-JP" altLang="en-US" sz="1100">
              <a:solidFill>
                <a:schemeClr val="dk1"/>
              </a:solidFill>
              <a:effectLst/>
              <a:latin typeface="+mn-lt"/>
              <a:ea typeface="+mn-ea"/>
              <a:cs typeface="+mn-cs"/>
            </a:rPr>
            <a:t>また、ごみ処理広域化・し尿処理に係る費用負担も増加となることから、</a:t>
          </a:r>
          <a:r>
            <a:rPr kumimoji="1" lang="ja-JP" altLang="ja-JP" sz="1100">
              <a:solidFill>
                <a:schemeClr val="dk1"/>
              </a:solidFill>
              <a:effectLst/>
              <a:latin typeface="+mn-lt"/>
              <a:ea typeface="+mn-ea"/>
              <a:cs typeface="+mn-cs"/>
            </a:rPr>
            <a:t>今後も実質公債費比率は</a:t>
          </a:r>
          <a:r>
            <a:rPr kumimoji="1" lang="ja-JP" altLang="en-US" sz="1100">
              <a:solidFill>
                <a:schemeClr val="dk1"/>
              </a:solidFill>
              <a:effectLst/>
              <a:latin typeface="+mn-lt"/>
              <a:ea typeface="+mn-ea"/>
              <a:cs typeface="+mn-cs"/>
            </a:rPr>
            <a:t>上昇する見込みである。令和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年度において、</a:t>
          </a:r>
          <a:r>
            <a:rPr kumimoji="1" lang="ja-JP" altLang="ja-JP" sz="1100">
              <a:solidFill>
                <a:schemeClr val="dk1"/>
              </a:solidFill>
              <a:effectLst/>
              <a:latin typeface="+mn-lt"/>
              <a:ea typeface="+mn-ea"/>
              <a:cs typeface="+mn-cs"/>
            </a:rPr>
            <a:t>繰り上げ償還</a:t>
          </a:r>
          <a:r>
            <a:rPr kumimoji="1" lang="ja-JP" altLang="en-US" sz="1100">
              <a:solidFill>
                <a:schemeClr val="dk1"/>
              </a:solidFill>
              <a:effectLst/>
              <a:latin typeface="+mn-lt"/>
              <a:ea typeface="+mn-ea"/>
              <a:cs typeface="+mn-cs"/>
            </a:rPr>
            <a:t>を行い</a:t>
          </a:r>
          <a:r>
            <a:rPr kumimoji="1" lang="ja-JP" altLang="ja-JP" sz="1100">
              <a:solidFill>
                <a:schemeClr val="dk1"/>
              </a:solidFill>
              <a:effectLst/>
              <a:latin typeface="+mn-lt"/>
              <a:ea typeface="+mn-ea"/>
              <a:cs typeface="+mn-cs"/>
            </a:rPr>
            <a:t>、実質公債費比率の上昇抑制に努める。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97536</xdr:rowOff>
    </xdr:from>
    <xdr:to>
      <xdr:col>81</xdr:col>
      <xdr:colOff>44450</xdr:colOff>
      <xdr:row>45</xdr:row>
      <xdr:rowOff>51562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64133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153162</xdr:rowOff>
    </xdr:from>
    <xdr:to>
      <xdr:col>77</xdr:col>
      <xdr:colOff>44450</xdr:colOff>
      <xdr:row>44</xdr:row>
      <xdr:rowOff>97536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5255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43</xdr:row>
      <xdr:rowOff>153162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386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43</xdr:row>
      <xdr:rowOff>66294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131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762</xdr:rowOff>
    </xdr:from>
    <xdr:to>
      <xdr:col>81</xdr:col>
      <xdr:colOff>95250</xdr:colOff>
      <xdr:row>45</xdr:row>
      <xdr:rowOff>102362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68089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61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46736</xdr:rowOff>
    </xdr:from>
    <xdr:to>
      <xdr:col>77</xdr:col>
      <xdr:colOff>95250</xdr:colOff>
      <xdr:row>44</xdr:row>
      <xdr:rowOff>148336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133113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新規発行債を元金償還額以下にして地方債残高を減らし、控除する充当可能基金の増加などもあり将来負担比率は減少した。今後も健全財政に努めていく。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165372</xdr:rowOff>
    </xdr:from>
    <xdr:to>
      <xdr:col>81</xdr:col>
      <xdr:colOff>44450</xdr:colOff>
      <xdr:row>15</xdr:row>
      <xdr:rowOff>115479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394222"/>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115479</xdr:rowOff>
    </xdr:from>
    <xdr:to>
      <xdr:col>77</xdr:col>
      <xdr:colOff>44450</xdr:colOff>
      <xdr:row>17</xdr:row>
      <xdr:rowOff>87993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687229"/>
          <a:ext cx="889000" cy="3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87993</xdr:rowOff>
    </xdr:from>
    <xdr:to>
      <xdr:col>72</xdr:col>
      <xdr:colOff>203200</xdr:colOff>
      <xdr:row>19</xdr:row>
      <xdr:rowOff>155303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002643"/>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155303</xdr:rowOff>
    </xdr:from>
    <xdr:to>
      <xdr:col>68</xdr:col>
      <xdr:colOff>152400</xdr:colOff>
      <xdr:row>20</xdr:row>
      <xdr:rowOff>102779</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412853"/>
          <a:ext cx="889000" cy="1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92166</xdr:rowOff>
    </xdr:from>
    <xdr:to>
      <xdr:col>68</xdr:col>
      <xdr:colOff>203200</xdr:colOff>
      <xdr:row>14</xdr:row>
      <xdr:rowOff>22316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114572</xdr:rowOff>
    </xdr:from>
    <xdr:to>
      <xdr:col>81</xdr:col>
      <xdr:colOff>95250</xdr:colOff>
      <xdr:row>14</xdr:row>
      <xdr:rowOff>44722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3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86649</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64679</xdr:rowOff>
    </xdr:from>
    <xdr:to>
      <xdr:col>77</xdr:col>
      <xdr:colOff>95250</xdr:colOff>
      <xdr:row>15</xdr:row>
      <xdr:rowOff>166279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63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151056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72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37193</xdr:rowOff>
    </xdr:from>
    <xdr:to>
      <xdr:col>73</xdr:col>
      <xdr:colOff>44450</xdr:colOff>
      <xdr:row>17</xdr:row>
      <xdr:rowOff>138793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123570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104503</xdr:rowOff>
    </xdr:from>
    <xdr:to>
      <xdr:col>68</xdr:col>
      <xdr:colOff>203200</xdr:colOff>
      <xdr:row>20</xdr:row>
      <xdr:rowOff>34653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3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19430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44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51979</xdr:rowOff>
    </xdr:from>
    <xdr:to>
      <xdr:col>64</xdr:col>
      <xdr:colOff>152400</xdr:colOff>
      <xdr:row>20</xdr:row>
      <xdr:rowOff>153579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4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138356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56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7,920
189.36
7,071,594
6,915,964
105,499
3,793,109
5,830,537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今後、会計年度任用職員制度や地域おこし協力隊員、集落支援員の活用、退職職員の再任用などにより数値の増加が予測されるが、適正かつ計画的な職員採用などに努める。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4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267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xdr:rowOff>
    </xdr:from>
    <xdr:to>
      <xdr:col>11</xdr:col>
      <xdr:colOff>9525</xdr:colOff>
      <xdr:row>35</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寄附金の増加に伴い、ふるさと納税事業の返礼業務委託料増額などにより物件費に係る経常収支比率は上昇している。委託内容の厳選などにより事業費の減少を目指していく。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163576</xdr:rowOff>
    </xdr:from>
    <xdr:to>
      <xdr:col>82</xdr:col>
      <xdr:colOff>107950</xdr:colOff>
      <xdr:row>17</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0677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604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83566</xdr:rowOff>
    </xdr:from>
    <xdr:to>
      <xdr:col>73</xdr:col>
      <xdr:colOff>180975</xdr:colOff>
      <xdr:row>16</xdr:row>
      <xdr:rowOff>17272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553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16</xdr:row>
      <xdr:rowOff>154432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55316"/>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112776</xdr:rowOff>
    </xdr:from>
    <xdr:to>
      <xdr:col>78</xdr:col>
      <xdr:colOff>120650</xdr:colOff>
      <xdr:row>17</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53103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2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137922</xdr:rowOff>
    </xdr:from>
    <xdr:to>
      <xdr:col>74</xdr:col>
      <xdr:colOff>31750</xdr:colOff>
      <xdr:row>16</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78249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村単独事業では、福祉医療費の支給範囲を小中学生の通院、高校生の通院・入院、身障４級の入院、療育</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２の通院・入院、精神３級の通院・入院まで拡大しているが、当村では生活保護費の支出がないため、類似団体平均を下回っている。引き続き経費抑制に努める。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88900</xdr:rowOff>
    </xdr:from>
    <xdr:to>
      <xdr:col>24</xdr:col>
      <xdr:colOff>25400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004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107950</xdr:rowOff>
    </xdr:from>
    <xdr:to>
      <xdr:col>19</xdr:col>
      <xdr:colOff>187325</xdr:colOff>
      <xdr:row>52</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52</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53</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023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38100</xdr:rowOff>
    </xdr:from>
    <xdr:to>
      <xdr:col>24</xdr:col>
      <xdr:colOff>76200</xdr:colOff>
      <xdr:row>52</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118127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57150</xdr:rowOff>
    </xdr:from>
    <xdr:to>
      <xdr:col>20</xdr:col>
      <xdr:colOff>38100</xdr:colOff>
      <xdr:row>52</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168927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74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95250</xdr:rowOff>
    </xdr:from>
    <xdr:to>
      <xdr:col>15</xdr:col>
      <xdr:colOff>149225</xdr:colOff>
      <xdr:row>53</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元年度からの下水道事業会計の地方公営企業法適用により、その性質がその他（繰出金）から補助費等に変わったため、類似団体平均より低い水準を維持している。引き続き適正な数値の維持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35560</xdr:rowOff>
    </xdr:from>
    <xdr:to>
      <xdr:col>82</xdr:col>
      <xdr:colOff>107950</xdr:colOff>
      <xdr:row>54</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938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293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163830</xdr:rowOff>
    </xdr:from>
    <xdr:to>
      <xdr:col>82</xdr:col>
      <xdr:colOff>158750</xdr:colOff>
      <xdr:row>54</xdr:row>
      <xdr:rowOff>93980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8907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156210</xdr:rowOff>
    </xdr:from>
    <xdr:to>
      <xdr:col>78</xdr:col>
      <xdr:colOff>120650</xdr:colOff>
      <xdr:row>54</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96537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1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観光地として観光団体への補助費が多く、また令和元年度からの下水道事業会計の地方公営企業法適用により、その性質がその他（繰出金）から補助費等に変わって、類似団体平均を上回っている。今後は補助金交付算定の明確な基準を設けるなどして、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108712</xdr:rowOff>
    </xdr:from>
    <xdr:to>
      <xdr:col>82</xdr:col>
      <xdr:colOff>107950</xdr:colOff>
      <xdr:row>38</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6238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85852</xdr:rowOff>
    </xdr:from>
    <xdr:to>
      <xdr:col>78</xdr:col>
      <xdr:colOff>69850</xdr:colOff>
      <xdr:row>38</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85852</xdr:rowOff>
    </xdr:from>
    <xdr:to>
      <xdr:col>73</xdr:col>
      <xdr:colOff>180975</xdr:colOff>
      <xdr:row>39</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009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33274</xdr:rowOff>
    </xdr:from>
    <xdr:to>
      <xdr:col>69</xdr:col>
      <xdr:colOff>92075</xdr:colOff>
      <xdr:row>39</xdr:row>
      <xdr:rowOff>110998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7198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35052</xdr:rowOff>
    </xdr:from>
    <xdr:to>
      <xdr:col>74</xdr:col>
      <xdr:colOff>31750</xdr:colOff>
      <xdr:row>38</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121429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153924</xdr:rowOff>
    </xdr:from>
    <xdr:to>
      <xdr:col>69</xdr:col>
      <xdr:colOff>142875</xdr:colOff>
      <xdr:row>39</xdr:row>
      <xdr:rowOff>84074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68851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60198</xdr:rowOff>
    </xdr:from>
    <xdr:to>
      <xdr:col>65</xdr:col>
      <xdr:colOff>53975</xdr:colOff>
      <xdr:row>39</xdr:row>
      <xdr:rowOff>161798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146575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事業の抑制によりしばらくは公債費の減少が続いていたが、平成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の震災復旧関連事業や広域ごみ処理施設建設負担金、給食センター建設など立て続けに行った大規模事業により、新規発行債が増加した。その影響で今後も地方債の元利償還額が膨らみ、公債費は増加見込みである。今後も引き続き、新規発行債の償還期間を長期にして利率は見積もり徴取による低利を図り、公債費増加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241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914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適正な定員管理などによる人件費の減少、生活保護費の支出がない扶助費などにより、全体的に数値も減少し、類似団体も大きく下回っている。今後もこの水準を維持するよう努める。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75</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90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53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75</xdr:row>
      <xdr:rowOff>8890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53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xdr:rowOff>
    </xdr:from>
    <xdr:to>
      <xdr:col>69</xdr:col>
      <xdr:colOff>92075</xdr:colOff>
      <xdr:row>76</xdr:row>
      <xdr:rowOff>157480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676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xdr:rowOff>
    </xdr:from>
    <xdr:to>
      <xdr:col>82</xdr:col>
      <xdr:colOff>158750</xdr:colOff>
      <xdr:row>75</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27957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15240</xdr:rowOff>
    </xdr:from>
    <xdr:to>
      <xdr:col>74</xdr:col>
      <xdr:colOff>31750</xdr:colOff>
      <xdr:row>74</xdr:row>
      <xdr:rowOff>116840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127017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47007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152900</xdr:rowOff>
    </xdr:from>
    <xdr:to>
      <xdr:col>29</xdr:col>
      <xdr:colOff>127000</xdr:colOff>
      <xdr:row>19</xdr:row>
      <xdr:rowOff>37983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86625"/>
          <a:ext cx="647700" cy="56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124973</xdr:rowOff>
    </xdr:from>
    <xdr:to>
      <xdr:col>26</xdr:col>
      <xdr:colOff>50800</xdr:colOff>
      <xdr:row>18</xdr:row>
      <xdr:rowOff>152900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8698"/>
          <a:ext cx="698500" cy="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124973</xdr:rowOff>
    </xdr:from>
    <xdr:to>
      <xdr:col>22</xdr:col>
      <xdr:colOff>114300</xdr:colOff>
      <xdr:row>18</xdr:row>
      <xdr:rowOff>137599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8698"/>
          <a:ext cx="698500" cy="12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137599</xdr:rowOff>
    </xdr:from>
    <xdr:to>
      <xdr:col>18</xdr:col>
      <xdr:colOff>177800</xdr:colOff>
      <xdr:row>19</xdr:row>
      <xdr:rowOff>75123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71324"/>
          <a:ext cx="698500" cy="10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158633</xdr:rowOff>
    </xdr:from>
    <xdr:to>
      <xdr:col>29</xdr:col>
      <xdr:colOff>177800</xdr:colOff>
      <xdr:row>19</xdr:row>
      <xdr:rowOff>88783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92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130710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6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102100</xdr:rowOff>
    </xdr:from>
    <xdr:to>
      <xdr:col>26</xdr:col>
      <xdr:colOff>101600</xdr:colOff>
      <xdr:row>19</xdr:row>
      <xdr:rowOff>32250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5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17027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74173</xdr:rowOff>
    </xdr:from>
    <xdr:to>
      <xdr:col>22</xdr:col>
      <xdr:colOff>165100</xdr:colOff>
      <xdr:row>19</xdr:row>
      <xdr:rowOff>4323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160550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86799</xdr:rowOff>
    </xdr:from>
    <xdr:to>
      <xdr:col>19</xdr:col>
      <xdr:colOff>38100</xdr:colOff>
      <xdr:row>19</xdr:row>
      <xdr:rowOff>16949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2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24323</xdr:rowOff>
    </xdr:from>
    <xdr:to>
      <xdr:col>15</xdr:col>
      <xdr:colOff>101600</xdr:colOff>
      <xdr:row>19</xdr:row>
      <xdr:rowOff>125923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110700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9189</xdr:rowOff>
    </xdr:from>
    <xdr:to>
      <xdr:col>29</xdr:col>
      <xdr:colOff>127000</xdr:colOff>
      <xdr:row>35</xdr:row>
      <xdr:rowOff>57865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19539"/>
          <a:ext cx="647700" cy="4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9189</xdr:rowOff>
    </xdr:from>
    <xdr:to>
      <xdr:col>26</xdr:col>
      <xdr:colOff>50800</xdr:colOff>
      <xdr:row>35</xdr:row>
      <xdr:rowOff>122379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619539"/>
          <a:ext cx="698500" cy="113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122379</xdr:rowOff>
    </xdr:from>
    <xdr:to>
      <xdr:col>22</xdr:col>
      <xdr:colOff>114300</xdr:colOff>
      <xdr:row>35</xdr:row>
      <xdr:rowOff>295903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32729"/>
          <a:ext cx="698500" cy="17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295903</xdr:rowOff>
    </xdr:from>
    <xdr:to>
      <xdr:col>18</xdr:col>
      <xdr:colOff>177800</xdr:colOff>
      <xdr:row>36</xdr:row>
      <xdr:rowOff>31935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06253"/>
          <a:ext cx="698500" cy="7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7065</xdr:rowOff>
    </xdr:from>
    <xdr:to>
      <xdr:col>29</xdr:col>
      <xdr:colOff>177800</xdr:colOff>
      <xdr:row>35</xdr:row>
      <xdr:rowOff>108665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1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195042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6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301289</xdr:rowOff>
    </xdr:from>
    <xdr:to>
      <xdr:col>26</xdr:col>
      <xdr:colOff>101600</xdr:colOff>
      <xdr:row>35</xdr:row>
      <xdr:rowOff>59989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56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70166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337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71579</xdr:rowOff>
    </xdr:from>
    <xdr:to>
      <xdr:col>22</xdr:col>
      <xdr:colOff>165100</xdr:colOff>
      <xdr:row>35</xdr:row>
      <xdr:rowOff>173179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81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183356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5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245103</xdr:rowOff>
    </xdr:from>
    <xdr:to>
      <xdr:col>19</xdr:col>
      <xdr:colOff>38100</xdr:colOff>
      <xdr:row>36</xdr:row>
      <xdr:rowOff>3803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5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2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324035</xdr:rowOff>
    </xdr:from>
    <xdr:to>
      <xdr:col>15</xdr:col>
      <xdr:colOff>101600</xdr:colOff>
      <xdr:row>36</xdr:row>
      <xdr:rowOff>82735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34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92912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7,920
189.36
7,071,594
6,915,964
105,499
3,793,109
5,830,537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39703</xdr:rowOff>
    </xdr:from>
    <xdr:to>
      <xdr:col>24</xdr:col>
      <xdr:colOff>63500</xdr:colOff>
      <xdr:row>36</xdr:row>
      <xdr:rowOff>85537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11903"/>
          <a:ext cx="838200" cy="4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17307</xdr:rowOff>
    </xdr:from>
    <xdr:to>
      <xdr:col>19</xdr:col>
      <xdr:colOff>177800</xdr:colOff>
      <xdr:row>36</xdr:row>
      <xdr:rowOff>39703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89507"/>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17307</xdr:rowOff>
    </xdr:from>
    <xdr:to>
      <xdr:col>15</xdr:col>
      <xdr:colOff>50800</xdr:colOff>
      <xdr:row>36</xdr:row>
      <xdr:rowOff>26642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950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26642</xdr:rowOff>
    </xdr:from>
    <xdr:to>
      <xdr:col>10</xdr:col>
      <xdr:colOff>114300</xdr:colOff>
      <xdr:row>36</xdr:row>
      <xdr:rowOff>169913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8842"/>
          <a:ext cx="889000" cy="1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34737</xdr:rowOff>
    </xdr:from>
    <xdr:to>
      <xdr:col>24</xdr:col>
      <xdr:colOff>114300</xdr:colOff>
      <xdr:row>36</xdr:row>
      <xdr:rowOff>136337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0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13164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8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160353</xdr:rowOff>
    </xdr:from>
    <xdr:to>
      <xdr:col>20</xdr:col>
      <xdr:colOff>38100</xdr:colOff>
      <xdr:row>36</xdr:row>
      <xdr:rowOff>90503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6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81630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5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137957</xdr:rowOff>
    </xdr:from>
    <xdr:to>
      <xdr:col>15</xdr:col>
      <xdr:colOff>101600</xdr:colOff>
      <xdr:row>36</xdr:row>
      <xdr:rowOff>68107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59234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3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147292</xdr:rowOff>
    </xdr:from>
    <xdr:to>
      <xdr:col>10</xdr:col>
      <xdr:colOff>165100</xdr:colOff>
      <xdr:row>36</xdr:row>
      <xdr:rowOff>77442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68569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24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119113</xdr:rowOff>
    </xdr:from>
    <xdr:to>
      <xdr:col>6</xdr:col>
      <xdr:colOff>38100</xdr:colOff>
      <xdr:row>37</xdr:row>
      <xdr:rowOff>49263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40390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52450</xdr:rowOff>
    </xdr:from>
    <xdr:to>
      <xdr:col>24</xdr:col>
      <xdr:colOff>63500</xdr:colOff>
      <xdr:row>58</xdr:row>
      <xdr:rowOff>63648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96550"/>
          <a:ext cx="8382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52450</xdr:rowOff>
    </xdr:from>
    <xdr:to>
      <xdr:col>19</xdr:col>
      <xdr:colOff>177800</xdr:colOff>
      <xdr:row>58</xdr:row>
      <xdr:rowOff>72219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6550"/>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72219</xdr:rowOff>
    </xdr:from>
    <xdr:to>
      <xdr:col>15</xdr:col>
      <xdr:colOff>50800</xdr:colOff>
      <xdr:row>58</xdr:row>
      <xdr:rowOff>90725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16319"/>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90725</xdr:rowOff>
    </xdr:from>
    <xdr:to>
      <xdr:col>10</xdr:col>
      <xdr:colOff>114300</xdr:colOff>
      <xdr:row>58</xdr:row>
      <xdr:rowOff>110630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34825"/>
          <a:ext cx="8890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12848</xdr:rowOff>
    </xdr:from>
    <xdr:to>
      <xdr:col>24</xdr:col>
      <xdr:colOff>114300</xdr:colOff>
      <xdr:row>58</xdr:row>
      <xdr:rowOff>114448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5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1650</xdr:rowOff>
    </xdr:from>
    <xdr:to>
      <xdr:col>20</xdr:col>
      <xdr:colOff>38100</xdr:colOff>
      <xdr:row>58</xdr:row>
      <xdr:rowOff>103250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94377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3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21419</xdr:rowOff>
    </xdr:from>
    <xdr:to>
      <xdr:col>15</xdr:col>
      <xdr:colOff>101600</xdr:colOff>
      <xdr:row>58</xdr:row>
      <xdr:rowOff>123019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114146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5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39925</xdr:rowOff>
    </xdr:from>
    <xdr:to>
      <xdr:col>10</xdr:col>
      <xdr:colOff>165100</xdr:colOff>
      <xdr:row>58</xdr:row>
      <xdr:rowOff>141525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132652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7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59830</xdr:rowOff>
    </xdr:from>
    <xdr:to>
      <xdr:col>6</xdr:col>
      <xdr:colOff>38100</xdr:colOff>
      <xdr:row>58</xdr:row>
      <xdr:rowOff>161430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152557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9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171228</xdr:rowOff>
    </xdr:from>
    <xdr:to>
      <xdr:col>24</xdr:col>
      <xdr:colOff>63500</xdr:colOff>
      <xdr:row>75</xdr:row>
      <xdr:rowOff>17552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2858528"/>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143739</xdr:rowOff>
    </xdr:from>
    <xdr:to>
      <xdr:col>19</xdr:col>
      <xdr:colOff>177800</xdr:colOff>
      <xdr:row>75</xdr:row>
      <xdr:rowOff>17552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488139"/>
          <a:ext cx="889000" cy="38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143739</xdr:rowOff>
    </xdr:from>
    <xdr:to>
      <xdr:col>15</xdr:col>
      <xdr:colOff>50800</xdr:colOff>
      <xdr:row>74</xdr:row>
      <xdr:rowOff>108534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488139"/>
          <a:ext cx="889000" cy="30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108534</xdr:rowOff>
    </xdr:from>
    <xdr:to>
      <xdr:col>10</xdr:col>
      <xdr:colOff>114300</xdr:colOff>
      <xdr:row>76</xdr:row>
      <xdr:rowOff>166236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795834"/>
          <a:ext cx="889000" cy="40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120428</xdr:rowOff>
    </xdr:from>
    <xdr:to>
      <xdr:col>24</xdr:col>
      <xdr:colOff>114300</xdr:colOff>
      <xdr:row>75</xdr:row>
      <xdr:rowOff>50578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143305</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138202</xdr:rowOff>
    </xdr:from>
    <xdr:to>
      <xdr:col>20</xdr:col>
      <xdr:colOff>38100</xdr:colOff>
      <xdr:row>75</xdr:row>
      <xdr:rowOff>68352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84879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6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92939</xdr:rowOff>
    </xdr:from>
    <xdr:to>
      <xdr:col>15</xdr:col>
      <xdr:colOff>101600</xdr:colOff>
      <xdr:row>73</xdr:row>
      <xdr:rowOff>23089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4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39616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21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57734</xdr:rowOff>
    </xdr:from>
    <xdr:to>
      <xdr:col>10</xdr:col>
      <xdr:colOff>165100</xdr:colOff>
      <xdr:row>74</xdr:row>
      <xdr:rowOff>159334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7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4411</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52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115436</xdr:rowOff>
    </xdr:from>
    <xdr:to>
      <xdr:col>6</xdr:col>
      <xdr:colOff>38100</xdr:colOff>
      <xdr:row>77</xdr:row>
      <xdr:rowOff>45586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62113</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9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20569</xdr:rowOff>
    </xdr:from>
    <xdr:to>
      <xdr:col>24</xdr:col>
      <xdr:colOff>62865</xdr:colOff>
      <xdr:row>97</xdr:row>
      <xdr:rowOff>66373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51069"/>
          <a:ext cx="1270" cy="124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70200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66373</xdr:rowOff>
    </xdr:from>
    <xdr:to>
      <xdr:col>24</xdr:col>
      <xdr:colOff>152400</xdr:colOff>
      <xdr:row>97</xdr:row>
      <xdr:rowOff>66373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69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138696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20569</xdr:rowOff>
    </xdr:from>
    <xdr:to>
      <xdr:col>24</xdr:col>
      <xdr:colOff>152400</xdr:colOff>
      <xdr:row>90</xdr:row>
      <xdr:rowOff>20569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5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32342</xdr:rowOff>
    </xdr:from>
    <xdr:to>
      <xdr:col>24</xdr:col>
      <xdr:colOff>63500</xdr:colOff>
      <xdr:row>97</xdr:row>
      <xdr:rowOff>41280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662992"/>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32338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48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9461</xdr:rowOff>
    </xdr:from>
    <xdr:to>
      <xdr:col>24</xdr:col>
      <xdr:colOff>114300</xdr:colOff>
      <xdr:row>95</xdr:row>
      <xdr:rowOff>111061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79555</xdr:rowOff>
    </xdr:from>
    <xdr:to>
      <xdr:col>19</xdr:col>
      <xdr:colOff>177800</xdr:colOff>
      <xdr:row>97</xdr:row>
      <xdr:rowOff>41280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38755"/>
          <a:ext cx="889000" cy="13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49954</xdr:rowOff>
    </xdr:from>
    <xdr:to>
      <xdr:col>20</xdr:col>
      <xdr:colOff>38100</xdr:colOff>
      <xdr:row>95</xdr:row>
      <xdr:rowOff>151554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168081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1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79555</xdr:rowOff>
    </xdr:from>
    <xdr:to>
      <xdr:col>15</xdr:col>
      <xdr:colOff>50800</xdr:colOff>
      <xdr:row>97</xdr:row>
      <xdr:rowOff>71775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38755"/>
          <a:ext cx="889000" cy="16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130932</xdr:rowOff>
    </xdr:from>
    <xdr:to>
      <xdr:col>15</xdr:col>
      <xdr:colOff>101600</xdr:colOff>
      <xdr:row>95</xdr:row>
      <xdr:rowOff>61082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77609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71775</xdr:rowOff>
    </xdr:from>
    <xdr:to>
      <xdr:col>10</xdr:col>
      <xdr:colOff>114300</xdr:colOff>
      <xdr:row>97</xdr:row>
      <xdr:rowOff>119774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02425"/>
          <a:ext cx="889000" cy="4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144571</xdr:rowOff>
    </xdr:from>
    <xdr:to>
      <xdr:col>10</xdr:col>
      <xdr:colOff>165100</xdr:colOff>
      <xdr:row>96</xdr:row>
      <xdr:rowOff>74721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3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91248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0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90670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152992</xdr:rowOff>
    </xdr:from>
    <xdr:to>
      <xdr:col>24</xdr:col>
      <xdr:colOff>114300</xdr:colOff>
      <xdr:row>97</xdr:row>
      <xdr:rowOff>83142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67919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161930</xdr:rowOff>
    </xdr:from>
    <xdr:to>
      <xdr:col>20</xdr:col>
      <xdr:colOff>38100</xdr:colOff>
      <xdr:row>97</xdr:row>
      <xdr:rowOff>92080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2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83207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1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28755</xdr:rowOff>
    </xdr:from>
    <xdr:to>
      <xdr:col>15</xdr:col>
      <xdr:colOff>101600</xdr:colOff>
      <xdr:row>96</xdr:row>
      <xdr:rowOff>130355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121482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20975</xdr:rowOff>
    </xdr:from>
    <xdr:to>
      <xdr:col>10</xdr:col>
      <xdr:colOff>165100</xdr:colOff>
      <xdr:row>97</xdr:row>
      <xdr:rowOff>122575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113702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68974</xdr:rowOff>
    </xdr:from>
    <xdr:to>
      <xdr:col>6</xdr:col>
      <xdr:colOff>38100</xdr:colOff>
      <xdr:row>97</xdr:row>
      <xdr:rowOff>170574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161701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590</xdr:rowOff>
    </xdr:from>
    <xdr:to>
      <xdr:col>55</xdr:col>
      <xdr:colOff>0</xdr:colOff>
      <xdr:row>36</xdr:row>
      <xdr:rowOff>26586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72790"/>
          <a:ext cx="838200" cy="2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164758</xdr:rowOff>
    </xdr:from>
    <xdr:to>
      <xdr:col>50</xdr:col>
      <xdr:colOff>114300</xdr:colOff>
      <xdr:row>36</xdr:row>
      <xdr:rowOff>590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165508"/>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149918</xdr:rowOff>
    </xdr:from>
    <xdr:to>
      <xdr:col>45</xdr:col>
      <xdr:colOff>177800</xdr:colOff>
      <xdr:row>35</xdr:row>
      <xdr:rowOff>164758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07768"/>
          <a:ext cx="889000" cy="3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149918</xdr:rowOff>
    </xdr:from>
    <xdr:to>
      <xdr:col>41</xdr:col>
      <xdr:colOff>50800</xdr:colOff>
      <xdr:row>36</xdr:row>
      <xdr:rowOff>36314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07768"/>
          <a:ext cx="889000" cy="40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147236</xdr:rowOff>
    </xdr:from>
    <xdr:to>
      <xdr:col>55</xdr:col>
      <xdr:colOff>50800</xdr:colOff>
      <xdr:row>36</xdr:row>
      <xdr:rowOff>77386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170113</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99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121240</xdr:rowOff>
    </xdr:from>
    <xdr:to>
      <xdr:col>50</xdr:col>
      <xdr:colOff>165100</xdr:colOff>
      <xdr:row>36</xdr:row>
      <xdr:rowOff>51390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67917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89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113958</xdr:rowOff>
    </xdr:from>
    <xdr:to>
      <xdr:col>46</xdr:col>
      <xdr:colOff>38100</xdr:colOff>
      <xdr:row>36</xdr:row>
      <xdr:rowOff>44108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60635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8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99118</xdr:rowOff>
    </xdr:from>
    <xdr:to>
      <xdr:col>41</xdr:col>
      <xdr:colOff>101600</xdr:colOff>
      <xdr:row>34</xdr:row>
      <xdr:rowOff>29268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5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45795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53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156964</xdr:rowOff>
    </xdr:from>
    <xdr:to>
      <xdr:col>36</xdr:col>
      <xdr:colOff>165100</xdr:colOff>
      <xdr:row>36</xdr:row>
      <xdr:rowOff>87114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1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103641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93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111895</xdr:rowOff>
    </xdr:from>
    <xdr:to>
      <xdr:col>55</xdr:col>
      <xdr:colOff>0</xdr:colOff>
      <xdr:row>58</xdr:row>
      <xdr:rowOff>123292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10055995"/>
          <a:ext cx="8382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118807</xdr:rowOff>
    </xdr:from>
    <xdr:to>
      <xdr:col>50</xdr:col>
      <xdr:colOff>114300</xdr:colOff>
      <xdr:row>58</xdr:row>
      <xdr:rowOff>123292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10062907"/>
          <a:ext cx="889000" cy="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102718</xdr:rowOff>
    </xdr:from>
    <xdr:to>
      <xdr:col>45</xdr:col>
      <xdr:colOff>177800</xdr:colOff>
      <xdr:row>58</xdr:row>
      <xdr:rowOff>118807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10046818"/>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99563</xdr:rowOff>
    </xdr:from>
    <xdr:to>
      <xdr:col>41</xdr:col>
      <xdr:colOff>50800</xdr:colOff>
      <xdr:row>58</xdr:row>
      <xdr:rowOff>102718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1004366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61095</xdr:rowOff>
    </xdr:from>
    <xdr:to>
      <xdr:col>55</xdr:col>
      <xdr:colOff>50800</xdr:colOff>
      <xdr:row>58</xdr:row>
      <xdr:rowOff>162695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10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93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72492</xdr:rowOff>
    </xdr:from>
    <xdr:to>
      <xdr:col>50</xdr:col>
      <xdr:colOff>165100</xdr:colOff>
      <xdr:row>59</xdr:row>
      <xdr:rowOff>2642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1001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165219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1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68007</xdr:rowOff>
    </xdr:from>
    <xdr:to>
      <xdr:col>46</xdr:col>
      <xdr:colOff>38100</xdr:colOff>
      <xdr:row>58</xdr:row>
      <xdr:rowOff>169607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160734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0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51918</xdr:rowOff>
    </xdr:from>
    <xdr:to>
      <xdr:col>41</xdr:col>
      <xdr:colOff>101600</xdr:colOff>
      <xdr:row>58</xdr:row>
      <xdr:rowOff>153518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144645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8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48763</xdr:rowOff>
    </xdr:from>
    <xdr:to>
      <xdr:col>36</xdr:col>
      <xdr:colOff>165100</xdr:colOff>
      <xdr:row>58</xdr:row>
      <xdr:rowOff>150363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141490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134620</xdr:rowOff>
    </xdr:from>
    <xdr:to>
      <xdr:col>55</xdr:col>
      <xdr:colOff>0</xdr:colOff>
      <xdr:row>78</xdr:row>
      <xdr:rowOff>137750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7720"/>
          <a:ext cx="838200" cy="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137750</xdr:rowOff>
    </xdr:from>
    <xdr:to>
      <xdr:col>50</xdr:col>
      <xdr:colOff>114300</xdr:colOff>
      <xdr:row>78</xdr:row>
      <xdr:rowOff>138454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10850"/>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128867</xdr:rowOff>
    </xdr:from>
    <xdr:to>
      <xdr:col>45</xdr:col>
      <xdr:colOff>177800</xdr:colOff>
      <xdr:row>78</xdr:row>
      <xdr:rowOff>138454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01967"/>
          <a:ext cx="889000" cy="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126296</xdr:rowOff>
    </xdr:from>
    <xdr:to>
      <xdr:col>41</xdr:col>
      <xdr:colOff>50800</xdr:colOff>
      <xdr:row>78</xdr:row>
      <xdr:rowOff>128867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99396"/>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83820</xdr:rowOff>
    </xdr:from>
    <xdr:to>
      <xdr:col>55</xdr:col>
      <xdr:colOff>50800</xdr:colOff>
      <xdr:row>79</xdr:row>
      <xdr:rowOff>13970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1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86950</xdr:rowOff>
    </xdr:from>
    <xdr:to>
      <xdr:col>50</xdr:col>
      <xdr:colOff>165100</xdr:colOff>
      <xdr:row>79</xdr:row>
      <xdr:rowOff>17100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8227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87654</xdr:rowOff>
    </xdr:from>
    <xdr:to>
      <xdr:col>46</xdr:col>
      <xdr:colOff>38100</xdr:colOff>
      <xdr:row>79</xdr:row>
      <xdr:rowOff>17804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6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8931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5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78067</xdr:rowOff>
    </xdr:from>
    <xdr:to>
      <xdr:col>41</xdr:col>
      <xdr:colOff>101600</xdr:colOff>
      <xdr:row>79</xdr:row>
      <xdr:rowOff>8217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170794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4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75496</xdr:rowOff>
    </xdr:from>
    <xdr:to>
      <xdr:col>36</xdr:col>
      <xdr:colOff>165100</xdr:colOff>
      <xdr:row>79</xdr:row>
      <xdr:rowOff>5646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168223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4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130344</xdr:rowOff>
    </xdr:from>
    <xdr:to>
      <xdr:col>55</xdr:col>
      <xdr:colOff>0</xdr:colOff>
      <xdr:row>99</xdr:row>
      <xdr:rowOff>28666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932444"/>
          <a:ext cx="838200" cy="6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166545</xdr:rowOff>
    </xdr:from>
    <xdr:to>
      <xdr:col>50</xdr:col>
      <xdr:colOff>114300</xdr:colOff>
      <xdr:row>99</xdr:row>
      <xdr:rowOff>28666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968645"/>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112719</xdr:rowOff>
    </xdr:from>
    <xdr:to>
      <xdr:col>45</xdr:col>
      <xdr:colOff>177800</xdr:colOff>
      <xdr:row>98</xdr:row>
      <xdr:rowOff>166545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914819"/>
          <a:ext cx="889000" cy="5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85528</xdr:rowOff>
    </xdr:from>
    <xdr:to>
      <xdr:col>41</xdr:col>
      <xdr:colOff>50800</xdr:colOff>
      <xdr:row>98</xdr:row>
      <xdr:rowOff>112719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87628"/>
          <a:ext cx="889000" cy="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79544</xdr:rowOff>
    </xdr:from>
    <xdr:to>
      <xdr:col>55</xdr:col>
      <xdr:colOff>50800</xdr:colOff>
      <xdr:row>99</xdr:row>
      <xdr:rowOff>9694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165921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9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149316</xdr:rowOff>
    </xdr:from>
    <xdr:to>
      <xdr:col>50</xdr:col>
      <xdr:colOff>165100</xdr:colOff>
      <xdr:row>99</xdr:row>
      <xdr:rowOff>79466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9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70593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704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115745</xdr:rowOff>
    </xdr:from>
    <xdr:to>
      <xdr:col>46</xdr:col>
      <xdr:colOff>38100</xdr:colOff>
      <xdr:row>99</xdr:row>
      <xdr:rowOff>45895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9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37022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701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61919</xdr:rowOff>
    </xdr:from>
    <xdr:to>
      <xdr:col>41</xdr:col>
      <xdr:colOff>101600</xdr:colOff>
      <xdr:row>98</xdr:row>
      <xdr:rowOff>163519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154646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5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34728</xdr:rowOff>
    </xdr:from>
    <xdr:to>
      <xdr:col>36</xdr:col>
      <xdr:colOff>165100</xdr:colOff>
      <xdr:row>98</xdr:row>
      <xdr:rowOff>136328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127455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73167</xdr:rowOff>
    </xdr:from>
    <xdr:to>
      <xdr:col>85</xdr:col>
      <xdr:colOff>127000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59717"/>
          <a:ext cx="838200" cy="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97235</xdr:rowOff>
    </xdr:from>
    <xdr:to>
      <xdr:col>81</xdr:col>
      <xdr:colOff>50800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3785"/>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57393</xdr:rowOff>
    </xdr:from>
    <xdr:to>
      <xdr:col>76</xdr:col>
      <xdr:colOff>114300</xdr:colOff>
      <xdr:row>39</xdr:row>
      <xdr:rowOff>97235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43943"/>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47182</xdr:rowOff>
    </xdr:from>
    <xdr:to>
      <xdr:col>71</xdr:col>
      <xdr:colOff>177800</xdr:colOff>
      <xdr:row>39</xdr:row>
      <xdr:rowOff>57393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3732"/>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22367</xdr:rowOff>
    </xdr:from>
    <xdr:to>
      <xdr:col>85</xdr:col>
      <xdr:colOff>177800</xdr:colOff>
      <xdr:row>39</xdr:row>
      <xdr:rowOff>123967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0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108744</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2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46435</xdr:rowOff>
    </xdr:from>
    <xdr:to>
      <xdr:col>76</xdr:col>
      <xdr:colOff>165100</xdr:colOff>
      <xdr:row>39</xdr:row>
      <xdr:rowOff>148035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139162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2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6593</xdr:rowOff>
    </xdr:from>
    <xdr:to>
      <xdr:col>72</xdr:col>
      <xdr:colOff>38100</xdr:colOff>
      <xdr:row>39</xdr:row>
      <xdr:rowOff>108193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99320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78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167832</xdr:rowOff>
    </xdr:from>
    <xdr:to>
      <xdr:col>67</xdr:col>
      <xdr:colOff>101600</xdr:colOff>
      <xdr:row>39</xdr:row>
      <xdr:rowOff>97982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89109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7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58513</xdr:rowOff>
    </xdr:from>
    <xdr:to>
      <xdr:col>85</xdr:col>
      <xdr:colOff>127000</xdr:colOff>
      <xdr:row>77</xdr:row>
      <xdr:rowOff>76195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60163"/>
          <a:ext cx="8382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58513</xdr:rowOff>
    </xdr:from>
    <xdr:to>
      <xdr:col>81</xdr:col>
      <xdr:colOff>50800</xdr:colOff>
      <xdr:row>77</xdr:row>
      <xdr:rowOff>68346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60163"/>
          <a:ext cx="889000" cy="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68346</xdr:rowOff>
    </xdr:from>
    <xdr:to>
      <xdr:col>76</xdr:col>
      <xdr:colOff>114300</xdr:colOff>
      <xdr:row>77</xdr:row>
      <xdr:rowOff>106454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9996"/>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106454</xdr:rowOff>
    </xdr:from>
    <xdr:to>
      <xdr:col>71</xdr:col>
      <xdr:colOff>177800</xdr:colOff>
      <xdr:row>77</xdr:row>
      <xdr:rowOff>140424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08104"/>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152712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25395</xdr:rowOff>
    </xdr:from>
    <xdr:to>
      <xdr:col>85</xdr:col>
      <xdr:colOff>177800</xdr:colOff>
      <xdr:row>77</xdr:row>
      <xdr:rowOff>126995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0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7713</xdr:rowOff>
    </xdr:from>
    <xdr:to>
      <xdr:col>81</xdr:col>
      <xdr:colOff>101600</xdr:colOff>
      <xdr:row>77</xdr:row>
      <xdr:rowOff>109313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100440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17546</xdr:rowOff>
    </xdr:from>
    <xdr:to>
      <xdr:col>76</xdr:col>
      <xdr:colOff>165100</xdr:colOff>
      <xdr:row>77</xdr:row>
      <xdr:rowOff>119146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110273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55654</xdr:rowOff>
    </xdr:from>
    <xdr:to>
      <xdr:col>72</xdr:col>
      <xdr:colOff>38100</xdr:colOff>
      <xdr:row>77</xdr:row>
      <xdr:rowOff>157254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89624</xdr:rowOff>
    </xdr:from>
    <xdr:to>
      <xdr:col>67</xdr:col>
      <xdr:colOff>101600</xdr:colOff>
      <xdr:row>78</xdr:row>
      <xdr:rowOff>19774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10901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139224</xdr:rowOff>
    </xdr:from>
    <xdr:to>
      <xdr:col>85</xdr:col>
      <xdr:colOff>127000</xdr:colOff>
      <xdr:row>97</xdr:row>
      <xdr:rowOff>165171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69874"/>
          <a:ext cx="8382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134838</xdr:rowOff>
    </xdr:from>
    <xdr:to>
      <xdr:col>81</xdr:col>
      <xdr:colOff>50800</xdr:colOff>
      <xdr:row>97</xdr:row>
      <xdr:rowOff>139224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765488"/>
          <a:ext cx="8890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11915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8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134838</xdr:rowOff>
    </xdr:from>
    <xdr:to>
      <xdr:col>76</xdr:col>
      <xdr:colOff>114300</xdr:colOff>
      <xdr:row>98</xdr:row>
      <xdr:rowOff>15100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65488"/>
          <a:ext cx="889000" cy="5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15100</xdr:rowOff>
    </xdr:from>
    <xdr:to>
      <xdr:col>71</xdr:col>
      <xdr:colOff>177800</xdr:colOff>
      <xdr:row>98</xdr:row>
      <xdr:rowOff>57353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17200"/>
          <a:ext cx="889000" cy="4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63554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6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114371</xdr:rowOff>
    </xdr:from>
    <xdr:to>
      <xdr:col>85</xdr:col>
      <xdr:colOff>177800</xdr:colOff>
      <xdr:row>98</xdr:row>
      <xdr:rowOff>44521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92798</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88424</xdr:rowOff>
    </xdr:from>
    <xdr:to>
      <xdr:col>81</xdr:col>
      <xdr:colOff>101600</xdr:colOff>
      <xdr:row>98</xdr:row>
      <xdr:rowOff>18574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35101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84038</xdr:rowOff>
    </xdr:from>
    <xdr:to>
      <xdr:col>76</xdr:col>
      <xdr:colOff>165100</xdr:colOff>
      <xdr:row>98</xdr:row>
      <xdr:rowOff>14188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1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5315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135750</xdr:rowOff>
    </xdr:from>
    <xdr:to>
      <xdr:col>72</xdr:col>
      <xdr:colOff>38100</xdr:colOff>
      <xdr:row>98</xdr:row>
      <xdr:rowOff>65900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82427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6553</xdr:rowOff>
    </xdr:from>
    <xdr:to>
      <xdr:col>67</xdr:col>
      <xdr:colOff>101600</xdr:colOff>
      <xdr:row>98</xdr:row>
      <xdr:rowOff>108153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99280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131891</xdr:rowOff>
    </xdr:from>
    <xdr:to>
      <xdr:col>116</xdr:col>
      <xdr:colOff>63500</xdr:colOff>
      <xdr:row>58</xdr:row>
      <xdr:rowOff>132211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075991"/>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128960</xdr:rowOff>
    </xdr:from>
    <xdr:to>
      <xdr:col>111</xdr:col>
      <xdr:colOff>177800</xdr:colOff>
      <xdr:row>58</xdr:row>
      <xdr:rowOff>131891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73060"/>
          <a:ext cx="889000" cy="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128960</xdr:rowOff>
    </xdr:from>
    <xdr:to>
      <xdr:col>107</xdr:col>
      <xdr:colOff>50800</xdr:colOff>
      <xdr:row>58</xdr:row>
      <xdr:rowOff>129134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073060"/>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129134</xdr:rowOff>
    </xdr:from>
    <xdr:to>
      <xdr:col>102</xdr:col>
      <xdr:colOff>114300</xdr:colOff>
      <xdr:row>58</xdr:row>
      <xdr:rowOff>130058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073234"/>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81411</xdr:rowOff>
    </xdr:from>
    <xdr:to>
      <xdr:col>116</xdr:col>
      <xdr:colOff>114300</xdr:colOff>
      <xdr:row>59</xdr:row>
      <xdr:rowOff>11561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81091</xdr:rowOff>
    </xdr:from>
    <xdr:to>
      <xdr:col>112</xdr:col>
      <xdr:colOff>38100</xdr:colOff>
      <xdr:row>59</xdr:row>
      <xdr:rowOff>11241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2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78160</xdr:rowOff>
    </xdr:from>
    <xdr:to>
      <xdr:col>107</xdr:col>
      <xdr:colOff>101600</xdr:colOff>
      <xdr:row>59</xdr:row>
      <xdr:rowOff>8310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170887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1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78334</xdr:rowOff>
    </xdr:from>
    <xdr:to>
      <xdr:col>102</xdr:col>
      <xdr:colOff>165100</xdr:colOff>
      <xdr:row>59</xdr:row>
      <xdr:rowOff>8484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171061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79258</xdr:rowOff>
    </xdr:from>
    <xdr:to>
      <xdr:col>98</xdr:col>
      <xdr:colOff>38100</xdr:colOff>
      <xdr:row>59</xdr:row>
      <xdr:rowOff>9408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2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16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64605</xdr:rowOff>
    </xdr:from>
    <xdr:to>
      <xdr:col>116</xdr:col>
      <xdr:colOff>63500</xdr:colOff>
      <xdr:row>78</xdr:row>
      <xdr:rowOff>69825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437705"/>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56553</xdr:rowOff>
    </xdr:from>
    <xdr:to>
      <xdr:col>111</xdr:col>
      <xdr:colOff>177800</xdr:colOff>
      <xdr:row>78</xdr:row>
      <xdr:rowOff>64605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429653"/>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56553</xdr:rowOff>
    </xdr:from>
    <xdr:to>
      <xdr:col>107</xdr:col>
      <xdr:colOff>50800</xdr:colOff>
      <xdr:row>78</xdr:row>
      <xdr:rowOff>65405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429653"/>
          <a:ext cx="889000" cy="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65405</xdr:rowOff>
    </xdr:from>
    <xdr:to>
      <xdr:col>102</xdr:col>
      <xdr:colOff>114300</xdr:colOff>
      <xdr:row>78</xdr:row>
      <xdr:rowOff>108331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438505"/>
          <a:ext cx="8890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19025</xdr:rowOff>
    </xdr:from>
    <xdr:to>
      <xdr:col>116</xdr:col>
      <xdr:colOff>114300</xdr:colOff>
      <xdr:row>78</xdr:row>
      <xdr:rowOff>120625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168902</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3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13805</xdr:rowOff>
    </xdr:from>
    <xdr:to>
      <xdr:col>112</xdr:col>
      <xdr:colOff>38100</xdr:colOff>
      <xdr:row>78</xdr:row>
      <xdr:rowOff>115405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106532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5753</xdr:rowOff>
    </xdr:from>
    <xdr:to>
      <xdr:col>107</xdr:col>
      <xdr:colOff>101600</xdr:colOff>
      <xdr:row>78</xdr:row>
      <xdr:rowOff>107353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7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98480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7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14605</xdr:rowOff>
    </xdr:from>
    <xdr:to>
      <xdr:col>102</xdr:col>
      <xdr:colOff>165100</xdr:colOff>
      <xdr:row>78</xdr:row>
      <xdr:rowOff>116205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107332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57531</xdr:rowOff>
    </xdr:from>
    <xdr:to>
      <xdr:col>98</xdr:col>
      <xdr:colOff>38100</xdr:colOff>
      <xdr:row>78</xdr:row>
      <xdr:rowOff>159131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4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150258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52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維持補修費が高い数値を示している。維持補修費は、降雪地であるがゆえの除雪経費と寒冷地における村道等の損傷が激しく、その補修経費が大きくなっており、類似団体より高い数値となっている。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長野県白馬村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9,159
7,920
189.36
7,071,594
6,915,964
105,499
3,793,109
5,830,537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86306</xdr:rowOff>
    </xdr:from>
    <xdr:to>
      <xdr:col>24</xdr:col>
      <xdr:colOff>63500</xdr:colOff>
      <xdr:row>37</xdr:row>
      <xdr:rowOff>88102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29956"/>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15603</xdr:rowOff>
    </xdr:from>
    <xdr:to>
      <xdr:col>19</xdr:col>
      <xdr:colOff>177800</xdr:colOff>
      <xdr:row>37</xdr:row>
      <xdr:rowOff>88102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359253"/>
          <a:ext cx="8890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15603</xdr:rowOff>
    </xdr:from>
    <xdr:to>
      <xdr:col>15</xdr:col>
      <xdr:colOff>50800</xdr:colOff>
      <xdr:row>37</xdr:row>
      <xdr:rowOff>34544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5925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34544</xdr:rowOff>
    </xdr:from>
    <xdr:to>
      <xdr:col>10</xdr:col>
      <xdr:colOff>114300</xdr:colOff>
      <xdr:row>37</xdr:row>
      <xdr:rowOff>120269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7819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35506</xdr:rowOff>
    </xdr:from>
    <xdr:to>
      <xdr:col>24</xdr:col>
      <xdr:colOff>114300</xdr:colOff>
      <xdr:row>37</xdr:row>
      <xdr:rowOff>137106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5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37302</xdr:rowOff>
    </xdr:from>
    <xdr:to>
      <xdr:col>20</xdr:col>
      <xdr:colOff>38100</xdr:colOff>
      <xdr:row>37</xdr:row>
      <xdr:rowOff>138902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130029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7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136253</xdr:rowOff>
    </xdr:from>
    <xdr:to>
      <xdr:col>15</xdr:col>
      <xdr:colOff>101600</xdr:colOff>
      <xdr:row>37</xdr:row>
      <xdr:rowOff>66403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57530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0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155194</xdr:rowOff>
    </xdr:from>
    <xdr:to>
      <xdr:col>10</xdr:col>
      <xdr:colOff>165100</xdr:colOff>
      <xdr:row>37</xdr:row>
      <xdr:rowOff>85344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76471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2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69469</xdr:rowOff>
    </xdr:from>
    <xdr:to>
      <xdr:col>6</xdr:col>
      <xdr:colOff>38100</xdr:colOff>
      <xdr:row>37</xdr:row>
      <xdr:rowOff>171069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162196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59884</xdr:rowOff>
    </xdr:from>
    <xdr:to>
      <xdr:col>24</xdr:col>
      <xdr:colOff>63500</xdr:colOff>
      <xdr:row>58</xdr:row>
      <xdr:rowOff>67912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03984"/>
          <a:ext cx="8382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59884</xdr:rowOff>
    </xdr:from>
    <xdr:to>
      <xdr:col>19</xdr:col>
      <xdr:colOff>177800</xdr:colOff>
      <xdr:row>58</xdr:row>
      <xdr:rowOff>60022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0398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147437</xdr:rowOff>
    </xdr:from>
    <xdr:to>
      <xdr:col>15</xdr:col>
      <xdr:colOff>50800</xdr:colOff>
      <xdr:row>58</xdr:row>
      <xdr:rowOff>60022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20087"/>
          <a:ext cx="889000" cy="8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147437</xdr:rowOff>
    </xdr:from>
    <xdr:to>
      <xdr:col>10</xdr:col>
      <xdr:colOff>114300</xdr:colOff>
      <xdr:row>58</xdr:row>
      <xdr:rowOff>108202</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20087"/>
          <a:ext cx="889000" cy="1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17112</xdr:rowOff>
    </xdr:from>
    <xdr:to>
      <xdr:col>24</xdr:col>
      <xdr:colOff>114300</xdr:colOff>
      <xdr:row>58</xdr:row>
      <xdr:rowOff>118712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117906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9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9084</xdr:rowOff>
    </xdr:from>
    <xdr:to>
      <xdr:col>20</xdr:col>
      <xdr:colOff>38100</xdr:colOff>
      <xdr:row>58</xdr:row>
      <xdr:rowOff>110684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101811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4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9222</xdr:rowOff>
    </xdr:from>
    <xdr:to>
      <xdr:col>15</xdr:col>
      <xdr:colOff>101600</xdr:colOff>
      <xdr:row>58</xdr:row>
      <xdr:rowOff>110822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101949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4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96637</xdr:rowOff>
    </xdr:from>
    <xdr:to>
      <xdr:col>10</xdr:col>
      <xdr:colOff>165100</xdr:colOff>
      <xdr:row>58</xdr:row>
      <xdr:rowOff>26787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8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17914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96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57402</xdr:rowOff>
    </xdr:from>
    <xdr:to>
      <xdr:col>6</xdr:col>
      <xdr:colOff>38100</xdr:colOff>
      <xdr:row>58</xdr:row>
      <xdr:rowOff>159002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0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150129</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09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165185</xdr:rowOff>
    </xdr:from>
    <xdr:to>
      <xdr:col>24</xdr:col>
      <xdr:colOff>63500</xdr:colOff>
      <xdr:row>78</xdr:row>
      <xdr:rowOff>50002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66835"/>
          <a:ext cx="838200" cy="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147704</xdr:rowOff>
    </xdr:from>
    <xdr:to>
      <xdr:col>19</xdr:col>
      <xdr:colOff>177800</xdr:colOff>
      <xdr:row>78</xdr:row>
      <xdr:rowOff>50002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49354"/>
          <a:ext cx="889000" cy="7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147704</xdr:rowOff>
    </xdr:from>
    <xdr:to>
      <xdr:col>15</xdr:col>
      <xdr:colOff>50800</xdr:colOff>
      <xdr:row>78</xdr:row>
      <xdr:rowOff>102411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49354"/>
          <a:ext cx="889000" cy="12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102411</xdr:rowOff>
    </xdr:from>
    <xdr:to>
      <xdr:col>10</xdr:col>
      <xdr:colOff>114300</xdr:colOff>
      <xdr:row>78</xdr:row>
      <xdr:rowOff>158930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75511"/>
          <a:ext cx="889000" cy="5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114385</xdr:rowOff>
    </xdr:from>
    <xdr:to>
      <xdr:col>24</xdr:col>
      <xdr:colOff>114300</xdr:colOff>
      <xdr:row>78</xdr:row>
      <xdr:rowOff>44535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29312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3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170652</xdr:rowOff>
    </xdr:from>
    <xdr:to>
      <xdr:col>20</xdr:col>
      <xdr:colOff>38100</xdr:colOff>
      <xdr:row>78</xdr:row>
      <xdr:rowOff>100802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91929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6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96904</xdr:rowOff>
    </xdr:from>
    <xdr:to>
      <xdr:col>15</xdr:col>
      <xdr:colOff>101600</xdr:colOff>
      <xdr:row>78</xdr:row>
      <xdr:rowOff>27054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9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18181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9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51611</xdr:rowOff>
    </xdr:from>
    <xdr:to>
      <xdr:col>10</xdr:col>
      <xdr:colOff>165100</xdr:colOff>
      <xdr:row>78</xdr:row>
      <xdr:rowOff>153211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2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144338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1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108130</xdr:rowOff>
    </xdr:from>
    <xdr:to>
      <xdr:col>6</xdr:col>
      <xdr:colOff>38100</xdr:colOff>
      <xdr:row>79</xdr:row>
      <xdr:rowOff>38280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29407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7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111068</xdr:rowOff>
    </xdr:from>
    <xdr:to>
      <xdr:col>24</xdr:col>
      <xdr:colOff>63500</xdr:colOff>
      <xdr:row>98</xdr:row>
      <xdr:rowOff>117788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3168"/>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115339</xdr:rowOff>
    </xdr:from>
    <xdr:to>
      <xdr:col>19</xdr:col>
      <xdr:colOff>177800</xdr:colOff>
      <xdr:row>98</xdr:row>
      <xdr:rowOff>117788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7439"/>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115339</xdr:rowOff>
    </xdr:from>
    <xdr:to>
      <xdr:col>15</xdr:col>
      <xdr:colOff>50800</xdr:colOff>
      <xdr:row>98</xdr:row>
      <xdr:rowOff>116314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7439"/>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116314</xdr:rowOff>
    </xdr:from>
    <xdr:to>
      <xdr:col>10</xdr:col>
      <xdr:colOff>114300</xdr:colOff>
      <xdr:row>98</xdr:row>
      <xdr:rowOff>124614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8414"/>
          <a:ext cx="889000" cy="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60268</xdr:rowOff>
    </xdr:from>
    <xdr:to>
      <xdr:col>24</xdr:col>
      <xdr:colOff>114300</xdr:colOff>
      <xdr:row>98</xdr:row>
      <xdr:rowOff>161868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66988</xdr:rowOff>
    </xdr:from>
    <xdr:to>
      <xdr:col>20</xdr:col>
      <xdr:colOff>38100</xdr:colOff>
      <xdr:row>98</xdr:row>
      <xdr:rowOff>168588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159715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64539</xdr:rowOff>
    </xdr:from>
    <xdr:to>
      <xdr:col>15</xdr:col>
      <xdr:colOff>101600</xdr:colOff>
      <xdr:row>98</xdr:row>
      <xdr:rowOff>166139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157266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5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65514</xdr:rowOff>
    </xdr:from>
    <xdr:to>
      <xdr:col>10</xdr:col>
      <xdr:colOff>165100</xdr:colOff>
      <xdr:row>98</xdr:row>
      <xdr:rowOff>167114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158241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73814</xdr:rowOff>
    </xdr:from>
    <xdr:to>
      <xdr:col>6</xdr:col>
      <xdr:colOff>38100</xdr:colOff>
      <xdr:row>99</xdr:row>
      <xdr:rowOff>3964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166541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153055</xdr:rowOff>
    </xdr:from>
    <xdr:to>
      <xdr:col>55</xdr:col>
      <xdr:colOff>0</xdr:colOff>
      <xdr:row>58</xdr:row>
      <xdr:rowOff>17331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25705"/>
          <a:ext cx="8382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7085</xdr:rowOff>
    </xdr:from>
    <xdr:to>
      <xdr:col>50</xdr:col>
      <xdr:colOff>114300</xdr:colOff>
      <xdr:row>58</xdr:row>
      <xdr:rowOff>17331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51185"/>
          <a:ext cx="8890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7085</xdr:rowOff>
    </xdr:from>
    <xdr:to>
      <xdr:col>45</xdr:col>
      <xdr:colOff>177800</xdr:colOff>
      <xdr:row>58</xdr:row>
      <xdr:rowOff>18610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51185"/>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18610</xdr:rowOff>
    </xdr:from>
    <xdr:to>
      <xdr:col>41</xdr:col>
      <xdr:colOff>50800</xdr:colOff>
      <xdr:row>58</xdr:row>
      <xdr:rowOff>55420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62710"/>
          <a:ext cx="889000" cy="3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102255</xdr:rowOff>
    </xdr:from>
    <xdr:to>
      <xdr:col>55</xdr:col>
      <xdr:colOff>50800</xdr:colOff>
      <xdr:row>58</xdr:row>
      <xdr:rowOff>32405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80682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137981</xdr:rowOff>
    </xdr:from>
    <xdr:to>
      <xdr:col>50</xdr:col>
      <xdr:colOff>165100</xdr:colOff>
      <xdr:row>58</xdr:row>
      <xdr:rowOff>68131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59258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127735</xdr:rowOff>
    </xdr:from>
    <xdr:to>
      <xdr:col>46</xdr:col>
      <xdr:colOff>38100</xdr:colOff>
      <xdr:row>58</xdr:row>
      <xdr:rowOff>57885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49012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139260</xdr:rowOff>
    </xdr:from>
    <xdr:to>
      <xdr:col>41</xdr:col>
      <xdr:colOff>101600</xdr:colOff>
      <xdr:row>58</xdr:row>
      <xdr:rowOff>69410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60537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0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4620</xdr:rowOff>
    </xdr:from>
    <xdr:to>
      <xdr:col>36</xdr:col>
      <xdr:colOff>165100</xdr:colOff>
      <xdr:row>58</xdr:row>
      <xdr:rowOff>106220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97347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142931</xdr:rowOff>
    </xdr:from>
    <xdr:to>
      <xdr:col>55</xdr:col>
      <xdr:colOff>0</xdr:colOff>
      <xdr:row>78</xdr:row>
      <xdr:rowOff>111705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44581"/>
          <a:ext cx="838200" cy="1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142931</xdr:rowOff>
    </xdr:from>
    <xdr:to>
      <xdr:col>50</xdr:col>
      <xdr:colOff>114300</xdr:colOff>
      <xdr:row>77</xdr:row>
      <xdr:rowOff>145407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4458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83512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64297</xdr:rowOff>
    </xdr:from>
    <xdr:to>
      <xdr:col>45</xdr:col>
      <xdr:colOff>177800</xdr:colOff>
      <xdr:row>77</xdr:row>
      <xdr:rowOff>145407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65947"/>
          <a:ext cx="889000" cy="8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64297</xdr:rowOff>
    </xdr:from>
    <xdr:to>
      <xdr:col>41</xdr:col>
      <xdr:colOff>50800</xdr:colOff>
      <xdr:row>77</xdr:row>
      <xdr:rowOff>99569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65947"/>
          <a:ext cx="889000" cy="3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60905</xdr:rowOff>
    </xdr:from>
    <xdr:to>
      <xdr:col>55</xdr:col>
      <xdr:colOff>50800</xdr:colOff>
      <xdr:row>78</xdr:row>
      <xdr:rowOff>162505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151037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92131</xdr:rowOff>
    </xdr:from>
    <xdr:to>
      <xdr:col>50</xdr:col>
      <xdr:colOff>165100</xdr:colOff>
      <xdr:row>78</xdr:row>
      <xdr:rowOff>22281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38808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6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94607</xdr:rowOff>
    </xdr:from>
    <xdr:to>
      <xdr:col>46</xdr:col>
      <xdr:colOff>38100</xdr:colOff>
      <xdr:row>78</xdr:row>
      <xdr:rowOff>24757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9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41284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13497</xdr:rowOff>
    </xdr:from>
    <xdr:to>
      <xdr:col>41</xdr:col>
      <xdr:colOff>101600</xdr:colOff>
      <xdr:row>77</xdr:row>
      <xdr:rowOff>115097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131624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9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48769</xdr:rowOff>
    </xdr:from>
    <xdr:to>
      <xdr:col>36</xdr:col>
      <xdr:colOff>165100</xdr:colOff>
      <xdr:row>77</xdr:row>
      <xdr:rowOff>150369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166896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2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145588</xdr:rowOff>
    </xdr:from>
    <xdr:to>
      <xdr:col>55</xdr:col>
      <xdr:colOff>0</xdr:colOff>
      <xdr:row>96</xdr:row>
      <xdr:rowOff>38604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33338"/>
          <a:ext cx="838200" cy="6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9825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9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61390</xdr:rowOff>
    </xdr:from>
    <xdr:to>
      <xdr:col>50</xdr:col>
      <xdr:colOff>114300</xdr:colOff>
      <xdr:row>96</xdr:row>
      <xdr:rowOff>38604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49140"/>
          <a:ext cx="889000" cy="1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149747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61390</xdr:rowOff>
    </xdr:from>
    <xdr:to>
      <xdr:col>45</xdr:col>
      <xdr:colOff>177800</xdr:colOff>
      <xdr:row>95</xdr:row>
      <xdr:rowOff>132088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49140"/>
          <a:ext cx="889000" cy="7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146121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132088</xdr:rowOff>
    </xdr:from>
    <xdr:to>
      <xdr:col>41</xdr:col>
      <xdr:colOff>50800</xdr:colOff>
      <xdr:row>96</xdr:row>
      <xdr:rowOff>46157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19838"/>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166371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94788</xdr:rowOff>
    </xdr:from>
    <xdr:to>
      <xdr:col>55</xdr:col>
      <xdr:colOff>50800</xdr:colOff>
      <xdr:row>96</xdr:row>
      <xdr:rowOff>24938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117665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159254</xdr:rowOff>
    </xdr:from>
    <xdr:to>
      <xdr:col>50</xdr:col>
      <xdr:colOff>165100</xdr:colOff>
      <xdr:row>96</xdr:row>
      <xdr:rowOff>89404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4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105931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2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10590</xdr:rowOff>
    </xdr:from>
    <xdr:to>
      <xdr:col>46</xdr:col>
      <xdr:colOff>38100</xdr:colOff>
      <xdr:row>95</xdr:row>
      <xdr:rowOff>112190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9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128717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7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81288</xdr:rowOff>
    </xdr:from>
    <xdr:to>
      <xdr:col>41</xdr:col>
      <xdr:colOff>101600</xdr:colOff>
      <xdr:row>96</xdr:row>
      <xdr:rowOff>11438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27965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4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166807</xdr:rowOff>
    </xdr:from>
    <xdr:to>
      <xdr:col>36</xdr:col>
      <xdr:colOff>165100</xdr:colOff>
      <xdr:row>96</xdr:row>
      <xdr:rowOff>96957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113484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49337</xdr:rowOff>
    </xdr:from>
    <xdr:to>
      <xdr:col>85</xdr:col>
      <xdr:colOff>127000</xdr:colOff>
      <xdr:row>39</xdr:row>
      <xdr:rowOff>58024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735887"/>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49337</xdr:rowOff>
    </xdr:from>
    <xdr:to>
      <xdr:col>81</xdr:col>
      <xdr:colOff>50800</xdr:colOff>
      <xdr:row>39</xdr:row>
      <xdr:rowOff>61682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73588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104692</xdr:rowOff>
    </xdr:from>
    <xdr:to>
      <xdr:col>76</xdr:col>
      <xdr:colOff>114300</xdr:colOff>
      <xdr:row>39</xdr:row>
      <xdr:rowOff>61682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48342"/>
          <a:ext cx="889000" cy="29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104692</xdr:rowOff>
    </xdr:from>
    <xdr:to>
      <xdr:col>71</xdr:col>
      <xdr:colOff>177800</xdr:colOff>
      <xdr:row>38</xdr:row>
      <xdr:rowOff>66058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48342"/>
          <a:ext cx="889000" cy="1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7224</xdr:rowOff>
    </xdr:from>
    <xdr:to>
      <xdr:col>85</xdr:col>
      <xdr:colOff>177800</xdr:colOff>
      <xdr:row>39</xdr:row>
      <xdr:rowOff>108824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93601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60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169987</xdr:rowOff>
    </xdr:from>
    <xdr:to>
      <xdr:col>81</xdr:col>
      <xdr:colOff>101600</xdr:colOff>
      <xdr:row>39</xdr:row>
      <xdr:rowOff>100137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8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91264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7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10882</xdr:rowOff>
    </xdr:from>
    <xdr:to>
      <xdr:col>76</xdr:col>
      <xdr:colOff>165100</xdr:colOff>
      <xdr:row>39</xdr:row>
      <xdr:rowOff>112482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103609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9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53892</xdr:rowOff>
    </xdr:from>
    <xdr:to>
      <xdr:col>72</xdr:col>
      <xdr:colOff>38100</xdr:colOff>
      <xdr:row>37</xdr:row>
      <xdr:rowOff>155492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15258</xdr:rowOff>
    </xdr:from>
    <xdr:to>
      <xdr:col>67</xdr:col>
      <xdr:colOff>101600</xdr:colOff>
      <xdr:row>38</xdr:row>
      <xdr:rowOff>116858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107985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110435</xdr:rowOff>
    </xdr:from>
    <xdr:to>
      <xdr:col>85</xdr:col>
      <xdr:colOff>127000</xdr:colOff>
      <xdr:row>57</xdr:row>
      <xdr:rowOff>157348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883085"/>
          <a:ext cx="8382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110435</xdr:rowOff>
    </xdr:from>
    <xdr:to>
      <xdr:col>81</xdr:col>
      <xdr:colOff>50800</xdr:colOff>
      <xdr:row>57</xdr:row>
      <xdr:rowOff>165543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83085"/>
          <a:ext cx="889000" cy="5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136302</xdr:rowOff>
    </xdr:from>
    <xdr:to>
      <xdr:col>76</xdr:col>
      <xdr:colOff>114300</xdr:colOff>
      <xdr:row>57</xdr:row>
      <xdr:rowOff>165543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08952"/>
          <a:ext cx="889000" cy="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125142</xdr:rowOff>
    </xdr:from>
    <xdr:to>
      <xdr:col>71</xdr:col>
      <xdr:colOff>177800</xdr:colOff>
      <xdr:row>57</xdr:row>
      <xdr:rowOff>136302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97792"/>
          <a:ext cx="889000" cy="1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106548</xdr:rowOff>
    </xdr:from>
    <xdr:to>
      <xdr:col>85</xdr:col>
      <xdr:colOff>177800</xdr:colOff>
      <xdr:row>58</xdr:row>
      <xdr:rowOff>36698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21475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59635</xdr:rowOff>
    </xdr:from>
    <xdr:to>
      <xdr:col>81</xdr:col>
      <xdr:colOff>101600</xdr:colOff>
      <xdr:row>57</xdr:row>
      <xdr:rowOff>161235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114743</xdr:rowOff>
    </xdr:from>
    <xdr:to>
      <xdr:col>76</xdr:col>
      <xdr:colOff>165100</xdr:colOff>
      <xdr:row>58</xdr:row>
      <xdr:rowOff>44893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8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36020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85502</xdr:rowOff>
    </xdr:from>
    <xdr:to>
      <xdr:col>72</xdr:col>
      <xdr:colOff>38100</xdr:colOff>
      <xdr:row>58</xdr:row>
      <xdr:rowOff>15652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6779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74342</xdr:rowOff>
    </xdr:from>
    <xdr:to>
      <xdr:col>67</xdr:col>
      <xdr:colOff>101600</xdr:colOff>
      <xdr:row>58</xdr:row>
      <xdr:rowOff>4492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167069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73166</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17716"/>
          <a:ext cx="838200" cy="2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97234</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1784"/>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57393</xdr:rowOff>
    </xdr:from>
    <xdr:to>
      <xdr:col>76</xdr:col>
      <xdr:colOff>114300</xdr:colOff>
      <xdr:row>79</xdr:row>
      <xdr:rowOff>97234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01943"/>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47182</xdr:rowOff>
    </xdr:from>
    <xdr:to>
      <xdr:col>71</xdr:col>
      <xdr:colOff>177800</xdr:colOff>
      <xdr:row>79</xdr:row>
      <xdr:rowOff>57393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91732"/>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22366</xdr:rowOff>
    </xdr:from>
    <xdr:to>
      <xdr:col>85</xdr:col>
      <xdr:colOff>177800</xdr:colOff>
      <xdr:row>79</xdr:row>
      <xdr:rowOff>123966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108743</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46434</xdr:rowOff>
    </xdr:from>
    <xdr:to>
      <xdr:col>76</xdr:col>
      <xdr:colOff>165100</xdr:colOff>
      <xdr:row>79</xdr:row>
      <xdr:rowOff>148034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139161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83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6593</xdr:rowOff>
    </xdr:from>
    <xdr:to>
      <xdr:col>72</xdr:col>
      <xdr:colOff>38100</xdr:colOff>
      <xdr:row>79</xdr:row>
      <xdr:rowOff>108193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99320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4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167832</xdr:rowOff>
    </xdr:from>
    <xdr:to>
      <xdr:col>67</xdr:col>
      <xdr:colOff>101600</xdr:colOff>
      <xdr:row>79</xdr:row>
      <xdr:rowOff>97982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89109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58513</xdr:rowOff>
    </xdr:from>
    <xdr:to>
      <xdr:col>85</xdr:col>
      <xdr:colOff>127000</xdr:colOff>
      <xdr:row>97</xdr:row>
      <xdr:rowOff>76195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89163"/>
          <a:ext cx="8382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58513</xdr:rowOff>
    </xdr:from>
    <xdr:to>
      <xdr:col>81</xdr:col>
      <xdr:colOff>50800</xdr:colOff>
      <xdr:row>97</xdr:row>
      <xdr:rowOff>68346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89163"/>
          <a:ext cx="889000" cy="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68346</xdr:rowOff>
    </xdr:from>
    <xdr:to>
      <xdr:col>76</xdr:col>
      <xdr:colOff>114300</xdr:colOff>
      <xdr:row>97</xdr:row>
      <xdr:rowOff>106454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8996"/>
          <a:ext cx="8890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106454</xdr:rowOff>
    </xdr:from>
    <xdr:to>
      <xdr:col>71</xdr:col>
      <xdr:colOff>177800</xdr:colOff>
      <xdr:row>97</xdr:row>
      <xdr:rowOff>140424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37104"/>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152712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25395</xdr:rowOff>
    </xdr:from>
    <xdr:to>
      <xdr:col>85</xdr:col>
      <xdr:colOff>177800</xdr:colOff>
      <xdr:row>97</xdr:row>
      <xdr:rowOff>126995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3822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7713</xdr:rowOff>
    </xdr:from>
    <xdr:to>
      <xdr:col>81</xdr:col>
      <xdr:colOff>101600</xdr:colOff>
      <xdr:row>97</xdr:row>
      <xdr:rowOff>109313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100440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17546</xdr:rowOff>
    </xdr:from>
    <xdr:to>
      <xdr:col>76</xdr:col>
      <xdr:colOff>165100</xdr:colOff>
      <xdr:row>97</xdr:row>
      <xdr:rowOff>119146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110273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4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55654</xdr:rowOff>
    </xdr:from>
    <xdr:to>
      <xdr:col>72</xdr:col>
      <xdr:colOff>38100</xdr:colOff>
      <xdr:row>97</xdr:row>
      <xdr:rowOff>157254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2331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89624</xdr:rowOff>
    </xdr:from>
    <xdr:to>
      <xdr:col>67</xdr:col>
      <xdr:colOff>101600</xdr:colOff>
      <xdr:row>98</xdr:row>
      <xdr:rowOff>19774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2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10901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1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土木費が高い数値を示している。雪国であることから除雪費、冬期間での道路施設の破損などによる維持管理費、道路改良等に多額の費用が掛かっているためである。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犬川用水力発電事業の開始や施設の大規模改修などの普通建設事業費の増加により、実質単年度収支は赤字となってしまったが、</a:t>
          </a:r>
          <a:r>
            <a:rPr kumimoji="1" lang="ja-JP" altLang="ja-JP" sz="1100">
              <a:solidFill>
                <a:schemeClr val="dk1"/>
              </a:solidFill>
              <a:effectLst/>
              <a:latin typeface="+mn-lt"/>
              <a:ea typeface="+mn-ea"/>
              <a:cs typeface="+mn-cs"/>
            </a:rPr>
            <a:t>財政調整基金残高は、適切な財源の確保により、積み立てを行い増加している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連結対象会計で赤字を計上している会計はない。ただ、水道事業会計以外で大きな黒字も出ていない状況である。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財政の健全化に努めているため元利償還金は順調に減少していたが、平成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年度震災による災害復旧事業債、広域ごみ処理施設建設負担金、給食センター建設など立て続けに行った大規模事業の新規発行債の元金償還が次々に始まったこと</a:t>
          </a:r>
          <a:r>
            <a:rPr kumimoji="1" lang="ja-JP" altLang="en-US" sz="1100">
              <a:solidFill>
                <a:schemeClr val="dk1"/>
              </a:solidFill>
              <a:effectLst/>
              <a:latin typeface="+mn-lt"/>
              <a:ea typeface="+mn-ea"/>
              <a:cs typeface="+mn-cs"/>
            </a:rPr>
            <a:t>や今後、黒豆沢土砂災害による災害復旧事業債などもあることから、</a:t>
          </a:r>
          <a:r>
            <a:rPr kumimoji="1" lang="ja-JP" altLang="ja-JP" sz="1100">
              <a:solidFill>
                <a:schemeClr val="dk1"/>
              </a:solidFill>
              <a:effectLst/>
              <a:latin typeface="+mn-lt"/>
              <a:ea typeface="+mn-ea"/>
              <a:cs typeface="+mn-cs"/>
            </a:rPr>
            <a:t>元利償還金は増加</a:t>
          </a:r>
          <a:r>
            <a:rPr kumimoji="1" lang="ja-JP" altLang="en-US" sz="1100">
              <a:solidFill>
                <a:schemeClr val="dk1"/>
              </a:solidFill>
              <a:effectLst/>
              <a:latin typeface="+mn-lt"/>
              <a:ea typeface="+mn-ea"/>
              <a:cs typeface="+mn-cs"/>
            </a:rPr>
            <a:t>する見込みである</a:t>
          </a:r>
          <a:r>
            <a:rPr kumimoji="1" lang="ja-JP" altLang="ja-JP" sz="1100">
              <a:solidFill>
                <a:schemeClr val="dk1"/>
              </a:solidFill>
              <a:effectLst/>
              <a:latin typeface="+mn-lt"/>
              <a:ea typeface="+mn-ea"/>
              <a:cs typeface="+mn-cs"/>
            </a:rPr>
            <a:t>。過去に交付税措置のない地方債の借り入れも多かったため、算入公債費等が減少し、実質公債費比率の分子は増加している。今後はこれまで以上に投資的経費の適正化に取り組んでいく必要がある。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長野県白馬村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新規発行を元金償還額以下に抑制したため一般会計等における地方債の現在高が減少し、また、適切な財源確保により充当可能基金も大きく増加したため、将来負担比率の分子は低下している。今後も数値の改善に積極的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長野県白馬村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は、適切な財源の確保と枠配分方式を用いた予算編成による歳出の抑制から取崩しを回避して積み立てを行い、義務教育施設整備基も小中学校長寿命化計画に基づく施設改修などの財源として余剰金からの優先的な積み立てを継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実質公債費比率の上昇により、</a:t>
          </a:r>
          <a:r>
            <a:rPr kumimoji="1" lang="ja-JP" altLang="en-US" sz="1100">
              <a:solidFill>
                <a:schemeClr val="dk1"/>
              </a:solidFill>
              <a:effectLst/>
              <a:latin typeface="+mn-lt"/>
              <a:ea typeface="+mn-ea"/>
              <a:cs typeface="+mn-cs"/>
            </a:rPr>
            <a:t>令和６年度において</a:t>
          </a:r>
          <a:r>
            <a:rPr kumimoji="1" lang="ja-JP" altLang="ja-JP" sz="1100">
              <a:solidFill>
                <a:schemeClr val="dk1"/>
              </a:solidFill>
              <a:effectLst/>
              <a:latin typeface="+mn-lt"/>
              <a:ea typeface="+mn-ea"/>
              <a:cs typeface="+mn-cs"/>
            </a:rPr>
            <a:t>減債基金からの繰入による繰上償還を</a:t>
          </a:r>
          <a:r>
            <a:rPr kumimoji="1" lang="ja-JP" altLang="en-US" sz="1100">
              <a:solidFill>
                <a:schemeClr val="dk1"/>
              </a:solidFill>
              <a:effectLst/>
              <a:latin typeface="+mn-lt"/>
              <a:ea typeface="+mn-ea"/>
              <a:cs typeface="+mn-cs"/>
            </a:rPr>
            <a:t>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ふるさと白馬村を応援する基金</a:t>
          </a:r>
          <a:r>
            <a:rPr kumimoji="1" lang="ja-JP" altLang="en-US" sz="1100">
              <a:solidFill>
                <a:schemeClr val="dk1"/>
              </a:solidFill>
              <a:effectLst/>
              <a:latin typeface="+mn-lt"/>
              <a:ea typeface="+mn-ea"/>
              <a:cs typeface="+mn-cs"/>
            </a:rPr>
            <a:t>及び企業版ふるさと納税基金</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白馬村のまちづくりに賛同する寄附金を財源として、様々な人々</a:t>
          </a:r>
          <a:r>
            <a:rPr lang="ja-JP" altLang="en-US" sz="1100">
              <a:solidFill>
                <a:schemeClr val="dk1"/>
              </a:solidFill>
              <a:effectLst/>
              <a:latin typeface="+mn-lt"/>
              <a:ea typeface="+mn-ea"/>
              <a:cs typeface="+mn-cs"/>
            </a:rPr>
            <a:t>・企業</a:t>
          </a:r>
          <a:r>
            <a:rPr lang="ja-JP" altLang="ja-JP" sz="1100">
              <a:solidFill>
                <a:schemeClr val="dk1"/>
              </a:solidFill>
              <a:effectLst/>
              <a:latin typeface="+mn-lt"/>
              <a:ea typeface="+mn-ea"/>
              <a:cs typeface="+mn-cs"/>
            </a:rPr>
            <a:t>の参加による、個性豊かで活力あるまちづくりの推進とふるさとづくりに資する</a:t>
          </a:r>
          <a:r>
            <a:rPr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令和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4</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年度までは、ふるさと白馬村を応援する基金に企業版も含めていたが、令和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5</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年度より分けて積立を行うこととしたため、ふるさと白馬村を応援する基金は減小したように見えるが、合計すると昨年度よりも増加している。</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ふるさと白馬村を応援する基金</a:t>
          </a:r>
          <a:r>
            <a:rPr kumimoji="1" lang="ja-JP" altLang="en-US" sz="1100">
              <a:solidFill>
                <a:schemeClr val="dk1"/>
              </a:solidFill>
              <a:effectLst/>
              <a:latin typeface="+mn-lt"/>
              <a:ea typeface="+mn-ea"/>
              <a:cs typeface="+mn-cs"/>
            </a:rPr>
            <a:t>及び企業版ふるさと納税基金</a:t>
          </a:r>
          <a:r>
            <a:rPr kumimoji="1" lang="ja-JP" altLang="ja-JP"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白馬村を応援していただいた皆様の期待に沿えるよう有効に取り崩して活用していく予定。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適切な財源の確保と枠配分方式を用いた予算編成による歳出の抑制から取崩しを回避している。余剰金はまず財政調整基金へ積むこととしている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年の神城断層震災の実績を踏まえ、災害への備えなどのため標準財政規模の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％超は残高を維持したい。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財政安定化に向けて予定する</a:t>
          </a:r>
          <a:r>
            <a:rPr kumimoji="1" lang="ja-JP" altLang="ja-JP" sz="1100">
              <a:solidFill>
                <a:schemeClr val="dk1"/>
              </a:solidFill>
              <a:effectLst/>
              <a:latin typeface="+mn-lt"/>
              <a:ea typeface="+mn-ea"/>
              <a:cs typeface="+mn-cs"/>
            </a:rPr>
            <a:t>繰り上げ償還</a:t>
          </a:r>
          <a:r>
            <a:rPr kumimoji="1" lang="ja-JP" altLang="en-US" sz="1100">
              <a:solidFill>
                <a:schemeClr val="dk1"/>
              </a:solidFill>
              <a:effectLst/>
              <a:latin typeface="+mn-lt"/>
              <a:ea typeface="+mn-ea"/>
              <a:cs typeface="+mn-cs"/>
            </a:rPr>
            <a:t>を見据え</a:t>
          </a:r>
          <a:r>
            <a:rPr kumimoji="1" lang="en-US" altLang="ja-JP" sz="1100">
              <a:solidFill>
                <a:schemeClr val="dk1"/>
              </a:solidFill>
              <a:effectLst/>
              <a:latin typeface="+mn-lt"/>
              <a:ea typeface="+mn-ea"/>
              <a:cs typeface="+mn-cs"/>
            </a:rPr>
            <a:t>8,000</a:t>
          </a:r>
          <a:r>
            <a:rPr kumimoji="1" lang="ja-JP" altLang="en-US" sz="1100">
              <a:solidFill>
                <a:schemeClr val="dk1"/>
              </a:solidFill>
              <a:effectLst/>
              <a:latin typeface="+mn-lt"/>
              <a:ea typeface="+mn-ea"/>
              <a:cs typeface="+mn-cs"/>
            </a:rPr>
            <a:t>万円の積み立てを行ったことから増加した。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令和</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6</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年度に繰上償還を行う。今後も</a:t>
          </a:r>
          <a:r>
            <a:rPr kumimoji="1" lang="ja-JP" altLang="ja-JP" sz="1100">
              <a:solidFill>
                <a:schemeClr val="dk1"/>
              </a:solidFill>
              <a:effectLst/>
              <a:latin typeface="+mn-lt"/>
              <a:ea typeface="+mn-ea"/>
              <a:cs typeface="+mn-cs"/>
            </a:rPr>
            <a:t>公債費増加、実質公債費比率の上昇に備え、常に繰り上げ償還の検討が必要となるため</a:t>
          </a:r>
          <a:r>
            <a:rPr kumimoji="1" lang="ja-JP" altLang="en-US" sz="1100">
              <a:solidFill>
                <a:schemeClr val="dk1"/>
              </a:solidFill>
              <a:effectLst/>
              <a:latin typeface="+mn-lt"/>
              <a:ea typeface="+mn-ea"/>
              <a:cs typeface="+mn-cs"/>
            </a:rPr>
            <a:t>、現状の基金残高は維持したい。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7071594</v>
      </c>
      <c r="BO4" s="371"/>
      <c r="BP4" s="371"/>
      <c r="BQ4" s="371"/>
      <c r="BR4" s="371"/>
      <c r="BS4" s="371"/>
      <c r="BT4" s="371"/>
      <c r="BU4" s="372"/>
      <c r="BV4" s="370">
        <v>6965601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2.8</v>
      </c>
      <c r="CU4" s="377"/>
      <c r="CV4" s="377"/>
      <c r="CW4" s="377"/>
      <c r="CX4" s="377"/>
      <c r="CY4" s="377"/>
      <c r="CZ4" s="377"/>
      <c r="DA4" s="378"/>
      <c r="DB4" s="376">
        <v>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6915964</v>
      </c>
      <c r="BO5" s="408"/>
      <c r="BP5" s="408"/>
      <c r="BQ5" s="408"/>
      <c r="BR5" s="408"/>
      <c r="BS5" s="408"/>
      <c r="BT5" s="408"/>
      <c r="BU5" s="409"/>
      <c r="BV5" s="407">
        <v>6700741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80.099999999999994</v>
      </c>
      <c r="CU5" s="405"/>
      <c r="CV5" s="405"/>
      <c r="CW5" s="405"/>
      <c r="CX5" s="405"/>
      <c r="CY5" s="405"/>
      <c r="CZ5" s="405"/>
      <c r="DA5" s="406"/>
      <c r="DB5" s="404">
        <v>79.2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155630</v>
      </c>
      <c r="BO6" s="408"/>
      <c r="BP6" s="408"/>
      <c r="BQ6" s="408"/>
      <c r="BR6" s="408"/>
      <c r="BS6" s="408"/>
      <c r="BT6" s="408"/>
      <c r="BU6" s="409"/>
      <c r="BV6" s="407">
        <v>264860</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80.599999999999994</v>
      </c>
      <c r="CU6" s="445"/>
      <c r="CV6" s="445"/>
      <c r="CW6" s="445"/>
      <c r="CX6" s="445"/>
      <c r="CY6" s="445"/>
      <c r="CZ6" s="445"/>
      <c r="DA6" s="446"/>
      <c r="DB6" s="444">
        <v>80.3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50131</v>
      </c>
      <c r="BO7" s="408"/>
      <c r="BP7" s="408"/>
      <c r="BQ7" s="408"/>
      <c r="BR7" s="408"/>
      <c r="BS7" s="408"/>
      <c r="BT7" s="408"/>
      <c r="BU7" s="409"/>
      <c r="BV7" s="407">
        <v>52199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3793109</v>
      </c>
      <c r="CU7" s="408"/>
      <c r="CV7" s="408"/>
      <c r="CW7" s="408"/>
      <c r="CX7" s="408"/>
      <c r="CY7" s="408"/>
      <c r="CZ7" s="408"/>
      <c r="DA7" s="409"/>
      <c r="DB7" s="407">
        <v>3817704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105499</v>
      </c>
      <c r="BO8" s="408"/>
      <c r="BP8" s="408"/>
      <c r="BQ8" s="408"/>
      <c r="BR8" s="408"/>
      <c r="BS8" s="408"/>
      <c r="BT8" s="408"/>
      <c r="BU8" s="409"/>
      <c r="BV8" s="407">
        <v>212661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0.42</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8575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-107162</v>
      </c>
      <c r="BO9" s="408"/>
      <c r="BP9" s="408"/>
      <c r="BQ9" s="408"/>
      <c r="BR9" s="408"/>
      <c r="BS9" s="408"/>
      <c r="BT9" s="408"/>
      <c r="BU9" s="409"/>
      <c r="BV9" s="407">
        <v>72920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16.5</v>
      </c>
      <c r="CU9" s="405"/>
      <c r="CV9" s="405"/>
      <c r="CW9" s="405"/>
      <c r="CX9" s="405"/>
      <c r="CY9" s="405"/>
      <c r="CZ9" s="405"/>
      <c r="DA9" s="406"/>
      <c r="DB9" s="404">
        <v>16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8929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714</v>
      </c>
      <c r="BO10" s="408"/>
      <c r="BP10" s="408"/>
      <c r="BQ10" s="408"/>
      <c r="BR10" s="408"/>
      <c r="BS10" s="408"/>
      <c r="BT10" s="408"/>
      <c r="BU10" s="409"/>
      <c r="BV10" s="407">
        <v>84488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9159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7920</v>
      </c>
      <c r="S13" s="492"/>
      <c r="T13" s="492"/>
      <c r="U13" s="492"/>
      <c r="V13" s="493"/>
      <c r="W13" s="423" t="s">
        <v>131</v>
      </c>
      <c r="X13" s="424"/>
      <c r="Y13" s="424"/>
      <c r="Z13" s="424"/>
      <c r="AA13" s="424"/>
      <c r="AB13" s="414"/>
      <c r="AC13" s="458">
        <v>267</v>
      </c>
      <c r="AD13" s="459"/>
      <c r="AE13" s="459"/>
      <c r="AF13" s="459"/>
      <c r="AG13" s="501"/>
      <c r="AH13" s="458">
        <v>281</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-106448</v>
      </c>
      <c r="BO13" s="408"/>
      <c r="BP13" s="408"/>
      <c r="BQ13" s="408"/>
      <c r="BR13" s="408"/>
      <c r="BS13" s="408"/>
      <c r="BT13" s="408"/>
      <c r="BU13" s="409"/>
      <c r="BV13" s="407">
        <v>157408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15.6</v>
      </c>
      <c r="CU13" s="405"/>
      <c r="CV13" s="405"/>
      <c r="CW13" s="405"/>
      <c r="CX13" s="405"/>
      <c r="CY13" s="405"/>
      <c r="CZ13" s="405"/>
      <c r="DA13" s="406"/>
      <c r="DB13" s="404">
        <v>14.3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8782</v>
      </c>
      <c r="S14" s="492"/>
      <c r="T14" s="492"/>
      <c r="U14" s="492"/>
      <c r="V14" s="493"/>
      <c r="W14" s="397"/>
      <c r="X14" s="398"/>
      <c r="Y14" s="398"/>
      <c r="Z14" s="398"/>
      <c r="AA14" s="398"/>
      <c r="AB14" s="387"/>
      <c r="AC14" s="494">
        <v>6.1</v>
      </c>
      <c r="AD14" s="495"/>
      <c r="AE14" s="495"/>
      <c r="AF14" s="495"/>
      <c r="AG14" s="496"/>
      <c r="AH14" s="494">
        <v>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4.7</v>
      </c>
      <c r="CU14" s="506"/>
      <c r="CV14" s="506"/>
      <c r="CW14" s="506"/>
      <c r="CX14" s="506"/>
      <c r="CY14" s="506"/>
      <c r="CZ14" s="506"/>
      <c r="DA14" s="507"/>
      <c r="DB14" s="505">
        <v>21.7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8055</v>
      </c>
      <c r="S15" s="492"/>
      <c r="T15" s="492"/>
      <c r="U15" s="492"/>
      <c r="V15" s="493"/>
      <c r="W15" s="423" t="s">
        <v>137</v>
      </c>
      <c r="X15" s="424"/>
      <c r="Y15" s="424"/>
      <c r="Z15" s="424"/>
      <c r="AA15" s="424"/>
      <c r="AB15" s="414"/>
      <c r="AC15" s="458">
        <v>611</v>
      </c>
      <c r="AD15" s="459"/>
      <c r="AE15" s="459"/>
      <c r="AF15" s="459"/>
      <c r="AG15" s="501"/>
      <c r="AH15" s="458">
        <v>686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1476413</v>
      </c>
      <c r="BO15" s="371"/>
      <c r="BP15" s="371"/>
      <c r="BQ15" s="371"/>
      <c r="BR15" s="371"/>
      <c r="BS15" s="371"/>
      <c r="BT15" s="371"/>
      <c r="BU15" s="372"/>
      <c r="BV15" s="370">
        <v>1401751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v>
      </c>
      <c r="AD16" s="495"/>
      <c r="AE16" s="495"/>
      <c r="AF16" s="495"/>
      <c r="AG16" s="496"/>
      <c r="AH16" s="494">
        <v>14.4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3371140</v>
      </c>
      <c r="BO16" s="408"/>
      <c r="BP16" s="408"/>
      <c r="BQ16" s="408"/>
      <c r="BR16" s="408"/>
      <c r="BS16" s="408"/>
      <c r="BT16" s="408"/>
      <c r="BU16" s="409"/>
      <c r="BV16" s="407">
        <v>3382405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3478</v>
      </c>
      <c r="AD17" s="459"/>
      <c r="AE17" s="459"/>
      <c r="AF17" s="459"/>
      <c r="AG17" s="501"/>
      <c r="AH17" s="458">
        <v>3798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1874985</v>
      </c>
      <c r="BO17" s="408"/>
      <c r="BP17" s="408"/>
      <c r="BQ17" s="408"/>
      <c r="BR17" s="408"/>
      <c r="BS17" s="408"/>
      <c r="BT17" s="408"/>
      <c r="BU17" s="409"/>
      <c r="BV17" s="407">
        <v>1783193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189.36</v>
      </c>
      <c r="M18" s="531"/>
      <c r="N18" s="531"/>
      <c r="O18" s="531"/>
      <c r="P18" s="531"/>
      <c r="Q18" s="531"/>
      <c r="R18" s="532"/>
      <c r="S18" s="532"/>
      <c r="T18" s="532"/>
      <c r="U18" s="532"/>
      <c r="V18" s="533"/>
      <c r="W18" s="425"/>
      <c r="X18" s="426"/>
      <c r="Y18" s="426"/>
      <c r="Z18" s="426"/>
      <c r="AA18" s="426"/>
      <c r="AB18" s="417"/>
      <c r="AC18" s="534">
        <v>79.8</v>
      </c>
      <c r="AD18" s="535"/>
      <c r="AE18" s="535"/>
      <c r="AF18" s="535"/>
      <c r="AG18" s="536"/>
      <c r="AH18" s="534">
        <v>79.7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3081408</v>
      </c>
      <c r="BO18" s="408"/>
      <c r="BP18" s="408"/>
      <c r="BQ18" s="408"/>
      <c r="BR18" s="408"/>
      <c r="BS18" s="408"/>
      <c r="BT18" s="408"/>
      <c r="BU18" s="409"/>
      <c r="BV18" s="407">
        <v>3106959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4506131</v>
      </c>
      <c r="BO19" s="408"/>
      <c r="BP19" s="408"/>
      <c r="BQ19" s="408"/>
      <c r="BR19" s="408"/>
      <c r="BS19" s="408"/>
      <c r="BT19" s="408"/>
      <c r="BU19" s="409"/>
      <c r="BV19" s="407">
        <v>4714890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3709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5830537</v>
      </c>
      <c r="BO22" s="371"/>
      <c r="BP22" s="371"/>
      <c r="BQ22" s="371"/>
      <c r="BR22" s="371"/>
      <c r="BS22" s="371"/>
      <c r="BT22" s="371"/>
      <c r="BU22" s="372"/>
      <c r="BV22" s="370">
        <v>6190346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3385260</v>
      </c>
      <c r="BO23" s="408"/>
      <c r="BP23" s="408"/>
      <c r="BQ23" s="408"/>
      <c r="BR23" s="408"/>
      <c r="BS23" s="408"/>
      <c r="BT23" s="408"/>
      <c r="BU23" s="409"/>
      <c r="BV23" s="407">
        <v>3587453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6960</v>
      </c>
      <c r="R24" s="459"/>
      <c r="S24" s="459"/>
      <c r="T24" s="459"/>
      <c r="U24" s="459"/>
      <c r="V24" s="501"/>
      <c r="W24" s="553"/>
      <c r="X24" s="554"/>
      <c r="Y24" s="555"/>
      <c r="Z24" s="457" t="s">
        <v>162</v>
      </c>
      <c r="AA24" s="437"/>
      <c r="AB24" s="437"/>
      <c r="AC24" s="437"/>
      <c r="AD24" s="437"/>
      <c r="AE24" s="437"/>
      <c r="AF24" s="437"/>
      <c r="AG24" s="438"/>
      <c r="AH24" s="458">
        <v>93</v>
      </c>
      <c r="AI24" s="459"/>
      <c r="AJ24" s="459"/>
      <c r="AK24" s="459"/>
      <c r="AL24" s="501"/>
      <c r="AM24" s="458">
        <v>265050</v>
      </c>
      <c r="AN24" s="459"/>
      <c r="AO24" s="459"/>
      <c r="AP24" s="459"/>
      <c r="AQ24" s="459"/>
      <c r="AR24" s="501"/>
      <c r="AS24" s="458">
        <v>2850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4097660</v>
      </c>
      <c r="BO24" s="408"/>
      <c r="BP24" s="408"/>
      <c r="BQ24" s="408"/>
      <c r="BR24" s="408"/>
      <c r="BS24" s="408"/>
      <c r="BT24" s="408"/>
      <c r="BU24" s="409"/>
      <c r="BV24" s="407">
        <v>4293360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5910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364121</v>
      </c>
      <c r="BO25" s="371"/>
      <c r="BP25" s="371"/>
      <c r="BQ25" s="371"/>
      <c r="BR25" s="371"/>
      <c r="BS25" s="371"/>
      <c r="BT25" s="371"/>
      <c r="BU25" s="372"/>
      <c r="BV25" s="370">
        <v>289156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5190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3040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44309</v>
      </c>
      <c r="BO27" s="527"/>
      <c r="BP27" s="527"/>
      <c r="BQ27" s="527"/>
      <c r="BR27" s="527"/>
      <c r="BS27" s="527"/>
      <c r="BT27" s="527"/>
      <c r="BU27" s="528"/>
      <c r="BV27" s="526">
        <v>44297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2400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1340788</v>
      </c>
      <c r="BO28" s="371"/>
      <c r="BP28" s="371"/>
      <c r="BQ28" s="371"/>
      <c r="BR28" s="371"/>
      <c r="BS28" s="371"/>
      <c r="BT28" s="371"/>
      <c r="BU28" s="372"/>
      <c r="BV28" s="370">
        <v>1210074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2160</v>
      </c>
      <c r="R29" s="459"/>
      <c r="S29" s="459"/>
      <c r="T29" s="459"/>
      <c r="U29" s="459"/>
      <c r="V29" s="501"/>
      <c r="W29" s="556"/>
      <c r="X29" s="557"/>
      <c r="Y29" s="558"/>
      <c r="Z29" s="457" t="s">
        <v>177</v>
      </c>
      <c r="AA29" s="437"/>
      <c r="AB29" s="437"/>
      <c r="AC29" s="437"/>
      <c r="AD29" s="437"/>
      <c r="AE29" s="437"/>
      <c r="AF29" s="437"/>
      <c r="AG29" s="438"/>
      <c r="AH29" s="458">
        <v>93</v>
      </c>
      <c r="AI29" s="459"/>
      <c r="AJ29" s="459"/>
      <c r="AK29" s="459"/>
      <c r="AL29" s="501"/>
      <c r="AM29" s="458">
        <v>265050</v>
      </c>
      <c r="AN29" s="459"/>
      <c r="AO29" s="459"/>
      <c r="AP29" s="459"/>
      <c r="AQ29" s="459"/>
      <c r="AR29" s="501"/>
      <c r="AS29" s="458">
        <v>2850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358769</v>
      </c>
      <c r="BO29" s="408"/>
      <c r="BP29" s="408"/>
      <c r="BQ29" s="408"/>
      <c r="BR29" s="408"/>
      <c r="BS29" s="408"/>
      <c r="BT29" s="408"/>
      <c r="BU29" s="409"/>
      <c r="BV29" s="407">
        <v>278693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1347995</v>
      </c>
      <c r="BO30" s="527"/>
      <c r="BP30" s="527"/>
      <c r="BQ30" s="527"/>
      <c r="BR30" s="527"/>
      <c r="BS30" s="527"/>
      <c r="BT30" s="527"/>
      <c r="BU30" s="528"/>
      <c r="BV30" s="526">
        <v>1266692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国民健康保険事業勘定特別会計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北アルプス広域連合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白馬村土地開発公社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（普通会計）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白馬村振興公社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（介護保険事業特別会計）</v>
      </c>
      <c r="BZ36" s="598"/>
      <c r="CA36" s="598"/>
      <c r="CB36" s="598"/>
      <c r="CC36" s="598"/>
      <c r="CD36" s="598"/>
      <c r="CE36" s="598"/>
      <c r="CF36" s="598"/>
      <c r="CG36" s="598"/>
      <c r="CH36" s="598"/>
      <c r="CI36" s="598"/>
      <c r="CJ36" s="598"/>
      <c r="CK36" s="598"/>
      <c r="CL36" s="598"/>
      <c r="CM36" s="598"/>
      <c r="CN36" s="181"/>
      <c r="CO36" s="597">
        <f t="shared" si="3"/>
        <v>19</v>
      </c>
      <c r="CP36" s="597"/>
      <c r="CQ36" s="598" t="str">
        <f>IF('各会計、関係団体の財政状況及び健全化判断比率'!BS9="","",'各会計、関係団体の財政状況及び健全化判断比率'!BS9)</f>
        <v>岩岳リゾート</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長野県後期高齢者医療広域連合</v>
      </c>
      <c r="BZ37" s="598"/>
      <c r="CA37" s="598"/>
      <c r="CB37" s="598"/>
      <c r="CC37" s="598"/>
      <c r="CD37" s="598"/>
      <c r="CE37" s="598"/>
      <c r="CF37" s="598"/>
      <c r="CG37" s="598"/>
      <c r="CH37" s="598"/>
      <c r="CI37" s="598"/>
      <c r="CJ37" s="598"/>
      <c r="CK37" s="598"/>
      <c r="CL37" s="598"/>
      <c r="CM37" s="598"/>
      <c r="CN37" s="181"/>
      <c r="CO37" s="597">
        <f t="shared" si="3"/>
        <v>20</v>
      </c>
      <c r="CP37" s="597"/>
      <c r="CQ37" s="598" t="str">
        <f>IF('各会計、関係団体の財政状況及び健全化判断比率'!BS10="","",'各会計、関係団体の財政状況及び健全化判断比率'!BS10)</f>
        <v>白馬村観光局</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長野県市町村総合事務組合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（非常勤職員公務災害補償特別会計）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中信地域町村交通災害共済事務組合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XlhKFct7XBt0tWb9wqK0WMITE1Jrf00vUNRcEsekP6vm7FIcx4g7j/R4ode3XdoM5ez1R95XeumdeURl2eUufw==" saltValue="FJXHvOH4wPxfrRYW4Ool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1562592</v>
      </c>
      <c r="S5" s="613"/>
      <c r="T5" s="613"/>
      <c r="U5" s="613"/>
      <c r="V5" s="613"/>
      <c r="W5" s="613"/>
      <c r="X5" s="613"/>
      <c r="Y5" s="614"/>
      <c r="Z5" s="615">
        <v>22.1</v>
      </c>
      <c r="AA5" s="615"/>
      <c r="AB5" s="615"/>
      <c r="AC5" s="615"/>
      <c r="AD5" s="616">
        <v>1562592</v>
      </c>
      <c r="AE5" s="616"/>
      <c r="AF5" s="616"/>
      <c r="AG5" s="616"/>
      <c r="AH5" s="616"/>
      <c r="AI5" s="616"/>
      <c r="AJ5" s="616"/>
      <c r="AK5" s="616"/>
      <c r="AL5" s="617">
        <v>40.9</v>
      </c>
      <c r="AM5" s="618"/>
      <c r="AN5" s="618"/>
      <c r="AO5" s="619"/>
      <c r="AP5" s="609" t="s">
        <v>216</v>
      </c>
      <c r="AQ5" s="610"/>
      <c r="AR5" s="610"/>
      <c r="AS5" s="610"/>
      <c r="AT5" s="610"/>
      <c r="AU5" s="610"/>
      <c r="AV5" s="610"/>
      <c r="AW5" s="610"/>
      <c r="AX5" s="610"/>
      <c r="AY5" s="610"/>
      <c r="AZ5" s="610"/>
      <c r="BA5" s="610"/>
      <c r="BB5" s="610"/>
      <c r="BC5" s="610"/>
      <c r="BD5" s="610"/>
      <c r="BE5" s="610"/>
      <c r="BF5" s="611"/>
      <c r="BG5" s="623">
        <v>1512009</v>
      </c>
      <c r="BH5" s="624"/>
      <c r="BI5" s="624"/>
      <c r="BJ5" s="624"/>
      <c r="BK5" s="624"/>
      <c r="BL5" s="624"/>
      <c r="BM5" s="624"/>
      <c r="BN5" s="625"/>
      <c r="BO5" s="626">
        <v>96.8</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74894</v>
      </c>
      <c r="S6" s="624"/>
      <c r="T6" s="624"/>
      <c r="U6" s="624"/>
      <c r="V6" s="624"/>
      <c r="W6" s="624"/>
      <c r="X6" s="624"/>
      <c r="Y6" s="625"/>
      <c r="Z6" s="626">
        <v>1.1000000000000001</v>
      </c>
      <c r="AA6" s="626"/>
      <c r="AB6" s="626"/>
      <c r="AC6" s="626"/>
      <c r="AD6" s="627">
        <v>74894</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1512009</v>
      </c>
      <c r="BH6" s="624"/>
      <c r="BI6" s="624"/>
      <c r="BJ6" s="624"/>
      <c r="BK6" s="624"/>
      <c r="BL6" s="624"/>
      <c r="BM6" s="624"/>
      <c r="BN6" s="625"/>
      <c r="BO6" s="626">
        <v>96.8</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74889</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74889</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283</v>
      </c>
      <c r="S7" s="624"/>
      <c r="T7" s="624"/>
      <c r="U7" s="624"/>
      <c r="V7" s="624"/>
      <c r="W7" s="624"/>
      <c r="X7" s="624"/>
      <c r="Y7" s="625"/>
      <c r="Z7" s="626">
        <v>0</v>
      </c>
      <c r="AA7" s="626"/>
      <c r="AB7" s="626"/>
      <c r="AC7" s="626"/>
      <c r="AD7" s="627">
        <v>283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452678</v>
      </c>
      <c r="BH7" s="624"/>
      <c r="BI7" s="624"/>
      <c r="BJ7" s="624"/>
      <c r="BK7" s="624"/>
      <c r="BL7" s="624"/>
      <c r="BM7" s="624"/>
      <c r="BN7" s="625"/>
      <c r="BO7" s="626">
        <v>29</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1703092</v>
      </c>
      <c r="CS7" s="624"/>
      <c r="CT7" s="624"/>
      <c r="CU7" s="624"/>
      <c r="CV7" s="624"/>
      <c r="CW7" s="624"/>
      <c r="CX7" s="624"/>
      <c r="CY7" s="625"/>
      <c r="CZ7" s="626">
        <v>24.6</v>
      </c>
      <c r="DA7" s="626"/>
      <c r="DB7" s="626"/>
      <c r="DC7" s="626"/>
      <c r="DD7" s="632">
        <v>59396</v>
      </c>
      <c r="DE7" s="624"/>
      <c r="DF7" s="624"/>
      <c r="DG7" s="624"/>
      <c r="DH7" s="624"/>
      <c r="DI7" s="624"/>
      <c r="DJ7" s="624"/>
      <c r="DK7" s="624"/>
      <c r="DL7" s="624"/>
      <c r="DM7" s="624"/>
      <c r="DN7" s="624"/>
      <c r="DO7" s="624"/>
      <c r="DP7" s="625"/>
      <c r="DQ7" s="632">
        <v>809735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5196</v>
      </c>
      <c r="S8" s="624"/>
      <c r="T8" s="624"/>
      <c r="U8" s="624"/>
      <c r="V8" s="624"/>
      <c r="W8" s="624"/>
      <c r="X8" s="624"/>
      <c r="Y8" s="625"/>
      <c r="Z8" s="626">
        <v>0.1</v>
      </c>
      <c r="AA8" s="626"/>
      <c r="AB8" s="626"/>
      <c r="AC8" s="626"/>
      <c r="AD8" s="627">
        <v>5196</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19360</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1449970</v>
      </c>
      <c r="CS8" s="624"/>
      <c r="CT8" s="624"/>
      <c r="CU8" s="624"/>
      <c r="CV8" s="624"/>
      <c r="CW8" s="624"/>
      <c r="CX8" s="624"/>
      <c r="CY8" s="625"/>
      <c r="CZ8" s="626">
        <v>21</v>
      </c>
      <c r="DA8" s="626"/>
      <c r="DB8" s="626"/>
      <c r="DC8" s="626"/>
      <c r="DD8" s="632">
        <v>19581</v>
      </c>
      <c r="DE8" s="624"/>
      <c r="DF8" s="624"/>
      <c r="DG8" s="624"/>
      <c r="DH8" s="624"/>
      <c r="DI8" s="624"/>
      <c r="DJ8" s="624"/>
      <c r="DK8" s="624"/>
      <c r="DL8" s="624"/>
      <c r="DM8" s="624"/>
      <c r="DN8" s="624"/>
      <c r="DO8" s="624"/>
      <c r="DP8" s="625"/>
      <c r="DQ8" s="632">
        <v>828258</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5163</v>
      </c>
      <c r="S9" s="624"/>
      <c r="T9" s="624"/>
      <c r="U9" s="624"/>
      <c r="V9" s="624"/>
      <c r="W9" s="624"/>
      <c r="X9" s="624"/>
      <c r="Y9" s="625"/>
      <c r="Z9" s="626">
        <v>0.1</v>
      </c>
      <c r="AA9" s="626"/>
      <c r="AB9" s="626"/>
      <c r="AC9" s="626"/>
      <c r="AD9" s="627">
        <v>5163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339076</v>
      </c>
      <c r="BH9" s="624"/>
      <c r="BI9" s="624"/>
      <c r="BJ9" s="624"/>
      <c r="BK9" s="624"/>
      <c r="BL9" s="624"/>
      <c r="BM9" s="624"/>
      <c r="BN9" s="625"/>
      <c r="BO9" s="626">
        <v>21.7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573597</v>
      </c>
      <c r="CS9" s="624"/>
      <c r="CT9" s="624"/>
      <c r="CU9" s="624"/>
      <c r="CV9" s="624"/>
      <c r="CW9" s="624"/>
      <c r="CX9" s="624"/>
      <c r="CY9" s="625"/>
      <c r="CZ9" s="626">
        <v>8.3000000000000007</v>
      </c>
      <c r="DA9" s="626"/>
      <c r="DB9" s="626"/>
      <c r="DC9" s="626"/>
      <c r="DD9" s="632">
        <v>13049</v>
      </c>
      <c r="DE9" s="624"/>
      <c r="DF9" s="624"/>
      <c r="DG9" s="624"/>
      <c r="DH9" s="624"/>
      <c r="DI9" s="624"/>
      <c r="DJ9" s="624"/>
      <c r="DK9" s="624"/>
      <c r="DL9" s="624"/>
      <c r="DM9" s="624"/>
      <c r="DN9" s="624"/>
      <c r="DO9" s="624"/>
      <c r="DP9" s="625"/>
      <c r="DQ9" s="632">
        <v>282453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55302</v>
      </c>
      <c r="BH10" s="624"/>
      <c r="BI10" s="624"/>
      <c r="BJ10" s="624"/>
      <c r="BK10" s="624"/>
      <c r="BL10" s="624"/>
      <c r="BM10" s="624"/>
      <c r="BN10" s="625"/>
      <c r="BO10" s="626">
        <v>3.5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241643</v>
      </c>
      <c r="S11" s="624"/>
      <c r="T11" s="624"/>
      <c r="U11" s="624"/>
      <c r="V11" s="624"/>
      <c r="W11" s="624"/>
      <c r="X11" s="624"/>
      <c r="Y11" s="625"/>
      <c r="Z11" s="628">
        <v>3.4</v>
      </c>
      <c r="AA11" s="629"/>
      <c r="AB11" s="629"/>
      <c r="AC11" s="635"/>
      <c r="AD11" s="632">
        <v>241643</v>
      </c>
      <c r="AE11" s="624"/>
      <c r="AF11" s="624"/>
      <c r="AG11" s="624"/>
      <c r="AH11" s="624"/>
      <c r="AI11" s="624"/>
      <c r="AJ11" s="624"/>
      <c r="AK11" s="625"/>
      <c r="AL11" s="628">
        <v>6.3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38940</v>
      </c>
      <c r="BH11" s="624"/>
      <c r="BI11" s="624"/>
      <c r="BJ11" s="624"/>
      <c r="BK11" s="624"/>
      <c r="BL11" s="624"/>
      <c r="BM11" s="624"/>
      <c r="BN11" s="625"/>
      <c r="BO11" s="626">
        <v>2.5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316711</v>
      </c>
      <c r="CS11" s="624"/>
      <c r="CT11" s="624"/>
      <c r="CU11" s="624"/>
      <c r="CV11" s="624"/>
      <c r="CW11" s="624"/>
      <c r="CX11" s="624"/>
      <c r="CY11" s="625"/>
      <c r="CZ11" s="626">
        <v>4.5999999999999996</v>
      </c>
      <c r="DA11" s="626"/>
      <c r="DB11" s="626"/>
      <c r="DC11" s="626"/>
      <c r="DD11" s="632">
        <v>121034</v>
      </c>
      <c r="DE11" s="624"/>
      <c r="DF11" s="624"/>
      <c r="DG11" s="624"/>
      <c r="DH11" s="624"/>
      <c r="DI11" s="624"/>
      <c r="DJ11" s="624"/>
      <c r="DK11" s="624"/>
      <c r="DL11" s="624"/>
      <c r="DM11" s="624"/>
      <c r="DN11" s="624"/>
      <c r="DO11" s="624"/>
      <c r="DP11" s="625"/>
      <c r="DQ11" s="632">
        <v>130671</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947189</v>
      </c>
      <c r="BH12" s="624"/>
      <c r="BI12" s="624"/>
      <c r="BJ12" s="624"/>
      <c r="BK12" s="624"/>
      <c r="BL12" s="624"/>
      <c r="BM12" s="624"/>
      <c r="BN12" s="625"/>
      <c r="BO12" s="626">
        <v>60.6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250478</v>
      </c>
      <c r="CS12" s="624"/>
      <c r="CT12" s="624"/>
      <c r="CU12" s="624"/>
      <c r="CV12" s="624"/>
      <c r="CW12" s="624"/>
      <c r="CX12" s="624"/>
      <c r="CY12" s="625"/>
      <c r="CZ12" s="626">
        <v>3.6</v>
      </c>
      <c r="DA12" s="626"/>
      <c r="DB12" s="626"/>
      <c r="DC12" s="626"/>
      <c r="DD12" s="632">
        <v>5646</v>
      </c>
      <c r="DE12" s="624"/>
      <c r="DF12" s="624"/>
      <c r="DG12" s="624"/>
      <c r="DH12" s="624"/>
      <c r="DI12" s="624"/>
      <c r="DJ12" s="624"/>
      <c r="DK12" s="624"/>
      <c r="DL12" s="624"/>
      <c r="DM12" s="624"/>
      <c r="DN12" s="624"/>
      <c r="DO12" s="624"/>
      <c r="DP12" s="625"/>
      <c r="DQ12" s="632">
        <v>152227</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944582</v>
      </c>
      <c r="BH13" s="624"/>
      <c r="BI13" s="624"/>
      <c r="BJ13" s="624"/>
      <c r="BK13" s="624"/>
      <c r="BL13" s="624"/>
      <c r="BM13" s="624"/>
      <c r="BN13" s="625"/>
      <c r="BO13" s="626">
        <v>60.4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1018591</v>
      </c>
      <c r="CS13" s="624"/>
      <c r="CT13" s="624"/>
      <c r="CU13" s="624"/>
      <c r="CV13" s="624"/>
      <c r="CW13" s="624"/>
      <c r="CX13" s="624"/>
      <c r="CY13" s="625"/>
      <c r="CZ13" s="626">
        <v>14.7</v>
      </c>
      <c r="DA13" s="626"/>
      <c r="DB13" s="626"/>
      <c r="DC13" s="626"/>
      <c r="DD13" s="632">
        <v>286938</v>
      </c>
      <c r="DE13" s="624"/>
      <c r="DF13" s="624"/>
      <c r="DG13" s="624"/>
      <c r="DH13" s="624"/>
      <c r="DI13" s="624"/>
      <c r="DJ13" s="624"/>
      <c r="DK13" s="624"/>
      <c r="DL13" s="624"/>
      <c r="DM13" s="624"/>
      <c r="DN13" s="624"/>
      <c r="DO13" s="624"/>
      <c r="DP13" s="625"/>
      <c r="DQ13" s="632">
        <v>687820</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153</v>
      </c>
      <c r="S14" s="624"/>
      <c r="T14" s="624"/>
      <c r="U14" s="624"/>
      <c r="V14" s="624"/>
      <c r="W14" s="624"/>
      <c r="X14" s="624"/>
      <c r="Y14" s="625"/>
      <c r="Z14" s="626">
        <v>0</v>
      </c>
      <c r="AA14" s="626"/>
      <c r="AB14" s="626"/>
      <c r="AC14" s="626"/>
      <c r="AD14" s="627">
        <v>153</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38842</v>
      </c>
      <c r="BH14" s="624"/>
      <c r="BI14" s="624"/>
      <c r="BJ14" s="624"/>
      <c r="BK14" s="624"/>
      <c r="BL14" s="624"/>
      <c r="BM14" s="624"/>
      <c r="BN14" s="625"/>
      <c r="BO14" s="626">
        <v>2.5</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206093</v>
      </c>
      <c r="CS14" s="624"/>
      <c r="CT14" s="624"/>
      <c r="CU14" s="624"/>
      <c r="CV14" s="624"/>
      <c r="CW14" s="624"/>
      <c r="CX14" s="624"/>
      <c r="CY14" s="625"/>
      <c r="CZ14" s="626">
        <v>3</v>
      </c>
      <c r="DA14" s="626"/>
      <c r="DB14" s="626"/>
      <c r="DC14" s="626"/>
      <c r="DD14" s="632">
        <v>395</v>
      </c>
      <c r="DE14" s="624"/>
      <c r="DF14" s="624"/>
      <c r="DG14" s="624"/>
      <c r="DH14" s="624"/>
      <c r="DI14" s="624"/>
      <c r="DJ14" s="624"/>
      <c r="DK14" s="624"/>
      <c r="DL14" s="624"/>
      <c r="DM14" s="624"/>
      <c r="DN14" s="624"/>
      <c r="DO14" s="624"/>
      <c r="DP14" s="625"/>
      <c r="DQ14" s="632">
        <v>200413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73300</v>
      </c>
      <c r="BH15" s="624"/>
      <c r="BI15" s="624"/>
      <c r="BJ15" s="624"/>
      <c r="BK15" s="624"/>
      <c r="BL15" s="624"/>
      <c r="BM15" s="624"/>
      <c r="BN15" s="625"/>
      <c r="BO15" s="626">
        <v>4.7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552915</v>
      </c>
      <c r="CS15" s="624"/>
      <c r="CT15" s="624"/>
      <c r="CU15" s="624"/>
      <c r="CV15" s="624"/>
      <c r="CW15" s="624"/>
      <c r="CX15" s="624"/>
      <c r="CY15" s="625"/>
      <c r="CZ15" s="626">
        <v>8</v>
      </c>
      <c r="DA15" s="626"/>
      <c r="DB15" s="626"/>
      <c r="DC15" s="626"/>
      <c r="DD15" s="632">
        <v>50983</v>
      </c>
      <c r="DE15" s="624"/>
      <c r="DF15" s="624"/>
      <c r="DG15" s="624"/>
      <c r="DH15" s="624"/>
      <c r="DI15" s="624"/>
      <c r="DJ15" s="624"/>
      <c r="DK15" s="624"/>
      <c r="DL15" s="624"/>
      <c r="DM15" s="624"/>
      <c r="DN15" s="624"/>
      <c r="DO15" s="624"/>
      <c r="DP15" s="625"/>
      <c r="DQ15" s="632">
        <v>447426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5977</v>
      </c>
      <c r="S16" s="624"/>
      <c r="T16" s="624"/>
      <c r="U16" s="624"/>
      <c r="V16" s="624"/>
      <c r="W16" s="624"/>
      <c r="X16" s="624"/>
      <c r="Y16" s="625"/>
      <c r="Z16" s="626">
        <v>0.1</v>
      </c>
      <c r="AA16" s="626"/>
      <c r="AB16" s="626"/>
      <c r="AC16" s="626"/>
      <c r="AD16" s="627">
        <v>5977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21631</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5830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25998</v>
      </c>
      <c r="S17" s="624"/>
      <c r="T17" s="624"/>
      <c r="U17" s="624"/>
      <c r="V17" s="624"/>
      <c r="W17" s="624"/>
      <c r="X17" s="624"/>
      <c r="Y17" s="625"/>
      <c r="Z17" s="626">
        <v>0.4</v>
      </c>
      <c r="AA17" s="626"/>
      <c r="AB17" s="626"/>
      <c r="AC17" s="626"/>
      <c r="AD17" s="627">
        <v>25998</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747997</v>
      </c>
      <c r="CS17" s="624"/>
      <c r="CT17" s="624"/>
      <c r="CU17" s="624"/>
      <c r="CV17" s="624"/>
      <c r="CW17" s="624"/>
      <c r="CX17" s="624"/>
      <c r="CY17" s="625"/>
      <c r="CZ17" s="626">
        <v>10.8</v>
      </c>
      <c r="DA17" s="626"/>
      <c r="DB17" s="626"/>
      <c r="DC17" s="626"/>
      <c r="DD17" s="632" t="s">
        <v>122</v>
      </c>
      <c r="DE17" s="624"/>
      <c r="DF17" s="624"/>
      <c r="DG17" s="624"/>
      <c r="DH17" s="624"/>
      <c r="DI17" s="624"/>
      <c r="DJ17" s="624"/>
      <c r="DK17" s="624"/>
      <c r="DL17" s="624"/>
      <c r="DM17" s="624"/>
      <c r="DN17" s="624"/>
      <c r="DO17" s="624"/>
      <c r="DP17" s="625"/>
      <c r="DQ17" s="632">
        <v>744008</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4874</v>
      </c>
      <c r="S18" s="624"/>
      <c r="T18" s="624"/>
      <c r="U18" s="624"/>
      <c r="V18" s="624"/>
      <c r="W18" s="624"/>
      <c r="X18" s="624"/>
      <c r="Y18" s="625"/>
      <c r="Z18" s="626">
        <v>0.1</v>
      </c>
      <c r="AA18" s="626"/>
      <c r="AB18" s="626"/>
      <c r="AC18" s="626"/>
      <c r="AD18" s="627">
        <v>4874</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4224</v>
      </c>
      <c r="S19" s="624"/>
      <c r="T19" s="624"/>
      <c r="U19" s="624"/>
      <c r="V19" s="624"/>
      <c r="W19" s="624"/>
      <c r="X19" s="624"/>
      <c r="Y19" s="625"/>
      <c r="Z19" s="626">
        <v>0.1</v>
      </c>
      <c r="AA19" s="626"/>
      <c r="AB19" s="626"/>
      <c r="AC19" s="626"/>
      <c r="AD19" s="627">
        <v>4224</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50583</v>
      </c>
      <c r="BH19" s="624"/>
      <c r="BI19" s="624"/>
      <c r="BJ19" s="624"/>
      <c r="BK19" s="624"/>
      <c r="BL19" s="624"/>
      <c r="BM19" s="624"/>
      <c r="BN19" s="625"/>
      <c r="BO19" s="626">
        <v>3.2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650</v>
      </c>
      <c r="S20" s="624"/>
      <c r="T20" s="624"/>
      <c r="U20" s="624"/>
      <c r="V20" s="624"/>
      <c r="W20" s="624"/>
      <c r="X20" s="624"/>
      <c r="Y20" s="625"/>
      <c r="Z20" s="626">
        <v>0</v>
      </c>
      <c r="AA20" s="626"/>
      <c r="AB20" s="626"/>
      <c r="AC20" s="626"/>
      <c r="AD20" s="627">
        <v>650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50583</v>
      </c>
      <c r="BH20" s="624"/>
      <c r="BI20" s="624"/>
      <c r="BJ20" s="624"/>
      <c r="BK20" s="624"/>
      <c r="BL20" s="624"/>
      <c r="BM20" s="624"/>
      <c r="BN20" s="625"/>
      <c r="BO20" s="626">
        <v>3.2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6915964</v>
      </c>
      <c r="CS20" s="624"/>
      <c r="CT20" s="624"/>
      <c r="CU20" s="624"/>
      <c r="CV20" s="624"/>
      <c r="CW20" s="624"/>
      <c r="CX20" s="624"/>
      <c r="CY20" s="625"/>
      <c r="CZ20" s="626">
        <v>100</v>
      </c>
      <c r="DA20" s="626"/>
      <c r="DB20" s="626"/>
      <c r="DC20" s="626"/>
      <c r="DD20" s="632">
        <v>557022</v>
      </c>
      <c r="DE20" s="624"/>
      <c r="DF20" s="624"/>
      <c r="DG20" s="624"/>
      <c r="DH20" s="624"/>
      <c r="DI20" s="624"/>
      <c r="DJ20" s="624"/>
      <c r="DK20" s="624"/>
      <c r="DL20" s="624"/>
      <c r="DM20" s="624"/>
      <c r="DN20" s="624"/>
      <c r="DO20" s="624"/>
      <c r="DP20" s="625"/>
      <c r="DQ20" s="632">
        <v>4363730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2198743</v>
      </c>
      <c r="S21" s="624"/>
      <c r="T21" s="624"/>
      <c r="U21" s="624"/>
      <c r="V21" s="624"/>
      <c r="W21" s="624"/>
      <c r="X21" s="624"/>
      <c r="Y21" s="625"/>
      <c r="Z21" s="626">
        <v>31.1</v>
      </c>
      <c r="AA21" s="626"/>
      <c r="AB21" s="626"/>
      <c r="AC21" s="626"/>
      <c r="AD21" s="627">
        <v>1894727</v>
      </c>
      <c r="AE21" s="627"/>
      <c r="AF21" s="627"/>
      <c r="AG21" s="627"/>
      <c r="AH21" s="627"/>
      <c r="AI21" s="627"/>
      <c r="AJ21" s="627"/>
      <c r="AK21" s="627"/>
      <c r="AL21" s="628">
        <v>49.6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50583</v>
      </c>
      <c r="BH21" s="624"/>
      <c r="BI21" s="624"/>
      <c r="BJ21" s="624"/>
      <c r="BK21" s="624"/>
      <c r="BL21" s="624"/>
      <c r="BM21" s="624"/>
      <c r="BN21" s="625"/>
      <c r="BO21" s="626">
        <v>3.2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1894727</v>
      </c>
      <c r="S22" s="624"/>
      <c r="T22" s="624"/>
      <c r="U22" s="624"/>
      <c r="V22" s="624"/>
      <c r="W22" s="624"/>
      <c r="X22" s="624"/>
      <c r="Y22" s="625"/>
      <c r="Z22" s="626">
        <v>26.8</v>
      </c>
      <c r="AA22" s="626"/>
      <c r="AB22" s="626"/>
      <c r="AC22" s="626"/>
      <c r="AD22" s="627">
        <v>1894727</v>
      </c>
      <c r="AE22" s="627"/>
      <c r="AF22" s="627"/>
      <c r="AG22" s="627"/>
      <c r="AH22" s="627"/>
      <c r="AI22" s="627"/>
      <c r="AJ22" s="627"/>
      <c r="AK22" s="627"/>
      <c r="AL22" s="628">
        <v>49.6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304008</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8</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2201504</v>
      </c>
      <c r="CS24" s="613"/>
      <c r="CT24" s="613"/>
      <c r="CU24" s="613"/>
      <c r="CV24" s="613"/>
      <c r="CW24" s="613"/>
      <c r="CX24" s="613"/>
      <c r="CY24" s="614"/>
      <c r="CZ24" s="617">
        <v>31.8</v>
      </c>
      <c r="DA24" s="618"/>
      <c r="DB24" s="618"/>
      <c r="DC24" s="634"/>
      <c r="DD24" s="655">
        <v>1843453</v>
      </c>
      <c r="DE24" s="613"/>
      <c r="DF24" s="613"/>
      <c r="DG24" s="613"/>
      <c r="DH24" s="613"/>
      <c r="DI24" s="613"/>
      <c r="DJ24" s="613"/>
      <c r="DK24" s="614"/>
      <c r="DL24" s="655">
        <v>1494408</v>
      </c>
      <c r="DM24" s="613"/>
      <c r="DN24" s="613"/>
      <c r="DO24" s="613"/>
      <c r="DP24" s="613"/>
      <c r="DQ24" s="613"/>
      <c r="DR24" s="613"/>
      <c r="DS24" s="613"/>
      <c r="DT24" s="613"/>
      <c r="DU24" s="613"/>
      <c r="DV24" s="614"/>
      <c r="DW24" s="617">
        <v>38.9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4125516</v>
      </c>
      <c r="S25" s="624"/>
      <c r="T25" s="624"/>
      <c r="U25" s="624"/>
      <c r="V25" s="624"/>
      <c r="W25" s="624"/>
      <c r="X25" s="624"/>
      <c r="Y25" s="625"/>
      <c r="Z25" s="626">
        <v>58.3</v>
      </c>
      <c r="AA25" s="626"/>
      <c r="AB25" s="626"/>
      <c r="AC25" s="626"/>
      <c r="AD25" s="627">
        <v>3821500</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1026796</v>
      </c>
      <c r="CS25" s="644"/>
      <c r="CT25" s="644"/>
      <c r="CU25" s="644"/>
      <c r="CV25" s="644"/>
      <c r="CW25" s="644"/>
      <c r="CX25" s="644"/>
      <c r="CY25" s="645"/>
      <c r="CZ25" s="628">
        <v>14.8</v>
      </c>
      <c r="DA25" s="656"/>
      <c r="DB25" s="656"/>
      <c r="DC25" s="658"/>
      <c r="DD25" s="632">
        <v>925866</v>
      </c>
      <c r="DE25" s="644"/>
      <c r="DF25" s="644"/>
      <c r="DG25" s="644"/>
      <c r="DH25" s="644"/>
      <c r="DI25" s="644"/>
      <c r="DJ25" s="644"/>
      <c r="DK25" s="645"/>
      <c r="DL25" s="632">
        <v>687468</v>
      </c>
      <c r="DM25" s="644"/>
      <c r="DN25" s="644"/>
      <c r="DO25" s="644"/>
      <c r="DP25" s="644"/>
      <c r="DQ25" s="644"/>
      <c r="DR25" s="644"/>
      <c r="DS25" s="644"/>
      <c r="DT25" s="644"/>
      <c r="DU25" s="644"/>
      <c r="DV25" s="645"/>
      <c r="DW25" s="628">
        <v>17.899999999999999</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1082</v>
      </c>
      <c r="S26" s="624"/>
      <c r="T26" s="624"/>
      <c r="U26" s="624"/>
      <c r="V26" s="624"/>
      <c r="W26" s="624"/>
      <c r="X26" s="624"/>
      <c r="Y26" s="625"/>
      <c r="Z26" s="626">
        <v>0</v>
      </c>
      <c r="AA26" s="626"/>
      <c r="AB26" s="626"/>
      <c r="AC26" s="626"/>
      <c r="AD26" s="627">
        <v>1082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547929</v>
      </c>
      <c r="CS26" s="624"/>
      <c r="CT26" s="624"/>
      <c r="CU26" s="624"/>
      <c r="CV26" s="624"/>
      <c r="CW26" s="624"/>
      <c r="CX26" s="624"/>
      <c r="CY26" s="625"/>
      <c r="CZ26" s="628">
        <v>7.9</v>
      </c>
      <c r="DA26" s="656"/>
      <c r="DB26" s="656"/>
      <c r="DC26" s="658"/>
      <c r="DD26" s="632">
        <v>468176</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69210</v>
      </c>
      <c r="S27" s="624"/>
      <c r="T27" s="624"/>
      <c r="U27" s="624"/>
      <c r="V27" s="624"/>
      <c r="W27" s="624"/>
      <c r="X27" s="624"/>
      <c r="Y27" s="625"/>
      <c r="Z27" s="626">
        <v>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1562592</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426711</v>
      </c>
      <c r="CS27" s="644"/>
      <c r="CT27" s="644"/>
      <c r="CU27" s="644"/>
      <c r="CV27" s="644"/>
      <c r="CW27" s="644"/>
      <c r="CX27" s="644"/>
      <c r="CY27" s="645"/>
      <c r="CZ27" s="628">
        <v>6.2</v>
      </c>
      <c r="DA27" s="656"/>
      <c r="DB27" s="656"/>
      <c r="DC27" s="658"/>
      <c r="DD27" s="632">
        <v>173579</v>
      </c>
      <c r="DE27" s="644"/>
      <c r="DF27" s="644"/>
      <c r="DG27" s="644"/>
      <c r="DH27" s="644"/>
      <c r="DI27" s="644"/>
      <c r="DJ27" s="644"/>
      <c r="DK27" s="645"/>
      <c r="DL27" s="632">
        <v>62932</v>
      </c>
      <c r="DM27" s="644"/>
      <c r="DN27" s="644"/>
      <c r="DO27" s="644"/>
      <c r="DP27" s="644"/>
      <c r="DQ27" s="644"/>
      <c r="DR27" s="644"/>
      <c r="DS27" s="644"/>
      <c r="DT27" s="644"/>
      <c r="DU27" s="644"/>
      <c r="DV27" s="645"/>
      <c r="DW27" s="628">
        <v>1.6</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79811</v>
      </c>
      <c r="S28" s="624"/>
      <c r="T28" s="624"/>
      <c r="U28" s="624"/>
      <c r="V28" s="624"/>
      <c r="W28" s="624"/>
      <c r="X28" s="624"/>
      <c r="Y28" s="625"/>
      <c r="Z28" s="626">
        <v>1.1000000000000001</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747997</v>
      </c>
      <c r="CS28" s="624"/>
      <c r="CT28" s="624"/>
      <c r="CU28" s="624"/>
      <c r="CV28" s="624"/>
      <c r="CW28" s="624"/>
      <c r="CX28" s="624"/>
      <c r="CY28" s="625"/>
      <c r="CZ28" s="628">
        <v>10.8</v>
      </c>
      <c r="DA28" s="656"/>
      <c r="DB28" s="656"/>
      <c r="DC28" s="658"/>
      <c r="DD28" s="632">
        <v>744008</v>
      </c>
      <c r="DE28" s="624"/>
      <c r="DF28" s="624"/>
      <c r="DG28" s="624"/>
      <c r="DH28" s="624"/>
      <c r="DI28" s="624"/>
      <c r="DJ28" s="624"/>
      <c r="DK28" s="625"/>
      <c r="DL28" s="632">
        <v>744008</v>
      </c>
      <c r="DM28" s="624"/>
      <c r="DN28" s="624"/>
      <c r="DO28" s="624"/>
      <c r="DP28" s="624"/>
      <c r="DQ28" s="624"/>
      <c r="DR28" s="624"/>
      <c r="DS28" s="624"/>
      <c r="DT28" s="624"/>
      <c r="DU28" s="624"/>
      <c r="DV28" s="625"/>
      <c r="DW28" s="628">
        <v>19.3</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9110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747997</v>
      </c>
      <c r="CS29" s="644"/>
      <c r="CT29" s="644"/>
      <c r="CU29" s="644"/>
      <c r="CV29" s="644"/>
      <c r="CW29" s="644"/>
      <c r="CX29" s="644"/>
      <c r="CY29" s="645"/>
      <c r="CZ29" s="628">
        <v>10.8</v>
      </c>
      <c r="DA29" s="656"/>
      <c r="DB29" s="656"/>
      <c r="DC29" s="658"/>
      <c r="DD29" s="632">
        <v>744008</v>
      </c>
      <c r="DE29" s="644"/>
      <c r="DF29" s="644"/>
      <c r="DG29" s="644"/>
      <c r="DH29" s="644"/>
      <c r="DI29" s="644"/>
      <c r="DJ29" s="644"/>
      <c r="DK29" s="645"/>
      <c r="DL29" s="632">
        <v>744008</v>
      </c>
      <c r="DM29" s="644"/>
      <c r="DN29" s="644"/>
      <c r="DO29" s="644"/>
      <c r="DP29" s="644"/>
      <c r="DQ29" s="644"/>
      <c r="DR29" s="644"/>
      <c r="DS29" s="644"/>
      <c r="DT29" s="644"/>
      <c r="DU29" s="644"/>
      <c r="DV29" s="645"/>
      <c r="DW29" s="628">
        <v>19.3</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736260</v>
      </c>
      <c r="S30" s="624"/>
      <c r="T30" s="624"/>
      <c r="U30" s="624"/>
      <c r="V30" s="624"/>
      <c r="W30" s="624"/>
      <c r="X30" s="624"/>
      <c r="Y30" s="625"/>
      <c r="Z30" s="626">
        <v>10.4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731106</v>
      </c>
      <c r="CS30" s="624"/>
      <c r="CT30" s="624"/>
      <c r="CU30" s="624"/>
      <c r="CV30" s="624"/>
      <c r="CW30" s="624"/>
      <c r="CX30" s="624"/>
      <c r="CY30" s="625"/>
      <c r="CZ30" s="628">
        <v>10.6</v>
      </c>
      <c r="DA30" s="656"/>
      <c r="DB30" s="656"/>
      <c r="DC30" s="658"/>
      <c r="DD30" s="632">
        <v>727117</v>
      </c>
      <c r="DE30" s="624"/>
      <c r="DF30" s="624"/>
      <c r="DG30" s="624"/>
      <c r="DH30" s="624"/>
      <c r="DI30" s="624"/>
      <c r="DJ30" s="624"/>
      <c r="DK30" s="625"/>
      <c r="DL30" s="632">
        <v>727117</v>
      </c>
      <c r="DM30" s="624"/>
      <c r="DN30" s="624"/>
      <c r="DO30" s="624"/>
      <c r="DP30" s="624"/>
      <c r="DQ30" s="624"/>
      <c r="DR30" s="624"/>
      <c r="DS30" s="624"/>
      <c r="DT30" s="624"/>
      <c r="DU30" s="624"/>
      <c r="DV30" s="625"/>
      <c r="DW30" s="628">
        <v>18.899999999999999</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98.6</v>
      </c>
      <c r="BH31" s="667"/>
      <c r="BI31" s="667"/>
      <c r="BJ31" s="667"/>
      <c r="BK31" s="667"/>
      <c r="BL31" s="667"/>
      <c r="BM31" s="618">
        <v>88.6</v>
      </c>
      <c r="BN31" s="667"/>
      <c r="BO31" s="667"/>
      <c r="BP31" s="667"/>
      <c r="BQ31" s="668"/>
      <c r="BR31" s="670">
        <v>98.6</v>
      </c>
      <c r="BS31" s="667"/>
      <c r="BT31" s="667"/>
      <c r="BU31" s="667"/>
      <c r="BV31" s="667"/>
      <c r="BW31" s="667"/>
      <c r="BX31" s="618">
        <v>86.7</v>
      </c>
      <c r="BY31" s="667"/>
      <c r="BZ31" s="667"/>
      <c r="CA31" s="667"/>
      <c r="CB31" s="668"/>
      <c r="CD31" s="663"/>
      <c r="CE31" s="664"/>
      <c r="CF31" s="620" t="s">
        <v>300</v>
      </c>
      <c r="CG31" s="621"/>
      <c r="CH31" s="621"/>
      <c r="CI31" s="621"/>
      <c r="CJ31" s="621"/>
      <c r="CK31" s="621"/>
      <c r="CL31" s="621"/>
      <c r="CM31" s="621"/>
      <c r="CN31" s="621"/>
      <c r="CO31" s="621"/>
      <c r="CP31" s="621"/>
      <c r="CQ31" s="622"/>
      <c r="CR31" s="623">
        <v>16891</v>
      </c>
      <c r="CS31" s="644"/>
      <c r="CT31" s="644"/>
      <c r="CU31" s="644"/>
      <c r="CV31" s="644"/>
      <c r="CW31" s="644"/>
      <c r="CX31" s="644"/>
      <c r="CY31" s="645"/>
      <c r="CZ31" s="628">
        <v>0.2</v>
      </c>
      <c r="DA31" s="656"/>
      <c r="DB31" s="656"/>
      <c r="DC31" s="658"/>
      <c r="DD31" s="632">
        <v>16891</v>
      </c>
      <c r="DE31" s="644"/>
      <c r="DF31" s="644"/>
      <c r="DG31" s="644"/>
      <c r="DH31" s="644"/>
      <c r="DI31" s="644"/>
      <c r="DJ31" s="644"/>
      <c r="DK31" s="645"/>
      <c r="DL31" s="632">
        <v>16891</v>
      </c>
      <c r="DM31" s="644"/>
      <c r="DN31" s="644"/>
      <c r="DO31" s="644"/>
      <c r="DP31" s="644"/>
      <c r="DQ31" s="644"/>
      <c r="DR31" s="644"/>
      <c r="DS31" s="644"/>
      <c r="DT31" s="644"/>
      <c r="DU31" s="644"/>
      <c r="DV31" s="645"/>
      <c r="DW31" s="628">
        <v>0.4</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342196</v>
      </c>
      <c r="S32" s="624"/>
      <c r="T32" s="624"/>
      <c r="U32" s="624"/>
      <c r="V32" s="624"/>
      <c r="W32" s="624"/>
      <c r="X32" s="624"/>
      <c r="Y32" s="625"/>
      <c r="Z32" s="626">
        <v>4.8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44"/>
      <c r="BI32" s="644"/>
      <c r="BJ32" s="644"/>
      <c r="BK32" s="644"/>
      <c r="BL32" s="644"/>
      <c r="BM32" s="629">
        <v>98.5</v>
      </c>
      <c r="BN32" s="644"/>
      <c r="BO32" s="644"/>
      <c r="BP32" s="644"/>
      <c r="BQ32" s="669"/>
      <c r="BR32" s="680">
        <v>99.7</v>
      </c>
      <c r="BS32" s="644"/>
      <c r="BT32" s="644"/>
      <c r="BU32" s="644"/>
      <c r="BV32" s="644"/>
      <c r="BW32" s="644"/>
      <c r="BX32" s="629">
        <v>97.8</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9540</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98</v>
      </c>
      <c r="BH33" s="682"/>
      <c r="BI33" s="682"/>
      <c r="BJ33" s="682"/>
      <c r="BK33" s="682"/>
      <c r="BL33" s="682"/>
      <c r="BM33" s="683">
        <v>83.1</v>
      </c>
      <c r="BN33" s="682"/>
      <c r="BO33" s="682"/>
      <c r="BP33" s="682"/>
      <c r="BQ33" s="684"/>
      <c r="BR33" s="681">
        <v>97.8</v>
      </c>
      <c r="BS33" s="682"/>
      <c r="BT33" s="682"/>
      <c r="BU33" s="682"/>
      <c r="BV33" s="682"/>
      <c r="BW33" s="682"/>
      <c r="BX33" s="683">
        <v>80.8</v>
      </c>
      <c r="BY33" s="682"/>
      <c r="BZ33" s="682"/>
      <c r="CA33" s="682"/>
      <c r="CB33" s="684"/>
      <c r="CD33" s="620" t="s">
        <v>307</v>
      </c>
      <c r="CE33" s="621"/>
      <c r="CF33" s="621"/>
      <c r="CG33" s="621"/>
      <c r="CH33" s="621"/>
      <c r="CI33" s="621"/>
      <c r="CJ33" s="621"/>
      <c r="CK33" s="621"/>
      <c r="CL33" s="621"/>
      <c r="CM33" s="621"/>
      <c r="CN33" s="621"/>
      <c r="CO33" s="621"/>
      <c r="CP33" s="621"/>
      <c r="CQ33" s="622"/>
      <c r="CR33" s="623">
        <v>4135807</v>
      </c>
      <c r="CS33" s="644"/>
      <c r="CT33" s="644"/>
      <c r="CU33" s="644"/>
      <c r="CV33" s="644"/>
      <c r="CW33" s="644"/>
      <c r="CX33" s="644"/>
      <c r="CY33" s="645"/>
      <c r="CZ33" s="628">
        <v>59.8</v>
      </c>
      <c r="DA33" s="656"/>
      <c r="DB33" s="656"/>
      <c r="DC33" s="658"/>
      <c r="DD33" s="632">
        <v>2428601</v>
      </c>
      <c r="DE33" s="644"/>
      <c r="DF33" s="644"/>
      <c r="DG33" s="644"/>
      <c r="DH33" s="644"/>
      <c r="DI33" s="644"/>
      <c r="DJ33" s="644"/>
      <c r="DK33" s="645"/>
      <c r="DL33" s="632">
        <v>1587000</v>
      </c>
      <c r="DM33" s="644"/>
      <c r="DN33" s="644"/>
      <c r="DO33" s="644"/>
      <c r="DP33" s="644"/>
      <c r="DQ33" s="644"/>
      <c r="DR33" s="644"/>
      <c r="DS33" s="644"/>
      <c r="DT33" s="644"/>
      <c r="DU33" s="644"/>
      <c r="DV33" s="645"/>
      <c r="DW33" s="628">
        <v>41.3</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591247</v>
      </c>
      <c r="S34" s="624"/>
      <c r="T34" s="624"/>
      <c r="U34" s="624"/>
      <c r="V34" s="624"/>
      <c r="W34" s="624"/>
      <c r="X34" s="624"/>
      <c r="Y34" s="625"/>
      <c r="Z34" s="626">
        <v>8.4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1159312</v>
      </c>
      <c r="CS34" s="624"/>
      <c r="CT34" s="624"/>
      <c r="CU34" s="624"/>
      <c r="CV34" s="624"/>
      <c r="CW34" s="624"/>
      <c r="CX34" s="624"/>
      <c r="CY34" s="625"/>
      <c r="CZ34" s="628">
        <v>16.8</v>
      </c>
      <c r="DA34" s="656"/>
      <c r="DB34" s="656"/>
      <c r="DC34" s="658"/>
      <c r="DD34" s="632">
        <v>661594</v>
      </c>
      <c r="DE34" s="624"/>
      <c r="DF34" s="624"/>
      <c r="DG34" s="624"/>
      <c r="DH34" s="624"/>
      <c r="DI34" s="624"/>
      <c r="DJ34" s="624"/>
      <c r="DK34" s="625"/>
      <c r="DL34" s="632">
        <v>529603</v>
      </c>
      <c r="DM34" s="624"/>
      <c r="DN34" s="624"/>
      <c r="DO34" s="624"/>
      <c r="DP34" s="624"/>
      <c r="DQ34" s="624"/>
      <c r="DR34" s="624"/>
      <c r="DS34" s="624"/>
      <c r="DT34" s="624"/>
      <c r="DU34" s="624"/>
      <c r="DV34" s="625"/>
      <c r="DW34" s="628">
        <v>13.8</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427921</v>
      </c>
      <c r="S35" s="624"/>
      <c r="T35" s="624"/>
      <c r="U35" s="624"/>
      <c r="V35" s="624"/>
      <c r="W35" s="624"/>
      <c r="X35" s="624"/>
      <c r="Y35" s="625"/>
      <c r="Z35" s="626">
        <v>6.1</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351203</v>
      </c>
      <c r="CS35" s="644"/>
      <c r="CT35" s="644"/>
      <c r="CU35" s="644"/>
      <c r="CV35" s="644"/>
      <c r="CW35" s="644"/>
      <c r="CX35" s="644"/>
      <c r="CY35" s="645"/>
      <c r="CZ35" s="628">
        <v>5.0999999999999996</v>
      </c>
      <c r="DA35" s="656"/>
      <c r="DB35" s="656"/>
      <c r="DC35" s="658"/>
      <c r="DD35" s="632">
        <v>305829</v>
      </c>
      <c r="DE35" s="644"/>
      <c r="DF35" s="644"/>
      <c r="DG35" s="644"/>
      <c r="DH35" s="644"/>
      <c r="DI35" s="644"/>
      <c r="DJ35" s="644"/>
      <c r="DK35" s="645"/>
      <c r="DL35" s="632">
        <v>2331</v>
      </c>
      <c r="DM35" s="644"/>
      <c r="DN35" s="644"/>
      <c r="DO35" s="644"/>
      <c r="DP35" s="644"/>
      <c r="DQ35" s="644"/>
      <c r="DR35" s="644"/>
      <c r="DS35" s="644"/>
      <c r="DT35" s="644"/>
      <c r="DU35" s="644"/>
      <c r="DV35" s="645"/>
      <c r="DW35" s="628">
        <v>0.1</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134860</v>
      </c>
      <c r="S36" s="624"/>
      <c r="T36" s="624"/>
      <c r="U36" s="624"/>
      <c r="V36" s="624"/>
      <c r="W36" s="624"/>
      <c r="X36" s="624"/>
      <c r="Y36" s="625"/>
      <c r="Z36" s="626">
        <v>1.9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724980</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8180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1645298</v>
      </c>
      <c r="CS36" s="624"/>
      <c r="CT36" s="624"/>
      <c r="CU36" s="624"/>
      <c r="CV36" s="624"/>
      <c r="CW36" s="624"/>
      <c r="CX36" s="624"/>
      <c r="CY36" s="625"/>
      <c r="CZ36" s="628">
        <v>23.8</v>
      </c>
      <c r="DA36" s="656"/>
      <c r="DB36" s="656"/>
      <c r="DC36" s="658"/>
      <c r="DD36" s="632">
        <v>1019684</v>
      </c>
      <c r="DE36" s="624"/>
      <c r="DF36" s="624"/>
      <c r="DG36" s="624"/>
      <c r="DH36" s="624"/>
      <c r="DI36" s="624"/>
      <c r="DJ36" s="624"/>
      <c r="DK36" s="625"/>
      <c r="DL36" s="632">
        <v>752223</v>
      </c>
      <c r="DM36" s="624"/>
      <c r="DN36" s="624"/>
      <c r="DO36" s="624"/>
      <c r="DP36" s="624"/>
      <c r="DQ36" s="624"/>
      <c r="DR36" s="624"/>
      <c r="DS36" s="624"/>
      <c r="DT36" s="624"/>
      <c r="DU36" s="624"/>
      <c r="DV36" s="625"/>
      <c r="DW36" s="628">
        <v>19.600000000000001</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173544</v>
      </c>
      <c r="S37" s="624"/>
      <c r="T37" s="624"/>
      <c r="U37" s="624"/>
      <c r="V37" s="624"/>
      <c r="W37" s="624"/>
      <c r="X37" s="624"/>
      <c r="Y37" s="625"/>
      <c r="Z37" s="626">
        <v>2.5</v>
      </c>
      <c r="AA37" s="626"/>
      <c r="AB37" s="626"/>
      <c r="AC37" s="626"/>
      <c r="AD37" s="627">
        <v>497</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345730</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8180</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605809</v>
      </c>
      <c r="CS37" s="644"/>
      <c r="CT37" s="644"/>
      <c r="CU37" s="644"/>
      <c r="CV37" s="644"/>
      <c r="CW37" s="644"/>
      <c r="CX37" s="644"/>
      <c r="CY37" s="645"/>
      <c r="CZ37" s="628">
        <v>8.8000000000000007</v>
      </c>
      <c r="DA37" s="656"/>
      <c r="DB37" s="656"/>
      <c r="DC37" s="658"/>
      <c r="DD37" s="632">
        <v>369647</v>
      </c>
      <c r="DE37" s="644"/>
      <c r="DF37" s="644"/>
      <c r="DG37" s="644"/>
      <c r="DH37" s="644"/>
      <c r="DI37" s="644"/>
      <c r="DJ37" s="644"/>
      <c r="DK37" s="645"/>
      <c r="DL37" s="632">
        <v>306208</v>
      </c>
      <c r="DM37" s="644"/>
      <c r="DN37" s="644"/>
      <c r="DO37" s="644"/>
      <c r="DP37" s="644"/>
      <c r="DQ37" s="644"/>
      <c r="DR37" s="644"/>
      <c r="DS37" s="644"/>
      <c r="DT37" s="644"/>
      <c r="DU37" s="644"/>
      <c r="DV37" s="645"/>
      <c r="DW37" s="628">
        <v>8</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371297</v>
      </c>
      <c r="S38" s="624"/>
      <c r="T38" s="624"/>
      <c r="U38" s="624"/>
      <c r="V38" s="624"/>
      <c r="W38" s="624"/>
      <c r="X38" s="624"/>
      <c r="Y38" s="625"/>
      <c r="Z38" s="626">
        <v>5.3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3831</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2044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380120</v>
      </c>
      <c r="CS38" s="624"/>
      <c r="CT38" s="624"/>
      <c r="CU38" s="624"/>
      <c r="CV38" s="624"/>
      <c r="CW38" s="624"/>
      <c r="CX38" s="624"/>
      <c r="CY38" s="625"/>
      <c r="CZ38" s="628">
        <v>5.5</v>
      </c>
      <c r="DA38" s="656"/>
      <c r="DB38" s="656"/>
      <c r="DC38" s="658"/>
      <c r="DD38" s="632">
        <v>302843</v>
      </c>
      <c r="DE38" s="624"/>
      <c r="DF38" s="624"/>
      <c r="DG38" s="624"/>
      <c r="DH38" s="624"/>
      <c r="DI38" s="624"/>
      <c r="DJ38" s="624"/>
      <c r="DK38" s="625"/>
      <c r="DL38" s="632">
        <v>302843</v>
      </c>
      <c r="DM38" s="624"/>
      <c r="DN38" s="624"/>
      <c r="DO38" s="624"/>
      <c r="DP38" s="624"/>
      <c r="DQ38" s="624"/>
      <c r="DR38" s="624"/>
      <c r="DS38" s="624"/>
      <c r="DT38" s="624"/>
      <c r="DU38" s="624"/>
      <c r="DV38" s="625"/>
      <c r="DW38" s="628">
        <v>7.9</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3015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584874</v>
      </c>
      <c r="CS39" s="644"/>
      <c r="CT39" s="644"/>
      <c r="CU39" s="644"/>
      <c r="CV39" s="644"/>
      <c r="CW39" s="644"/>
      <c r="CX39" s="644"/>
      <c r="CY39" s="645"/>
      <c r="CZ39" s="628">
        <v>8.5</v>
      </c>
      <c r="DA39" s="656"/>
      <c r="DB39" s="656"/>
      <c r="DC39" s="658"/>
      <c r="DD39" s="632">
        <v>138651</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23397</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69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15000</v>
      </c>
      <c r="CS40" s="624"/>
      <c r="CT40" s="624"/>
      <c r="CU40" s="624"/>
      <c r="CV40" s="624"/>
      <c r="CW40" s="624"/>
      <c r="CX40" s="624"/>
      <c r="CY40" s="625"/>
      <c r="CZ40" s="628">
        <v>0.2</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7071594</v>
      </c>
      <c r="S41" s="696"/>
      <c r="T41" s="696"/>
      <c r="U41" s="696"/>
      <c r="V41" s="696"/>
      <c r="W41" s="696"/>
      <c r="X41" s="696"/>
      <c r="Y41" s="700"/>
      <c r="Z41" s="701">
        <v>100</v>
      </c>
      <c r="AA41" s="701"/>
      <c r="AB41" s="701"/>
      <c r="AC41" s="701"/>
      <c r="AD41" s="702">
        <v>3823079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102560</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272859</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248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578653</v>
      </c>
      <c r="CS42" s="644"/>
      <c r="CT42" s="644"/>
      <c r="CU42" s="644"/>
      <c r="CV42" s="644"/>
      <c r="CW42" s="644"/>
      <c r="CX42" s="644"/>
      <c r="CY42" s="645"/>
      <c r="CZ42" s="628">
        <v>8.4</v>
      </c>
      <c r="DA42" s="656"/>
      <c r="DB42" s="656"/>
      <c r="DC42" s="658"/>
      <c r="DD42" s="632">
        <v>91676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6008</v>
      </c>
      <c r="CS43" s="644"/>
      <c r="CT43" s="644"/>
      <c r="CU43" s="644"/>
      <c r="CV43" s="644"/>
      <c r="CW43" s="644"/>
      <c r="CX43" s="644"/>
      <c r="CY43" s="645"/>
      <c r="CZ43" s="628">
        <v>0.1</v>
      </c>
      <c r="DA43" s="656"/>
      <c r="DB43" s="656"/>
      <c r="DC43" s="658"/>
      <c r="DD43" s="632">
        <v>6008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557022</v>
      </c>
      <c r="CS44" s="624"/>
      <c r="CT44" s="624"/>
      <c r="CU44" s="624"/>
      <c r="CV44" s="624"/>
      <c r="CW44" s="624"/>
      <c r="CX44" s="624"/>
      <c r="CY44" s="625"/>
      <c r="CZ44" s="628">
        <v>8.1</v>
      </c>
      <c r="DA44" s="629"/>
      <c r="DB44" s="629"/>
      <c r="DC44" s="635"/>
      <c r="DD44" s="632">
        <v>85846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244057</v>
      </c>
      <c r="CS45" s="644"/>
      <c r="CT45" s="644"/>
      <c r="CU45" s="644"/>
      <c r="CV45" s="644"/>
      <c r="CW45" s="644"/>
      <c r="CX45" s="644"/>
      <c r="CY45" s="645"/>
      <c r="CZ45" s="628">
        <v>3.5</v>
      </c>
      <c r="DA45" s="656"/>
      <c r="DB45" s="656"/>
      <c r="DC45" s="658"/>
      <c r="DD45" s="632">
        <v>24343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263121</v>
      </c>
      <c r="CS46" s="624"/>
      <c r="CT46" s="624"/>
      <c r="CU46" s="624"/>
      <c r="CV46" s="624"/>
      <c r="CW46" s="624"/>
      <c r="CX46" s="624"/>
      <c r="CY46" s="625"/>
      <c r="CZ46" s="628">
        <v>3.8</v>
      </c>
      <c r="DA46" s="629"/>
      <c r="DB46" s="629"/>
      <c r="DC46" s="635"/>
      <c r="DD46" s="632">
        <v>51959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21631</v>
      </c>
      <c r="CS47" s="644"/>
      <c r="CT47" s="644"/>
      <c r="CU47" s="644"/>
      <c r="CV47" s="644"/>
      <c r="CW47" s="644"/>
      <c r="CX47" s="644"/>
      <c r="CY47" s="645"/>
      <c r="CZ47" s="628">
        <v>0.3</v>
      </c>
      <c r="DA47" s="656"/>
      <c r="DB47" s="656"/>
      <c r="DC47" s="658"/>
      <c r="DD47" s="632">
        <v>5830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6915964</v>
      </c>
      <c r="CS49" s="682"/>
      <c r="CT49" s="682"/>
      <c r="CU49" s="682"/>
      <c r="CV49" s="682"/>
      <c r="CW49" s="682"/>
      <c r="CX49" s="682"/>
      <c r="CY49" s="711"/>
      <c r="CZ49" s="703">
        <v>100</v>
      </c>
      <c r="DA49" s="712"/>
      <c r="DB49" s="712"/>
      <c r="DC49" s="713"/>
      <c r="DD49" s="714">
        <v>4363730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QrEMcjDBBzkT8Bi5hXIKxAZ5zI+6DhmJiEmzxFxWbkOMSx7/F9zLL16PeMXGD9CwZFaWQwHVdiKXL30lbEjCA==" saltValue="tzkgmzwTZECS56PWTdgxI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A2" sqref="A2:BI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7072</v>
      </c>
      <c r="R7" s="753"/>
      <c r="S7" s="753"/>
      <c r="T7" s="753"/>
      <c r="U7" s="753"/>
      <c r="V7" s="753">
        <v>6916</v>
      </c>
      <c r="W7" s="753"/>
      <c r="X7" s="753"/>
      <c r="Y7" s="753"/>
      <c r="Z7" s="753"/>
      <c r="AA7" s="753">
        <v>156</v>
      </c>
      <c r="AB7" s="753"/>
      <c r="AC7" s="753"/>
      <c r="AD7" s="753"/>
      <c r="AE7" s="754"/>
      <c r="AF7" s="755">
        <v>105</v>
      </c>
      <c r="AG7" s="756"/>
      <c r="AH7" s="756"/>
      <c r="AI7" s="756"/>
      <c r="AJ7" s="757"/>
      <c r="AK7" s="758"/>
      <c r="AL7" s="759"/>
      <c r="AM7" s="759"/>
      <c r="AN7" s="759"/>
      <c r="AO7" s="759"/>
      <c r="AP7" s="759">
        <v>5831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544</v>
      </c>
      <c r="BT7" s="747"/>
      <c r="BU7" s="747"/>
      <c r="BV7" s="747"/>
      <c r="BW7" s="747"/>
      <c r="BX7" s="747"/>
      <c r="BY7" s="747"/>
      <c r="BZ7" s="747"/>
      <c r="CA7" s="747"/>
      <c r="CB7" s="747"/>
      <c r="CC7" s="747"/>
      <c r="CD7" s="747"/>
      <c r="CE7" s="747"/>
      <c r="CF7" s="747"/>
      <c r="CG7" s="762"/>
      <c r="CH7" s="743">
        <v>0</v>
      </c>
      <c r="CI7" s="744"/>
      <c r="CJ7" s="744"/>
      <c r="CK7" s="744"/>
      <c r="CL7" s="745"/>
      <c r="CM7" s="743">
        <v>3</v>
      </c>
      <c r="CN7" s="744"/>
      <c r="CO7" s="744"/>
      <c r="CP7" s="744"/>
      <c r="CQ7" s="745"/>
      <c r="CR7" s="743">
        <v>3</v>
      </c>
      <c r="CS7" s="744"/>
      <c r="CT7" s="744"/>
      <c r="CU7" s="744"/>
      <c r="CV7" s="745"/>
      <c r="CW7" s="743">
        <v>0</v>
      </c>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545</v>
      </c>
      <c r="BT8" s="774"/>
      <c r="BU8" s="774"/>
      <c r="BV8" s="774"/>
      <c r="BW8" s="774"/>
      <c r="BX8" s="774"/>
      <c r="BY8" s="774"/>
      <c r="BZ8" s="774"/>
      <c r="CA8" s="774"/>
      <c r="CB8" s="774"/>
      <c r="CC8" s="774"/>
      <c r="CD8" s="774"/>
      <c r="CE8" s="774"/>
      <c r="CF8" s="774"/>
      <c r="CG8" s="775"/>
      <c r="CH8" s="776">
        <v>37</v>
      </c>
      <c r="CI8" s="777"/>
      <c r="CJ8" s="777"/>
      <c r="CK8" s="777"/>
      <c r="CL8" s="778"/>
      <c r="CM8" s="776">
        <v>208</v>
      </c>
      <c r="CN8" s="777"/>
      <c r="CO8" s="777"/>
      <c r="CP8" s="777"/>
      <c r="CQ8" s="778"/>
      <c r="CR8" s="776">
        <v>40</v>
      </c>
      <c r="CS8" s="777"/>
      <c r="CT8" s="777"/>
      <c r="CU8" s="777"/>
      <c r="CV8" s="778"/>
      <c r="CW8" s="776">
        <v>8</v>
      </c>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546</v>
      </c>
      <c r="BT9" s="774"/>
      <c r="BU9" s="774"/>
      <c r="BV9" s="774"/>
      <c r="BW9" s="774"/>
      <c r="BX9" s="774"/>
      <c r="BY9" s="774"/>
      <c r="BZ9" s="774"/>
      <c r="CA9" s="774"/>
      <c r="CB9" s="774"/>
      <c r="CC9" s="774"/>
      <c r="CD9" s="774"/>
      <c r="CE9" s="774"/>
      <c r="CF9" s="774"/>
      <c r="CG9" s="775"/>
      <c r="CH9" s="776" t="s">
        <v>548</v>
      </c>
      <c r="CI9" s="777"/>
      <c r="CJ9" s="777"/>
      <c r="CK9" s="777"/>
      <c r="CL9" s="778"/>
      <c r="CM9" s="776" t="s">
        <v>548</v>
      </c>
      <c r="CN9" s="777"/>
      <c r="CO9" s="777"/>
      <c r="CP9" s="777"/>
      <c r="CQ9" s="778"/>
      <c r="CR9" s="776">
        <v>8</v>
      </c>
      <c r="CS9" s="777"/>
      <c r="CT9" s="777"/>
      <c r="CU9" s="777"/>
      <c r="CV9" s="778"/>
      <c r="CW9" s="776" t="s">
        <v>548</v>
      </c>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547</v>
      </c>
      <c r="BT10" s="774"/>
      <c r="BU10" s="774"/>
      <c r="BV10" s="774"/>
      <c r="BW10" s="774"/>
      <c r="BX10" s="774"/>
      <c r="BY10" s="774"/>
      <c r="BZ10" s="774"/>
      <c r="CA10" s="774"/>
      <c r="CB10" s="774"/>
      <c r="CC10" s="774"/>
      <c r="CD10" s="774"/>
      <c r="CE10" s="774"/>
      <c r="CF10" s="774"/>
      <c r="CG10" s="775"/>
      <c r="CH10" s="776">
        <v>-4</v>
      </c>
      <c r="CI10" s="777"/>
      <c r="CJ10" s="777"/>
      <c r="CK10" s="777"/>
      <c r="CL10" s="778"/>
      <c r="CM10" s="776">
        <v>118</v>
      </c>
      <c r="CN10" s="777"/>
      <c r="CO10" s="777"/>
      <c r="CP10" s="777"/>
      <c r="CQ10" s="778"/>
      <c r="CR10" s="776">
        <v>16</v>
      </c>
      <c r="CS10" s="777"/>
      <c r="CT10" s="777"/>
      <c r="CU10" s="777"/>
      <c r="CV10" s="778"/>
      <c r="CW10" s="776">
        <v>63</v>
      </c>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105</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1090</v>
      </c>
      <c r="R28" s="823"/>
      <c r="S28" s="823"/>
      <c r="T28" s="823"/>
      <c r="U28" s="823"/>
      <c r="V28" s="823">
        <v>1082</v>
      </c>
      <c r="W28" s="823"/>
      <c r="X28" s="823"/>
      <c r="Y28" s="823"/>
      <c r="Z28" s="823"/>
      <c r="AA28" s="823">
        <v>8</v>
      </c>
      <c r="AB28" s="823"/>
      <c r="AC28" s="823"/>
      <c r="AD28" s="823"/>
      <c r="AE28" s="824"/>
      <c r="AF28" s="825">
        <v>8</v>
      </c>
      <c r="AG28" s="823"/>
      <c r="AH28" s="823"/>
      <c r="AI28" s="823"/>
      <c r="AJ28" s="826"/>
      <c r="AK28" s="827">
        <v>103</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118</v>
      </c>
      <c r="R29" s="784"/>
      <c r="S29" s="784"/>
      <c r="T29" s="784"/>
      <c r="U29" s="784"/>
      <c r="V29" s="784">
        <v>117</v>
      </c>
      <c r="W29" s="784"/>
      <c r="X29" s="784"/>
      <c r="Y29" s="784"/>
      <c r="Z29" s="784"/>
      <c r="AA29" s="784">
        <v>1</v>
      </c>
      <c r="AB29" s="784"/>
      <c r="AC29" s="784"/>
      <c r="AD29" s="784"/>
      <c r="AE29" s="785"/>
      <c r="AF29" s="786">
        <v>1</v>
      </c>
      <c r="AG29" s="787"/>
      <c r="AH29" s="787"/>
      <c r="AI29" s="787"/>
      <c r="AJ29" s="788"/>
      <c r="AK29" s="834">
        <v>26</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321</v>
      </c>
      <c r="R30" s="784"/>
      <c r="S30" s="784"/>
      <c r="T30" s="784"/>
      <c r="U30" s="784"/>
      <c r="V30" s="784">
        <v>244</v>
      </c>
      <c r="W30" s="784"/>
      <c r="X30" s="784"/>
      <c r="Y30" s="784"/>
      <c r="Z30" s="784"/>
      <c r="AA30" s="784">
        <v>77</v>
      </c>
      <c r="AB30" s="784"/>
      <c r="AC30" s="784"/>
      <c r="AD30" s="784"/>
      <c r="AE30" s="785"/>
      <c r="AF30" s="786">
        <v>512</v>
      </c>
      <c r="AG30" s="787"/>
      <c r="AH30" s="787"/>
      <c r="AI30" s="787"/>
      <c r="AJ30" s="788"/>
      <c r="AK30" s="834">
        <v>2</v>
      </c>
      <c r="AL30" s="830"/>
      <c r="AM30" s="830"/>
      <c r="AN30" s="830"/>
      <c r="AO30" s="830"/>
      <c r="AP30" s="830">
        <v>302</v>
      </c>
      <c r="AQ30" s="830"/>
      <c r="AR30" s="830"/>
      <c r="AS30" s="830"/>
      <c r="AT30" s="830"/>
      <c r="AU30" s="830">
        <v>14</v>
      </c>
      <c r="AV30" s="830"/>
      <c r="AW30" s="830"/>
      <c r="AX30" s="830"/>
      <c r="AY30" s="830"/>
      <c r="AZ30" s="831"/>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483</v>
      </c>
      <c r="R31" s="784"/>
      <c r="S31" s="784"/>
      <c r="T31" s="784"/>
      <c r="U31" s="784"/>
      <c r="V31" s="784">
        <v>453</v>
      </c>
      <c r="W31" s="784"/>
      <c r="X31" s="784"/>
      <c r="Y31" s="784"/>
      <c r="Z31" s="784"/>
      <c r="AA31" s="784">
        <v>30</v>
      </c>
      <c r="AB31" s="784"/>
      <c r="AC31" s="784"/>
      <c r="AD31" s="784"/>
      <c r="AE31" s="785"/>
      <c r="AF31" s="786">
        <v>190</v>
      </c>
      <c r="AG31" s="787"/>
      <c r="AH31" s="787"/>
      <c r="AI31" s="787"/>
      <c r="AJ31" s="788"/>
      <c r="AK31" s="834">
        <v>336</v>
      </c>
      <c r="AL31" s="830"/>
      <c r="AM31" s="830"/>
      <c r="AN31" s="830"/>
      <c r="AO31" s="830"/>
      <c r="AP31" s="830">
        <v>2860</v>
      </c>
      <c r="AQ31" s="830"/>
      <c r="AR31" s="830"/>
      <c r="AS31" s="830"/>
      <c r="AT31" s="830"/>
      <c r="AU31" s="830">
        <v>2002</v>
      </c>
      <c r="AV31" s="830"/>
      <c r="AW31" s="830"/>
      <c r="AX31" s="830"/>
      <c r="AY31" s="830"/>
      <c r="AZ31" s="831"/>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5</v>
      </c>
      <c r="R32" s="784"/>
      <c r="S32" s="784"/>
      <c r="T32" s="784"/>
      <c r="U32" s="784"/>
      <c r="V32" s="784">
        <v>4</v>
      </c>
      <c r="W32" s="784"/>
      <c r="X32" s="784"/>
      <c r="Y32" s="784"/>
      <c r="Z32" s="784"/>
      <c r="AA32" s="784">
        <v>1</v>
      </c>
      <c r="AB32" s="784"/>
      <c r="AC32" s="784"/>
      <c r="AD32" s="784"/>
      <c r="AE32" s="785"/>
      <c r="AF32" s="786">
        <v>1</v>
      </c>
      <c r="AG32" s="787"/>
      <c r="AH32" s="787"/>
      <c r="AI32" s="787"/>
      <c r="AJ32" s="788"/>
      <c r="AK32" s="834">
        <v>4</v>
      </c>
      <c r="AL32" s="830"/>
      <c r="AM32" s="830"/>
      <c r="AN32" s="830"/>
      <c r="AO32" s="830"/>
      <c r="AP32" s="830">
        <v>13</v>
      </c>
      <c r="AQ32" s="830"/>
      <c r="AR32" s="830"/>
      <c r="AS32" s="830"/>
      <c r="AT32" s="830"/>
      <c r="AU32" s="830">
        <v>13</v>
      </c>
      <c r="AV32" s="830"/>
      <c r="AW32" s="830"/>
      <c r="AX32" s="830"/>
      <c r="AY32" s="830"/>
      <c r="AZ32" s="831"/>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711</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554</v>
      </c>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2803</v>
      </c>
      <c r="R69" s="830"/>
      <c r="S69" s="830"/>
      <c r="T69" s="830"/>
      <c r="U69" s="830"/>
      <c r="V69" s="830">
        <v>2440</v>
      </c>
      <c r="W69" s="830"/>
      <c r="X69" s="830"/>
      <c r="Y69" s="830"/>
      <c r="Z69" s="830"/>
      <c r="AA69" s="830">
        <v>363</v>
      </c>
      <c r="AB69" s="830"/>
      <c r="AC69" s="830"/>
      <c r="AD69" s="830"/>
      <c r="AE69" s="830"/>
      <c r="AF69" s="830">
        <v>123</v>
      </c>
      <c r="AG69" s="830"/>
      <c r="AH69" s="830"/>
      <c r="AI69" s="830"/>
      <c r="AJ69" s="830"/>
      <c r="AK69" s="830" t="s">
        <v>566</v>
      </c>
      <c r="AL69" s="830"/>
      <c r="AM69" s="830"/>
      <c r="AN69" s="830"/>
      <c r="AO69" s="830"/>
      <c r="AP69" s="830">
        <v>434</v>
      </c>
      <c r="AQ69" s="830"/>
      <c r="AR69" s="830"/>
      <c r="AS69" s="830"/>
      <c r="AT69" s="830"/>
      <c r="AU69" s="830">
        <v>78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7157</v>
      </c>
      <c r="R70" s="830"/>
      <c r="S70" s="830"/>
      <c r="T70" s="830"/>
      <c r="U70" s="830"/>
      <c r="V70" s="830">
        <v>7041</v>
      </c>
      <c r="W70" s="830"/>
      <c r="X70" s="830"/>
      <c r="Y70" s="830"/>
      <c r="Z70" s="830"/>
      <c r="AA70" s="830">
        <v>116</v>
      </c>
      <c r="AB70" s="830"/>
      <c r="AC70" s="830"/>
      <c r="AD70" s="830"/>
      <c r="AE70" s="830"/>
      <c r="AF70" s="830">
        <v>116</v>
      </c>
      <c r="AG70" s="830"/>
      <c r="AH70" s="830"/>
      <c r="AI70" s="830"/>
      <c r="AJ70" s="830"/>
      <c r="AK70" s="830">
        <v>84</v>
      </c>
      <c r="AL70" s="830"/>
      <c r="AM70" s="830"/>
      <c r="AN70" s="830"/>
      <c r="AO70" s="830"/>
      <c r="AP70" s="830" t="s">
        <v>566</v>
      </c>
      <c r="AQ70" s="830"/>
      <c r="AR70" s="830"/>
      <c r="AS70" s="830"/>
      <c r="AT70" s="830"/>
      <c r="AU70" s="830" t="s">
        <v>566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380</v>
      </c>
      <c r="R72" s="830"/>
      <c r="S72" s="830"/>
      <c r="T72" s="830"/>
      <c r="U72" s="830"/>
      <c r="V72" s="830">
        <v>185</v>
      </c>
      <c r="W72" s="830"/>
      <c r="X72" s="830"/>
      <c r="Y72" s="830"/>
      <c r="Z72" s="830"/>
      <c r="AA72" s="830">
        <v>195</v>
      </c>
      <c r="AB72" s="830"/>
      <c r="AC72" s="830"/>
      <c r="AD72" s="830"/>
      <c r="AE72" s="830"/>
      <c r="AF72" s="830">
        <v>195</v>
      </c>
      <c r="AG72" s="830"/>
      <c r="AH72" s="830"/>
      <c r="AI72" s="830"/>
      <c r="AJ72" s="830"/>
      <c r="AK72" s="830">
        <v>20</v>
      </c>
      <c r="AL72" s="830"/>
      <c r="AM72" s="830"/>
      <c r="AN72" s="830"/>
      <c r="AO72" s="830"/>
      <c r="AP72" s="830" t="s">
        <v>566</v>
      </c>
      <c r="AQ72" s="830"/>
      <c r="AR72" s="830"/>
      <c r="AS72" s="830"/>
      <c r="AT72" s="830"/>
      <c r="AU72" s="830" t="s">
        <v>566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319650</v>
      </c>
      <c r="R73" s="830"/>
      <c r="S73" s="830"/>
      <c r="T73" s="830"/>
      <c r="U73" s="830"/>
      <c r="V73" s="830">
        <v>305956</v>
      </c>
      <c r="W73" s="830"/>
      <c r="X73" s="830"/>
      <c r="Y73" s="830"/>
      <c r="Z73" s="830"/>
      <c r="AA73" s="830">
        <v>13694</v>
      </c>
      <c r="AB73" s="830"/>
      <c r="AC73" s="830"/>
      <c r="AD73" s="830"/>
      <c r="AE73" s="830"/>
      <c r="AF73" s="830">
        <v>13694</v>
      </c>
      <c r="AG73" s="830"/>
      <c r="AH73" s="830"/>
      <c r="AI73" s="830"/>
      <c r="AJ73" s="830"/>
      <c r="AK73" s="830">
        <v>0</v>
      </c>
      <c r="AL73" s="830"/>
      <c r="AM73" s="830"/>
      <c r="AN73" s="830"/>
      <c r="AO73" s="830"/>
      <c r="AP73" s="830" t="s">
        <v>566</v>
      </c>
      <c r="AQ73" s="830"/>
      <c r="AR73" s="830"/>
      <c r="AS73" s="830"/>
      <c r="AT73" s="830"/>
      <c r="AU73" s="830" t="s">
        <v>566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558</v>
      </c>
      <c r="C75" s="874"/>
      <c r="D75" s="874"/>
      <c r="E75" s="874"/>
      <c r="F75" s="874"/>
      <c r="G75" s="874"/>
      <c r="H75" s="874"/>
      <c r="I75" s="874"/>
      <c r="J75" s="874"/>
      <c r="K75" s="874"/>
      <c r="L75" s="874"/>
      <c r="M75" s="874"/>
      <c r="N75" s="874"/>
      <c r="O75" s="874"/>
      <c r="P75" s="875"/>
      <c r="Q75" s="877">
        <v>6512</v>
      </c>
      <c r="R75" s="878"/>
      <c r="S75" s="878"/>
      <c r="T75" s="878"/>
      <c r="U75" s="834"/>
      <c r="V75" s="879">
        <v>4072</v>
      </c>
      <c r="W75" s="878"/>
      <c r="X75" s="878"/>
      <c r="Y75" s="878"/>
      <c r="Z75" s="834"/>
      <c r="AA75" s="879">
        <v>2440</v>
      </c>
      <c r="AB75" s="878"/>
      <c r="AC75" s="878"/>
      <c r="AD75" s="878"/>
      <c r="AE75" s="834"/>
      <c r="AF75" s="879">
        <v>2440</v>
      </c>
      <c r="AG75" s="878"/>
      <c r="AH75" s="878"/>
      <c r="AI75" s="878"/>
      <c r="AJ75" s="834"/>
      <c r="AK75" s="879">
        <v>96</v>
      </c>
      <c r="AL75" s="878"/>
      <c r="AM75" s="878"/>
      <c r="AN75" s="878"/>
      <c r="AO75" s="834"/>
      <c r="AP75" s="879" t="s">
        <v>566</v>
      </c>
      <c r="AQ75" s="878"/>
      <c r="AR75" s="878"/>
      <c r="AS75" s="878"/>
      <c r="AT75" s="834"/>
      <c r="AU75" s="879" t="s">
        <v>566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21</v>
      </c>
      <c r="R76" s="878"/>
      <c r="S76" s="878"/>
      <c r="T76" s="878"/>
      <c r="U76" s="834"/>
      <c r="V76" s="879">
        <v>18</v>
      </c>
      <c r="W76" s="878"/>
      <c r="X76" s="878"/>
      <c r="Y76" s="878"/>
      <c r="Z76" s="834"/>
      <c r="AA76" s="879">
        <v>4</v>
      </c>
      <c r="AB76" s="878"/>
      <c r="AC76" s="878"/>
      <c r="AD76" s="878"/>
      <c r="AE76" s="834"/>
      <c r="AF76" s="879">
        <v>4</v>
      </c>
      <c r="AG76" s="878"/>
      <c r="AH76" s="878"/>
      <c r="AI76" s="878"/>
      <c r="AJ76" s="834"/>
      <c r="AK76" s="879">
        <v>0</v>
      </c>
      <c r="AL76" s="878"/>
      <c r="AM76" s="878"/>
      <c r="AN76" s="878"/>
      <c r="AO76" s="834"/>
      <c r="AP76" s="879" t="s">
        <v>566</v>
      </c>
      <c r="AQ76" s="878"/>
      <c r="AR76" s="878"/>
      <c r="AS76" s="878"/>
      <c r="AT76" s="834"/>
      <c r="AU76" s="879" t="s">
        <v>566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562</v>
      </c>
      <c r="C77" s="874"/>
      <c r="D77" s="874"/>
      <c r="E77" s="874"/>
      <c r="F77" s="874"/>
      <c r="G77" s="874"/>
      <c r="H77" s="874"/>
      <c r="I77" s="874"/>
      <c r="J77" s="874"/>
      <c r="K77" s="874"/>
      <c r="L77" s="874"/>
      <c r="M77" s="874"/>
      <c r="N77" s="874"/>
      <c r="O77" s="874"/>
      <c r="P77" s="875"/>
      <c r="Q77" s="877">
        <v>38</v>
      </c>
      <c r="R77" s="878"/>
      <c r="S77" s="878"/>
      <c r="T77" s="878"/>
      <c r="U77" s="834"/>
      <c r="V77" s="879">
        <v>34</v>
      </c>
      <c r="W77" s="878"/>
      <c r="X77" s="878"/>
      <c r="Y77" s="878"/>
      <c r="Z77" s="834"/>
      <c r="AA77" s="879">
        <v>4</v>
      </c>
      <c r="AB77" s="878"/>
      <c r="AC77" s="878"/>
      <c r="AD77" s="878"/>
      <c r="AE77" s="834"/>
      <c r="AF77" s="879">
        <v>2</v>
      </c>
      <c r="AG77" s="878"/>
      <c r="AH77" s="878"/>
      <c r="AI77" s="878"/>
      <c r="AJ77" s="834"/>
      <c r="AK77" s="879">
        <v>10</v>
      </c>
      <c r="AL77" s="878"/>
      <c r="AM77" s="878"/>
      <c r="AN77" s="878"/>
      <c r="AO77" s="834"/>
      <c r="AP77" s="879" t="s">
        <v>566</v>
      </c>
      <c r="AQ77" s="878"/>
      <c r="AR77" s="878"/>
      <c r="AS77" s="878"/>
      <c r="AT77" s="834"/>
      <c r="AU77" s="879" t="s">
        <v>566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563</v>
      </c>
      <c r="C78" s="874"/>
      <c r="D78" s="874"/>
      <c r="E78" s="874"/>
      <c r="F78" s="874"/>
      <c r="G78" s="874"/>
      <c r="H78" s="874"/>
      <c r="I78" s="874"/>
      <c r="J78" s="874"/>
      <c r="K78" s="874"/>
      <c r="L78" s="874"/>
      <c r="M78" s="874"/>
      <c r="N78" s="874"/>
      <c r="O78" s="874"/>
      <c r="P78" s="875"/>
      <c r="Q78" s="876">
        <v>202</v>
      </c>
      <c r="R78" s="830"/>
      <c r="S78" s="830"/>
      <c r="T78" s="830"/>
      <c r="U78" s="830"/>
      <c r="V78" s="830">
        <v>197</v>
      </c>
      <c r="W78" s="830"/>
      <c r="X78" s="830"/>
      <c r="Y78" s="830"/>
      <c r="Z78" s="830"/>
      <c r="AA78" s="830">
        <v>5</v>
      </c>
      <c r="AB78" s="830"/>
      <c r="AC78" s="830"/>
      <c r="AD78" s="830"/>
      <c r="AE78" s="830"/>
      <c r="AF78" s="830">
        <v>5</v>
      </c>
      <c r="AG78" s="830"/>
      <c r="AH78" s="830"/>
      <c r="AI78" s="830"/>
      <c r="AJ78" s="830"/>
      <c r="AK78" s="830">
        <v>12</v>
      </c>
      <c r="AL78" s="830"/>
      <c r="AM78" s="830"/>
      <c r="AN78" s="830"/>
      <c r="AO78" s="830"/>
      <c r="AP78" s="830" t="s">
        <v>566</v>
      </c>
      <c r="AQ78" s="830"/>
      <c r="AR78" s="830"/>
      <c r="AS78" s="830"/>
      <c r="AT78" s="830"/>
      <c r="AU78" s="830" t="s">
        <v>566</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564</v>
      </c>
      <c r="C79" s="874"/>
      <c r="D79" s="874"/>
      <c r="E79" s="874"/>
      <c r="F79" s="874"/>
      <c r="G79" s="874"/>
      <c r="H79" s="874"/>
      <c r="I79" s="874"/>
      <c r="J79" s="874"/>
      <c r="K79" s="874"/>
      <c r="L79" s="874"/>
      <c r="M79" s="874"/>
      <c r="N79" s="874"/>
      <c r="O79" s="874"/>
      <c r="P79" s="875"/>
      <c r="Q79" s="876">
        <v>1609</v>
      </c>
      <c r="R79" s="830"/>
      <c r="S79" s="830"/>
      <c r="T79" s="830"/>
      <c r="U79" s="830"/>
      <c r="V79" s="830">
        <v>1554</v>
      </c>
      <c r="W79" s="830"/>
      <c r="X79" s="830"/>
      <c r="Y79" s="830"/>
      <c r="Z79" s="830"/>
      <c r="AA79" s="830">
        <v>55</v>
      </c>
      <c r="AB79" s="830"/>
      <c r="AC79" s="830"/>
      <c r="AD79" s="830"/>
      <c r="AE79" s="830"/>
      <c r="AF79" s="830">
        <v>55</v>
      </c>
      <c r="AG79" s="830"/>
      <c r="AH79" s="830"/>
      <c r="AI79" s="830"/>
      <c r="AJ79" s="830"/>
      <c r="AK79" s="830">
        <v>8</v>
      </c>
      <c r="AL79" s="830"/>
      <c r="AM79" s="830"/>
      <c r="AN79" s="830"/>
      <c r="AO79" s="830"/>
      <c r="AP79" s="830" t="s">
        <v>566</v>
      </c>
      <c r="AQ79" s="830"/>
      <c r="AR79" s="830"/>
      <c r="AS79" s="830"/>
      <c r="AT79" s="830"/>
      <c r="AU79" s="830" t="s">
        <v>566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565</v>
      </c>
      <c r="C80" s="874"/>
      <c r="D80" s="874"/>
      <c r="E80" s="874"/>
      <c r="F80" s="874"/>
      <c r="G80" s="874"/>
      <c r="H80" s="874"/>
      <c r="I80" s="874"/>
      <c r="J80" s="874"/>
      <c r="K80" s="874"/>
      <c r="L80" s="874"/>
      <c r="M80" s="874"/>
      <c r="N80" s="874"/>
      <c r="O80" s="874"/>
      <c r="P80" s="875"/>
      <c r="Q80" s="876">
        <v>332</v>
      </c>
      <c r="R80" s="830"/>
      <c r="S80" s="830"/>
      <c r="T80" s="830"/>
      <c r="U80" s="830"/>
      <c r="V80" s="830">
        <v>328</v>
      </c>
      <c r="W80" s="830"/>
      <c r="X80" s="830"/>
      <c r="Y80" s="830"/>
      <c r="Z80" s="830"/>
      <c r="AA80" s="830">
        <v>4</v>
      </c>
      <c r="AB80" s="830"/>
      <c r="AC80" s="830"/>
      <c r="AD80" s="830"/>
      <c r="AE80" s="830"/>
      <c r="AF80" s="830">
        <v>4</v>
      </c>
      <c r="AG80" s="830"/>
      <c r="AH80" s="830"/>
      <c r="AI80" s="830"/>
      <c r="AJ80" s="830"/>
      <c r="AK80" s="830" t="s">
        <v>566</v>
      </c>
      <c r="AL80" s="830"/>
      <c r="AM80" s="830"/>
      <c r="AN80" s="830"/>
      <c r="AO80" s="830"/>
      <c r="AP80" s="830">
        <v>3</v>
      </c>
      <c r="AQ80" s="830"/>
      <c r="AR80" s="830"/>
      <c r="AS80" s="830"/>
      <c r="AT80" s="830"/>
      <c r="AU80" s="830">
        <v>2</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x14ac:dyDescent="0.15">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712550</v>
      </c>
      <c r="AB110" s="900"/>
      <c r="AC110" s="900"/>
      <c r="AD110" s="900"/>
      <c r="AE110" s="901"/>
      <c r="AF110" s="902">
        <v>757969</v>
      </c>
      <c r="AG110" s="900"/>
      <c r="AH110" s="900"/>
      <c r="AI110" s="900"/>
      <c r="AJ110" s="901"/>
      <c r="AK110" s="902">
        <v>747997</v>
      </c>
      <c r="AL110" s="900"/>
      <c r="AM110" s="900"/>
      <c r="AN110" s="900"/>
      <c r="AO110" s="901"/>
      <c r="AP110" s="903">
        <v>23.1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6757379</v>
      </c>
      <c r="BR110" s="931"/>
      <c r="BS110" s="931"/>
      <c r="BT110" s="931"/>
      <c r="BU110" s="931"/>
      <c r="BV110" s="931">
        <v>6190346</v>
      </c>
      <c r="BW110" s="931"/>
      <c r="BX110" s="931"/>
      <c r="BY110" s="931"/>
      <c r="BZ110" s="931"/>
      <c r="CA110" s="931">
        <v>5830537</v>
      </c>
      <c r="CB110" s="931"/>
      <c r="CC110" s="931"/>
      <c r="CD110" s="931"/>
      <c r="CE110" s="931"/>
      <c r="CF110" s="944">
        <v>180.4</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v>175664</v>
      </c>
      <c r="BR111" s="926"/>
      <c r="BS111" s="926"/>
      <c r="BT111" s="926"/>
      <c r="BU111" s="926"/>
      <c r="BV111" s="926">
        <v>376369</v>
      </c>
      <c r="BW111" s="926"/>
      <c r="BX111" s="926"/>
      <c r="BY111" s="926"/>
      <c r="BZ111" s="926"/>
      <c r="CA111" s="926">
        <v>364121</v>
      </c>
      <c r="CB111" s="926"/>
      <c r="CC111" s="926"/>
      <c r="CD111" s="926"/>
      <c r="CE111" s="926"/>
      <c r="CF111" s="920">
        <v>11.3</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2464088</v>
      </c>
      <c r="BR112" s="926"/>
      <c r="BS112" s="926"/>
      <c r="BT112" s="926"/>
      <c r="BU112" s="926"/>
      <c r="BV112" s="926">
        <v>2225267</v>
      </c>
      <c r="BW112" s="926"/>
      <c r="BX112" s="926"/>
      <c r="BY112" s="926"/>
      <c r="BZ112" s="926"/>
      <c r="CA112" s="926">
        <v>2029092</v>
      </c>
      <c r="CB112" s="926"/>
      <c r="CC112" s="926"/>
      <c r="CD112" s="926"/>
      <c r="CE112" s="926"/>
      <c r="CF112" s="920">
        <v>62.8</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344751</v>
      </c>
      <c r="AB113" s="938"/>
      <c r="AC113" s="938"/>
      <c r="AD113" s="938"/>
      <c r="AE113" s="939"/>
      <c r="AF113" s="940">
        <v>336792</v>
      </c>
      <c r="AG113" s="938"/>
      <c r="AH113" s="938"/>
      <c r="AI113" s="938"/>
      <c r="AJ113" s="939"/>
      <c r="AK113" s="940">
        <v>298806</v>
      </c>
      <c r="AL113" s="938"/>
      <c r="AM113" s="938"/>
      <c r="AN113" s="938"/>
      <c r="AO113" s="939"/>
      <c r="AP113" s="941">
        <v>9.1999999999999993</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68581</v>
      </c>
      <c r="BR113" s="926"/>
      <c r="BS113" s="926"/>
      <c r="BT113" s="926"/>
      <c r="BU113" s="926"/>
      <c r="BV113" s="926">
        <v>53632</v>
      </c>
      <c r="BW113" s="926"/>
      <c r="BX113" s="926"/>
      <c r="BY113" s="926"/>
      <c r="BZ113" s="926"/>
      <c r="CA113" s="926">
        <v>79927</v>
      </c>
      <c r="CB113" s="926"/>
      <c r="CC113" s="926"/>
      <c r="CD113" s="926"/>
      <c r="CE113" s="926"/>
      <c r="CF113" s="920">
        <v>2.5</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20938</v>
      </c>
      <c r="AB114" s="959"/>
      <c r="AC114" s="959"/>
      <c r="AD114" s="959"/>
      <c r="AE114" s="960"/>
      <c r="AF114" s="961">
        <v>23294</v>
      </c>
      <c r="AG114" s="959"/>
      <c r="AH114" s="959"/>
      <c r="AI114" s="959"/>
      <c r="AJ114" s="960"/>
      <c r="AK114" s="961">
        <v>15282</v>
      </c>
      <c r="AL114" s="959"/>
      <c r="AM114" s="959"/>
      <c r="AN114" s="959"/>
      <c r="AO114" s="960"/>
      <c r="AP114" s="962">
        <v>0.5</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259628</v>
      </c>
      <c r="BR114" s="926"/>
      <c r="BS114" s="926"/>
      <c r="BT114" s="926"/>
      <c r="BU114" s="926"/>
      <c r="BV114" s="926">
        <v>353802</v>
      </c>
      <c r="BW114" s="926"/>
      <c r="BX114" s="926"/>
      <c r="BY114" s="926"/>
      <c r="BZ114" s="926"/>
      <c r="CA114" s="926">
        <v>281884</v>
      </c>
      <c r="CB114" s="926"/>
      <c r="CC114" s="926"/>
      <c r="CD114" s="926"/>
      <c r="CE114" s="926"/>
      <c r="CF114" s="920">
        <v>8.6999999999999993</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7905</v>
      </c>
      <c r="AB115" s="938"/>
      <c r="AC115" s="938"/>
      <c r="AD115" s="938"/>
      <c r="AE115" s="939"/>
      <c r="AF115" s="940">
        <v>12311</v>
      </c>
      <c r="AG115" s="938"/>
      <c r="AH115" s="938"/>
      <c r="AI115" s="938"/>
      <c r="AJ115" s="939"/>
      <c r="AK115" s="940">
        <v>32048</v>
      </c>
      <c r="AL115" s="938"/>
      <c r="AM115" s="938"/>
      <c r="AN115" s="938"/>
      <c r="AO115" s="939"/>
      <c r="AP115" s="941">
        <v>1</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226</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1086370</v>
      </c>
      <c r="AB117" s="979"/>
      <c r="AC117" s="979"/>
      <c r="AD117" s="979"/>
      <c r="AE117" s="980"/>
      <c r="AF117" s="981">
        <v>1130366</v>
      </c>
      <c r="AG117" s="979"/>
      <c r="AH117" s="979"/>
      <c r="AI117" s="979"/>
      <c r="AJ117" s="980"/>
      <c r="AK117" s="981">
        <v>1094133</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9725340</v>
      </c>
      <c r="BR119" s="1000"/>
      <c r="BS119" s="1000"/>
      <c r="BT119" s="1000"/>
      <c r="BU119" s="1000"/>
      <c r="BV119" s="1000">
        <v>9199416</v>
      </c>
      <c r="BW119" s="1000"/>
      <c r="BX119" s="1000"/>
      <c r="BY119" s="1000"/>
      <c r="BZ119" s="1000"/>
      <c r="CA119" s="1000">
        <v>8585561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175664</v>
      </c>
      <c r="DH119" s="986"/>
      <c r="DI119" s="986"/>
      <c r="DJ119" s="986"/>
      <c r="DK119" s="987"/>
      <c r="DL119" s="985">
        <v>376369</v>
      </c>
      <c r="DM119" s="986"/>
      <c r="DN119" s="986"/>
      <c r="DO119" s="986"/>
      <c r="DP119" s="987"/>
      <c r="DQ119" s="985">
        <v>364121</v>
      </c>
      <c r="DR119" s="986"/>
      <c r="DS119" s="986"/>
      <c r="DT119" s="986"/>
      <c r="DU119" s="987"/>
      <c r="DV119" s="988">
        <v>11.3</v>
      </c>
      <c r="DW119" s="989"/>
      <c r="DX119" s="989"/>
      <c r="DY119" s="989"/>
      <c r="DZ119" s="990"/>
    </row>
    <row r="120" spans="1:130" s="230" customFormat="1" ht="26.25" customHeight="1" x14ac:dyDescent="0.15">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2496497</v>
      </c>
      <c r="BR120" s="931"/>
      <c r="BS120" s="931"/>
      <c r="BT120" s="931"/>
      <c r="BU120" s="931"/>
      <c r="BV120" s="931">
        <v>2988944</v>
      </c>
      <c r="BW120" s="931"/>
      <c r="BX120" s="931"/>
      <c r="BY120" s="931"/>
      <c r="BZ120" s="931"/>
      <c r="CA120" s="931">
        <v>3268991</v>
      </c>
      <c r="CB120" s="931"/>
      <c r="CC120" s="931"/>
      <c r="CD120" s="931"/>
      <c r="CE120" s="931"/>
      <c r="CF120" s="944">
        <v>101.2</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2429464</v>
      </c>
      <c r="DH120" s="931"/>
      <c r="DI120" s="931"/>
      <c r="DJ120" s="931"/>
      <c r="DK120" s="931"/>
      <c r="DL120" s="931">
        <v>2194927</v>
      </c>
      <c r="DM120" s="931"/>
      <c r="DN120" s="931"/>
      <c r="DO120" s="931"/>
      <c r="DP120" s="931"/>
      <c r="DQ120" s="931">
        <v>2002097</v>
      </c>
      <c r="DR120" s="931"/>
      <c r="DS120" s="931"/>
      <c r="DT120" s="931"/>
      <c r="DU120" s="931"/>
      <c r="DV120" s="932">
        <v>62</v>
      </c>
      <c r="DW120" s="932"/>
      <c r="DX120" s="932"/>
      <c r="DY120" s="932"/>
      <c r="DZ120" s="933"/>
    </row>
    <row r="121" spans="1:130" s="230" customFormat="1" ht="26.25" customHeight="1" x14ac:dyDescent="0.15">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71505</v>
      </c>
      <c r="BR121" s="926"/>
      <c r="BS121" s="926"/>
      <c r="BT121" s="926"/>
      <c r="BU121" s="926"/>
      <c r="BV121" s="926">
        <v>63318</v>
      </c>
      <c r="BW121" s="926"/>
      <c r="BX121" s="926"/>
      <c r="BY121" s="926"/>
      <c r="BZ121" s="926"/>
      <c r="CA121" s="926">
        <v>52515</v>
      </c>
      <c r="CB121" s="926"/>
      <c r="CC121" s="926"/>
      <c r="CD121" s="926"/>
      <c r="CE121" s="926"/>
      <c r="CF121" s="920">
        <v>1.6</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18639</v>
      </c>
      <c r="DH121" s="926"/>
      <c r="DI121" s="926"/>
      <c r="DJ121" s="926"/>
      <c r="DK121" s="926"/>
      <c r="DL121" s="926">
        <v>15981</v>
      </c>
      <c r="DM121" s="926"/>
      <c r="DN121" s="926"/>
      <c r="DO121" s="926"/>
      <c r="DP121" s="926"/>
      <c r="DQ121" s="926">
        <v>14187</v>
      </c>
      <c r="DR121" s="926"/>
      <c r="DS121" s="926"/>
      <c r="DT121" s="926"/>
      <c r="DU121" s="926"/>
      <c r="DV121" s="927">
        <v>0.4</v>
      </c>
      <c r="DW121" s="927"/>
      <c r="DX121" s="927"/>
      <c r="DY121" s="927"/>
      <c r="DZ121" s="928"/>
    </row>
    <row r="122" spans="1:130" s="230" customFormat="1" ht="26.25" customHeight="1" x14ac:dyDescent="0.15">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5847813</v>
      </c>
      <c r="BR122" s="1000"/>
      <c r="BS122" s="1000"/>
      <c r="BT122" s="1000"/>
      <c r="BU122" s="1000"/>
      <c r="BV122" s="1000">
        <v>5445978</v>
      </c>
      <c r="BW122" s="1000"/>
      <c r="BX122" s="1000"/>
      <c r="BY122" s="1000"/>
      <c r="BZ122" s="1000"/>
      <c r="CA122" s="1000">
        <v>5109477</v>
      </c>
      <c r="CB122" s="1000"/>
      <c r="CC122" s="1000"/>
      <c r="CD122" s="1000"/>
      <c r="CE122" s="1000"/>
      <c r="CF122" s="1017">
        <v>158.1</v>
      </c>
      <c r="CG122" s="1018"/>
      <c r="CH122" s="1018"/>
      <c r="CI122" s="1018"/>
      <c r="CJ122" s="1018"/>
      <c r="CK122" s="1009"/>
      <c r="CL122" s="1010"/>
      <c r="CM122" s="1010"/>
      <c r="CN122" s="1010"/>
      <c r="CO122" s="1011"/>
      <c r="CP122" s="1019" t="s">
        <v>393</v>
      </c>
      <c r="CQ122" s="1020"/>
      <c r="CR122" s="1020"/>
      <c r="CS122" s="1020"/>
      <c r="CT122" s="1020"/>
      <c r="CU122" s="1020"/>
      <c r="CV122" s="1020"/>
      <c r="CW122" s="1020"/>
      <c r="CX122" s="1020"/>
      <c r="CY122" s="1020"/>
      <c r="CZ122" s="1020"/>
      <c r="DA122" s="1020"/>
      <c r="DB122" s="1020"/>
      <c r="DC122" s="1020"/>
      <c r="DD122" s="1020"/>
      <c r="DE122" s="1020"/>
      <c r="DF122" s="1021"/>
      <c r="DG122" s="925">
        <v>15985</v>
      </c>
      <c r="DH122" s="926"/>
      <c r="DI122" s="926"/>
      <c r="DJ122" s="926"/>
      <c r="DK122" s="926"/>
      <c r="DL122" s="926">
        <v>14359</v>
      </c>
      <c r="DM122" s="926"/>
      <c r="DN122" s="926"/>
      <c r="DO122" s="926"/>
      <c r="DP122" s="926"/>
      <c r="DQ122" s="926">
        <v>12808</v>
      </c>
      <c r="DR122" s="926"/>
      <c r="DS122" s="926"/>
      <c r="DT122" s="926"/>
      <c r="DU122" s="926"/>
      <c r="DV122" s="927">
        <v>0.4</v>
      </c>
      <c r="DW122" s="927"/>
      <c r="DX122" s="927"/>
      <c r="DY122" s="927"/>
      <c r="DZ122" s="928"/>
    </row>
    <row r="123" spans="1:130" s="230" customFormat="1" ht="26.25" customHeight="1" x14ac:dyDescent="0.15">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8415815</v>
      </c>
      <c r="BR123" s="1064"/>
      <c r="BS123" s="1064"/>
      <c r="BT123" s="1064"/>
      <c r="BU123" s="1064"/>
      <c r="BV123" s="1064">
        <v>8498240</v>
      </c>
      <c r="BW123" s="1064"/>
      <c r="BX123" s="1064"/>
      <c r="BY123" s="1064"/>
      <c r="BZ123" s="1064"/>
      <c r="CA123" s="1064">
        <v>8430983</v>
      </c>
      <c r="CB123" s="1064"/>
      <c r="CC123" s="1064"/>
      <c r="CD123" s="1064"/>
      <c r="CE123" s="1064"/>
      <c r="CF123" s="1001"/>
      <c r="CG123" s="1002"/>
      <c r="CH123" s="1002"/>
      <c r="CI123" s="1002"/>
      <c r="CJ123" s="1003"/>
      <c r="CK123" s="1009"/>
      <c r="CL123" s="1010"/>
      <c r="CM123" s="1010"/>
      <c r="CN123" s="1010"/>
      <c r="CO123" s="1011"/>
      <c r="CP123" s="1019" t="s">
        <v>389</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40</v>
      </c>
      <c r="BR124" s="1027"/>
      <c r="BS124" s="1027"/>
      <c r="BT124" s="1027"/>
      <c r="BU124" s="1027"/>
      <c r="BV124" s="1027">
        <v>21.7</v>
      </c>
      <c r="BW124" s="1027"/>
      <c r="BX124" s="1027"/>
      <c r="BY124" s="1027"/>
      <c r="BZ124" s="1027"/>
      <c r="CA124" s="1027">
        <v>4.7</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7905</v>
      </c>
      <c r="AB126" s="959"/>
      <c r="AC126" s="959"/>
      <c r="AD126" s="959"/>
      <c r="AE126" s="960"/>
      <c r="AF126" s="961">
        <v>12311</v>
      </c>
      <c r="AG126" s="959"/>
      <c r="AH126" s="959"/>
      <c r="AI126" s="959"/>
      <c r="AJ126" s="960"/>
      <c r="AK126" s="961">
        <v>32048</v>
      </c>
      <c r="AL126" s="959"/>
      <c r="AM126" s="959"/>
      <c r="AN126" s="959"/>
      <c r="AO126" s="960"/>
      <c r="AP126" s="962">
        <v>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4264</v>
      </c>
      <c r="AB128" s="1046"/>
      <c r="AC128" s="1046"/>
      <c r="AD128" s="1046"/>
      <c r="AE128" s="1047"/>
      <c r="AF128" s="1048">
        <v>4098</v>
      </c>
      <c r="AG128" s="1046"/>
      <c r="AH128" s="1046"/>
      <c r="AI128" s="1046"/>
      <c r="AJ128" s="1047"/>
      <c r="AK128" s="1048">
        <v>3989</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3894159</v>
      </c>
      <c r="AB129" s="959"/>
      <c r="AC129" s="959"/>
      <c r="AD129" s="959"/>
      <c r="AE129" s="960"/>
      <c r="AF129" s="961">
        <v>3817704</v>
      </c>
      <c r="AG129" s="959"/>
      <c r="AH129" s="959"/>
      <c r="AI129" s="959"/>
      <c r="AJ129" s="960"/>
      <c r="AK129" s="961">
        <v>3793109</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624253</v>
      </c>
      <c r="AB130" s="959"/>
      <c r="AC130" s="959"/>
      <c r="AD130" s="959"/>
      <c r="AE130" s="960"/>
      <c r="AF130" s="961">
        <v>593071</v>
      </c>
      <c r="AG130" s="959"/>
      <c r="AH130" s="959"/>
      <c r="AI130" s="959"/>
      <c r="AJ130" s="960"/>
      <c r="AK130" s="961">
        <v>561359</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15.6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3269906</v>
      </c>
      <c r="AB131" s="986"/>
      <c r="AC131" s="986"/>
      <c r="AD131" s="986"/>
      <c r="AE131" s="987"/>
      <c r="AF131" s="985">
        <v>3224633</v>
      </c>
      <c r="AG131" s="986"/>
      <c r="AH131" s="986"/>
      <c r="AI131" s="986"/>
      <c r="AJ131" s="987"/>
      <c r="AK131" s="985">
        <v>3231750</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4.7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14.002023299999999</v>
      </c>
      <c r="AB132" s="1097"/>
      <c r="AC132" s="1097"/>
      <c r="AD132" s="1097"/>
      <c r="AE132" s="1098"/>
      <c r="AF132" s="1099">
        <v>16.53512198</v>
      </c>
      <c r="AG132" s="1097"/>
      <c r="AH132" s="1097"/>
      <c r="AI132" s="1097"/>
      <c r="AJ132" s="1098"/>
      <c r="AK132" s="1099">
        <v>16.362187670000001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13.1</v>
      </c>
      <c r="AB133" s="1080"/>
      <c r="AC133" s="1080"/>
      <c r="AD133" s="1080"/>
      <c r="AE133" s="1081"/>
      <c r="AF133" s="1079">
        <v>14.3</v>
      </c>
      <c r="AG133" s="1080"/>
      <c r="AH133" s="1080"/>
      <c r="AI133" s="1080"/>
      <c r="AJ133" s="1081"/>
      <c r="AK133" s="1079">
        <v>15.6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nfGHmS/f5HavCew0BfgNGMBAs2FETEZzWM+SXazq4Xnyow320lhWOiSQqyP0UB/SOT9C4EclyAFzC77ouBWrg==" saltValue="bCgmsIKKr/A2cUPWuiRQ/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election activeCell="DN75" sqref="DN7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aNcZfdpC2hx18wb1KmtWaV3dEbL/8Mig8m5uEGOLvvAGt8h57Zs8QTuQMpXz/FIkJqmq3xAXmW0TdtIrgxBBQ==" saltValue="F9569mEWn4xqqkmRsa44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dBx3tw7k2Q1tqh9gPp1Glm6ckecCWnGluTmLVPuScMwrtbVZo9G/Q/t17qcacEtCOf+4wTnoGJOvaA/MtMDg==" saltValue="QpF4+4EKXWKULikv0xDc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1026796</v>
      </c>
      <c r="AP9" s="281">
        <v>112108</v>
      </c>
      <c r="AQ9" s="282">
        <v>143407</v>
      </c>
      <c r="AR9" s="283">
        <v>-21.8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185580</v>
      </c>
      <c r="AP10" s="284">
        <v>20262</v>
      </c>
      <c r="AQ10" s="285">
        <v>20271</v>
      </c>
      <c r="AR10" s="286">
        <v>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v>600</v>
      </c>
      <c r="AP11" s="284">
        <v>66</v>
      </c>
      <c r="AQ11" s="285">
        <v>1412</v>
      </c>
      <c r="AR11" s="286">
        <v>-95.3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486</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15654</v>
      </c>
      <c r="AP13" s="284">
        <v>1709</v>
      </c>
      <c r="AQ13" s="285">
        <v>5234</v>
      </c>
      <c r="AR13" s="286">
        <v>-67.3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6008</v>
      </c>
      <c r="AP14" s="284">
        <v>656</v>
      </c>
      <c r="AQ14" s="285">
        <v>3337</v>
      </c>
      <c r="AR14" s="286">
        <v>-80.3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-62908</v>
      </c>
      <c r="AP15" s="284">
        <v>-6868</v>
      </c>
      <c r="AQ15" s="285">
        <v>-9830</v>
      </c>
      <c r="AR15" s="286">
        <v>-30.1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1171730</v>
      </c>
      <c r="AP16" s="284">
        <v>127932</v>
      </c>
      <c r="AQ16" s="285">
        <v>163831</v>
      </c>
      <c r="AR16" s="286">
        <v>-21.9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10.15</v>
      </c>
      <c r="AP21" s="298">
        <v>14.18</v>
      </c>
      <c r="AQ21" s="299">
        <v>-4.03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96.7</v>
      </c>
      <c r="AP22" s="303">
        <v>95.4</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747997</v>
      </c>
      <c r="AP32" s="312">
        <v>81668</v>
      </c>
      <c r="AQ32" s="313">
        <v>86321</v>
      </c>
      <c r="AR32" s="314">
        <v>-5.4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298806</v>
      </c>
      <c r="AP35" s="312">
        <v>32624</v>
      </c>
      <c r="AQ35" s="313">
        <v>18581</v>
      </c>
      <c r="AR35" s="314">
        <v>75.599999999999994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15282</v>
      </c>
      <c r="AP36" s="312">
        <v>1669</v>
      </c>
      <c r="AQ36" s="313">
        <v>4521</v>
      </c>
      <c r="AR36" s="314">
        <v>-63.1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v>32048</v>
      </c>
      <c r="AP37" s="312">
        <v>3499</v>
      </c>
      <c r="AQ37" s="313">
        <v>983</v>
      </c>
      <c r="AR37" s="314">
        <v>256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487</v>
      </c>
      <c r="AP38" s="315" t="s">
        <v>487</v>
      </c>
      <c r="AQ38" s="316">
        <v>20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-3989</v>
      </c>
      <c r="AP39" s="312">
        <v>-436</v>
      </c>
      <c r="AQ39" s="313">
        <v>-4212</v>
      </c>
      <c r="AR39" s="314">
        <v>-89.6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-561359</v>
      </c>
      <c r="AP40" s="312">
        <v>-61290</v>
      </c>
      <c r="AQ40" s="313">
        <v>-70783</v>
      </c>
      <c r="AR40" s="314">
        <v>-13.4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528785</v>
      </c>
      <c r="AP41" s="312">
        <v>57734</v>
      </c>
      <c r="AQ41" s="313">
        <v>35432</v>
      </c>
      <c r="AR41" s="314">
        <v>62.9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832594</v>
      </c>
      <c r="AN51" s="334">
        <v>87789</v>
      </c>
      <c r="AO51" s="335">
        <v>-44.8</v>
      </c>
      <c r="AP51" s="336">
        <v>145139</v>
      </c>
      <c r="AQ51" s="337">
        <v>19.5</v>
      </c>
      <c r="AR51" s="338">
        <v>-64.3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571626</v>
      </c>
      <c r="AN52" s="342">
        <v>60273</v>
      </c>
      <c r="AO52" s="343">
        <v>6.8</v>
      </c>
      <c r="AP52" s="344">
        <v>83762</v>
      </c>
      <c r="AQ52" s="345">
        <v>33.1</v>
      </c>
      <c r="AR52" s="346">
        <v>-26.3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700082</v>
      </c>
      <c r="AN53" s="334">
        <v>80888</v>
      </c>
      <c r="AO53" s="335">
        <v>-7.9</v>
      </c>
      <c r="AP53" s="336">
        <v>125391</v>
      </c>
      <c r="AQ53" s="337">
        <v>-13.6</v>
      </c>
      <c r="AR53" s="338">
        <v>5.7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458763</v>
      </c>
      <c r="AN54" s="342">
        <v>53006</v>
      </c>
      <c r="AO54" s="343">
        <v>-12.1</v>
      </c>
      <c r="AP54" s="344">
        <v>68516</v>
      </c>
      <c r="AQ54" s="345">
        <v>-18.2</v>
      </c>
      <c r="AR54" s="346">
        <v>6.1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389027</v>
      </c>
      <c r="AN55" s="334">
        <v>45698</v>
      </c>
      <c r="AO55" s="335">
        <v>-43.5</v>
      </c>
      <c r="AP55" s="336">
        <v>138402</v>
      </c>
      <c r="AQ55" s="337">
        <v>10.4</v>
      </c>
      <c r="AR55" s="338">
        <v>-53.9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172881</v>
      </c>
      <c r="AN56" s="342">
        <v>20308</v>
      </c>
      <c r="AO56" s="343">
        <v>-61.7</v>
      </c>
      <c r="AP56" s="344">
        <v>70652</v>
      </c>
      <c r="AQ56" s="345">
        <v>3.1</v>
      </c>
      <c r="AR56" s="346">
        <v>-64.8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315172</v>
      </c>
      <c r="AN57" s="334">
        <v>35888</v>
      </c>
      <c r="AO57" s="335">
        <v>-21.5</v>
      </c>
      <c r="AP57" s="336">
        <v>146367</v>
      </c>
      <c r="AQ57" s="337">
        <v>5.8</v>
      </c>
      <c r="AR57" s="338">
        <v>-27.3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161885</v>
      </c>
      <c r="AN58" s="342">
        <v>18434</v>
      </c>
      <c r="AO58" s="343">
        <v>-9.1999999999999993</v>
      </c>
      <c r="AP58" s="344">
        <v>79441</v>
      </c>
      <c r="AQ58" s="345">
        <v>12.4</v>
      </c>
      <c r="AR58" s="346">
        <v>-21.6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557022</v>
      </c>
      <c r="AN59" s="334">
        <v>60817</v>
      </c>
      <c r="AO59" s="335">
        <v>69.5</v>
      </c>
      <c r="AP59" s="336">
        <v>165181</v>
      </c>
      <c r="AQ59" s="337">
        <v>12.9</v>
      </c>
      <c r="AR59" s="338">
        <v>56.6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263121</v>
      </c>
      <c r="AN60" s="342">
        <v>28728</v>
      </c>
      <c r="AO60" s="343">
        <v>55.8</v>
      </c>
      <c r="AP60" s="344">
        <v>82246</v>
      </c>
      <c r="AQ60" s="345">
        <v>3.5</v>
      </c>
      <c r="AR60" s="346">
        <v>52.3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558779</v>
      </c>
      <c r="AN61" s="349">
        <v>62216</v>
      </c>
      <c r="AO61" s="350">
        <v>-9.6</v>
      </c>
      <c r="AP61" s="351">
        <v>144096</v>
      </c>
      <c r="AQ61" s="352">
        <v>7</v>
      </c>
      <c r="AR61" s="338">
        <v>-16.600000000000001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325655</v>
      </c>
      <c r="AN62" s="342">
        <v>36150</v>
      </c>
      <c r="AO62" s="343">
        <v>-4.0999999999999996</v>
      </c>
      <c r="AP62" s="344">
        <v>76923</v>
      </c>
      <c r="AQ62" s="345">
        <v>6.8</v>
      </c>
      <c r="AR62" s="346">
        <v>-10.9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absIRFC9/ZOP4BpIa9Dqf6forEWM57Zzsyp/D4kAsaFfN3zC/1lrg/rYiGjmo7S6H7unJmp/x/EwpYe3XT9og==" saltValue="wTnFBFNHLzsPHSs+gwev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i7Mo4yrTopt208K1zWWKbQputFPWygCCMPZq638VnCyXECtcWY7Gl62MYfZYO8RPjK5enQBfXBexODf+o5FFqA==" saltValue="dEK7trgdjFInMSc+0Kp9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JSS1ewqfIJtZJIQ/eeXlwfumGuouKORBe/HUYelNKFuKrR+427htPiXjAZmLpaQA8KUJ9WSsOuEVg2/mTlJrwQ==" saltValue="ger5ME53Hoi+3R/kdmIu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J50" sqref="J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19.399999999999999</v>
      </c>
      <c r="G47" s="12">
        <v>24.21</v>
      </c>
      <c r="H47" s="12">
        <v>27.11</v>
      </c>
      <c r="I47" s="12">
        <v>31.7</v>
      </c>
      <c r="J47" s="13">
        <v>35.35</v>
      </c>
    </row>
    <row r="48" spans="2:10" ht="57.75" customHeight="1" x14ac:dyDescent="0.15">
      <c r="B48" s="14"/>
      <c r="C48" s="1141" t="s">
        <v>4</v>
      </c>
      <c r="D48" s="1141"/>
      <c r="E48" s="1142"/>
      <c r="F48" s="15">
        <v>3.66</v>
      </c>
      <c r="G48" s="16">
        <v>2.65</v>
      </c>
      <c r="H48" s="16">
        <v>3.59</v>
      </c>
      <c r="I48" s="16">
        <v>5.57</v>
      </c>
      <c r="J48" s="17">
        <v>2.78</v>
      </c>
    </row>
    <row r="49" spans="2:10" ht="57.75" customHeight="1" thickBot="1" x14ac:dyDescent="0.2">
      <c r="B49" s="18"/>
      <c r="C49" s="1143" t="s">
        <v>5</v>
      </c>
      <c r="D49" s="1143"/>
      <c r="E49" s="1144"/>
      <c r="F49" s="19">
        <v>1.86</v>
      </c>
      <c r="G49" s="20">
        <v>2.7</v>
      </c>
      <c r="H49" s="20">
        <v>4.4800000000000004</v>
      </c>
      <c r="I49" s="20">
        <v>4.12</v>
      </c>
      <c r="J49" s="21" t="s">
        <v>530</v>
      </c>
    </row>
    <row r="50" spans="2:10" x14ac:dyDescent="0.15"/>
  </sheetData>
  <sheetProtection algorithmName="SHA-512" hashValue="OieD5R1DeTTs/czLu7I/zBFJ2wLtfSgtQ9U0d6VEjeI1iRPq8vwiW75aUTNu6K9rUTlozKgLxGXEQNzYfVYrsw==" saltValue="jCk9DCvHPnH2clkmJqtV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18.5</v>
      </c>
      <c r="G34" s="33">
        <v>19.27</v>
      </c>
      <c r="H34" s="33">
        <v>19.559999999999999</v>
      </c>
      <c r="I34" s="33">
        <v>13.88</v>
      </c>
      <c r="J34" s="34">
        <v>13.5</v>
      </c>
      <c r="K34" s="22"/>
      <c r="L34" s="22"/>
      <c r="M34" s="22"/>
      <c r="N34" s="22"/>
      <c r="O34" s="22"/>
      <c r="P34" s="22"/>
    </row>
    <row r="35" spans="1:16" ht="39" customHeight="1" x14ac:dyDescent="0.15">
      <c r="A35" s="22"/>
      <c r="B35" s="35"/>
      <c r="C35" s="1145" t="s">
        <v>532</v>
      </c>
      <c r="D35" s="1146"/>
      <c r="E35" s="1147"/>
      <c r="F35" s="36">
        <v>1.45</v>
      </c>
      <c r="G35" s="37">
        <v>1.54</v>
      </c>
      <c r="H35" s="37">
        <v>2.23</v>
      </c>
      <c r="I35" s="37">
        <v>2.91</v>
      </c>
      <c r="J35" s="38">
        <v>4.99</v>
      </c>
      <c r="K35" s="22"/>
      <c r="L35" s="22"/>
      <c r="M35" s="22"/>
      <c r="N35" s="22"/>
      <c r="O35" s="22"/>
      <c r="P35" s="22"/>
    </row>
    <row r="36" spans="1:16" ht="39" customHeight="1" x14ac:dyDescent="0.15">
      <c r="A36" s="22"/>
      <c r="B36" s="35"/>
      <c r="C36" s="1145" t="s">
        <v>533</v>
      </c>
      <c r="D36" s="1146"/>
      <c r="E36" s="1147"/>
      <c r="F36" s="36">
        <v>3.66</v>
      </c>
      <c r="G36" s="37">
        <v>2.64</v>
      </c>
      <c r="H36" s="37">
        <v>3.58</v>
      </c>
      <c r="I36" s="37">
        <v>5.57</v>
      </c>
      <c r="J36" s="38">
        <v>2.78</v>
      </c>
      <c r="K36" s="22"/>
      <c r="L36" s="22"/>
      <c r="M36" s="22"/>
      <c r="N36" s="22"/>
      <c r="O36" s="22"/>
      <c r="P36" s="22"/>
    </row>
    <row r="37" spans="1:16" ht="39" customHeight="1" x14ac:dyDescent="0.15">
      <c r="A37" s="22"/>
      <c r="B37" s="35"/>
      <c r="C37" s="1145" t="s">
        <v>534</v>
      </c>
      <c r="D37" s="1146"/>
      <c r="E37" s="1147"/>
      <c r="F37" s="36">
        <v>0.52</v>
      </c>
      <c r="G37" s="37">
        <v>0.62</v>
      </c>
      <c r="H37" s="37">
        <v>0.13</v>
      </c>
      <c r="I37" s="37">
        <v>0.14000000000000001</v>
      </c>
      <c r="J37" s="38">
        <v>0.21</v>
      </c>
      <c r="K37" s="22"/>
      <c r="L37" s="22"/>
      <c r="M37" s="22"/>
      <c r="N37" s="22"/>
      <c r="O37" s="22"/>
      <c r="P37" s="22"/>
    </row>
    <row r="38" spans="1:16" ht="39" customHeight="1" x14ac:dyDescent="0.15">
      <c r="A38" s="22"/>
      <c r="B38" s="35"/>
      <c r="C38" s="1145" t="s">
        <v>535</v>
      </c>
      <c r="D38" s="1146"/>
      <c r="E38" s="1147"/>
      <c r="F38" s="36">
        <v>0.01</v>
      </c>
      <c r="G38" s="37">
        <v>0.01</v>
      </c>
      <c r="H38" s="37">
        <v>0.01</v>
      </c>
      <c r="I38" s="37">
        <v>0</v>
      </c>
      <c r="J38" s="38">
        <v>0.02</v>
      </c>
      <c r="K38" s="22"/>
      <c r="L38" s="22"/>
      <c r="M38" s="22"/>
      <c r="N38" s="22"/>
      <c r="O38" s="22"/>
      <c r="P38" s="22"/>
    </row>
    <row r="39" spans="1:16" ht="39" customHeight="1" x14ac:dyDescent="0.15">
      <c r="A39" s="22"/>
      <c r="B39" s="35"/>
      <c r="C39" s="1145" t="s">
        <v>536</v>
      </c>
      <c r="D39" s="1146"/>
      <c r="E39" s="1147"/>
      <c r="F39" s="36">
        <v>0</v>
      </c>
      <c r="G39" s="37">
        <v>0</v>
      </c>
      <c r="H39" s="37">
        <v>0</v>
      </c>
      <c r="I39" s="37">
        <v>0</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538</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Aewi5QiqtMudWq5hTuH+1Ktt9H9LuLCTfNUKz5qS/pbk9k0b0l/rTDS7xOXP5/o8/OJriJ5RGxyiHyeiKHHEA==" saltValue="DAy+plMqNVvqEklK+IkZ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election activeCell="B45" sqref="B45:C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615</v>
      </c>
      <c r="L45" s="60">
        <v>638</v>
      </c>
      <c r="M45" s="60">
        <v>713</v>
      </c>
      <c r="N45" s="60">
        <v>758</v>
      </c>
      <c r="O45" s="61">
        <v>748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391</v>
      </c>
      <c r="L48" s="64">
        <v>357</v>
      </c>
      <c r="M48" s="64">
        <v>345</v>
      </c>
      <c r="N48" s="64">
        <v>337</v>
      </c>
      <c r="O48" s="65">
        <v>299</v>
      </c>
      <c r="P48" s="48"/>
      <c r="Q48" s="48"/>
      <c r="R48" s="48"/>
      <c r="S48" s="48"/>
      <c r="T48" s="48"/>
      <c r="U48" s="48"/>
    </row>
    <row r="49" spans="1:21" ht="30.75" customHeight="1" x14ac:dyDescent="0.15">
      <c r="A49" s="48"/>
      <c r="B49" s="1155"/>
      <c r="C49" s="1156"/>
      <c r="D49" s="62"/>
      <c r="E49" s="1161" t="s">
        <v>14</v>
      </c>
      <c r="F49" s="1161"/>
      <c r="G49" s="1161"/>
      <c r="H49" s="1161"/>
      <c r="I49" s="1161"/>
      <c r="J49" s="1162"/>
      <c r="K49" s="63">
        <v>22</v>
      </c>
      <c r="L49" s="64">
        <v>22</v>
      </c>
      <c r="M49" s="64">
        <v>21</v>
      </c>
      <c r="N49" s="64">
        <v>23</v>
      </c>
      <c r="O49" s="65">
        <v>15</v>
      </c>
      <c r="P49" s="48"/>
      <c r="Q49" s="48"/>
      <c r="R49" s="48"/>
      <c r="S49" s="48"/>
      <c r="T49" s="48"/>
      <c r="U49" s="48"/>
    </row>
    <row r="50" spans="1:21" ht="30.75" customHeight="1" x14ac:dyDescent="0.15">
      <c r="A50" s="48"/>
      <c r="B50" s="1155"/>
      <c r="C50" s="1156"/>
      <c r="D50" s="62"/>
      <c r="E50" s="1161" t="s">
        <v>15</v>
      </c>
      <c r="F50" s="1161"/>
      <c r="G50" s="1161"/>
      <c r="H50" s="1161"/>
      <c r="I50" s="1161"/>
      <c r="J50" s="1162"/>
      <c r="K50" s="63">
        <v>13</v>
      </c>
      <c r="L50" s="64">
        <v>13</v>
      </c>
      <c r="M50" s="64">
        <v>8</v>
      </c>
      <c r="N50" s="64">
        <v>12</v>
      </c>
      <c r="O50" s="65">
        <v>32</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t="s">
        <v>487</v>
      </c>
      <c r="O51" s="65" t="s">
        <v>487</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676</v>
      </c>
      <c r="L52" s="64">
        <v>656</v>
      </c>
      <c r="M52" s="64">
        <v>628</v>
      </c>
      <c r="N52" s="64">
        <v>598</v>
      </c>
      <c r="O52" s="65">
        <v>565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365</v>
      </c>
      <c r="L53" s="69">
        <v>374</v>
      </c>
      <c r="M53" s="69">
        <v>459</v>
      </c>
      <c r="N53" s="69">
        <v>532</v>
      </c>
      <c r="O53" s="70">
        <v>529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gaYiTQbS2EiCsOUGcKsPboWHzHYPOp+EmiJOknc6v+m425IGyKVeM7eCQrmcdxUN6KbwHZzmBmJPAleatr6xA==" saltValue="bpdcltPrB3uR8RSGQSLgI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4" t="s">
        <v>30</v>
      </c>
      <c r="C41" s="1185"/>
      <c r="D41" s="105"/>
      <c r="E41" s="1190" t="s">
        <v>31</v>
      </c>
      <c r="F41" s="1190"/>
      <c r="G41" s="1190"/>
      <c r="H41" s="1191"/>
      <c r="I41" s="355">
        <v>7145</v>
      </c>
      <c r="J41" s="356">
        <v>7115</v>
      </c>
      <c r="K41" s="356">
        <v>6757</v>
      </c>
      <c r="L41" s="356">
        <v>6190</v>
      </c>
      <c r="M41" s="357">
        <v>5831</v>
      </c>
    </row>
    <row r="42" spans="2:13" ht="27.75" customHeight="1" x14ac:dyDescent="0.15">
      <c r="B42" s="1186"/>
      <c r="C42" s="1187"/>
      <c r="D42" s="106"/>
      <c r="E42" s="1192" t="s">
        <v>32</v>
      </c>
      <c r="F42" s="1192"/>
      <c r="G42" s="1192"/>
      <c r="H42" s="1193"/>
      <c r="I42" s="358">
        <v>41</v>
      </c>
      <c r="J42" s="359">
        <v>25</v>
      </c>
      <c r="K42" s="359">
        <v>176</v>
      </c>
      <c r="L42" s="359">
        <v>376</v>
      </c>
      <c r="M42" s="360">
        <v>364</v>
      </c>
    </row>
    <row r="43" spans="2:13" ht="27.75" customHeight="1" x14ac:dyDescent="0.15">
      <c r="B43" s="1186"/>
      <c r="C43" s="1187"/>
      <c r="D43" s="106"/>
      <c r="E43" s="1192" t="s">
        <v>33</v>
      </c>
      <c r="F43" s="1192"/>
      <c r="G43" s="1192"/>
      <c r="H43" s="1193"/>
      <c r="I43" s="358">
        <v>2715</v>
      </c>
      <c r="J43" s="359">
        <v>2600</v>
      </c>
      <c r="K43" s="359">
        <v>2464</v>
      </c>
      <c r="L43" s="359">
        <v>2225</v>
      </c>
      <c r="M43" s="360">
        <v>2029</v>
      </c>
    </row>
    <row r="44" spans="2:13" ht="27.75" customHeight="1" x14ac:dyDescent="0.15">
      <c r="B44" s="1186"/>
      <c r="C44" s="1187"/>
      <c r="D44" s="106"/>
      <c r="E44" s="1192" t="s">
        <v>34</v>
      </c>
      <c r="F44" s="1192"/>
      <c r="G44" s="1192"/>
      <c r="H44" s="1193"/>
      <c r="I44" s="358">
        <v>65</v>
      </c>
      <c r="J44" s="359">
        <v>76</v>
      </c>
      <c r="K44" s="359">
        <v>69</v>
      </c>
      <c r="L44" s="359">
        <v>54</v>
      </c>
      <c r="M44" s="360">
        <v>80</v>
      </c>
    </row>
    <row r="45" spans="2:13" ht="27.75" customHeight="1" x14ac:dyDescent="0.15">
      <c r="B45" s="1186"/>
      <c r="C45" s="1187"/>
      <c r="D45" s="106"/>
      <c r="E45" s="1192" t="s">
        <v>35</v>
      </c>
      <c r="F45" s="1192"/>
      <c r="G45" s="1192"/>
      <c r="H45" s="1193"/>
      <c r="I45" s="358">
        <v>344</v>
      </c>
      <c r="J45" s="359">
        <v>260</v>
      </c>
      <c r="K45" s="359">
        <v>260</v>
      </c>
      <c r="L45" s="359">
        <v>354</v>
      </c>
      <c r="M45" s="360">
        <v>282</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1838</v>
      </c>
      <c r="J50" s="359">
        <v>2067</v>
      </c>
      <c r="K50" s="359">
        <v>2496</v>
      </c>
      <c r="L50" s="359">
        <v>2989</v>
      </c>
      <c r="M50" s="360">
        <v>3269</v>
      </c>
    </row>
    <row r="51" spans="2:13" ht="27.75" customHeight="1" x14ac:dyDescent="0.15">
      <c r="B51" s="1186"/>
      <c r="C51" s="1187"/>
      <c r="D51" s="106"/>
      <c r="E51" s="1192" t="s">
        <v>42</v>
      </c>
      <c r="F51" s="1192"/>
      <c r="G51" s="1192"/>
      <c r="H51" s="1193"/>
      <c r="I51" s="358">
        <v>13</v>
      </c>
      <c r="J51" s="359">
        <v>87</v>
      </c>
      <c r="K51" s="359">
        <v>72</v>
      </c>
      <c r="L51" s="359">
        <v>63</v>
      </c>
      <c r="M51" s="360">
        <v>53</v>
      </c>
    </row>
    <row r="52" spans="2:13" ht="27.75" customHeight="1" x14ac:dyDescent="0.15">
      <c r="B52" s="1188"/>
      <c r="C52" s="1189"/>
      <c r="D52" s="106"/>
      <c r="E52" s="1192" t="s">
        <v>43</v>
      </c>
      <c r="F52" s="1192"/>
      <c r="G52" s="1192"/>
      <c r="H52" s="1193"/>
      <c r="I52" s="358">
        <v>6451</v>
      </c>
      <c r="J52" s="359">
        <v>6025</v>
      </c>
      <c r="K52" s="359">
        <v>5848</v>
      </c>
      <c r="L52" s="359">
        <v>5446</v>
      </c>
      <c r="M52" s="360">
        <v>5109</v>
      </c>
    </row>
    <row r="53" spans="2:13" ht="27.75" customHeight="1" thickBot="1" x14ac:dyDescent="0.2">
      <c r="B53" s="1199" t="s">
        <v>19</v>
      </c>
      <c r="C53" s="1200"/>
      <c r="D53" s="110"/>
      <c r="E53" s="1201" t="s">
        <v>44</v>
      </c>
      <c r="F53" s="1201"/>
      <c r="G53" s="1201"/>
      <c r="H53" s="1202"/>
      <c r="I53" s="361">
        <v>2008</v>
      </c>
      <c r="J53" s="362">
        <v>1897</v>
      </c>
      <c r="K53" s="362">
        <v>1310</v>
      </c>
      <c r="L53" s="362">
        <v>701</v>
      </c>
      <c r="M53" s="363">
        <v>155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Oarl1hS8jakj0Qa9NbBQ0p/eKbRIbENsnGzE6OLzGncaCII+YcdZZFW/2slOonm3BIu2PoG3ffBvMOQyZy070Q==" saltValue="jTCOCnDmwDVMoGJeLv3Z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1056</v>
      </c>
      <c r="G55" s="122">
        <v>1210</v>
      </c>
      <c r="H55" s="123">
        <v>1341</v>
      </c>
    </row>
    <row r="56" spans="2:8" ht="52.5" customHeight="1" x14ac:dyDescent="0.15">
      <c r="B56" s="124"/>
      <c r="C56" s="1213" t="s">
        <v>47</v>
      </c>
      <c r="D56" s="1213"/>
      <c r="E56" s="1214"/>
      <c r="F56" s="125">
        <v>253</v>
      </c>
      <c r="G56" s="125">
        <v>279</v>
      </c>
      <c r="H56" s="126">
        <v>359</v>
      </c>
    </row>
    <row r="57" spans="2:8" ht="53.25" customHeight="1" x14ac:dyDescent="0.15">
      <c r="B57" s="124"/>
      <c r="C57" s="1215" t="s">
        <v>48</v>
      </c>
      <c r="D57" s="1215"/>
      <c r="E57" s="1216"/>
      <c r="F57" s="127">
        <v>973</v>
      </c>
      <c r="G57" s="127">
        <v>1267</v>
      </c>
      <c r="H57" s="128">
        <v>1348</v>
      </c>
    </row>
    <row r="58" spans="2:8" ht="45.75" customHeight="1" x14ac:dyDescent="0.15">
      <c r="B58" s="129"/>
      <c r="C58" s="1203" t="s">
        <v>549</v>
      </c>
      <c r="D58" s="1204"/>
      <c r="E58" s="1205"/>
      <c r="F58" s="130">
        <v>605</v>
      </c>
      <c r="G58" s="130">
        <v>756</v>
      </c>
      <c r="H58" s="131">
        <v>767</v>
      </c>
    </row>
    <row r="59" spans="2:8" ht="45.75" customHeight="1" x14ac:dyDescent="0.15">
      <c r="B59" s="129"/>
      <c r="C59" s="1203" t="s">
        <v>550</v>
      </c>
      <c r="D59" s="1204"/>
      <c r="E59" s="1205"/>
      <c r="F59" s="130">
        <v>126</v>
      </c>
      <c r="G59" s="130">
        <v>276</v>
      </c>
      <c r="H59" s="131">
        <v>326</v>
      </c>
    </row>
    <row r="60" spans="2:8" ht="45.75" customHeight="1" x14ac:dyDescent="0.15">
      <c r="B60" s="129"/>
      <c r="C60" s="1203" t="s">
        <v>551</v>
      </c>
      <c r="D60" s="1204"/>
      <c r="E60" s="1205"/>
      <c r="F60" s="130">
        <v>153</v>
      </c>
      <c r="G60" s="130">
        <v>153</v>
      </c>
      <c r="H60" s="131">
        <v>138</v>
      </c>
    </row>
    <row r="61" spans="2:8" ht="45.75" customHeight="1" x14ac:dyDescent="0.15">
      <c r="B61" s="129"/>
      <c r="C61" s="1203" t="s">
        <v>552</v>
      </c>
      <c r="D61" s="1204"/>
      <c r="E61" s="1205"/>
      <c r="F61" s="130">
        <v>30</v>
      </c>
      <c r="G61" s="130">
        <v>36</v>
      </c>
      <c r="H61" s="131">
        <v>43</v>
      </c>
    </row>
    <row r="62" spans="2:8" ht="45.75" customHeight="1" thickBot="1" x14ac:dyDescent="0.2">
      <c r="B62" s="132"/>
      <c r="C62" s="1206" t="s">
        <v>553</v>
      </c>
      <c r="D62" s="1207"/>
      <c r="E62" s="1208"/>
      <c r="F62" s="133">
        <v>0</v>
      </c>
      <c r="G62" s="133">
        <v>0</v>
      </c>
      <c r="H62" s="134">
        <v>34</v>
      </c>
    </row>
    <row r="63" spans="2:8" ht="52.5" customHeight="1" thickBot="1" x14ac:dyDescent="0.2">
      <c r="B63" s="135"/>
      <c r="C63" s="1209" t="s">
        <v>49</v>
      </c>
      <c r="D63" s="1209"/>
      <c r="E63" s="1210"/>
      <c r="F63" s="136">
        <v>2281</v>
      </c>
      <c r="G63" s="136">
        <v>2755</v>
      </c>
      <c r="H63" s="137">
        <v>3048</v>
      </c>
    </row>
    <row r="64" spans="2:8" x14ac:dyDescent="0.15"/>
  </sheetData>
  <sheetProtection algorithmName="SHA-512" hashValue="rUGcYHUioSwh6UT+fAZ5ZseSyxkczF/cMp5ffvdMjZWvdfnhcNQUcOBfbBrR+CtWP7iM0jfcgw5WkpiQ1z/mfw==" saltValue="xY/c2zoZ/FSHkmVWBjhd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87789</v>
      </c>
      <c r="E3" s="156"/>
      <c r="F3" s="157">
        <v>145139</v>
      </c>
      <c r="G3" s="158"/>
      <c r="H3" s="159"/>
    </row>
    <row r="4" spans="1:8" x14ac:dyDescent="0.15">
      <c r="A4" s="160"/>
      <c r="B4" s="161"/>
      <c r="C4" s="162"/>
      <c r="D4" s="163">
        <v>60273</v>
      </c>
      <c r="E4" s="164"/>
      <c r="F4" s="165">
        <v>83762</v>
      </c>
      <c r="G4" s="166"/>
      <c r="H4" s="167"/>
    </row>
    <row r="5" spans="1:8" x14ac:dyDescent="0.15">
      <c r="A5" s="148" t="s">
        <v>519</v>
      </c>
      <c r="B5" s="153"/>
      <c r="C5" s="154"/>
      <c r="D5" s="155">
        <v>80888</v>
      </c>
      <c r="E5" s="156"/>
      <c r="F5" s="157">
        <v>125391</v>
      </c>
      <c r="G5" s="158"/>
      <c r="H5" s="159"/>
    </row>
    <row r="6" spans="1:8" x14ac:dyDescent="0.15">
      <c r="A6" s="160"/>
      <c r="B6" s="161"/>
      <c r="C6" s="162"/>
      <c r="D6" s="163">
        <v>53006</v>
      </c>
      <c r="E6" s="164"/>
      <c r="F6" s="165">
        <v>68516</v>
      </c>
      <c r="G6" s="166"/>
      <c r="H6" s="167"/>
    </row>
    <row r="7" spans="1:8" x14ac:dyDescent="0.15">
      <c r="A7" s="148" t="s">
        <v>520</v>
      </c>
      <c r="B7" s="153"/>
      <c r="C7" s="154"/>
      <c r="D7" s="155">
        <v>45698</v>
      </c>
      <c r="E7" s="156"/>
      <c r="F7" s="157">
        <v>138402</v>
      </c>
      <c r="G7" s="158"/>
      <c r="H7" s="159"/>
    </row>
    <row r="8" spans="1:8" x14ac:dyDescent="0.15">
      <c r="A8" s="160"/>
      <c r="B8" s="161"/>
      <c r="C8" s="162"/>
      <c r="D8" s="163">
        <v>20308</v>
      </c>
      <c r="E8" s="164"/>
      <c r="F8" s="165">
        <v>70652</v>
      </c>
      <c r="G8" s="166"/>
      <c r="H8" s="167"/>
    </row>
    <row r="9" spans="1:8" x14ac:dyDescent="0.15">
      <c r="A9" s="148" t="s">
        <v>521</v>
      </c>
      <c r="B9" s="153"/>
      <c r="C9" s="154"/>
      <c r="D9" s="155">
        <v>35888</v>
      </c>
      <c r="E9" s="156"/>
      <c r="F9" s="157">
        <v>146367</v>
      </c>
      <c r="G9" s="158"/>
      <c r="H9" s="159"/>
    </row>
    <row r="10" spans="1:8" x14ac:dyDescent="0.15">
      <c r="A10" s="160"/>
      <c r="B10" s="161"/>
      <c r="C10" s="162"/>
      <c r="D10" s="163">
        <v>18434</v>
      </c>
      <c r="E10" s="164"/>
      <c r="F10" s="165">
        <v>79441</v>
      </c>
      <c r="G10" s="166"/>
      <c r="H10" s="167"/>
    </row>
    <row r="11" spans="1:8" x14ac:dyDescent="0.15">
      <c r="A11" s="148" t="s">
        <v>522</v>
      </c>
      <c r="B11" s="153"/>
      <c r="C11" s="154"/>
      <c r="D11" s="155">
        <v>60817</v>
      </c>
      <c r="E11" s="156"/>
      <c r="F11" s="157">
        <v>165181</v>
      </c>
      <c r="G11" s="158"/>
      <c r="H11" s="159"/>
    </row>
    <row r="12" spans="1:8" x14ac:dyDescent="0.15">
      <c r="A12" s="160"/>
      <c r="B12" s="161"/>
      <c r="C12" s="168"/>
      <c r="D12" s="163">
        <v>28728</v>
      </c>
      <c r="E12" s="164"/>
      <c r="F12" s="165">
        <v>82246</v>
      </c>
      <c r="G12" s="166"/>
      <c r="H12" s="167"/>
    </row>
    <row r="13" spans="1:8" x14ac:dyDescent="0.15">
      <c r="A13" s="148"/>
      <c r="B13" s="153"/>
      <c r="C13" s="169"/>
      <c r="D13" s="170">
        <v>62216</v>
      </c>
      <c r="E13" s="171"/>
      <c r="F13" s="172">
        <v>144096</v>
      </c>
      <c r="G13" s="173"/>
      <c r="H13" s="159"/>
    </row>
    <row r="14" spans="1:8" x14ac:dyDescent="0.15">
      <c r="A14" s="160"/>
      <c r="B14" s="161"/>
      <c r="C14" s="162"/>
      <c r="D14" s="163">
        <v>36150</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3.66</v>
      </c>
      <c r="C19" s="174">
        <f>ROUND(VALUE(SUBSTITUTE(実質収支比率等に係る経年分析!G$48,"▲","-")),2)</f>
        <v>2.65</v>
      </c>
      <c r="D19" s="174">
        <f>ROUND(VALUE(SUBSTITUTE(実質収支比率等に係る経年分析!H$48,"▲","-")),2)</f>
        <v>3.59</v>
      </c>
      <c r="E19" s="174">
        <f>ROUND(VALUE(SUBSTITUTE(実質収支比率等に係る経年分析!I$48,"▲","-")),2)</f>
        <v>5.57</v>
      </c>
      <c r="F19" s="174">
        <f>ROUND(VALUE(SUBSTITUTE(実質収支比率等に係る経年分析!J$48,"▲","-")),2)</f>
        <v>2.78</v>
      </c>
    </row>
    <row r="20" spans="1:11" x14ac:dyDescent="0.15">
      <c r="A20" s="174" t="s">
        <v>53</v>
      </c>
      <c r="B20" s="174">
        <f>ROUND(VALUE(SUBSTITUTE(実質収支比率等に係る経年分析!F$47,"▲","-")),2)</f>
        <v>19.399999999999999</v>
      </c>
      <c r="C20" s="174">
        <f>ROUND(VALUE(SUBSTITUTE(実質収支比率等に係る経年分析!G$47,"▲","-")),2)</f>
        <v>24.21</v>
      </c>
      <c r="D20" s="174">
        <f>ROUND(VALUE(SUBSTITUTE(実質収支比率等に係る経年分析!H$47,"▲","-")),2)</f>
        <v>27.11</v>
      </c>
      <c r="E20" s="174">
        <f>ROUND(VALUE(SUBSTITUTE(実質収支比率等に係る経年分析!I$47,"▲","-")),2)</f>
        <v>31.7</v>
      </c>
      <c r="F20" s="174">
        <f>ROUND(VALUE(SUBSTITUTE(実質収支比率等に係る経年分析!J$47,"▲","-")),2)</f>
        <v>35.35</v>
      </c>
    </row>
    <row r="21" spans="1:11" x14ac:dyDescent="0.15">
      <c r="A21" s="174" t="s">
        <v>54</v>
      </c>
      <c r="B21" s="174">
        <f>IF(ISNUMBER(VALUE(SUBSTITUTE(実質収支比率等に係る経年分析!F$49,"▲","-"))),ROUND(VALUE(SUBSTITUTE(実質収支比率等に係る経年分析!F$49,"▲","-")),2),NA())</f>
        <v>1.86</v>
      </c>
      <c r="C21" s="174">
        <f>IF(ISNUMBER(VALUE(SUBSTITUTE(実質収支比率等に係る経年分析!G$49,"▲","-"))),ROUND(VALUE(SUBSTITUTE(実質収支比率等に係る経年分析!G$49,"▲","-")),2),NA())</f>
        <v>2.7</v>
      </c>
      <c r="D21" s="174">
        <f>IF(ISNUMBER(VALUE(SUBSTITUTE(実質収支比率等に係る経年分析!H$49,"▲","-"))),ROUND(VALUE(SUBSTITUTE(実質収支比率等に係る経年分析!H$49,"▲","-")),2),NA())</f>
        <v>4.4800000000000004</v>
      </c>
      <c r="E21" s="174">
        <f>IF(ISNUMBER(VALUE(SUBSTITUTE(実質収支比率等に係る経年分析!I$49,"▲","-"))),ROUND(VALUE(SUBSTITUTE(実質収支比率等に係る経年分析!I$49,"▲","-")),2),NA())</f>
        <v>4.12</v>
      </c>
      <c r="F21" s="174">
        <f>IF(ISNUMBER(VALUE(SUBSTITUTE(実質収支比率等に係る経年分析!J$49,"▲","-"))),ROUND(VALUE(SUBSTITUTE(実質収支比率等に係る経年分析!J$49,"▲","-")),2),NA())</f>
        <v>-2.81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0.14000000000000001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5.57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19.559999999999999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676</v>
      </c>
      <c r="E42" s="176"/>
      <c r="F42" s="176"/>
      <c r="G42" s="176">
        <f>'実質公債費比率（分子）の構造'!L$52</f>
        <v>656</v>
      </c>
      <c r="H42" s="176"/>
      <c r="I42" s="176"/>
      <c r="J42" s="176">
        <f>'実質公債費比率（分子）の構造'!M$52</f>
        <v>628</v>
      </c>
      <c r="K42" s="176"/>
      <c r="L42" s="176"/>
      <c r="M42" s="176">
        <f>'実質公債費比率（分子）の構造'!N$52</f>
        <v>598</v>
      </c>
      <c r="N42" s="176"/>
      <c r="O42" s="176"/>
      <c r="P42" s="176">
        <f>'実質公債費比率（分子）の構造'!O$52</f>
        <v>565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13</v>
      </c>
      <c r="C44" s="176"/>
      <c r="D44" s="176"/>
      <c r="E44" s="176">
        <f>'実質公債費比率（分子）の構造'!L$50</f>
        <v>13</v>
      </c>
      <c r="F44" s="176"/>
      <c r="G44" s="176"/>
      <c r="H44" s="176">
        <f>'実質公債費比率（分子）の構造'!M$50</f>
        <v>8</v>
      </c>
      <c r="I44" s="176"/>
      <c r="J44" s="176"/>
      <c r="K44" s="176">
        <f>'実質公債費比率（分子）の構造'!N$50</f>
        <v>12</v>
      </c>
      <c r="L44" s="176"/>
      <c r="M44" s="176"/>
      <c r="N44" s="176">
        <f>'実質公債費比率（分子）の構造'!O$50</f>
        <v>32</v>
      </c>
      <c r="O44" s="176"/>
      <c r="P44" s="176"/>
    </row>
    <row r="45" spans="1:16" x14ac:dyDescent="0.15">
      <c r="A45" s="176" t="s">
        <v>63</v>
      </c>
      <c r="B45" s="176">
        <f>'実質公債費比率（分子）の構造'!K$49</f>
        <v>22</v>
      </c>
      <c r="C45" s="176"/>
      <c r="D45" s="176"/>
      <c r="E45" s="176">
        <f>'実質公債費比率（分子）の構造'!L$49</f>
        <v>22</v>
      </c>
      <c r="F45" s="176"/>
      <c r="G45" s="176"/>
      <c r="H45" s="176">
        <f>'実質公債費比率（分子）の構造'!M$49</f>
        <v>21</v>
      </c>
      <c r="I45" s="176"/>
      <c r="J45" s="176"/>
      <c r="K45" s="176">
        <f>'実質公債費比率（分子）の構造'!N$49</f>
        <v>23</v>
      </c>
      <c r="L45" s="176"/>
      <c r="M45" s="176"/>
      <c r="N45" s="176">
        <f>'実質公債費比率（分子）の構造'!O$49</f>
        <v>15</v>
      </c>
      <c r="O45" s="176"/>
      <c r="P45" s="176"/>
    </row>
    <row r="46" spans="1:16" x14ac:dyDescent="0.15">
      <c r="A46" s="176" t="s">
        <v>64</v>
      </c>
      <c r="B46" s="176">
        <f>'実質公債費比率（分子）の構造'!K$48</f>
        <v>391</v>
      </c>
      <c r="C46" s="176"/>
      <c r="D46" s="176"/>
      <c r="E46" s="176">
        <f>'実質公債費比率（分子）の構造'!L$48</f>
        <v>357</v>
      </c>
      <c r="F46" s="176"/>
      <c r="G46" s="176"/>
      <c r="H46" s="176">
        <f>'実質公債費比率（分子）の構造'!M$48</f>
        <v>345</v>
      </c>
      <c r="I46" s="176"/>
      <c r="J46" s="176"/>
      <c r="K46" s="176">
        <f>'実質公債費比率（分子）の構造'!N$48</f>
        <v>337</v>
      </c>
      <c r="L46" s="176"/>
      <c r="M46" s="176"/>
      <c r="N46" s="176">
        <f>'実質公債費比率（分子）の構造'!O$48</f>
        <v>299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615</v>
      </c>
      <c r="C49" s="176"/>
      <c r="D49" s="176"/>
      <c r="E49" s="176">
        <f>'実質公債費比率（分子）の構造'!L$45</f>
        <v>638</v>
      </c>
      <c r="F49" s="176"/>
      <c r="G49" s="176"/>
      <c r="H49" s="176">
        <f>'実質公債費比率（分子）の構造'!M$45</f>
        <v>713</v>
      </c>
      <c r="I49" s="176"/>
      <c r="J49" s="176"/>
      <c r="K49" s="176">
        <f>'実質公債費比率（分子）の構造'!N$45</f>
        <v>758</v>
      </c>
      <c r="L49" s="176"/>
      <c r="M49" s="176"/>
      <c r="N49" s="176">
        <f>'実質公債費比率（分子）の構造'!O$45</f>
        <v>748</v>
      </c>
      <c r="O49" s="176"/>
      <c r="P49" s="176"/>
    </row>
    <row r="50" spans="1:16" x14ac:dyDescent="0.15">
      <c r="A50" s="176" t="s">
        <v>67</v>
      </c>
      <c r="B50" s="176" t="e">
        <f>NA()</f>
        <v>#N/A</v>
      </c>
      <c r="C50" s="176">
        <f>IF(ISNUMBER('実質公債費比率（分子）の構造'!K$53),'実質公債費比率（分子）の構造'!K$53,NA())</f>
        <v>365</v>
      </c>
      <c r="D50" s="176" t="e">
        <f>NA()</f>
        <v>#N/A</v>
      </c>
      <c r="E50" s="176" t="e">
        <f>NA()</f>
        <v>#N/A</v>
      </c>
      <c r="F50" s="176">
        <f>IF(ISNUMBER('実質公債費比率（分子）の構造'!L$53),'実質公債費比率（分子）の構造'!L$53,NA())</f>
        <v>374</v>
      </c>
      <c r="G50" s="176" t="e">
        <f>NA()</f>
        <v>#N/A</v>
      </c>
      <c r="H50" s="176" t="e">
        <f>NA()</f>
        <v>#N/A</v>
      </c>
      <c r="I50" s="176">
        <f>IF(ISNUMBER('実質公債費比率（分子）の構造'!M$53),'実質公債費比率（分子）の構造'!M$53,NA())</f>
        <v>459</v>
      </c>
      <c r="J50" s="176" t="e">
        <f>NA()</f>
        <v>#N/A</v>
      </c>
      <c r="K50" s="176" t="e">
        <f>NA()</f>
        <v>#N/A</v>
      </c>
      <c r="L50" s="176">
        <f>IF(ISNUMBER('実質公債費比率（分子）の構造'!N$53),'実質公債費比率（分子）の構造'!N$53,NA())</f>
        <v>532</v>
      </c>
      <c r="M50" s="176" t="e">
        <f>NA()</f>
        <v>#N/A</v>
      </c>
      <c r="N50" s="176" t="e">
        <f>NA()</f>
        <v>#N/A</v>
      </c>
      <c r="O50" s="176">
        <f>IF(ISNUMBER('実質公債費比率（分子）の構造'!O$53),'実質公債費比率（分子）の構造'!O$53,NA())</f>
        <v>529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6451</v>
      </c>
      <c r="E56" s="175"/>
      <c r="F56" s="175"/>
      <c r="G56" s="175">
        <f>'将来負担比率（分子）の構造'!J$52</f>
        <v>6025</v>
      </c>
      <c r="H56" s="175"/>
      <c r="I56" s="175"/>
      <c r="J56" s="175">
        <f>'将来負担比率（分子）の構造'!K$52</f>
        <v>5848</v>
      </c>
      <c r="K56" s="175"/>
      <c r="L56" s="175"/>
      <c r="M56" s="175">
        <f>'将来負担比率（分子）の構造'!L$52</f>
        <v>5446</v>
      </c>
      <c r="N56" s="175"/>
      <c r="O56" s="175"/>
      <c r="P56" s="175">
        <f>'将来負担比率（分子）の構造'!M$52</f>
        <v>5109</v>
      </c>
    </row>
    <row r="57" spans="1:16" x14ac:dyDescent="0.15">
      <c r="A57" s="175" t="s">
        <v>42</v>
      </c>
      <c r="B57" s="175"/>
      <c r="C57" s="175"/>
      <c r="D57" s="175">
        <f>'将来負担比率（分子）の構造'!I$51</f>
        <v>13</v>
      </c>
      <c r="E57" s="175"/>
      <c r="F57" s="175"/>
      <c r="G57" s="175">
        <f>'将来負担比率（分子）の構造'!J$51</f>
        <v>87</v>
      </c>
      <c r="H57" s="175"/>
      <c r="I57" s="175"/>
      <c r="J57" s="175">
        <f>'将来負担比率（分子）の構造'!K$51</f>
        <v>72</v>
      </c>
      <c r="K57" s="175"/>
      <c r="L57" s="175"/>
      <c r="M57" s="175">
        <f>'将来負担比率（分子）の構造'!L$51</f>
        <v>63</v>
      </c>
      <c r="N57" s="175"/>
      <c r="O57" s="175"/>
      <c r="P57" s="175">
        <f>'将来負担比率（分子）の構造'!M$51</f>
        <v>53</v>
      </c>
    </row>
    <row r="58" spans="1:16" x14ac:dyDescent="0.15">
      <c r="A58" s="175" t="s">
        <v>41</v>
      </c>
      <c r="B58" s="175"/>
      <c r="C58" s="175"/>
      <c r="D58" s="175">
        <f>'将来負担比率（分子）の構造'!I$50</f>
        <v>1838</v>
      </c>
      <c r="E58" s="175"/>
      <c r="F58" s="175"/>
      <c r="G58" s="175">
        <f>'将来負担比率（分子）の構造'!J$50</f>
        <v>2067</v>
      </c>
      <c r="H58" s="175"/>
      <c r="I58" s="175"/>
      <c r="J58" s="175">
        <f>'将来負担比率（分子）の構造'!K$50</f>
        <v>2496</v>
      </c>
      <c r="K58" s="175"/>
      <c r="L58" s="175"/>
      <c r="M58" s="175">
        <f>'将来負担比率（分子）の構造'!L$50</f>
        <v>2989</v>
      </c>
      <c r="N58" s="175"/>
      <c r="O58" s="175"/>
      <c r="P58" s="175">
        <f>'将来負担比率（分子）の構造'!M$50</f>
        <v>3269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344</v>
      </c>
      <c r="C62" s="175"/>
      <c r="D62" s="175"/>
      <c r="E62" s="175">
        <f>'将来負担比率（分子）の構造'!J$45</f>
        <v>260</v>
      </c>
      <c r="F62" s="175"/>
      <c r="G62" s="175"/>
      <c r="H62" s="175">
        <f>'将来負担比率（分子）の構造'!K$45</f>
        <v>260</v>
      </c>
      <c r="I62" s="175"/>
      <c r="J62" s="175"/>
      <c r="K62" s="175">
        <f>'将来負担比率（分子）の構造'!L$45</f>
        <v>354</v>
      </c>
      <c r="L62" s="175"/>
      <c r="M62" s="175"/>
      <c r="N62" s="175">
        <f>'将来負担比率（分子）の構造'!M$45</f>
        <v>282</v>
      </c>
      <c r="O62" s="175"/>
      <c r="P62" s="175"/>
    </row>
    <row r="63" spans="1:16" x14ac:dyDescent="0.15">
      <c r="A63" s="175" t="s">
        <v>34</v>
      </c>
      <c r="B63" s="175">
        <f>'将来負担比率（分子）の構造'!I$44</f>
        <v>65</v>
      </c>
      <c r="C63" s="175"/>
      <c r="D63" s="175"/>
      <c r="E63" s="175">
        <f>'将来負担比率（分子）の構造'!J$44</f>
        <v>76</v>
      </c>
      <c r="F63" s="175"/>
      <c r="G63" s="175"/>
      <c r="H63" s="175">
        <f>'将来負担比率（分子）の構造'!K$44</f>
        <v>69</v>
      </c>
      <c r="I63" s="175"/>
      <c r="J63" s="175"/>
      <c r="K63" s="175">
        <f>'将来負担比率（分子）の構造'!L$44</f>
        <v>54</v>
      </c>
      <c r="L63" s="175"/>
      <c r="M63" s="175"/>
      <c r="N63" s="175">
        <f>'将来負担比率（分子）の構造'!M$44</f>
        <v>80</v>
      </c>
      <c r="O63" s="175"/>
      <c r="P63" s="175"/>
    </row>
    <row r="64" spans="1:16" x14ac:dyDescent="0.15">
      <c r="A64" s="175" t="s">
        <v>33</v>
      </c>
      <c r="B64" s="175">
        <f>'将来負担比率（分子）の構造'!I$43</f>
        <v>2715</v>
      </c>
      <c r="C64" s="175"/>
      <c r="D64" s="175"/>
      <c r="E64" s="175">
        <f>'将来負担比率（分子）の構造'!J$43</f>
        <v>2600</v>
      </c>
      <c r="F64" s="175"/>
      <c r="G64" s="175"/>
      <c r="H64" s="175">
        <f>'将来負担比率（分子）の構造'!K$43</f>
        <v>2464</v>
      </c>
      <c r="I64" s="175"/>
      <c r="J64" s="175"/>
      <c r="K64" s="175">
        <f>'将来負担比率（分子）の構造'!L$43</f>
        <v>2225</v>
      </c>
      <c r="L64" s="175"/>
      <c r="M64" s="175"/>
      <c r="N64" s="175">
        <f>'将来負担比率（分子）の構造'!M$43</f>
        <v>2029</v>
      </c>
      <c r="O64" s="175"/>
      <c r="P64" s="175"/>
    </row>
    <row r="65" spans="1:16" x14ac:dyDescent="0.15">
      <c r="A65" s="175" t="s">
        <v>32</v>
      </c>
      <c r="B65" s="175">
        <f>'将来負担比率（分子）の構造'!I$42</f>
        <v>41</v>
      </c>
      <c r="C65" s="175"/>
      <c r="D65" s="175"/>
      <c r="E65" s="175">
        <f>'将来負担比率（分子）の構造'!J$42</f>
        <v>25</v>
      </c>
      <c r="F65" s="175"/>
      <c r="G65" s="175"/>
      <c r="H65" s="175">
        <f>'将来負担比率（分子）の構造'!K$42</f>
        <v>176</v>
      </c>
      <c r="I65" s="175"/>
      <c r="J65" s="175"/>
      <c r="K65" s="175">
        <f>'将来負担比率（分子）の構造'!L$42</f>
        <v>376</v>
      </c>
      <c r="L65" s="175"/>
      <c r="M65" s="175"/>
      <c r="N65" s="175">
        <f>'将来負担比率（分子）の構造'!M$42</f>
        <v>364</v>
      </c>
      <c r="O65" s="175"/>
      <c r="P65" s="175"/>
    </row>
    <row r="66" spans="1:16" x14ac:dyDescent="0.15">
      <c r="A66" s="175" t="s">
        <v>31</v>
      </c>
      <c r="B66" s="175">
        <f>'将来負担比率（分子）の構造'!I$41</f>
        <v>7145</v>
      </c>
      <c r="C66" s="175"/>
      <c r="D66" s="175"/>
      <c r="E66" s="175">
        <f>'将来負担比率（分子）の構造'!J$41</f>
        <v>7115</v>
      </c>
      <c r="F66" s="175"/>
      <c r="G66" s="175"/>
      <c r="H66" s="175">
        <f>'将来負担比率（分子）の構造'!K$41</f>
        <v>6757</v>
      </c>
      <c r="I66" s="175"/>
      <c r="J66" s="175"/>
      <c r="K66" s="175">
        <f>'将来負担比率（分子）の構造'!L$41</f>
        <v>6190</v>
      </c>
      <c r="L66" s="175"/>
      <c r="M66" s="175"/>
      <c r="N66" s="175">
        <f>'将来負担比率（分子）の構造'!M$41</f>
        <v>5831</v>
      </c>
      <c r="O66" s="175"/>
      <c r="P66" s="175"/>
    </row>
    <row r="67" spans="1:16" x14ac:dyDescent="0.15">
      <c r="A67" s="175" t="s">
        <v>71</v>
      </c>
      <c r="B67" s="175" t="e">
        <f>NA()</f>
        <v>#N/A</v>
      </c>
      <c r="C67" s="175">
        <f>IF(ISNUMBER('将来負担比率（分子）の構造'!I$53), IF('将来負担比率（分子）の構造'!I$53 &lt; 0, 0, '将来負担比率（分子）の構造'!I$53), NA())</f>
        <v>2008</v>
      </c>
      <c r="D67" s="175" t="e">
        <f>NA()</f>
        <v>#N/A</v>
      </c>
      <c r="E67" s="175" t="e">
        <f>NA()</f>
        <v>#N/A</v>
      </c>
      <c r="F67" s="175">
        <f>IF(ISNUMBER('将来負担比率（分子）の構造'!J$53), IF('将来負担比率（分子）の構造'!J$53 &lt; 0, 0, '将来負担比率（分子）の構造'!J$53), NA())</f>
        <v>1897</v>
      </c>
      <c r="G67" s="175" t="e">
        <f>NA()</f>
        <v>#N/A</v>
      </c>
      <c r="H67" s="175" t="e">
        <f>NA()</f>
        <v>#N/A</v>
      </c>
      <c r="I67" s="175">
        <f>IF(ISNUMBER('将来負担比率（分子）の構造'!K$53), IF('将来負担比率（分子）の構造'!K$53 &lt; 0, 0, '将来負担比率（分子）の構造'!K$53), NA())</f>
        <v>1310</v>
      </c>
      <c r="J67" s="175" t="e">
        <f>NA()</f>
        <v>#N/A</v>
      </c>
      <c r="K67" s="175" t="e">
        <f>NA()</f>
        <v>#N/A</v>
      </c>
      <c r="L67" s="175">
        <f>IF(ISNUMBER('将来負担比率（分子）の構造'!L$53), IF('将来負担比率（分子）の構造'!L$53 &lt; 0, 0, '将来負担比率（分子）の構造'!L$53), NA())</f>
        <v>701</v>
      </c>
      <c r="M67" s="175" t="e">
        <f>NA()</f>
        <v>#N/A</v>
      </c>
      <c r="N67" s="175" t="e">
        <f>NA()</f>
        <v>#N/A</v>
      </c>
      <c r="O67" s="175">
        <f>IF(ISNUMBER('将来負担比率（分子）の構造'!M$53), IF('将来負担比率（分子）の構造'!M$53 &lt; 0, 0, '将来負担比率（分子）の構造'!M$53), NA())</f>
        <v>155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1056</v>
      </c>
      <c r="C72" s="179">
        <f>基金残高に係る経年分析!G55</f>
        <v>1210</v>
      </c>
      <c r="D72" s="179">
        <f>基金残高に係る経年分析!H55</f>
        <v>1341</v>
      </c>
    </row>
    <row r="73" spans="1:16" x14ac:dyDescent="0.15">
      <c r="A73" s="178" t="s">
        <v>74</v>
      </c>
      <c r="B73" s="179">
        <f>基金残高に係る経年分析!F56</f>
        <v>253</v>
      </c>
      <c r="C73" s="179">
        <f>基金残高に係る経年分析!G56</f>
        <v>279</v>
      </c>
      <c r="D73" s="179">
        <f>基金残高に係る経年分析!H56</f>
        <v>359</v>
      </c>
    </row>
    <row r="74" spans="1:16" x14ac:dyDescent="0.15">
      <c r="A74" s="178" t="s">
        <v>75</v>
      </c>
      <c r="B74" s="179">
        <f>基金残高に係る経年分析!F57</f>
        <v>973</v>
      </c>
      <c r="C74" s="179">
        <f>基金残高に係る経年分析!G57</f>
        <v>1267</v>
      </c>
      <c r="D74" s="179">
        <f>基金残高に係る経年分析!H57</f>
        <v>1348</v>
      </c>
    </row>
  </sheetData>
  <sheetProtection algorithmName="SHA-512" hashValue="aWNlcIW02GpM0AZy9CHvF+sl+KcHYXQrhpi6dAW+sDrhzRqMA1lyKa7wGjkZXR+hYMMei+feCHL8+q/VC7NXZg==" saltValue="HT6Gwl3jBVLZlrzX7Ox/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伸弘</cp:lastModifiedBy>
  <cp:lastPrinted>2025-03-18T04:25:33Z</cp:lastPrinted>
  <dcterms:created xsi:type="dcterms:W3CDTF">2025-02-19T02:39:05Z</dcterms:created>
  <dcterms:modified xsi:type="dcterms:W3CDTF">2025-03-18T07:12:10Z</dcterms:modified>
  <cp:category/>
</cp:coreProperties>
</file>