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9.230\旧hdd_共有\共有フォルダ\旧hdd_共有\総務課共有\○財政\照会・回答\○財政状況資料集\R3決算\04.財政状況資料集(追加）\"/>
    </mc:Choice>
  </mc:AlternateContent>
  <bookViews>
    <workbookView xWindow="0" yWindow="450" windowWidth="28800" windowHeight="12435" tabRatio="806" firstSheet="10"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s="1"/>
  <c r="BW35" i="10" l="1"/>
  <c r="BW36" i="10" s="1"/>
  <c r="BW37" i="10" s="1"/>
  <c r="BW38" i="10" s="1"/>
  <c r="BW39" i="10" s="1"/>
  <c r="BW40" i="10" s="1"/>
  <c r="BW41" i="10" s="1"/>
  <c r="BW42" i="10" s="1"/>
  <c r="BW43" i="10" s="1"/>
  <c r="CO34" i="10"/>
  <c r="CO35" i="10" s="1"/>
  <c r="CO36" i="10" s="1"/>
  <c r="CO37" i="10" s="1"/>
</calcChain>
</file>

<file path=xl/sharedStrings.xml><?xml version="1.0" encoding="utf-8"?>
<sst xmlns="http://schemas.openxmlformats.org/spreadsheetml/2006/main" count="1110" uniqueCount="620">
  <si>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</si>
  <si>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</si>
  <si>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</si>
  <si>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</si>
  <si>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</si>
  <si>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</si>
  <si>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</si>
  <si>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</si>
  <si>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</si>
  <si>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</si>
  <si>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</si>
  <si>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</si>
  <si>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</si>
  <si>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</si>
  <si>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</si>
  <si>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</si>
  <si>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</si>
  <si>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</si>
  <si>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</si>
  <si>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</si>
  <si>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</si>
  <si>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</si>
  <si>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</si>
  <si>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</si>
  <si>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</si>
  <si>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</si>
  <si>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</si>
  <si>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</si>
  <si>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</si>
  <si>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</si>
  <si>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</si>
  <si>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</si>
  <si>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</si>
  <si>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</si>
  <si>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</si>
  <si>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</si>
  <si>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</si>
  <si>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</si>
  <si>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</si>
  <si>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</si>
  <si>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</si>
  <si>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</si>
  <si>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</si>
  <si>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</si>
  <si>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</si>
  <si>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</si>
  <si>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</si>
  <si>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</si>
  <si>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</si>
  <si>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</si>
  <si>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</si>
  <si>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</si>
  <si>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</si>
  <si>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</si>
  <si>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</si>
  <si>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</si>
  <si>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</si>
  <si>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</si>
  <si>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</si>
  <si>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</si>
  <si>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</si>
  <si>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</si>
  <si>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</si>
  <si>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</si>
  <si>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</si>
  <si>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</si>
  <si>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</si>
  <si>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</si>
  <si>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</si>
  <si>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</si>
  <si>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</si>
  <si>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</si>
  <si>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</si>
  <si>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</si>
  <si>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</si>
  <si>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</si>
  <si>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</si>
  <si>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</si>
  <si>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</si>
  <si>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</si>
  <si>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</si>
  <si>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</si>
  <si>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</si>
  <si>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</si>
  <si>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</si>
  <si>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</si>
  <si>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</si>
  <si>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</si>
  <si>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</si>
  <si>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</si>
  <si>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</si>
  <si>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</si>
  <si>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</si>
  <si>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</si>
  <si>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</si>
  <si>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</si>
  <si>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</si>
  <si>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</si>
  <si>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</si>
  <si>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</si>
  <si>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</si>
  <si>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</si>
  <si>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</si>
  <si>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</si>
  <si>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</si>
  <si>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</si>
  <si>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</si>
  <si>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</si>
  <si>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</si>
  <si>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</si>
  <si>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</si>
  <si>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</si>
  <si>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</si>
  <si>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</si>
  <si>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</si>
  <si>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</si>
  <si>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</si>
  <si>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</si>
  <si>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</si>
  <si>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</si>
  <si>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</si>
  <si>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</si>
  <si>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</si>
  <si>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</si>
  <si>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</si>
  <si>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</si>
  <si>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</si>
  <si>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</si>
  <si>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</si>
  <si>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</si>
  <si>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</si>
  <si>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</si>
  <si>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</si>
  <si>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</si>
  <si>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</si>
  <si>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</si>
  <si>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</si>
  <si>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</si>
  <si>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</si>
  <si>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</si>
  <si>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</si>
  <si>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</si>
  <si>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</si>
  <si>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</si>
  <si>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</si>
  <si>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</si>
  <si>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</si>
  <si>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</si>
  <si>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</si>
  <si>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</si>
  <si>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</si>
  <si>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</si>
  <si>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</si>
  <si>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</si>
  <si>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</si>
  <si>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</si>
  <si>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</si>
  <si>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</si>
  <si>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</si>
  <si>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</si>
  <si>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</si>
  <si>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</si>
  <si>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</si>
  <si>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</si>
  <si>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</si>
  <si>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</si>
  <si>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</si>
  <si>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</si>
  <si>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</si>
  <si>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</si>
  <si>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</si>
  <si>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</si>
  <si>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</si>
  <si>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</si>
  <si>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</si>
  <si>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</si>
  <si>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</si>
  <si>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</si>
  <si>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</si>
  <si>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</si>
  <si>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</si>
  <si>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</si>
  <si>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</si>
  <si>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</si>
  <si>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</si>
  <si>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</si>
  <si>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</si>
  <si>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</si>
  <si>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</si>
  <si>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</si>
  <si>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</si>
  <si>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</si>
  <si>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</si>
  <si>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</si>
  <si>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</si>
  <si>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</si>
  <si>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</si>
  <si>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</si>
  <si>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</si>
  <si>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</si>
  <si>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</si>
  <si>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</si>
  <si>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</si>
  <si>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</si>
  <si>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</si>
  <si>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</si>
  <si>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</si>
  <si>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</si>
  <si>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</si>
  <si>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</si>
  <si>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</si>
  <si>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</si>
  <si>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</si>
  <si>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</si>
  <si>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</si>
  <si>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</si>
  <si>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</si>
  <si>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</si>
  <si>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</si>
  <si>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</si>
  <si>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</si>
  <si>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長野県白馬村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</si>
  <si>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</si>
  <si>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</si>
  <si>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</si>
  <si>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</si>
  <si>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</si>
  <si>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</si>
  <si>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</si>
  <si>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</si>
  <si>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</si>
  <si>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</si>
  <si>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</si>
  <si>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</si>
  <si>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</si>
  <si>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</si>
  <si>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</si>
  <si>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</si>
  <si>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</si>
  <si>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</si>
  <si>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</si>
  <si>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</si>
  <si>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</si>
  <si>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</si>
  <si>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</si>
  <si>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</si>
  <si>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</si>
  <si>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</si>
  <si>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</si>
  <si>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</si>
  <si>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</si>
  <si>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</si>
  <si>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</si>
  <si>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</si>
  <si>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</si>
  <si>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</si>
  <si>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</si>
  <si>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</si>
  <si>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</si>
  <si>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</si>
  <si>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</si>
  <si>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</si>
  <si>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</si>
  <si>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</si>
  <si>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</si>
  <si>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</si>
  <si>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</si>
  <si>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</si>
  <si>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</si>
  <si>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</si>
  <si>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</si>
  <si>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</si>
  <si>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</si>
  <si>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</si>
  <si>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</si>
  <si>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</si>
  <si>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</si>
  <si>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</si>
  <si>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</si>
  <si>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</si>
  <si>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</si>
  <si>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</si>
  <si>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</si>
  <si>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</si>
  <si>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</si>
  <si>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</si>
  <si>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</si>
  <si>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</si>
  <si>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</si>
  <si>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</si>
  <si>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</si>
  <si>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</si>
  <si>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</si>
  <si>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</si>
  <si>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</si>
  <si>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</si>
  <si>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</si>
  <si>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</si>
  <si>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</si>
  <si>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</si>
  <si>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</si>
  <si>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</si>
  <si>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</si>
  <si>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</si>
  <si>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</si>
  <si>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</si>
  <si>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</si>
  <si>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</si>
  <si>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</si>
  <si>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</si>
  <si>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</si>
  <si>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</si>
  <si>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</si>
  <si>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</si>
  <si>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</si>
  <si>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</si>
  <si>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</si>
  <si>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</si>
  <si>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</si>
  <si>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</si>
  <si>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</si>
  <si>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</si>
  <si>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</si>
  <si>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</si>
  <si>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</si>
  <si>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</si>
  <si>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</si>
  <si>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</si>
  <si>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</si>
  <si>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</si>
  <si>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</si>
  <si>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</si>
  <si>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</si>
  <si>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</si>
  <si>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</si>
  <si>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</si>
  <si>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</si>
  <si>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</si>
  <si>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</si>
  <si>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</si>
  <si>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</si>
  <si>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</si>
  <si>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</si>
  <si>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</si>
  <si>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</si>
  <si>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</si>
  <si>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</si>
  <si>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</si>
  <si>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</si>
  <si>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</si>
  <si>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</si>
  <si>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</si>
  <si>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</si>
  <si>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</si>
  <si>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</si>
  <si>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</si>
  <si>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</si>
  <si>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</si>
  <si>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</si>
  <si>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</si>
  <si>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</si>
  <si>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</si>
  <si>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</si>
  <si>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</si>
  <si>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</si>
  <si>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</si>
  <si>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</si>
  <si>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</si>
  <si>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</si>
  <si>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</si>
  <si>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</si>
  <si>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</si>
  <si>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</si>
  <si>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</si>
  <si>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</si>
  <si>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長野県白馬村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</si>
  <si>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</si>
  <si>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</si>
  <si>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</si>
  <si>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</si>
  <si>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</si>
  <si>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</si>
  <si>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</si>
  <si>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</si>
  <si>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</si>
  <si>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</si>
  <si>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</si>
  <si>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</si>
  <si>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</si>
  <si>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</si>
  <si>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</si>
  <si>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</si>
  <si>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</si>
  <si>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</si>
  <si>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</si>
  <si>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</si>
  <si>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</si>
  <si>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</si>
  <si>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</si>
  <si>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</si>
  <si>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</si>
  <si>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</si>
  <si>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</si>
  <si>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</si>
  <si>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</si>
  <si>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</si>
  <si>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</si>
  <si>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</si>
  <si>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</si>
  <si>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</si>
  <si>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</si>
  <si>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</si>
  <si>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</si>
  <si>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</si>
  <si>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</si>
  <si>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</si>
  <si>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</si>
  <si>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</si>
  <si>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</si>
  <si>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</si>
  <si>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</si>
  <si>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</si>
  <si>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</si>
  <si>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</si>
  <si>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</si>
  <si>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</si>
  <si>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</si>
  <si>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</si>
  <si>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</si>
  <si>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</si>
  <si>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</si>
  <si>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</si>
  <si>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</si>
  <si>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</si>
  <si>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</si>
  <si>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</si>
  <si>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</si>
  <si>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</si>
  <si>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</si>
  <si>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</si>
  <si>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</si>
  <si>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</si>
  <si>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</si>
  <si>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</si>
  <si>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</si>
  <si>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</si>
  <si>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</si>
  <si>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</si>
  <si>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</si>
  <si>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</si>
  <si>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</si>
  <si>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</si>
  <si>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</si>
  <si>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</si>
  <si>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</si>
  <si>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</si>
  <si>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</si>
  <si>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</si>
  <si>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</si>
  <si>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</si>
  <si>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</si>
  <si>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</si>
  <si>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</si>
  <si>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</si>
  <si>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</si>
  <si>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</si>
  <si>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</si>
  <si>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</si>
  <si>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</si>
  <si>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</si>
  <si>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</si>
  <si>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</si>
  <si>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</si>
  <si>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</si>
  <si>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</si>
  <si>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</si>
  <si>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</si>
  <si>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</si>
  <si>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</si>
  <si>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</si>
  <si>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</si>
  <si>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</si>
  <si>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</si>
  <si>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</si>
  <si>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</si>
  <si>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</si>
  <si>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</si>
  <si>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</si>
  <si>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</si>
  <si>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</si>
  <si>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</si>
  <si>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</si>
  <si>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</si>
  <si>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</si>
  <si>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</si>
  <si>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</si>
  <si>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</si>
  <si>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</si>
  <si>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</si>
  <si>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</si>
  <si>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</si>
  <si>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</si>
  <si>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</si>
  <si>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</si>
  <si>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</si>
  <si>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</si>
  <si>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</si>
  <si>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</si>
  <si>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</si>
  <si>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</si>
  <si>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</si>
  <si>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</si>
  <si>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</si>
  <si>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</si>
  <si>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</si>
  <si>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</si>
  <si>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</si>
  <si>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</si>
  <si>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</si>
  <si>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</si>
  <si>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</si>
  <si>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</si>
  <si>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</si>
  <si>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</si>
  <si>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</si>
  <si>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</si>
  <si>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</si>
  <si>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</si>
  <si>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</si>
  <si>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</si>
  <si>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</si>
  <si>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</si>
  <si>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</si>
  <si>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</si>
  <si>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</si>
  <si>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</si>
  <si>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</si>
  <si>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</si>
  <si>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</si>
  <si>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</si>
  <si>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</si>
  <si>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</si>
  <si>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</si>
  <si>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</si>
  <si>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</si>
  <si>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</si>
  <si>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</si>
  <si>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</si>
  <si>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</si>
  <si>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</si>
  <si>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</si>
  <si>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</si>
  <si>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</si>
  <si>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</si>
  <si>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</si>
  <si>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</si>
  <si>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</si>
  <si>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</si>
  <si>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</si>
  <si>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</si>
  <si>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</si>
  <si>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</si>
  <si>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</si>
  <si>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</si>
  <si>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</si>
  <si>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</si>
  <si>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</si>
  <si>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</si>
  <si>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</si>
  <si>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11.49</t>
  </si>
  <si>
    <t>▲ 6.72</t>
  </si>
  <si>
    <t>水道事業会計</t>
  </si>
  <si>
    <t>一般会計</t>
  </si>
  <si>
    <t>下水道事業会計</t>
  </si>
  <si>
    <t>国民健康保険事業勘定特別会計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</si>
  <si>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</si>
  <si>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</si>
  <si>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</si>
  <si>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</si>
  <si>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</si>
  <si>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</si>
  <si>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</si>
  <si>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</si>
  <si>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</si>
  <si>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</si>
  <si>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北アルプス広域連合</t>
    <phoneticPr fontId="2"/>
  </si>
  <si>
    <t>（普通会計）</t>
    <phoneticPr fontId="2"/>
  </si>
  <si>
    <t>（介護保険事業）</t>
    <phoneticPr fontId="2"/>
  </si>
  <si>
    <t>長野県後期高齢者医療広域連合</t>
    <phoneticPr fontId="2"/>
  </si>
  <si>
    <t>（一般会計）</t>
    <phoneticPr fontId="2"/>
  </si>
  <si>
    <t>（後期高齢者医療特別会計）</t>
    <phoneticPr fontId="2"/>
  </si>
  <si>
    <t>長野県市町村総合事務組合</t>
    <phoneticPr fontId="2"/>
  </si>
  <si>
    <t>（非常勤職員公務災害補償特別会計）</t>
    <phoneticPr fontId="2"/>
  </si>
  <si>
    <t>中信地域町村交通災害共済事務組合</t>
    <phoneticPr fontId="2"/>
  </si>
  <si>
    <t>長野県地方税滞納整理機構</t>
    <phoneticPr fontId="2"/>
  </si>
  <si>
    <t>長野県市町村自治振興組合</t>
    <phoneticPr fontId="2"/>
  </si>
  <si>
    <t>白馬山麓事務組合</t>
    <rPh sb="4" eb="6">
      <t>ジム</t>
    </rPh>
    <phoneticPr fontId="2"/>
  </si>
  <si>
    <t>白馬村土地開発公社</t>
    <phoneticPr fontId="2"/>
  </si>
  <si>
    <t>白馬村振興公社</t>
    <phoneticPr fontId="2"/>
  </si>
  <si>
    <t>岩岳リゾート</t>
    <phoneticPr fontId="2"/>
  </si>
  <si>
    <t>白馬村観光局</t>
    <phoneticPr fontId="2"/>
  </si>
  <si>
    <t>-</t>
    <phoneticPr fontId="2"/>
  </si>
  <si>
    <t>ふるさと白馬村を応援する基金</t>
    <rPh sb="4" eb="7">
      <t>ハクバムラ</t>
    </rPh>
    <rPh sb="8" eb="10">
      <t>オウエン</t>
    </rPh>
    <rPh sb="12" eb="14">
      <t>キキン</t>
    </rPh>
    <phoneticPr fontId="5"/>
  </si>
  <si>
    <t>福祉基金</t>
    <rPh sb="0" eb="2">
      <t>フクシ</t>
    </rPh>
    <rPh sb="2" eb="4">
      <t>キキン</t>
    </rPh>
    <phoneticPr fontId="5"/>
  </si>
  <si>
    <t>義務教育施設整備基金</t>
    <rPh sb="0" eb="4">
      <t>ギムキョウイク</t>
    </rPh>
    <rPh sb="4" eb="6">
      <t>シセツ</t>
    </rPh>
    <rPh sb="6" eb="8">
      <t>セイビ</t>
    </rPh>
    <rPh sb="8" eb="10">
      <t>キキン</t>
    </rPh>
    <phoneticPr fontId="2"/>
  </si>
  <si>
    <t>地域情報化施設基金</t>
    <phoneticPr fontId="2"/>
  </si>
  <si>
    <t>ふるさと白馬ひとづくり基金</t>
    <rPh sb="4" eb="6">
      <t>ハクバ</t>
    </rPh>
    <rPh sb="11" eb="13">
      <t>キキン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</si>
  <si>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</si>
  <si>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</si>
  <si>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</si>
  <si>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</si>
  <si>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神城断層地震による災害復旧事業、広域ごみ処理施設建設事業、学校給食センター新築工事など次々に大型事業を実施したことにより新規発行債が増え続け、将来負担比率は、近年減少傾向にあるものの類似団体より極めて高い値を示している。引き続き新規発行債を抑制し、将来負担比率の低下に取り組んでいく。</t>
    <rPh sb="79" eb="81">
      <t>キンネン</t>
    </rPh>
    <rPh sb="81" eb="85">
      <t>ゲンショウケイコウ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</si>
  <si>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</si>
  <si>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</si>
  <si>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</si>
  <si>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</si>
  <si>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</si>
  <si>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</si>
  <si>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</si>
  <si>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も将来負担比率も類似団体内平均値より高い水準となっている。平成26年度神城断層地震以降、次々と大型事業を実施したことによるものである。将来負担比率は、地方債の新規発行額の元金償還額以下を徹底し、基金積立額を増やしたため当該団体値は減少したが、元利償還金は増え続け、実質公債費比率はまだ上昇することが考えられる。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</si>
</sst>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7"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7A1F-401F-9023-705D6F7B81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78173</c:v>
                </c:pt>
                <c:pt idx="1">
                  <c:v>159126</c:v>
                </c:pt>
                <c:pt idx="2">
                  <c:v>87789</c:v>
                </c:pt>
                <c:pt idx="3">
                  <c:v>80888</c:v>
                </c:pt>
                <c:pt idx="4">
                  <c:v>45698</c:v>
                </c:pt>
              </c:numCache>
            </c:numRef>
          </c:val>
          <c:smooth val="0"/>
          <c:extLst>
            <c:ext xmlns:c16="http://schemas.microsoft.com/office/drawing/2014/chart" uri="{C3380CC4-5D6E-409C-BE32-E72D297353CC}">
              <c16:uniqueId val="{00000001-7A1F-401F-9023-705D6F7B81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3.25</c:v>
                </c:pt>
                <c:pt idx="1">
                  <c:v>1.85</c:v>
                </c:pt>
                <c:pt idx="2">
                  <c:v>3.66</c:v>
                </c:pt>
                <c:pt idx="3">
                  <c:v>2.65</c:v>
                </c:pt>
                <c:pt idx="4">
                  <c:v>3.59</c:v>
                </c:pt>
              </c:numCache>
            </c:numRef>
          </c:val>
          <c:extLst>
            <c:ext xmlns:c16="http://schemas.microsoft.com/office/drawing/2014/chart" uri="{C3380CC4-5D6E-409C-BE32-E72D297353CC}">
              <c16:uniqueId val="{00000000-A612-4F06-A09A-8F14D70FF2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22.12</c:v>
                </c:pt>
                <c:pt idx="1">
                  <c:v>18.66</c:v>
                </c:pt>
                <c:pt idx="2">
                  <c:v>19.399999999999999</c:v>
                </c:pt>
                <c:pt idx="3">
                  <c:v>24.21</c:v>
                </c:pt>
                <c:pt idx="4">
                  <c:v>27.11</c:v>
                </c:pt>
              </c:numCache>
            </c:numRef>
          </c:val>
          <c:extLst>
            <c:ext xmlns:c16="http://schemas.microsoft.com/office/drawing/2014/chart" uri="{C3380CC4-5D6E-409C-BE32-E72D297353CC}">
              <c16:uniqueId val="{00000001-A612-4F06-A09A-8F14D70FF2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-11.49</c:v>
                </c:pt>
                <c:pt idx="1">
                  <c:v>-6.72</c:v>
                </c:pt>
                <c:pt idx="2">
                  <c:v>1.86</c:v>
                </c:pt>
                <c:pt idx="3">
                  <c:v>2.7</c:v>
                </c:pt>
                <c:pt idx="4">
                  <c:v>4.4800000000000004</c:v>
                </c:pt>
              </c:numCache>
            </c:numRef>
          </c:val>
          <c:smooth val="0"/>
          <c:extLst>
            <c:ext xmlns:c16="http://schemas.microsoft.com/office/drawing/2014/chart" uri="{C3380CC4-5D6E-409C-BE32-E72D297353CC}">
              <c16:uniqueId val="{00000002-A612-4F06-A09A-8F14D70FF2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0.37</c:v>
                </c:pt>
                <c:pt idx="4">
                  <c:v>0</c:v>
                </c:pt>
                <c:pt idx="5">
                  <c:v>0</c:v>
                </c:pt>
                <c:pt idx="6">
                  <c:v>0</c:v>
                </c:pt>
                <c:pt idx="7">
                  <c:v>0</c:v>
                </c:pt>
                <c:pt idx="8">
                  <c:v>0</c:v>
                </c:pt>
                <c:pt idx="9">
                  <c:v>0</c:v>
                </c:pt>
              </c:numCache>
            </c:numRef>
          </c:val>
          <c:extLst>
            <c:ext xmlns:c16="http://schemas.microsoft.com/office/drawing/2014/chart" uri="{C3380CC4-5D6E-409C-BE32-E72D297353CC}">
              <c16:uniqueId val="{00000000-1AAD-4E7B-9604-B13724035E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AD-4E7B-9604-B13724035E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AD-4E7B-9604-B13724035E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AAD-4E7B-9604-B13724035EC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AAD-4E7B-9604-B13724035EC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5-1AAD-4E7B-9604-B13724035ECF}"/>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1.23</c:v>
                </c:pt>
                <c:pt idx="2">
                  <c:v>#N/A</c:v>
                </c:pt>
                <c:pt idx="3">
                  <c:v>1.1399999999999999</c:v>
                </c:pt>
                <c:pt idx="4">
                  <c:v>#N/A</c:v>
                </c:pt>
                <c:pt idx="5">
                  <c:v>0.52</c:v>
                </c:pt>
                <c:pt idx="6">
                  <c:v>#N/A</c:v>
                </c:pt>
                <c:pt idx="7">
                  <c:v>0.62</c:v>
                </c:pt>
                <c:pt idx="8">
                  <c:v>#N/A</c:v>
                </c:pt>
                <c:pt idx="9">
                  <c:v>0.13</c:v>
                </c:pt>
              </c:numCache>
            </c:numRef>
          </c:val>
          <c:extLst>
            <c:ext xmlns:c16="http://schemas.microsoft.com/office/drawing/2014/chart" uri="{C3380CC4-5D6E-409C-BE32-E72D297353CC}">
              <c16:uniqueId val="{00000006-1AAD-4E7B-9604-B13724035EC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1.45</c:v>
                </c:pt>
                <c:pt idx="6">
                  <c:v>#N/A</c:v>
                </c:pt>
                <c:pt idx="7">
                  <c:v>1.54</c:v>
                </c:pt>
                <c:pt idx="8">
                  <c:v>#N/A</c:v>
                </c:pt>
                <c:pt idx="9">
                  <c:v>2.23</c:v>
                </c:pt>
              </c:numCache>
            </c:numRef>
          </c:val>
          <c:extLst>
            <c:ext xmlns:c16="http://schemas.microsoft.com/office/drawing/2014/chart" uri="{C3380CC4-5D6E-409C-BE32-E72D297353CC}">
              <c16:uniqueId val="{00000007-1AAD-4E7B-9604-B13724035E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3.24</c:v>
                </c:pt>
                <c:pt idx="2">
                  <c:v>#N/A</c:v>
                </c:pt>
                <c:pt idx="3">
                  <c:v>1.85</c:v>
                </c:pt>
                <c:pt idx="4">
                  <c:v>#N/A</c:v>
                </c:pt>
                <c:pt idx="5">
                  <c:v>3.66</c:v>
                </c:pt>
                <c:pt idx="6">
                  <c:v>#N/A</c:v>
                </c:pt>
                <c:pt idx="7">
                  <c:v>2.64</c:v>
                </c:pt>
                <c:pt idx="8">
                  <c:v>#N/A</c:v>
                </c:pt>
                <c:pt idx="9">
                  <c:v>3.58</c:v>
                </c:pt>
              </c:numCache>
            </c:numRef>
          </c:val>
          <c:extLst>
            <c:ext xmlns:c16="http://schemas.microsoft.com/office/drawing/2014/chart" uri="{C3380CC4-5D6E-409C-BE32-E72D297353CC}">
              <c16:uniqueId val="{00000008-1AAD-4E7B-9604-B13724035E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13.89</c:v>
                </c:pt>
                <c:pt idx="2">
                  <c:v>#N/A</c:v>
                </c:pt>
                <c:pt idx="3">
                  <c:v>16.12</c:v>
                </c:pt>
                <c:pt idx="4">
                  <c:v>#N/A</c:v>
                </c:pt>
                <c:pt idx="5">
                  <c:v>18.5</c:v>
                </c:pt>
                <c:pt idx="6">
                  <c:v>#N/A</c:v>
                </c:pt>
                <c:pt idx="7">
                  <c:v>19.27</c:v>
                </c:pt>
                <c:pt idx="8">
                  <c:v>#N/A</c:v>
                </c:pt>
                <c:pt idx="9">
                  <c:v>19.559999999999999</c:v>
                </c:pt>
              </c:numCache>
            </c:numRef>
          </c:val>
          <c:extLst>
            <c:ext xmlns:c16="http://schemas.microsoft.com/office/drawing/2014/chart" uri="{C3380CC4-5D6E-409C-BE32-E72D297353CC}">
              <c16:uniqueId val="{00000009-1AAD-4E7B-9604-B13724035E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623</c:v>
                </c:pt>
                <c:pt idx="5">
                  <c:v>657</c:v>
                </c:pt>
                <c:pt idx="8">
                  <c:v>676</c:v>
                </c:pt>
                <c:pt idx="11">
                  <c:v>656</c:v>
                </c:pt>
                <c:pt idx="14">
                  <c:v>628</c:v>
                </c:pt>
              </c:numCache>
            </c:numRef>
          </c:val>
          <c:extLst>
            <c:ext xmlns:c16="http://schemas.microsoft.com/office/drawing/2014/chart" uri="{C3380CC4-5D6E-409C-BE32-E72D297353CC}">
              <c16:uniqueId val="{00000000-E5D6-4179-B49E-6D8FD9875A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E5D6-4179-B49E-6D8FD9875A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13</c:v>
                </c:pt>
                <c:pt idx="6">
                  <c:v>13</c:v>
                </c:pt>
                <c:pt idx="9">
                  <c:v>13</c:v>
                </c:pt>
                <c:pt idx="12">
                  <c:v>8</c:v>
                </c:pt>
              </c:numCache>
            </c:numRef>
          </c:val>
          <c:extLst>
            <c:ext xmlns:c16="http://schemas.microsoft.com/office/drawing/2014/chart" uri="{C3380CC4-5D6E-409C-BE32-E72D297353CC}">
              <c16:uniqueId val="{00000002-E5D6-4179-B49E-6D8FD9875A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20</c:v>
                </c:pt>
                <c:pt idx="6">
                  <c:v>22</c:v>
                </c:pt>
                <c:pt idx="9">
                  <c:v>22</c:v>
                </c:pt>
                <c:pt idx="12">
                  <c:v>21</c:v>
                </c:pt>
              </c:numCache>
            </c:numRef>
          </c:val>
          <c:extLst>
            <c:ext xmlns:c16="http://schemas.microsoft.com/office/drawing/2014/chart" uri="{C3380CC4-5D6E-409C-BE32-E72D297353CC}">
              <c16:uniqueId val="{00000003-E5D6-4179-B49E-6D8FD9875A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321</c:v>
                </c:pt>
                <c:pt idx="3">
                  <c:v>361</c:v>
                </c:pt>
                <c:pt idx="6">
                  <c:v>391</c:v>
                </c:pt>
                <c:pt idx="9">
                  <c:v>357</c:v>
                </c:pt>
                <c:pt idx="12">
                  <c:v>345</c:v>
                </c:pt>
              </c:numCache>
            </c:numRef>
          </c:val>
          <c:extLst>
            <c:ext xmlns:c16="http://schemas.microsoft.com/office/drawing/2014/chart" uri="{C3380CC4-5D6E-409C-BE32-E72D297353CC}">
              <c16:uniqueId val="{00000004-E5D6-4179-B49E-6D8FD9875A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D6-4179-B49E-6D8FD9875A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D6-4179-B49E-6D8FD9875A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521</c:v>
                </c:pt>
                <c:pt idx="3">
                  <c:v>581</c:v>
                </c:pt>
                <c:pt idx="6">
                  <c:v>615</c:v>
                </c:pt>
                <c:pt idx="9">
                  <c:v>638</c:v>
                </c:pt>
                <c:pt idx="12">
                  <c:v>713</c:v>
                </c:pt>
              </c:numCache>
            </c:numRef>
          </c:val>
          <c:extLst>
            <c:ext xmlns:c16="http://schemas.microsoft.com/office/drawing/2014/chart" uri="{C3380CC4-5D6E-409C-BE32-E72D297353CC}">
              <c16:uniqueId val="{00000007-E5D6-4179-B49E-6D8FD9875A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251</c:v>
                </c:pt>
                <c:pt idx="2">
                  <c:v>#N/A</c:v>
                </c:pt>
                <c:pt idx="3">
                  <c:v>#N/A</c:v>
                </c:pt>
                <c:pt idx="4">
                  <c:v>319</c:v>
                </c:pt>
                <c:pt idx="5">
                  <c:v>#N/A</c:v>
                </c:pt>
                <c:pt idx="6">
                  <c:v>#N/A</c:v>
                </c:pt>
                <c:pt idx="7">
                  <c:v>365</c:v>
                </c:pt>
                <c:pt idx="8">
                  <c:v>#N/A</c:v>
                </c:pt>
                <c:pt idx="9">
                  <c:v>#N/A</c:v>
                </c:pt>
                <c:pt idx="10">
                  <c:v>374</c:v>
                </c:pt>
                <c:pt idx="11">
                  <c:v>#N/A</c:v>
                </c:pt>
                <c:pt idx="12">
                  <c:v>#N/A</c:v>
                </c:pt>
                <c:pt idx="13">
                  <c:v>459</c:v>
                </c:pt>
                <c:pt idx="14">
                  <c:v>#N/A</c:v>
                </c:pt>
              </c:numCache>
            </c:numRef>
          </c:val>
          <c:smooth val="0"/>
          <c:extLst>
            <c:ext xmlns:c16="http://schemas.microsoft.com/office/drawing/2014/chart" uri="{C3380CC4-5D6E-409C-BE32-E72D297353CC}">
              <c16:uniqueId val="{00000008-E5D6-4179-B49E-6D8FD9875A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6867</c:v>
                </c:pt>
                <c:pt idx="5">
                  <c:v>6727</c:v>
                </c:pt>
                <c:pt idx="8">
                  <c:v>6451</c:v>
                </c:pt>
                <c:pt idx="11">
                  <c:v>6025</c:v>
                </c:pt>
                <c:pt idx="14">
                  <c:v>5848</c:v>
                </c:pt>
              </c:numCache>
            </c:numRef>
          </c:val>
          <c:extLst>
            <c:ext xmlns:c16="http://schemas.microsoft.com/office/drawing/2014/chart" uri="{C3380CC4-5D6E-409C-BE32-E72D297353CC}">
              <c16:uniqueId val="{00000000-ABEE-458F-A578-F040E128E6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13</c:v>
                </c:pt>
                <c:pt idx="11">
                  <c:v>87</c:v>
                </c:pt>
                <c:pt idx="14">
                  <c:v>72</c:v>
                </c:pt>
              </c:numCache>
            </c:numRef>
          </c:val>
          <c:extLst>
            <c:ext xmlns:c16="http://schemas.microsoft.com/office/drawing/2014/chart" uri="{C3380CC4-5D6E-409C-BE32-E72D297353CC}">
              <c16:uniqueId val="{00000001-ABEE-458F-A578-F040E128E6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1799</c:v>
                </c:pt>
                <c:pt idx="5">
                  <c:v>1704</c:v>
                </c:pt>
                <c:pt idx="8">
                  <c:v>1838</c:v>
                </c:pt>
                <c:pt idx="11">
                  <c:v>2067</c:v>
                </c:pt>
                <c:pt idx="14">
                  <c:v>2496</c:v>
                </c:pt>
              </c:numCache>
            </c:numRef>
          </c:val>
          <c:extLst>
            <c:ext xmlns:c16="http://schemas.microsoft.com/office/drawing/2014/chart" uri="{C3380CC4-5D6E-409C-BE32-E72D297353CC}">
              <c16:uniqueId val="{00000002-ABEE-458F-A578-F040E128E6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EE-458F-A578-F040E128E6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EE-458F-A578-F040E128E6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EE-458F-A578-F040E128E6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294</c:v>
                </c:pt>
                <c:pt idx="3">
                  <c:v>327</c:v>
                </c:pt>
                <c:pt idx="6">
                  <c:v>344</c:v>
                </c:pt>
                <c:pt idx="9">
                  <c:v>260</c:v>
                </c:pt>
                <c:pt idx="12">
                  <c:v>260</c:v>
                </c:pt>
              </c:numCache>
            </c:numRef>
          </c:val>
          <c:extLst>
            <c:ext xmlns:c16="http://schemas.microsoft.com/office/drawing/2014/chart" uri="{C3380CC4-5D6E-409C-BE32-E72D297353CC}">
              <c16:uniqueId val="{00000006-ABEE-458F-A578-F040E128E6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103</c:v>
                </c:pt>
                <c:pt idx="3">
                  <c:v>86</c:v>
                </c:pt>
                <c:pt idx="6">
                  <c:v>65</c:v>
                </c:pt>
                <c:pt idx="9">
                  <c:v>76</c:v>
                </c:pt>
                <c:pt idx="12">
                  <c:v>69</c:v>
                </c:pt>
              </c:numCache>
            </c:numRef>
          </c:val>
          <c:extLst>
            <c:ext xmlns:c16="http://schemas.microsoft.com/office/drawing/2014/chart" uri="{C3380CC4-5D6E-409C-BE32-E72D297353CC}">
              <c16:uniqueId val="{00000007-ABEE-458F-A578-F040E128E6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2951</c:v>
                </c:pt>
                <c:pt idx="3">
                  <c:v>2802</c:v>
                </c:pt>
                <c:pt idx="6">
                  <c:v>2715</c:v>
                </c:pt>
                <c:pt idx="9">
                  <c:v>2600</c:v>
                </c:pt>
                <c:pt idx="12">
                  <c:v>2464</c:v>
                </c:pt>
              </c:numCache>
            </c:numRef>
          </c:val>
          <c:extLst>
            <c:ext xmlns:c16="http://schemas.microsoft.com/office/drawing/2014/chart" uri="{C3380CC4-5D6E-409C-BE32-E72D297353CC}">
              <c16:uniqueId val="{00000008-ABEE-458F-A578-F040E128E6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63</c:v>
                </c:pt>
                <c:pt idx="3">
                  <c:v>60</c:v>
                </c:pt>
                <c:pt idx="6">
                  <c:v>41</c:v>
                </c:pt>
                <c:pt idx="9">
                  <c:v>25</c:v>
                </c:pt>
                <c:pt idx="12">
                  <c:v>176</c:v>
                </c:pt>
              </c:numCache>
            </c:numRef>
          </c:val>
          <c:extLst>
            <c:ext xmlns:c16="http://schemas.microsoft.com/office/drawing/2014/chart" uri="{C3380CC4-5D6E-409C-BE32-E72D297353CC}">
              <c16:uniqueId val="{00000009-ABEE-458F-A578-F040E128E6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6294</c:v>
                </c:pt>
                <c:pt idx="3">
                  <c:v>7000</c:v>
                </c:pt>
                <c:pt idx="6">
                  <c:v>7145</c:v>
                </c:pt>
                <c:pt idx="9">
                  <c:v>7115</c:v>
                </c:pt>
                <c:pt idx="12">
                  <c:v>6757</c:v>
                </c:pt>
              </c:numCache>
            </c:numRef>
          </c:val>
          <c:extLst>
            <c:ext xmlns:c16="http://schemas.microsoft.com/office/drawing/2014/chart" uri="{C3380CC4-5D6E-409C-BE32-E72D297353CC}">
              <c16:uniqueId val="{0000000A-ABEE-458F-A578-F040E128E6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1039</c:v>
                </c:pt>
                <c:pt idx="2">
                  <c:v>#N/A</c:v>
                </c:pt>
                <c:pt idx="3">
                  <c:v>#N/A</c:v>
                </c:pt>
                <c:pt idx="4">
                  <c:v>1845</c:v>
                </c:pt>
                <c:pt idx="5">
                  <c:v>#N/A</c:v>
                </c:pt>
                <c:pt idx="6">
                  <c:v>#N/A</c:v>
                </c:pt>
                <c:pt idx="7">
                  <c:v>2008</c:v>
                </c:pt>
                <c:pt idx="8">
                  <c:v>#N/A</c:v>
                </c:pt>
                <c:pt idx="9">
                  <c:v>#N/A</c:v>
                </c:pt>
                <c:pt idx="10">
                  <c:v>1897</c:v>
                </c:pt>
                <c:pt idx="11">
                  <c:v>#N/A</c:v>
                </c:pt>
                <c:pt idx="12">
                  <c:v>#N/A</c:v>
                </c:pt>
                <c:pt idx="13">
                  <c:v>1310</c:v>
                </c:pt>
                <c:pt idx="14">
                  <c:v>#N/A</c:v>
                </c:pt>
              </c:numCache>
            </c:numRef>
          </c:val>
          <c:smooth val="0"/>
          <c:extLst>
            <c:ext xmlns:c16="http://schemas.microsoft.com/office/drawing/2014/chart" uri="{C3380CC4-5D6E-409C-BE32-E72D297353CC}">
              <c16:uniqueId val="{0000000B-ABEE-458F-A578-F040E128E6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682</c:v>
                </c:pt>
                <c:pt idx="1">
                  <c:v>877</c:v>
                </c:pt>
                <c:pt idx="2">
                  <c:v>1056</c:v>
                </c:pt>
              </c:numCache>
            </c:numRef>
          </c:val>
          <c:extLst>
            <c:ext xmlns:c16="http://schemas.microsoft.com/office/drawing/2014/chart" uri="{C3380CC4-5D6E-409C-BE32-E72D297353CC}">
              <c16:uniqueId val="{00000000-AC35-4B71-A442-F9AA00521E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217</c:v>
                </c:pt>
                <c:pt idx="1">
                  <c:v>217</c:v>
                </c:pt>
                <c:pt idx="2">
                  <c:v>253</c:v>
                </c:pt>
              </c:numCache>
            </c:numRef>
          </c:val>
          <c:extLst>
            <c:ext xmlns:c16="http://schemas.microsoft.com/office/drawing/2014/chart" uri="{C3380CC4-5D6E-409C-BE32-E72D297353CC}">
              <c16:uniqueId val="{00000001-AC35-4B71-A442-F9AA00521E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713</c:v>
                </c:pt>
                <c:pt idx="1">
                  <c:v>770</c:v>
                </c:pt>
                <c:pt idx="2">
                  <c:v>973</c:v>
                </c:pt>
              </c:numCache>
            </c:numRef>
          </c:val>
          <c:extLst>
            <c:ext xmlns:c16="http://schemas.microsoft.com/office/drawing/2014/chart" uri="{C3380CC4-5D6E-409C-BE32-E72D297353CC}">
              <c16:uniqueId val="{00000002-AC35-4B71-A442-F9AA00521E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{6F7635E6-F8E8-4338-BBDF-BC6720C9E063}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709-44F5-93C5-B74C9576D4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{91DAC5AC-BAF2-44B6-B2D7-DF8D513BD9F1}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09-44F5-93C5-B74C9576D4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{3339B93C-DBFA-45F1-8F6B-22B5392962D6}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09-44F5-93C5-B74C9576D4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{4EA0F210-5304-4BEA-92F9-05AF66BD945C}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09-44F5-93C5-B74C9576D4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{94F35C7C-4E7B-43B4-9DF8-41FA206F8D48}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09-44F5-93C5-B74C9576D47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{31158B71-C36C-415C-A2BB-DA4D85E4FDED}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709-44F5-93C5-B74C9576D47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{5065DA28-B0ED-4196-9832-C8531C86E068}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709-44F5-93C5-B74C9576D47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{63C8496C-46E7-42A3-854E-43D33BA918C9}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709-44F5-93C5-B74C9576D47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{96E3F54D-0F6C-48AD-BBF8-5BC89C73205E}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709-44F5-93C5-B74C9576D4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61.1</c:v>
                </c:pt>
                <c:pt idx="16">
                  <c:v>63.7</c:v>
                </c:pt>
                <c:pt idx="24">
                  <c:v>62.9</c:v>
                </c:pt>
                <c:pt idx="32">
                  <c:v>64.900000000000006</c:v>
                </c:pt>
              </c:numCache>
            </c:numRef>
          </c:xVal>
          <c:yVal>
            <c:numRef>
              <c:f>公会計指標分析・財政指標組合せ分析表!$BP$51:$DC$51</c:f>
              <c:numCache>
                <c:formatCode>#,##0.0;"▲ "#,##0.0</c:formatCode>
                <c:ptCount val="40"/>
                <c:pt idx="0">
                  <c:v>36.200000000000003</c:v>
                </c:pt>
                <c:pt idx="8">
                  <c:v>65.400000000000006</c:v>
                </c:pt>
                <c:pt idx="16">
                  <c:v>70.7</c:v>
                </c:pt>
                <c:pt idx="24">
                  <c:v>63.8</c:v>
                </c:pt>
                <c:pt idx="32">
                  <c:v>40</c:v>
                </c:pt>
              </c:numCache>
            </c:numRef>
          </c:yVal>
          <c:smooth val="0"/>
          <c:extLst>
            <c:ext xmlns:c16="http://schemas.microsoft.com/office/drawing/2014/chart" uri="{C3380CC4-5D6E-409C-BE32-E72D297353CC}">
              <c16:uniqueId val="{00000009-F709-44F5-93C5-B74C9576D4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{ADE22D4B-E3FB-4712-90C4-FA74BCEED0FA}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709-44F5-93C5-B74C9576D4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{844672AD-0E78-4B6E-AC0F-CD32D7C1B44E}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09-44F5-93C5-B74C9576D4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{8ABA309C-F202-4A46-B499-FA77317AFD84}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09-44F5-93C5-B74C9576D4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{E5AE8A13-7A01-4CAE-AE13-F203CAAD57F2}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09-44F5-93C5-B74C9576D4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{DD49D88C-7B05-4F83-AE0E-5448F07580C5}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09-44F5-93C5-B74C9576D47D}"/>
                </c:ext>
              </c:extLst>
            </c:dLbl>
            <c:dLbl>
              <c:idx val="8"/>
              <c:layout>
                <c:manualLayout>
                  <c:x val="-4.037188938199869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{7EA8D621-0995-40AA-95A0-73E1237EF956}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709-44F5-93C5-B74C9576D47D}"/>
                </c:ext>
              </c:extLst>
            </c:dLbl>
            <c:dLbl>
              <c:idx val="16"/>
              <c:layout>
                <c:manualLayout>
                  <c:x val="-2.378906173780776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{C62F30CD-4A3B-4BF5-9DD9-C00B746C460F}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709-44F5-93C5-B74C9576D47D}"/>
                </c:ext>
              </c:extLst>
            </c:dLbl>
            <c:dLbl>
              <c:idx val="24"/>
              <c:layout>
                <c:manualLayout>
                  <c:x val="-4.5538669966447953E-2"/>
                  <c:y val="-5.836708914268947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{06663D45-D240-4891-BAD5-86A120C8C782}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709-44F5-93C5-B74C9576D47D}"/>
                </c:ext>
              </c:extLst>
            </c:dLbl>
            <c:dLbl>
              <c:idx val="32"/>
              <c:layout>
                <c:manualLayout>
                  <c:x val="-1.8492831334020431E-2"/>
                  <c:y val="-7.111099506904089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{A040137A-963C-4B41-B1C3-CF120E3E360F}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709-44F5-93C5-B74C9576D4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F709-44F5-93C5-B74C9576D47D}"/>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{3C45CD84-69BC-42C9-BB32-E028425C0239}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5C0-4BCE-919C-64871CAA6C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{E91F9C5F-B907-485E-AA98-069D566D002E}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C0-4BCE-919C-64871CAA6C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{DE8AB359-C1CD-43CD-8EE7-BBB36B02436D}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C0-4BCE-919C-64871CAA6C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{851AB136-218D-4A0B-8FA5-0D1EF934C613}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C0-4BCE-919C-64871CAA6C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{CA3C03B1-FB1D-4DAE-B4CC-1EC1990CADC6}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C0-4BCE-919C-64871CAA6CF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{C8F9F9DD-567D-4541-9580-27252DA86ACB}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5C0-4BCE-919C-64871CAA6CF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{1722233C-9F32-4DB4-9FDA-4CFD48F5DFCB}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5C0-4BCE-919C-64871CAA6CF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{8B67C6F4-C47C-4A09-AAD3-E265DC3DBA9B}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5C0-4BCE-919C-64871CAA6CF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{87E19D06-BC94-4B5A-A464-53FAEA71B692}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5C0-4BCE-919C-64871CAA6C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9.9</c:v>
                </c:pt>
                <c:pt idx="16">
                  <c:v>10.9</c:v>
                </c:pt>
                <c:pt idx="24">
                  <c:v>12.2</c:v>
                </c:pt>
                <c:pt idx="32">
                  <c:v>13.1</c:v>
                </c:pt>
              </c:numCache>
            </c:numRef>
          </c:xVal>
          <c:yVal>
            <c:numRef>
              <c:f>公会計指標分析・財政指標組合せ分析表!$BP$73:$DC$73</c:f>
              <c:numCache>
                <c:formatCode>#,##0.0;"▲ "#,##0.0</c:formatCode>
                <c:ptCount val="40"/>
                <c:pt idx="0">
                  <c:v>36.200000000000003</c:v>
                </c:pt>
                <c:pt idx="8">
                  <c:v>65.400000000000006</c:v>
                </c:pt>
                <c:pt idx="16">
                  <c:v>70.7</c:v>
                </c:pt>
                <c:pt idx="24">
                  <c:v>63.8</c:v>
                </c:pt>
                <c:pt idx="32">
                  <c:v>40</c:v>
                </c:pt>
              </c:numCache>
            </c:numRef>
          </c:yVal>
          <c:smooth val="0"/>
          <c:extLst>
            <c:ext xmlns:c16="http://schemas.microsoft.com/office/drawing/2014/chart" uri="{C3380CC4-5D6E-409C-BE32-E72D297353CC}">
              <c16:uniqueId val="{00000009-65C0-4BCE-919C-64871CAA6C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{15510649-6FA4-48B1-9534-968202F81A5D}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5C0-4BCE-919C-64871CAA6C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{A52B85E8-635D-4758-BBC6-20E077144D87}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C0-4BCE-919C-64871CAA6C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{E8B54245-6B02-42F3-ADAB-FFC5575ADBA3}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C0-4BCE-919C-64871CAA6C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{FC54DBB1-58C1-4E7F-B0D7-537FDA6FEF8F}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C0-4BCE-919C-64871CAA6C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{32DD1E4C-7E97-44F8-AC61-CB143AB11E0B}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C0-4BCE-919C-64871CAA6CF5}"/>
                </c:ext>
              </c:extLst>
            </c:dLbl>
            <c:dLbl>
              <c:idx val="8"/>
              <c:layout>
                <c:manualLayout>
                  <c:x val="0"/>
                  <c:y val="1.480025782464221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{577E0508-187F-4C83-B7D3-813F7EF825AB}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5C0-4BCE-919C-64871CAA6CF5}"/>
                </c:ext>
              </c:extLst>
            </c:dLbl>
            <c:dLbl>
              <c:idx val="16"/>
              <c:layout>
                <c:manualLayout>
                  <c:x val="0"/>
                  <c:y val="-2.476270748753173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{053491E9-EC1A-4111-AF04-22F538097D81}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5C0-4BCE-919C-64871CAA6CF5}"/>
                </c:ext>
              </c:extLst>
            </c:dLbl>
            <c:dLbl>
              <c:idx val="24"/>
              <c:layout>
                <c:manualLayout>
                  <c:x val="0"/>
                  <c:y val="9.962107175320032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{2A3F73DB-7034-4556-BCCB-0085B895E6D4}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5C0-4BCE-919C-64871CAA6CF5}"/>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{AB6B5E02-F5E6-4670-A1EA-6778725B5D4C}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5C0-4BCE-919C-64871CAA6C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65C0-4BCE-919C-64871CAA6CF5}"/>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6C2CC6D-3DB0-4DA4-BBEA-963FEFF624E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194C2DB-2C24-480D-B0C6-3F5F8FC1979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財政の健全化に努めていたため元利償還金は順調に減少していた。しかし平成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年度震災による災害復旧事業債、広域ごみ処理施設建設負担金、給食センター建設など立て続けに行った大規模事業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新規発行債の元金償還が次々に始まったことにより元利償還金は増加傾向にある。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れにも関わらず、その際、交付税措置のない地方債の借り入れが多かったため、算入公債費等が減少し、実質公債費比率の分子は著しく増加している。今後はこれまで以上に投資的経費の適正化に取り組んで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地方債の新規発行債を、元金償還額以下に抑制したため一般会計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における地方債の現在高が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著しく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適切な財源確保により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充当可能基金も大きく増加したため、将来負担比率の分子は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今後も数値の改善に積極的に取り組んでいく。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長野県白馬村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財政調整基金は、適切な財源の確保と枠配分方式を用いた予算編成による歳出の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から取崩しを回避して、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百万円積み立て、義務教育施設整備基も小中学校長寿命化計画に基づく施設改修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今後は公債費増加などにより基金の取り崩しは否めず、残高は減少しそうである。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ふるさと白馬村を応援する基金：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白馬村のまちづくりに賛同する寄附金を財源として、様々な人々の参加による、個性豊かで活力あるまちづくりの推進とふるさとづくりに資する。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義務教育施設整備基金：小中学校長寿命化計画に基づく施設改修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年度には耐用年数が到来する保健福祉ふれあいセンターの大規模改修などの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ふるさと白馬村を応援する基金：今後も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白馬村を応援していただいた皆様の期待に沿えるよう有効に取り崩して活用していく予定。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財政調整基金は、適切な財源の確保と枠配分方式を用いた予算編成による歳出の抑制から取崩しを回避して、余剰金処分で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百万円、決算で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年の震災の実績も踏まえ、災害への備え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百万円）は残高を維持したい。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今後も上昇する見込みである実質公債費比率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を抑制するため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繰り上げ償還なども念頭に置いて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今後の公債費増加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、実質公債費比率の上昇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繰り上げ償還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の検討が必要となるため、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現状の基金残高は保持したい。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8,513
8,168
189.36
7,006,657
6,848,676
139,741
3,894,159
6,757,379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それぞれの公共施設等について個別施設計画を策定済みであり、</a:t>
          </a:r>
          <a:r>
            <a:rPr kumimoji="1" lang="en-US" altLang="ja-JP" sz="1100">
              <a:latin typeface="ＭＳ Ｐゴシック" panose="020B0600070205080204" pitchFamily="50" charset="-128"/>
              <a:ea typeface="ＭＳ Ｐゴシック" panose="020B0600070205080204" pitchFamily="50" charset="-128"/>
            </a:rPr>
            <a:t>2045</a:t>
          </a:r>
          <a:r>
            <a:rPr kumimoji="1" lang="ja-JP" altLang="en-US" sz="1100">
              <a:latin typeface="ＭＳ Ｐゴシック" panose="020B0600070205080204" pitchFamily="50" charset="-128"/>
              <a:ea typeface="ＭＳ Ｐゴシック" panose="020B0600070205080204" pitchFamily="50" charset="-128"/>
            </a:rPr>
            <a:t>年度までの公共施設保有総量の縮減率を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％と定め、当該計画に基づいた施設の維持管理を適切に進めている。有形固定資産減価償却率については、類似団体同様に上昇傾向である。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引き続き、老朽化した施設の集約化・複合化や除却を進めたい。</a:t>
          </a:r>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83" name="楕円 82"/>
        <xdr:cNvSpPr/>
      </xdr:nvSpPr>
      <xdr:spPr>
        <a:xfrm>
          <a:off x="47117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84" name="有形固定資産減価償却率該当値テキスト"/>
        <xdr:cNvSpPr txBox="1"/>
      </xdr:nvSpPr>
      <xdr:spPr>
        <a:xfrm>
          <a:off x="4813300" y="626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85" name="楕円 84"/>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18233</xdr:rowOff>
    </xdr:from>
    <xdr:to>
      <xdr:col>23</xdr:col>
      <xdr:colOff>85725</xdr:colOff>
      <xdr:row>32</xdr:row>
      <xdr:rowOff>79919</xdr:rowOff>
    </xdr:to>
    <xdr:cxnSp macro="">
      <xdr:nvCxnSpPr>
        <xdr:cNvPr id="86" name="直線コネクタ 85"/>
        <xdr:cNvCxnSpPr/>
      </xdr:nvCxnSpPr>
      <xdr:spPr>
        <a:xfrm>
          <a:off x="4051300" y="6276158"/>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163558</xdr:rowOff>
    </xdr:from>
    <xdr:to>
      <xdr:col>15</xdr:col>
      <xdr:colOff>187325</xdr:colOff>
      <xdr:row>32</xdr:row>
      <xdr:rowOff>93708</xdr:rowOff>
    </xdr:to>
    <xdr:sp macro="" textlink="">
      <xdr:nvSpPr>
        <xdr:cNvPr id="87" name="楕円 86"/>
        <xdr:cNvSpPr/>
      </xdr:nvSpPr>
      <xdr:spPr>
        <a:xfrm>
          <a:off x="3238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18233</xdr:rowOff>
    </xdr:from>
    <xdr:to>
      <xdr:col>19</xdr:col>
      <xdr:colOff>136525</xdr:colOff>
      <xdr:row>32</xdr:row>
      <xdr:rowOff>42908</xdr:rowOff>
    </xdr:to>
    <xdr:cxnSp macro="">
      <xdr:nvCxnSpPr>
        <xdr:cNvPr id="88" name="直線コネクタ 87"/>
        <xdr:cNvCxnSpPr/>
      </xdr:nvCxnSpPr>
      <xdr:spPr>
        <a:xfrm flipV="1">
          <a:off x="3289300" y="6276158"/>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83367</xdr:rowOff>
    </xdr:from>
    <xdr:to>
      <xdr:col>11</xdr:col>
      <xdr:colOff>187325</xdr:colOff>
      <xdr:row>32</xdr:row>
      <xdr:rowOff>13517</xdr:rowOff>
    </xdr:to>
    <xdr:sp macro="" textlink="">
      <xdr:nvSpPr>
        <xdr:cNvPr id="89" name="楕円 88"/>
        <xdr:cNvSpPr/>
      </xdr:nvSpPr>
      <xdr:spPr>
        <a:xfrm>
          <a:off x="247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134167</xdr:rowOff>
    </xdr:from>
    <xdr:to>
      <xdr:col>15</xdr:col>
      <xdr:colOff>136525</xdr:colOff>
      <xdr:row>32</xdr:row>
      <xdr:rowOff>42908</xdr:rowOff>
    </xdr:to>
    <xdr:cxnSp macro="">
      <xdr:nvCxnSpPr>
        <xdr:cNvPr id="90" name="直線コネクタ 89"/>
        <xdr:cNvCxnSpPr/>
      </xdr:nvCxnSpPr>
      <xdr:spPr>
        <a:xfrm>
          <a:off x="2527300" y="6220642"/>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80282</xdr:rowOff>
    </xdr:from>
    <xdr:to>
      <xdr:col>7</xdr:col>
      <xdr:colOff>187325</xdr:colOff>
      <xdr:row>32</xdr:row>
      <xdr:rowOff>10432</xdr:rowOff>
    </xdr:to>
    <xdr:sp macro="" textlink="">
      <xdr:nvSpPr>
        <xdr:cNvPr id="91" name="楕円 90"/>
        <xdr:cNvSpPr/>
      </xdr:nvSpPr>
      <xdr:spPr>
        <a:xfrm>
          <a:off x="1714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131082</xdr:rowOff>
    </xdr:from>
    <xdr:to>
      <xdr:col>11</xdr:col>
      <xdr:colOff>136525</xdr:colOff>
      <xdr:row>31</xdr:row>
      <xdr:rowOff>134167</xdr:rowOff>
    </xdr:to>
    <xdr:cxnSp macro="">
      <xdr:nvCxnSpPr>
        <xdr:cNvPr id="92" name="直線コネクタ 91"/>
        <xdr:cNvCxnSpPr/>
      </xdr:nvCxnSpPr>
      <xdr:spPr>
        <a:xfrm>
          <a:off x="1765300" y="6217557"/>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97" name="n_1mainValue有形固定資産減価償却率"/>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84835</xdr:rowOff>
    </xdr:from>
    <xdr:ext cx="405111" cy="259045"/>
    <xdr:sp macro="" textlink="">
      <xdr:nvSpPr>
        <xdr:cNvPr id="98" name="n_2mainValue有形固定資産減価償却率"/>
        <xdr:cNvSpPr txBox="1"/>
      </xdr:nvSpPr>
      <xdr:spPr>
        <a:xfrm>
          <a:off x="30867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30044</xdr:rowOff>
    </xdr:from>
    <xdr:ext cx="405111" cy="259045"/>
    <xdr:sp macro="" textlink="">
      <xdr:nvSpPr>
        <xdr:cNvPr id="99" name="n_3mainValue有形固定資産減価償却率"/>
        <xdr:cNvSpPr txBox="1"/>
      </xdr:nvSpPr>
      <xdr:spPr>
        <a:xfrm>
          <a:off x="2324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1559</xdr:rowOff>
    </xdr:from>
    <xdr:ext cx="405111" cy="259045"/>
    <xdr:sp macro="" textlink="">
      <xdr:nvSpPr>
        <xdr:cNvPr id="100" name="n_4mainValue有形固定資産減価償却率"/>
        <xdr:cNvSpPr txBox="1"/>
      </xdr:nvSpPr>
      <xdr:spPr>
        <a:xfrm>
          <a:off x="1562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地方債残高をこれ以上増やさないようにするため新規発行債の元金償還額以下を徹底し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引き続き、新規発行債の抑制に取り組んでいく。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3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156047</xdr:rowOff>
    </xdr:from>
    <xdr:to>
      <xdr:col>76</xdr:col>
      <xdr:colOff>73025</xdr:colOff>
      <xdr:row>29</xdr:row>
      <xdr:rowOff>86197</xdr:rowOff>
    </xdr:to>
    <xdr:sp macro="" textlink="">
      <xdr:nvSpPr>
        <xdr:cNvPr id="147" name="楕円 146"/>
        <xdr:cNvSpPr/>
      </xdr:nvSpPr>
      <xdr:spPr>
        <a:xfrm>
          <a:off x="14744700" y="57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7474</xdr:rowOff>
    </xdr:from>
    <xdr:ext cx="469744" cy="259045"/>
    <xdr:sp macro="" textlink="">
      <xdr:nvSpPr>
        <xdr:cNvPr id="148" name="債務償還比率該当値テキスト"/>
        <xdr:cNvSpPr txBox="1"/>
      </xdr:nvSpPr>
      <xdr:spPr>
        <a:xfrm>
          <a:off x="14846300" y="557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135264</xdr:rowOff>
    </xdr:from>
    <xdr:to>
      <xdr:col>72</xdr:col>
      <xdr:colOff>123825</xdr:colOff>
      <xdr:row>30</xdr:row>
      <xdr:rowOff>65414</xdr:rowOff>
    </xdr:to>
    <xdr:sp macro="" textlink="">
      <xdr:nvSpPr>
        <xdr:cNvPr id="149" name="楕円 148"/>
        <xdr:cNvSpPr/>
      </xdr:nvSpPr>
      <xdr:spPr>
        <a:xfrm>
          <a:off x="14033500" y="58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35397</xdr:rowOff>
    </xdr:from>
    <xdr:to>
      <xdr:col>76</xdr:col>
      <xdr:colOff>22225</xdr:colOff>
      <xdr:row>30</xdr:row>
      <xdr:rowOff>14614</xdr:rowOff>
    </xdr:to>
    <xdr:cxnSp macro="">
      <xdr:nvCxnSpPr>
        <xdr:cNvPr id="150" name="直線コネクタ 149"/>
        <xdr:cNvCxnSpPr/>
      </xdr:nvCxnSpPr>
      <xdr:spPr>
        <a:xfrm flipV="1">
          <a:off x="14084300" y="5778972"/>
          <a:ext cx="711200" cy="1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133912</xdr:rowOff>
    </xdr:from>
    <xdr:to>
      <xdr:col>68</xdr:col>
      <xdr:colOff>123825</xdr:colOff>
      <xdr:row>31</xdr:row>
      <xdr:rowOff>64062</xdr:rowOff>
    </xdr:to>
    <xdr:sp macro="" textlink="">
      <xdr:nvSpPr>
        <xdr:cNvPr id="151" name="楕円 150"/>
        <xdr:cNvSpPr/>
      </xdr:nvSpPr>
      <xdr:spPr>
        <a:xfrm>
          <a:off x="13271500" y="60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14614</xdr:rowOff>
    </xdr:from>
    <xdr:to>
      <xdr:col>72</xdr:col>
      <xdr:colOff>73025</xdr:colOff>
      <xdr:row>31</xdr:row>
      <xdr:rowOff>13262</xdr:rowOff>
    </xdr:to>
    <xdr:cxnSp macro="">
      <xdr:nvCxnSpPr>
        <xdr:cNvPr id="152" name="直線コネクタ 151"/>
        <xdr:cNvCxnSpPr/>
      </xdr:nvCxnSpPr>
      <xdr:spPr>
        <a:xfrm flipV="1">
          <a:off x="13322300" y="5929639"/>
          <a:ext cx="762000" cy="17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118954</xdr:rowOff>
    </xdr:from>
    <xdr:to>
      <xdr:col>64</xdr:col>
      <xdr:colOff>123825</xdr:colOff>
      <xdr:row>31</xdr:row>
      <xdr:rowOff>49104</xdr:rowOff>
    </xdr:to>
    <xdr:sp macro="" textlink="">
      <xdr:nvSpPr>
        <xdr:cNvPr id="153" name="楕円 152"/>
        <xdr:cNvSpPr/>
      </xdr:nvSpPr>
      <xdr:spPr>
        <a:xfrm>
          <a:off x="12509500" y="60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169754</xdr:rowOff>
    </xdr:from>
    <xdr:to>
      <xdr:col>68</xdr:col>
      <xdr:colOff>73025</xdr:colOff>
      <xdr:row>31</xdr:row>
      <xdr:rowOff>13262</xdr:rowOff>
    </xdr:to>
    <xdr:cxnSp macro="">
      <xdr:nvCxnSpPr>
        <xdr:cNvPr id="154" name="直線コネクタ 153"/>
        <xdr:cNvCxnSpPr/>
      </xdr:nvCxnSpPr>
      <xdr:spPr>
        <a:xfrm>
          <a:off x="12560300" y="6084779"/>
          <a:ext cx="762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29509</xdr:rowOff>
    </xdr:from>
    <xdr:to>
      <xdr:col>60</xdr:col>
      <xdr:colOff>123825</xdr:colOff>
      <xdr:row>30</xdr:row>
      <xdr:rowOff>131109</xdr:rowOff>
    </xdr:to>
    <xdr:sp macro="" textlink="">
      <xdr:nvSpPr>
        <xdr:cNvPr id="155" name="楕円 154"/>
        <xdr:cNvSpPr/>
      </xdr:nvSpPr>
      <xdr:spPr>
        <a:xfrm>
          <a:off x="11747500" y="59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80309</xdr:rowOff>
    </xdr:from>
    <xdr:to>
      <xdr:col>64</xdr:col>
      <xdr:colOff>73025</xdr:colOff>
      <xdr:row>30</xdr:row>
      <xdr:rowOff>169754</xdr:rowOff>
    </xdr:to>
    <xdr:cxnSp macro="">
      <xdr:nvCxnSpPr>
        <xdr:cNvPr id="156" name="直線コネクタ 155"/>
        <xdr:cNvCxnSpPr/>
      </xdr:nvCxnSpPr>
      <xdr:spPr>
        <a:xfrm>
          <a:off x="11798300" y="5995334"/>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57" name="n_1aveValue債務償還比率"/>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0" name="n_4aveValue債務償還比率"/>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81941</xdr:rowOff>
    </xdr:from>
    <xdr:ext cx="469744" cy="259045"/>
    <xdr:sp macro="" textlink="">
      <xdr:nvSpPr>
        <xdr:cNvPr id="161" name="n_1mainValue債務償還比率"/>
        <xdr:cNvSpPr txBox="1"/>
      </xdr:nvSpPr>
      <xdr:spPr>
        <a:xfrm>
          <a:off x="13836727" y="56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55189</xdr:rowOff>
    </xdr:from>
    <xdr:ext cx="469744" cy="259045"/>
    <xdr:sp macro="" textlink="">
      <xdr:nvSpPr>
        <xdr:cNvPr id="162" name="n_2mainValue債務償還比率"/>
        <xdr:cNvSpPr txBox="1"/>
      </xdr:nvSpPr>
      <xdr:spPr>
        <a:xfrm>
          <a:off x="13087427" y="61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40231</xdr:rowOff>
    </xdr:from>
    <xdr:ext cx="469744" cy="259045"/>
    <xdr:sp macro="" textlink="">
      <xdr:nvSpPr>
        <xdr:cNvPr id="163" name="n_3mainValue債務償還比率"/>
        <xdr:cNvSpPr txBox="1"/>
      </xdr:nvSpPr>
      <xdr:spPr>
        <a:xfrm>
          <a:off x="12325427" y="612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147636</xdr:rowOff>
    </xdr:from>
    <xdr:ext cx="469744" cy="259045"/>
    <xdr:sp macro="" textlink="">
      <xdr:nvSpPr>
        <xdr:cNvPr id="164" name="n_4mainValue債務償還比率"/>
        <xdr:cNvSpPr txBox="1"/>
      </xdr:nvSpPr>
      <xdr:spPr>
        <a:xfrm>
          <a:off x="11563427" y="571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8,513
8,168
189.36
7,006,657
6,848,676
139,741
3,894,159
6,757,379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3" name="楕円 72"/>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4" name="【道路】&#10;有形固定資産減価償却率該当値テキスト"/>
        <xdr:cNvSpPr txBox="1"/>
      </xdr:nvSpPr>
      <xdr:spPr>
        <a:xfrm>
          <a:off x="4673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129540</xdr:rowOff>
    </xdr:to>
    <xdr:cxnSp macro="">
      <xdr:nvCxnSpPr>
        <xdr:cNvPr id="76" name="直線コネクタ 75"/>
        <xdr:cNvCxnSpPr/>
      </xdr:nvCxnSpPr>
      <xdr:spPr>
        <a:xfrm>
          <a:off x="3797300" y="6614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7" name="楕円 76"/>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99060</xdr:rowOff>
    </xdr:to>
    <xdr:cxnSp macro="">
      <xdr:nvCxnSpPr>
        <xdr:cNvPr id="78" name="直線コネクタ 77"/>
        <xdr:cNvCxnSpPr/>
      </xdr:nvCxnSpPr>
      <xdr:spPr>
        <a:xfrm>
          <a:off x="2908300" y="6581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66675</xdr:rowOff>
    </xdr:to>
    <xdr:cxnSp macro="">
      <xdr:nvCxnSpPr>
        <xdr:cNvPr id="80" name="直線コネクタ 79"/>
        <xdr:cNvCxnSpPr/>
      </xdr:nvCxnSpPr>
      <xdr:spPr>
        <a:xfrm>
          <a:off x="2019300" y="6536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101600</xdr:rowOff>
    </xdr:from>
    <xdr:to>
      <xdr:col>6</xdr:col>
      <xdr:colOff>38100</xdr:colOff>
      <xdr:row>38</xdr:row>
      <xdr:rowOff>31750</xdr:rowOff>
    </xdr:to>
    <xdr:sp macro="" textlink="">
      <xdr:nvSpPr>
        <xdr:cNvPr id="81" name="楕円 80"/>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152400</xdr:rowOff>
    </xdr:from>
    <xdr:to>
      <xdr:col>10</xdr:col>
      <xdr:colOff>114300</xdr:colOff>
      <xdr:row>38</xdr:row>
      <xdr:rowOff>20955</xdr:rowOff>
    </xdr:to>
    <xdr:cxnSp macro="">
      <xdr:nvCxnSpPr>
        <xdr:cNvPr id="82" name="直線コネクタ 81"/>
        <xdr:cNvCxnSpPr/>
      </xdr:nvCxnSpPr>
      <xdr:spPr>
        <a:xfrm>
          <a:off x="1130300" y="649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7"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88" name="n_2mainValue【道路】&#10;有形固定資産減価償却率"/>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88282</xdr:rowOff>
    </xdr:from>
    <xdr:ext cx="405111" cy="259045"/>
    <xdr:sp macro="" textlink="">
      <xdr:nvSpPr>
        <xdr:cNvPr id="89" name="n_3mainValue【道路】&#10;有形固定資産減価償却率"/>
        <xdr:cNvSpPr txBox="1"/>
      </xdr:nvSpPr>
      <xdr:spPr>
        <a:xfrm>
          <a:off x="1816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48277</xdr:rowOff>
    </xdr:from>
    <xdr:ext cx="405111" cy="259045"/>
    <xdr:sp macro="" textlink="">
      <xdr:nvSpPr>
        <xdr:cNvPr id="90" name="n_4mainValue【道路】&#10;有形固定資産減価償却率"/>
        <xdr:cNvSpPr txBox="1"/>
      </xdr:nvSpPr>
      <xdr:spPr>
        <a:xfrm>
          <a:off x="927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153279</xdr:rowOff>
    </xdr:from>
    <xdr:to>
      <xdr:col>55</xdr:col>
      <xdr:colOff>50800</xdr:colOff>
      <xdr:row>40</xdr:row>
      <xdr:rowOff>83429</xdr:rowOff>
    </xdr:to>
    <xdr:sp macro="" textlink="">
      <xdr:nvSpPr>
        <xdr:cNvPr id="130" name="楕円 129"/>
        <xdr:cNvSpPr/>
      </xdr:nvSpPr>
      <xdr:spPr>
        <a:xfrm>
          <a:off x="10426700" y="68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4706</xdr:rowOff>
    </xdr:from>
    <xdr:ext cx="534377" cy="259045"/>
    <xdr:sp macro="" textlink="">
      <xdr:nvSpPr>
        <xdr:cNvPr id="131" name="【道路】&#10;一人当たり延長該当値テキスト"/>
        <xdr:cNvSpPr txBox="1"/>
      </xdr:nvSpPr>
      <xdr:spPr>
        <a:xfrm>
          <a:off x="10515600" y="669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158994</xdr:rowOff>
    </xdr:from>
    <xdr:to>
      <xdr:col>50</xdr:col>
      <xdr:colOff>165100</xdr:colOff>
      <xdr:row>40</xdr:row>
      <xdr:rowOff>89144</xdr:rowOff>
    </xdr:to>
    <xdr:sp macro="" textlink="">
      <xdr:nvSpPr>
        <xdr:cNvPr id="132" name="楕円 131"/>
        <xdr:cNvSpPr/>
      </xdr:nvSpPr>
      <xdr:spPr>
        <a:xfrm>
          <a:off x="9588500" y="68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32629</xdr:rowOff>
    </xdr:from>
    <xdr:to>
      <xdr:col>55</xdr:col>
      <xdr:colOff>0</xdr:colOff>
      <xdr:row>40</xdr:row>
      <xdr:rowOff>38344</xdr:rowOff>
    </xdr:to>
    <xdr:cxnSp macro="">
      <xdr:nvCxnSpPr>
        <xdr:cNvPr id="133" name="直線コネクタ 132"/>
        <xdr:cNvCxnSpPr/>
      </xdr:nvCxnSpPr>
      <xdr:spPr>
        <a:xfrm flipV="1">
          <a:off x="9639300" y="689062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27260</xdr:rowOff>
    </xdr:from>
    <xdr:to>
      <xdr:col>46</xdr:col>
      <xdr:colOff>38100</xdr:colOff>
      <xdr:row>40</xdr:row>
      <xdr:rowOff>128860</xdr:rowOff>
    </xdr:to>
    <xdr:sp macro="" textlink="">
      <xdr:nvSpPr>
        <xdr:cNvPr id="134" name="楕円 133"/>
        <xdr:cNvSpPr/>
      </xdr:nvSpPr>
      <xdr:spPr>
        <a:xfrm>
          <a:off x="8699500" y="68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38344</xdr:rowOff>
    </xdr:from>
    <xdr:to>
      <xdr:col>50</xdr:col>
      <xdr:colOff>114300</xdr:colOff>
      <xdr:row>40</xdr:row>
      <xdr:rowOff>78060</xdr:rowOff>
    </xdr:to>
    <xdr:cxnSp macro="">
      <xdr:nvCxnSpPr>
        <xdr:cNvPr id="135" name="直線コネクタ 134"/>
        <xdr:cNvCxnSpPr/>
      </xdr:nvCxnSpPr>
      <xdr:spPr>
        <a:xfrm flipV="1">
          <a:off x="8750300" y="6896344"/>
          <a:ext cx="889000" cy="3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26391</xdr:rowOff>
    </xdr:from>
    <xdr:to>
      <xdr:col>41</xdr:col>
      <xdr:colOff>101600</xdr:colOff>
      <xdr:row>40</xdr:row>
      <xdr:rowOff>127991</xdr:rowOff>
    </xdr:to>
    <xdr:sp macro="" textlink="">
      <xdr:nvSpPr>
        <xdr:cNvPr id="136" name="楕円 135"/>
        <xdr:cNvSpPr/>
      </xdr:nvSpPr>
      <xdr:spPr>
        <a:xfrm>
          <a:off x="7810500" y="68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77191</xdr:rowOff>
    </xdr:from>
    <xdr:to>
      <xdr:col>45</xdr:col>
      <xdr:colOff>177800</xdr:colOff>
      <xdr:row>40</xdr:row>
      <xdr:rowOff>78060</xdr:rowOff>
    </xdr:to>
    <xdr:cxnSp macro="">
      <xdr:nvCxnSpPr>
        <xdr:cNvPr id="137" name="直線コネクタ 136"/>
        <xdr:cNvCxnSpPr/>
      </xdr:nvCxnSpPr>
      <xdr:spPr>
        <a:xfrm>
          <a:off x="7861300" y="693519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6441</xdr:rowOff>
    </xdr:from>
    <xdr:to>
      <xdr:col>36</xdr:col>
      <xdr:colOff>165100</xdr:colOff>
      <xdr:row>40</xdr:row>
      <xdr:rowOff>108041</xdr:rowOff>
    </xdr:to>
    <xdr:sp macro="" textlink="">
      <xdr:nvSpPr>
        <xdr:cNvPr id="138" name="楕円 137"/>
        <xdr:cNvSpPr/>
      </xdr:nvSpPr>
      <xdr:spPr>
        <a:xfrm>
          <a:off x="6921500" y="68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57241</xdr:rowOff>
    </xdr:from>
    <xdr:to>
      <xdr:col>41</xdr:col>
      <xdr:colOff>50800</xdr:colOff>
      <xdr:row>40</xdr:row>
      <xdr:rowOff>77191</xdr:rowOff>
    </xdr:to>
    <xdr:cxnSp macro="">
      <xdr:nvCxnSpPr>
        <xdr:cNvPr id="139" name="直線コネクタ 138"/>
        <xdr:cNvCxnSpPr/>
      </xdr:nvCxnSpPr>
      <xdr:spPr>
        <a:xfrm>
          <a:off x="6972300" y="6915241"/>
          <a:ext cx="889000" cy="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105671</xdr:rowOff>
    </xdr:from>
    <xdr:ext cx="534377" cy="259045"/>
    <xdr:sp macro="" textlink="">
      <xdr:nvSpPr>
        <xdr:cNvPr id="144" name="n_1mainValue【道路】&#10;一人当たり延長"/>
        <xdr:cNvSpPr txBox="1"/>
      </xdr:nvSpPr>
      <xdr:spPr>
        <a:xfrm>
          <a:off x="9359411" y="66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145387</xdr:rowOff>
    </xdr:from>
    <xdr:ext cx="534377" cy="259045"/>
    <xdr:sp macro="" textlink="">
      <xdr:nvSpPr>
        <xdr:cNvPr id="145" name="n_2mainValue【道路】&#10;一人当たり延長"/>
        <xdr:cNvSpPr txBox="1"/>
      </xdr:nvSpPr>
      <xdr:spPr>
        <a:xfrm>
          <a:off x="8483111" y="66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144518</xdr:rowOff>
    </xdr:from>
    <xdr:ext cx="534377" cy="259045"/>
    <xdr:sp macro="" textlink="">
      <xdr:nvSpPr>
        <xdr:cNvPr id="146" name="n_3mainValue【道路】&#10;一人当たり延長"/>
        <xdr:cNvSpPr txBox="1"/>
      </xdr:nvSpPr>
      <xdr:spPr>
        <a:xfrm>
          <a:off x="7594111" y="66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124568</xdr:rowOff>
    </xdr:from>
    <xdr:ext cx="534377" cy="259045"/>
    <xdr:sp macro="" textlink="">
      <xdr:nvSpPr>
        <xdr:cNvPr id="147" name="n_4mainValue【道路】&#10;一人当たり延長"/>
        <xdr:cNvSpPr txBox="1"/>
      </xdr:nvSpPr>
      <xdr:spPr>
        <a:xfrm>
          <a:off x="6705111" y="663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79828</xdr:rowOff>
    </xdr:from>
    <xdr:to>
      <xdr:col>24</xdr:col>
      <xdr:colOff>114300</xdr:colOff>
      <xdr:row>60</xdr:row>
      <xdr:rowOff>9978</xdr:rowOff>
    </xdr:to>
    <xdr:sp macro="" textlink="">
      <xdr:nvSpPr>
        <xdr:cNvPr id="189" name="楕円 188"/>
        <xdr:cNvSpPr/>
      </xdr:nvSpPr>
      <xdr:spPr>
        <a:xfrm>
          <a:off x="4584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102705</xdr:rowOff>
    </xdr:from>
    <xdr:ext cx="405111" cy="259045"/>
    <xdr:sp macro="" textlink="">
      <xdr:nvSpPr>
        <xdr:cNvPr id="190" name="【橋りょう・トンネル】&#10;有形固定資産減価償却率該当値テキスト"/>
        <xdr:cNvSpPr txBox="1"/>
      </xdr:nvSpPr>
      <xdr:spPr>
        <a:xfrm>
          <a:off x="4673600" y="1004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73297</xdr:rowOff>
    </xdr:from>
    <xdr:to>
      <xdr:col>20</xdr:col>
      <xdr:colOff>38100</xdr:colOff>
      <xdr:row>60</xdr:row>
      <xdr:rowOff>3447</xdr:rowOff>
    </xdr:to>
    <xdr:sp macro="" textlink="">
      <xdr:nvSpPr>
        <xdr:cNvPr id="191" name="楕円 190"/>
        <xdr:cNvSpPr/>
      </xdr:nvSpPr>
      <xdr:spPr>
        <a:xfrm>
          <a:off x="3746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124097</xdr:rowOff>
    </xdr:from>
    <xdr:to>
      <xdr:col>24</xdr:col>
      <xdr:colOff>63500</xdr:colOff>
      <xdr:row>59</xdr:row>
      <xdr:rowOff>130628</xdr:rowOff>
    </xdr:to>
    <xdr:cxnSp macro="">
      <xdr:nvCxnSpPr>
        <xdr:cNvPr id="192" name="直線コネクタ 191"/>
        <xdr:cNvCxnSpPr/>
      </xdr:nvCxnSpPr>
      <xdr:spPr>
        <a:xfrm>
          <a:off x="3797300" y="1023964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56969</xdr:rowOff>
    </xdr:from>
    <xdr:to>
      <xdr:col>15</xdr:col>
      <xdr:colOff>101600</xdr:colOff>
      <xdr:row>59</xdr:row>
      <xdr:rowOff>158569</xdr:rowOff>
    </xdr:to>
    <xdr:sp macro="" textlink="">
      <xdr:nvSpPr>
        <xdr:cNvPr id="193" name="楕円 192"/>
        <xdr:cNvSpPr/>
      </xdr:nvSpPr>
      <xdr:spPr>
        <a:xfrm>
          <a:off x="2857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124097</xdr:rowOff>
    </xdr:to>
    <xdr:cxnSp macro="">
      <xdr:nvCxnSpPr>
        <xdr:cNvPr id="194" name="直線コネクタ 193"/>
        <xdr:cNvCxnSpPr/>
      </xdr:nvCxnSpPr>
      <xdr:spPr>
        <a:xfrm>
          <a:off x="2908300" y="1022331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95" name="楕円 194"/>
        <xdr:cNvSpPr/>
      </xdr:nvSpPr>
      <xdr:spPr>
        <a:xfrm>
          <a:off x="1968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107769</xdr:rowOff>
    </xdr:to>
    <xdr:cxnSp macro="">
      <xdr:nvCxnSpPr>
        <xdr:cNvPr id="196" name="直線コネクタ 195"/>
        <xdr:cNvCxnSpPr/>
      </xdr:nvCxnSpPr>
      <xdr:spPr>
        <a:xfrm>
          <a:off x="2019300" y="102151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47172</xdr:rowOff>
    </xdr:from>
    <xdr:to>
      <xdr:col>6</xdr:col>
      <xdr:colOff>38100</xdr:colOff>
      <xdr:row>59</xdr:row>
      <xdr:rowOff>148772</xdr:rowOff>
    </xdr:to>
    <xdr:sp macro="" textlink="">
      <xdr:nvSpPr>
        <xdr:cNvPr id="197" name="楕円 196"/>
        <xdr:cNvSpPr/>
      </xdr:nvSpPr>
      <xdr:spPr>
        <a:xfrm>
          <a:off x="1079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97972</xdr:rowOff>
    </xdr:from>
    <xdr:to>
      <xdr:col>10</xdr:col>
      <xdr:colOff>114300</xdr:colOff>
      <xdr:row>59</xdr:row>
      <xdr:rowOff>99604</xdr:rowOff>
    </xdr:to>
    <xdr:cxnSp macro="">
      <xdr:nvCxnSpPr>
        <xdr:cNvPr id="198" name="直線コネクタ 197"/>
        <xdr:cNvCxnSpPr/>
      </xdr:nvCxnSpPr>
      <xdr:spPr>
        <a:xfrm>
          <a:off x="1130300" y="102135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19974</xdr:rowOff>
    </xdr:from>
    <xdr:ext cx="405111" cy="259045"/>
    <xdr:sp macro="" textlink="">
      <xdr:nvSpPr>
        <xdr:cNvPr id="203" name="n_1mainValue【橋りょう・トンネル】&#10;有形固定資産減価償却率"/>
        <xdr:cNvSpPr txBox="1"/>
      </xdr:nvSpPr>
      <xdr:spPr>
        <a:xfrm>
          <a:off x="3582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3646</xdr:rowOff>
    </xdr:from>
    <xdr:ext cx="405111" cy="259045"/>
    <xdr:sp macro="" textlink="">
      <xdr:nvSpPr>
        <xdr:cNvPr id="204" name="n_2mainValue【橋りょう・トンネル】&#10;有形固定資産減価償却率"/>
        <xdr:cNvSpPr txBox="1"/>
      </xdr:nvSpPr>
      <xdr:spPr>
        <a:xfrm>
          <a:off x="2705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166931</xdr:rowOff>
    </xdr:from>
    <xdr:ext cx="405111" cy="259045"/>
    <xdr:sp macro="" textlink="">
      <xdr:nvSpPr>
        <xdr:cNvPr id="205" name="n_3mainValue【橋りょう・トンネル】&#10;有形固定資産減価償却率"/>
        <xdr:cNvSpPr txBox="1"/>
      </xdr:nvSpPr>
      <xdr:spPr>
        <a:xfrm>
          <a:off x="1816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165299</xdr:rowOff>
    </xdr:from>
    <xdr:ext cx="405111" cy="259045"/>
    <xdr:sp macro="" textlink="">
      <xdr:nvSpPr>
        <xdr:cNvPr id="206" name="n_4mainValue【橋りょう・トンネル】&#10;有形固定資産減価償却率"/>
        <xdr:cNvSpPr txBox="1"/>
      </xdr:nvSpPr>
      <xdr:spPr>
        <a:xfrm>
          <a:off x="927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95542</xdr:rowOff>
    </xdr:from>
    <xdr:to>
      <xdr:col>55</xdr:col>
      <xdr:colOff>50800</xdr:colOff>
      <xdr:row>64</xdr:row>
      <xdr:rowOff>25692</xdr:rowOff>
    </xdr:to>
    <xdr:sp macro="" textlink="">
      <xdr:nvSpPr>
        <xdr:cNvPr id="246" name="楕円 245"/>
        <xdr:cNvSpPr/>
      </xdr:nvSpPr>
      <xdr:spPr>
        <a:xfrm>
          <a:off x="10426700" y="1089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10469</xdr:rowOff>
    </xdr:from>
    <xdr:ext cx="599010" cy="259045"/>
    <xdr:sp macro="" textlink="">
      <xdr:nvSpPr>
        <xdr:cNvPr id="247" name="【橋りょう・トンネル】&#10;一人当たり有形固定資産（償却資産）額該当値テキスト"/>
        <xdr:cNvSpPr txBox="1"/>
      </xdr:nvSpPr>
      <xdr:spPr>
        <a:xfrm>
          <a:off x="10515600" y="1081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99813</xdr:rowOff>
    </xdr:from>
    <xdr:to>
      <xdr:col>50</xdr:col>
      <xdr:colOff>165100</xdr:colOff>
      <xdr:row>64</xdr:row>
      <xdr:rowOff>29963</xdr:rowOff>
    </xdr:to>
    <xdr:sp macro="" textlink="">
      <xdr:nvSpPr>
        <xdr:cNvPr id="248" name="楕円 247"/>
        <xdr:cNvSpPr/>
      </xdr:nvSpPr>
      <xdr:spPr>
        <a:xfrm>
          <a:off x="9588500" y="109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146342</xdr:rowOff>
    </xdr:from>
    <xdr:to>
      <xdr:col>55</xdr:col>
      <xdr:colOff>0</xdr:colOff>
      <xdr:row>63</xdr:row>
      <xdr:rowOff>150613</xdr:rowOff>
    </xdr:to>
    <xdr:cxnSp macro="">
      <xdr:nvCxnSpPr>
        <xdr:cNvPr id="249" name="直線コネクタ 248"/>
        <xdr:cNvCxnSpPr/>
      </xdr:nvCxnSpPr>
      <xdr:spPr>
        <a:xfrm flipV="1">
          <a:off x="9639300" y="10947692"/>
          <a:ext cx="8382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109509</xdr:rowOff>
    </xdr:from>
    <xdr:to>
      <xdr:col>46</xdr:col>
      <xdr:colOff>38100</xdr:colOff>
      <xdr:row>64</xdr:row>
      <xdr:rowOff>39659</xdr:rowOff>
    </xdr:to>
    <xdr:sp macro="" textlink="">
      <xdr:nvSpPr>
        <xdr:cNvPr id="250" name="楕円 249"/>
        <xdr:cNvSpPr/>
      </xdr:nvSpPr>
      <xdr:spPr>
        <a:xfrm>
          <a:off x="8699500" y="109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150613</xdr:rowOff>
    </xdr:from>
    <xdr:to>
      <xdr:col>50</xdr:col>
      <xdr:colOff>114300</xdr:colOff>
      <xdr:row>63</xdr:row>
      <xdr:rowOff>160309</xdr:rowOff>
    </xdr:to>
    <xdr:cxnSp macro="">
      <xdr:nvCxnSpPr>
        <xdr:cNvPr id="251" name="直線コネクタ 250"/>
        <xdr:cNvCxnSpPr/>
      </xdr:nvCxnSpPr>
      <xdr:spPr>
        <a:xfrm flipV="1">
          <a:off x="8750300" y="10951963"/>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111390</xdr:rowOff>
    </xdr:from>
    <xdr:to>
      <xdr:col>41</xdr:col>
      <xdr:colOff>101600</xdr:colOff>
      <xdr:row>64</xdr:row>
      <xdr:rowOff>41540</xdr:rowOff>
    </xdr:to>
    <xdr:sp macro="" textlink="">
      <xdr:nvSpPr>
        <xdr:cNvPr id="252" name="楕円 251"/>
        <xdr:cNvSpPr/>
      </xdr:nvSpPr>
      <xdr:spPr>
        <a:xfrm>
          <a:off x="7810500" y="109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160309</xdr:rowOff>
    </xdr:from>
    <xdr:to>
      <xdr:col>45</xdr:col>
      <xdr:colOff>177800</xdr:colOff>
      <xdr:row>63</xdr:row>
      <xdr:rowOff>162190</xdr:rowOff>
    </xdr:to>
    <xdr:cxnSp macro="">
      <xdr:nvCxnSpPr>
        <xdr:cNvPr id="253" name="直線コネクタ 252"/>
        <xdr:cNvCxnSpPr/>
      </xdr:nvCxnSpPr>
      <xdr:spPr>
        <a:xfrm flipV="1">
          <a:off x="7861300" y="10961659"/>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113301</xdr:rowOff>
    </xdr:from>
    <xdr:to>
      <xdr:col>36</xdr:col>
      <xdr:colOff>165100</xdr:colOff>
      <xdr:row>64</xdr:row>
      <xdr:rowOff>43451</xdr:rowOff>
    </xdr:to>
    <xdr:sp macro="" textlink="">
      <xdr:nvSpPr>
        <xdr:cNvPr id="254" name="楕円 253"/>
        <xdr:cNvSpPr/>
      </xdr:nvSpPr>
      <xdr:spPr>
        <a:xfrm>
          <a:off x="6921500" y="10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162190</xdr:rowOff>
    </xdr:from>
    <xdr:to>
      <xdr:col>41</xdr:col>
      <xdr:colOff>50800</xdr:colOff>
      <xdr:row>63</xdr:row>
      <xdr:rowOff>164101</xdr:rowOff>
    </xdr:to>
    <xdr:cxnSp macro="">
      <xdr:nvCxnSpPr>
        <xdr:cNvPr id="255" name="直線コネクタ 254"/>
        <xdr:cNvCxnSpPr/>
      </xdr:nvCxnSpPr>
      <xdr:spPr>
        <a:xfrm flipV="1">
          <a:off x="6972300" y="10963540"/>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21090</xdr:rowOff>
    </xdr:from>
    <xdr:ext cx="599010" cy="259045"/>
    <xdr:sp macro="" textlink="">
      <xdr:nvSpPr>
        <xdr:cNvPr id="260" name="n_1mainValue【橋りょう・トンネル】&#10;一人当たり有形固定資産（償却資産）額"/>
        <xdr:cNvSpPr txBox="1"/>
      </xdr:nvSpPr>
      <xdr:spPr>
        <a:xfrm>
          <a:off x="9327095" y="1099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30786</xdr:rowOff>
    </xdr:from>
    <xdr:ext cx="599010" cy="259045"/>
    <xdr:sp macro="" textlink="">
      <xdr:nvSpPr>
        <xdr:cNvPr id="261" name="n_2mainValue【橋りょう・トンネル】&#10;一人当たり有形固定資産（償却資産）額"/>
        <xdr:cNvSpPr txBox="1"/>
      </xdr:nvSpPr>
      <xdr:spPr>
        <a:xfrm>
          <a:off x="8450795" y="1100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32667</xdr:rowOff>
    </xdr:from>
    <xdr:ext cx="599010" cy="259045"/>
    <xdr:sp macro="" textlink="">
      <xdr:nvSpPr>
        <xdr:cNvPr id="262" name="n_3mainValue【橋りょう・トンネル】&#10;一人当たり有形固定資産（償却資産）額"/>
        <xdr:cNvSpPr txBox="1"/>
      </xdr:nvSpPr>
      <xdr:spPr>
        <a:xfrm>
          <a:off x="7561795" y="1100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34578</xdr:rowOff>
    </xdr:from>
    <xdr:ext cx="599010" cy="259045"/>
    <xdr:sp macro="" textlink="">
      <xdr:nvSpPr>
        <xdr:cNvPr id="263" name="n_4mainValue【橋りょう・トンネル】&#10;一人当たり有形固定資産（償却資産）額"/>
        <xdr:cNvSpPr txBox="1"/>
      </xdr:nvSpPr>
      <xdr:spPr>
        <a:xfrm>
          <a:off x="6672795" y="1100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96701</xdr:rowOff>
    </xdr:from>
    <xdr:to>
      <xdr:col>24</xdr:col>
      <xdr:colOff>114300</xdr:colOff>
      <xdr:row>80</xdr:row>
      <xdr:rowOff>26851</xdr:rowOff>
    </xdr:to>
    <xdr:sp macro="" textlink="">
      <xdr:nvSpPr>
        <xdr:cNvPr id="305" name="楕円 304"/>
        <xdr:cNvSpPr/>
      </xdr:nvSpPr>
      <xdr:spPr>
        <a:xfrm>
          <a:off x="45847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119578</xdr:rowOff>
    </xdr:from>
    <xdr:ext cx="405111" cy="259045"/>
    <xdr:sp macro="" textlink="">
      <xdr:nvSpPr>
        <xdr:cNvPr id="306" name="【公営住宅】&#10;有形固定資産減価償却率該当値テキスト"/>
        <xdr:cNvSpPr txBox="1"/>
      </xdr:nvSpPr>
      <xdr:spPr>
        <a:xfrm>
          <a:off x="4673600" y="1349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88537</xdr:rowOff>
    </xdr:from>
    <xdr:to>
      <xdr:col>20</xdr:col>
      <xdr:colOff>38100</xdr:colOff>
      <xdr:row>80</xdr:row>
      <xdr:rowOff>18687</xdr:rowOff>
    </xdr:to>
    <xdr:sp macro="" textlink="">
      <xdr:nvSpPr>
        <xdr:cNvPr id="307" name="楕円 306"/>
        <xdr:cNvSpPr/>
      </xdr:nvSpPr>
      <xdr:spPr>
        <a:xfrm>
          <a:off x="3746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139337</xdr:rowOff>
    </xdr:from>
    <xdr:to>
      <xdr:col>24</xdr:col>
      <xdr:colOff>63500</xdr:colOff>
      <xdr:row>79</xdr:row>
      <xdr:rowOff>147501</xdr:rowOff>
    </xdr:to>
    <xdr:cxnSp macro="">
      <xdr:nvCxnSpPr>
        <xdr:cNvPr id="308" name="直線コネクタ 307"/>
        <xdr:cNvCxnSpPr/>
      </xdr:nvCxnSpPr>
      <xdr:spPr>
        <a:xfrm>
          <a:off x="3797300" y="136838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23223</xdr:rowOff>
    </xdr:from>
    <xdr:to>
      <xdr:col>15</xdr:col>
      <xdr:colOff>101600</xdr:colOff>
      <xdr:row>79</xdr:row>
      <xdr:rowOff>124823</xdr:rowOff>
    </xdr:to>
    <xdr:sp macro="" textlink="">
      <xdr:nvSpPr>
        <xdr:cNvPr id="309" name="楕円 308"/>
        <xdr:cNvSpPr/>
      </xdr:nvSpPr>
      <xdr:spPr>
        <a:xfrm>
          <a:off x="2857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74023</xdr:rowOff>
    </xdr:from>
    <xdr:to>
      <xdr:col>19</xdr:col>
      <xdr:colOff>177800</xdr:colOff>
      <xdr:row>79</xdr:row>
      <xdr:rowOff>139337</xdr:rowOff>
    </xdr:to>
    <xdr:cxnSp macro="">
      <xdr:nvCxnSpPr>
        <xdr:cNvPr id="310" name="直線コネクタ 309"/>
        <xdr:cNvCxnSpPr/>
      </xdr:nvCxnSpPr>
      <xdr:spPr>
        <a:xfrm>
          <a:off x="2908300" y="1361857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52614</xdr:rowOff>
    </xdr:from>
    <xdr:to>
      <xdr:col>10</xdr:col>
      <xdr:colOff>165100</xdr:colOff>
      <xdr:row>79</xdr:row>
      <xdr:rowOff>154214</xdr:rowOff>
    </xdr:to>
    <xdr:sp macro="" textlink="">
      <xdr:nvSpPr>
        <xdr:cNvPr id="311" name="楕円 310"/>
        <xdr:cNvSpPr/>
      </xdr:nvSpPr>
      <xdr:spPr>
        <a:xfrm>
          <a:off x="1968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74023</xdr:rowOff>
    </xdr:from>
    <xdr:to>
      <xdr:col>15</xdr:col>
      <xdr:colOff>50800</xdr:colOff>
      <xdr:row>79</xdr:row>
      <xdr:rowOff>103414</xdr:rowOff>
    </xdr:to>
    <xdr:cxnSp macro="">
      <xdr:nvCxnSpPr>
        <xdr:cNvPr id="312" name="直線コネクタ 311"/>
        <xdr:cNvCxnSpPr/>
      </xdr:nvCxnSpPr>
      <xdr:spPr>
        <a:xfrm flipV="1">
          <a:off x="2019300" y="136185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96701</xdr:rowOff>
    </xdr:from>
    <xdr:to>
      <xdr:col>6</xdr:col>
      <xdr:colOff>38100</xdr:colOff>
      <xdr:row>79</xdr:row>
      <xdr:rowOff>26851</xdr:rowOff>
    </xdr:to>
    <xdr:sp macro="" textlink="">
      <xdr:nvSpPr>
        <xdr:cNvPr id="313" name="楕円 312"/>
        <xdr:cNvSpPr/>
      </xdr:nvSpPr>
      <xdr:spPr>
        <a:xfrm>
          <a:off x="10795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147501</xdr:rowOff>
    </xdr:from>
    <xdr:to>
      <xdr:col>10</xdr:col>
      <xdr:colOff>114300</xdr:colOff>
      <xdr:row>79</xdr:row>
      <xdr:rowOff>103414</xdr:rowOff>
    </xdr:to>
    <xdr:cxnSp macro="">
      <xdr:nvCxnSpPr>
        <xdr:cNvPr id="314" name="直線コネクタ 313"/>
        <xdr:cNvCxnSpPr/>
      </xdr:nvCxnSpPr>
      <xdr:spPr>
        <a:xfrm>
          <a:off x="1130300" y="1352060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35214</xdr:rowOff>
    </xdr:from>
    <xdr:ext cx="405111" cy="259045"/>
    <xdr:sp macro="" textlink="">
      <xdr:nvSpPr>
        <xdr:cNvPr id="319" name="n_1mainValue【公営住宅】&#10;有形固定資産減価償却率"/>
        <xdr:cNvSpPr txBox="1"/>
      </xdr:nvSpPr>
      <xdr:spPr>
        <a:xfrm>
          <a:off x="35820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141350</xdr:rowOff>
    </xdr:from>
    <xdr:ext cx="405111" cy="259045"/>
    <xdr:sp macro="" textlink="">
      <xdr:nvSpPr>
        <xdr:cNvPr id="320" name="n_2mainValue【公営住宅】&#10;有形固定資産減価償却率"/>
        <xdr:cNvSpPr txBox="1"/>
      </xdr:nvSpPr>
      <xdr:spPr>
        <a:xfrm>
          <a:off x="27057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170741</xdr:rowOff>
    </xdr:from>
    <xdr:ext cx="405111" cy="259045"/>
    <xdr:sp macro="" textlink="">
      <xdr:nvSpPr>
        <xdr:cNvPr id="321" name="n_3mainValue【公営住宅】&#10;有形固定資産減価償却率"/>
        <xdr:cNvSpPr txBox="1"/>
      </xdr:nvSpPr>
      <xdr:spPr>
        <a:xfrm>
          <a:off x="1816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43378</xdr:rowOff>
    </xdr:from>
    <xdr:ext cx="405111" cy="259045"/>
    <xdr:sp macro="" textlink="">
      <xdr:nvSpPr>
        <xdr:cNvPr id="322" name="n_4mainValue【公営住宅】&#10;有形固定資産減価償却率"/>
        <xdr:cNvSpPr txBox="1"/>
      </xdr:nvSpPr>
      <xdr:spPr>
        <a:xfrm>
          <a:off x="92774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25209</xdr:rowOff>
    </xdr:from>
    <xdr:to>
      <xdr:col>55</xdr:col>
      <xdr:colOff>50800</xdr:colOff>
      <xdr:row>86</xdr:row>
      <xdr:rowOff>126809</xdr:rowOff>
    </xdr:to>
    <xdr:sp macro="" textlink="">
      <xdr:nvSpPr>
        <xdr:cNvPr id="362" name="楕円 361"/>
        <xdr:cNvSpPr/>
      </xdr:nvSpPr>
      <xdr:spPr>
        <a:xfrm>
          <a:off x="10426700" y="147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111586</xdr:rowOff>
    </xdr:from>
    <xdr:ext cx="469744" cy="259045"/>
    <xdr:sp macro="" textlink="">
      <xdr:nvSpPr>
        <xdr:cNvPr id="363" name="【公営住宅】&#10;一人当たり面積該当値テキスト"/>
        <xdr:cNvSpPr txBox="1"/>
      </xdr:nvSpPr>
      <xdr:spPr>
        <a:xfrm>
          <a:off x="10515600" y="146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17208</xdr:rowOff>
    </xdr:from>
    <xdr:to>
      <xdr:col>50</xdr:col>
      <xdr:colOff>165100</xdr:colOff>
      <xdr:row>86</xdr:row>
      <xdr:rowOff>118808</xdr:rowOff>
    </xdr:to>
    <xdr:sp macro="" textlink="">
      <xdr:nvSpPr>
        <xdr:cNvPr id="364" name="楕円 363"/>
        <xdr:cNvSpPr/>
      </xdr:nvSpPr>
      <xdr:spPr>
        <a:xfrm>
          <a:off x="9588500" y="147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68008</xdr:rowOff>
    </xdr:from>
    <xdr:to>
      <xdr:col>55</xdr:col>
      <xdr:colOff>0</xdr:colOff>
      <xdr:row>86</xdr:row>
      <xdr:rowOff>76009</xdr:rowOff>
    </xdr:to>
    <xdr:cxnSp macro="">
      <xdr:nvCxnSpPr>
        <xdr:cNvPr id="365" name="直線コネクタ 364"/>
        <xdr:cNvCxnSpPr/>
      </xdr:nvCxnSpPr>
      <xdr:spPr>
        <a:xfrm>
          <a:off x="9639300" y="1481270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21210</xdr:rowOff>
    </xdr:from>
    <xdr:to>
      <xdr:col>46</xdr:col>
      <xdr:colOff>38100</xdr:colOff>
      <xdr:row>86</xdr:row>
      <xdr:rowOff>122810</xdr:rowOff>
    </xdr:to>
    <xdr:sp macro="" textlink="">
      <xdr:nvSpPr>
        <xdr:cNvPr id="366" name="楕円 365"/>
        <xdr:cNvSpPr/>
      </xdr:nvSpPr>
      <xdr:spPr>
        <a:xfrm>
          <a:off x="8699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68008</xdr:rowOff>
    </xdr:from>
    <xdr:to>
      <xdr:col>50</xdr:col>
      <xdr:colOff>114300</xdr:colOff>
      <xdr:row>86</xdr:row>
      <xdr:rowOff>72010</xdr:rowOff>
    </xdr:to>
    <xdr:cxnSp macro="">
      <xdr:nvCxnSpPr>
        <xdr:cNvPr id="367" name="直線コネクタ 366"/>
        <xdr:cNvCxnSpPr/>
      </xdr:nvCxnSpPr>
      <xdr:spPr>
        <a:xfrm flipV="1">
          <a:off x="8750300" y="14812708"/>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7302</xdr:rowOff>
    </xdr:from>
    <xdr:to>
      <xdr:col>41</xdr:col>
      <xdr:colOff>101600</xdr:colOff>
      <xdr:row>86</xdr:row>
      <xdr:rowOff>108902</xdr:rowOff>
    </xdr:to>
    <xdr:sp macro="" textlink="">
      <xdr:nvSpPr>
        <xdr:cNvPr id="368" name="楕円 367"/>
        <xdr:cNvSpPr/>
      </xdr:nvSpPr>
      <xdr:spPr>
        <a:xfrm>
          <a:off x="7810500" y="147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58102</xdr:rowOff>
    </xdr:from>
    <xdr:to>
      <xdr:col>45</xdr:col>
      <xdr:colOff>177800</xdr:colOff>
      <xdr:row>86</xdr:row>
      <xdr:rowOff>72010</xdr:rowOff>
    </xdr:to>
    <xdr:cxnSp macro="">
      <xdr:nvCxnSpPr>
        <xdr:cNvPr id="369" name="直線コネクタ 368"/>
        <xdr:cNvCxnSpPr/>
      </xdr:nvCxnSpPr>
      <xdr:spPr>
        <a:xfrm>
          <a:off x="7861300" y="14802802"/>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16066</xdr:rowOff>
    </xdr:from>
    <xdr:to>
      <xdr:col>36</xdr:col>
      <xdr:colOff>165100</xdr:colOff>
      <xdr:row>86</xdr:row>
      <xdr:rowOff>117666</xdr:rowOff>
    </xdr:to>
    <xdr:sp macro="" textlink="">
      <xdr:nvSpPr>
        <xdr:cNvPr id="370" name="楕円 369"/>
        <xdr:cNvSpPr/>
      </xdr:nvSpPr>
      <xdr:spPr>
        <a:xfrm>
          <a:off x="6921500" y="147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58102</xdr:rowOff>
    </xdr:from>
    <xdr:to>
      <xdr:col>41</xdr:col>
      <xdr:colOff>50800</xdr:colOff>
      <xdr:row>86</xdr:row>
      <xdr:rowOff>66866</xdr:rowOff>
    </xdr:to>
    <xdr:cxnSp macro="">
      <xdr:nvCxnSpPr>
        <xdr:cNvPr id="371" name="直線コネクタ 370"/>
        <xdr:cNvCxnSpPr/>
      </xdr:nvCxnSpPr>
      <xdr:spPr>
        <a:xfrm flipV="1">
          <a:off x="6972300" y="14802802"/>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109935</xdr:rowOff>
    </xdr:from>
    <xdr:ext cx="469744" cy="259045"/>
    <xdr:sp macro="" textlink="">
      <xdr:nvSpPr>
        <xdr:cNvPr id="376" name="n_1mainValue【公営住宅】&#10;一人当たり面積"/>
        <xdr:cNvSpPr txBox="1"/>
      </xdr:nvSpPr>
      <xdr:spPr>
        <a:xfrm>
          <a:off x="9391727" y="1485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113937</xdr:rowOff>
    </xdr:from>
    <xdr:ext cx="469744" cy="259045"/>
    <xdr:sp macro="" textlink="">
      <xdr:nvSpPr>
        <xdr:cNvPr id="377" name="n_2mainValue【公営住宅】&#10;一人当たり面積"/>
        <xdr:cNvSpPr txBox="1"/>
      </xdr:nvSpPr>
      <xdr:spPr>
        <a:xfrm>
          <a:off x="8515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100029</xdr:rowOff>
    </xdr:from>
    <xdr:ext cx="469744" cy="259045"/>
    <xdr:sp macro="" textlink="">
      <xdr:nvSpPr>
        <xdr:cNvPr id="378" name="n_3mainValue【公営住宅】&#10;一人当たり面積"/>
        <xdr:cNvSpPr txBox="1"/>
      </xdr:nvSpPr>
      <xdr:spPr>
        <a:xfrm>
          <a:off x="7626427" y="1484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108793</xdr:rowOff>
    </xdr:from>
    <xdr:ext cx="469744" cy="259045"/>
    <xdr:sp macro="" textlink="">
      <xdr:nvSpPr>
        <xdr:cNvPr id="379" name="n_4mainValue【公営住宅】&#10;一人当たり面積"/>
        <xdr:cNvSpPr txBox="1"/>
      </xdr:nvSpPr>
      <xdr:spPr>
        <a:xfrm>
          <a:off x="6737427" y="148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159294</xdr:rowOff>
    </xdr:from>
    <xdr:to>
      <xdr:col>85</xdr:col>
      <xdr:colOff>177800</xdr:colOff>
      <xdr:row>37</xdr:row>
      <xdr:rowOff>89444</xdr:rowOff>
    </xdr:to>
    <xdr:sp macro="" textlink="">
      <xdr:nvSpPr>
        <xdr:cNvPr id="437" name="楕円 436"/>
        <xdr:cNvSpPr/>
      </xdr:nvSpPr>
      <xdr:spPr>
        <a:xfrm>
          <a:off x="162687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10721</xdr:rowOff>
    </xdr:from>
    <xdr:ext cx="405111" cy="259045"/>
    <xdr:sp macro="" textlink="">
      <xdr:nvSpPr>
        <xdr:cNvPr id="438" name="【認定こども園・幼稚園・保育所】&#10;有形固定資産減価償却率該当値テキスト"/>
        <xdr:cNvSpPr txBox="1"/>
      </xdr:nvSpPr>
      <xdr:spPr>
        <a:xfrm>
          <a:off x="16357600" y="61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439" name="楕円 438"/>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38644</xdr:rowOff>
    </xdr:to>
    <xdr:cxnSp macro="">
      <xdr:nvCxnSpPr>
        <xdr:cNvPr id="440" name="直線コネクタ 439"/>
        <xdr:cNvCxnSpPr/>
      </xdr:nvCxnSpPr>
      <xdr:spPr>
        <a:xfrm>
          <a:off x="15481300" y="633330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41" name="楕円 440"/>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36</xdr:row>
      <xdr:rowOff>161108</xdr:rowOff>
    </xdr:to>
    <xdr:cxnSp macro="">
      <xdr:nvCxnSpPr>
        <xdr:cNvPr id="442" name="直線コネクタ 441"/>
        <xdr:cNvCxnSpPr/>
      </xdr:nvCxnSpPr>
      <xdr:spPr>
        <a:xfrm>
          <a:off x="14592300" y="628269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23767</xdr:rowOff>
    </xdr:from>
    <xdr:to>
      <xdr:col>72</xdr:col>
      <xdr:colOff>38100</xdr:colOff>
      <xdr:row>36</xdr:row>
      <xdr:rowOff>125367</xdr:rowOff>
    </xdr:to>
    <xdr:sp macro="" textlink="">
      <xdr:nvSpPr>
        <xdr:cNvPr id="443" name="楕円 442"/>
        <xdr:cNvSpPr/>
      </xdr:nvSpPr>
      <xdr:spPr>
        <a:xfrm>
          <a:off x="13652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74567</xdr:rowOff>
    </xdr:from>
    <xdr:to>
      <xdr:col>76</xdr:col>
      <xdr:colOff>114300</xdr:colOff>
      <xdr:row>36</xdr:row>
      <xdr:rowOff>110490</xdr:rowOff>
    </xdr:to>
    <xdr:cxnSp macro="">
      <xdr:nvCxnSpPr>
        <xdr:cNvPr id="444" name="直線コネクタ 443"/>
        <xdr:cNvCxnSpPr/>
      </xdr:nvCxnSpPr>
      <xdr:spPr>
        <a:xfrm>
          <a:off x="13703300" y="62467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146231</xdr:rowOff>
    </xdr:from>
    <xdr:to>
      <xdr:col>67</xdr:col>
      <xdr:colOff>101600</xdr:colOff>
      <xdr:row>36</xdr:row>
      <xdr:rowOff>76381</xdr:rowOff>
    </xdr:to>
    <xdr:sp macro="" textlink="">
      <xdr:nvSpPr>
        <xdr:cNvPr id="445" name="楕円 444"/>
        <xdr:cNvSpPr/>
      </xdr:nvSpPr>
      <xdr:spPr>
        <a:xfrm>
          <a:off x="12763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25581</xdr:rowOff>
    </xdr:from>
    <xdr:to>
      <xdr:col>71</xdr:col>
      <xdr:colOff>177800</xdr:colOff>
      <xdr:row>36</xdr:row>
      <xdr:rowOff>74567</xdr:rowOff>
    </xdr:to>
    <xdr:cxnSp macro="">
      <xdr:nvCxnSpPr>
        <xdr:cNvPr id="446" name="直線コネクタ 445"/>
        <xdr:cNvCxnSpPr/>
      </xdr:nvCxnSpPr>
      <xdr:spPr>
        <a:xfrm>
          <a:off x="12814300" y="61977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451" name="n_1mainValue【認定こども園・幼稚園・保育所】&#10;有形固定資産減価償却率"/>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452" name="n_2mainValue【認定こども園・幼稚園・保育所】&#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141894</xdr:rowOff>
    </xdr:from>
    <xdr:ext cx="405111" cy="259045"/>
    <xdr:sp macro="" textlink="">
      <xdr:nvSpPr>
        <xdr:cNvPr id="453" name="n_3mainValue【認定こども園・幼稚園・保育所】&#10;有形固定資産減価償却率"/>
        <xdr:cNvSpPr txBox="1"/>
      </xdr:nvSpPr>
      <xdr:spPr>
        <a:xfrm>
          <a:off x="135007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92908</xdr:rowOff>
    </xdr:from>
    <xdr:ext cx="405111" cy="259045"/>
    <xdr:sp macro="" textlink="">
      <xdr:nvSpPr>
        <xdr:cNvPr id="454" name="n_4mainValue【認定こども園・幼稚園・保育所】&#10;有形固定資産減価償却率"/>
        <xdr:cNvSpPr txBox="1"/>
      </xdr:nvSpPr>
      <xdr:spPr>
        <a:xfrm>
          <a:off x="12611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68580</xdr:rowOff>
    </xdr:from>
    <xdr:to>
      <xdr:col>116</xdr:col>
      <xdr:colOff>114300</xdr:colOff>
      <xdr:row>40</xdr:row>
      <xdr:rowOff>170180</xdr:rowOff>
    </xdr:to>
    <xdr:sp macro="" textlink="">
      <xdr:nvSpPr>
        <xdr:cNvPr id="494" name="楕円 493"/>
        <xdr:cNvSpPr/>
      </xdr:nvSpPr>
      <xdr:spPr>
        <a:xfrm>
          <a:off x="221107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47007</xdr:rowOff>
    </xdr:from>
    <xdr:ext cx="469744" cy="259045"/>
    <xdr:sp macro="" textlink="">
      <xdr:nvSpPr>
        <xdr:cNvPr id="495" name="【認定こども園・幼稚園・保育所】&#10;一人当たり面積該当値テキスト"/>
        <xdr:cNvSpPr txBox="1"/>
      </xdr:nvSpPr>
      <xdr:spPr>
        <a:xfrm>
          <a:off x="221996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72390</xdr:rowOff>
    </xdr:from>
    <xdr:to>
      <xdr:col>112</xdr:col>
      <xdr:colOff>38100</xdr:colOff>
      <xdr:row>41</xdr:row>
      <xdr:rowOff>2540</xdr:rowOff>
    </xdr:to>
    <xdr:sp macro="" textlink="">
      <xdr:nvSpPr>
        <xdr:cNvPr id="496" name="楕円 495"/>
        <xdr:cNvSpPr/>
      </xdr:nvSpPr>
      <xdr:spPr>
        <a:xfrm>
          <a:off x="21272500" y="69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119380</xdr:rowOff>
    </xdr:from>
    <xdr:to>
      <xdr:col>116</xdr:col>
      <xdr:colOff>63500</xdr:colOff>
      <xdr:row>40</xdr:row>
      <xdr:rowOff>123190</xdr:rowOff>
    </xdr:to>
    <xdr:cxnSp macro="">
      <xdr:nvCxnSpPr>
        <xdr:cNvPr id="497" name="直線コネクタ 496"/>
        <xdr:cNvCxnSpPr/>
      </xdr:nvCxnSpPr>
      <xdr:spPr>
        <a:xfrm flipV="1">
          <a:off x="21323300" y="69773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95250</xdr:rowOff>
    </xdr:from>
    <xdr:to>
      <xdr:col>107</xdr:col>
      <xdr:colOff>101600</xdr:colOff>
      <xdr:row>41</xdr:row>
      <xdr:rowOff>25400</xdr:rowOff>
    </xdr:to>
    <xdr:sp macro="" textlink="">
      <xdr:nvSpPr>
        <xdr:cNvPr id="498" name="楕円 497"/>
        <xdr:cNvSpPr/>
      </xdr:nvSpPr>
      <xdr:spPr>
        <a:xfrm>
          <a:off x="203835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123190</xdr:rowOff>
    </xdr:from>
    <xdr:to>
      <xdr:col>111</xdr:col>
      <xdr:colOff>177800</xdr:colOff>
      <xdr:row>40</xdr:row>
      <xdr:rowOff>146050</xdr:rowOff>
    </xdr:to>
    <xdr:cxnSp macro="">
      <xdr:nvCxnSpPr>
        <xdr:cNvPr id="499" name="直線コネクタ 498"/>
        <xdr:cNvCxnSpPr/>
      </xdr:nvCxnSpPr>
      <xdr:spPr>
        <a:xfrm flipV="1">
          <a:off x="20434300" y="6981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500" name="楕円 499"/>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146050</xdr:rowOff>
    </xdr:to>
    <xdr:cxnSp macro="">
      <xdr:nvCxnSpPr>
        <xdr:cNvPr id="501" name="直線コネクタ 500"/>
        <xdr:cNvCxnSpPr/>
      </xdr:nvCxnSpPr>
      <xdr:spPr>
        <a:xfrm>
          <a:off x="19545300" y="7002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88900</xdr:rowOff>
    </xdr:from>
    <xdr:to>
      <xdr:col>98</xdr:col>
      <xdr:colOff>38100</xdr:colOff>
      <xdr:row>41</xdr:row>
      <xdr:rowOff>19050</xdr:rowOff>
    </xdr:to>
    <xdr:sp macro="" textlink="">
      <xdr:nvSpPr>
        <xdr:cNvPr id="502" name="楕円 501"/>
        <xdr:cNvSpPr/>
      </xdr:nvSpPr>
      <xdr:spPr>
        <a:xfrm>
          <a:off x="18605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139700</xdr:rowOff>
    </xdr:from>
    <xdr:to>
      <xdr:col>102</xdr:col>
      <xdr:colOff>114300</xdr:colOff>
      <xdr:row>40</xdr:row>
      <xdr:rowOff>144780</xdr:rowOff>
    </xdr:to>
    <xdr:cxnSp macro="">
      <xdr:nvCxnSpPr>
        <xdr:cNvPr id="503" name="直線コネクタ 502"/>
        <xdr:cNvCxnSpPr/>
      </xdr:nvCxnSpPr>
      <xdr:spPr>
        <a:xfrm>
          <a:off x="18656300" y="69977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165117</xdr:rowOff>
    </xdr:from>
    <xdr:ext cx="469744" cy="259045"/>
    <xdr:sp macro="" textlink="">
      <xdr:nvSpPr>
        <xdr:cNvPr id="508" name="n_1mainValue【認定こども園・幼稚園・保育所】&#10;一人当たり面積"/>
        <xdr:cNvSpPr txBox="1"/>
      </xdr:nvSpPr>
      <xdr:spPr>
        <a:xfrm>
          <a:off x="21075727"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16527</xdr:rowOff>
    </xdr:from>
    <xdr:ext cx="469744" cy="259045"/>
    <xdr:sp macro="" textlink="">
      <xdr:nvSpPr>
        <xdr:cNvPr id="509" name="n_2mainValue【認定こども園・幼稚園・保育所】&#10;一人当たり面積"/>
        <xdr:cNvSpPr txBox="1"/>
      </xdr:nvSpPr>
      <xdr:spPr>
        <a:xfrm>
          <a:off x="20199427" y="70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510" name="n_3mainValue【認定こども園・幼稚園・保育所】&#10;一人当たり面積"/>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10177</xdr:rowOff>
    </xdr:from>
    <xdr:ext cx="469744" cy="259045"/>
    <xdr:sp macro="" textlink="">
      <xdr:nvSpPr>
        <xdr:cNvPr id="511" name="n_4mainValue【認定こども園・幼稚園・保育所】&#10;一人当たり面積"/>
        <xdr:cNvSpPr txBox="1"/>
      </xdr:nvSpPr>
      <xdr:spPr>
        <a:xfrm>
          <a:off x="18421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52" name="楕円 551"/>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553" name="【学校施設】&#10;有形固定資産減価償却率該当値テキスト"/>
        <xdr:cNvSpPr txBox="1"/>
      </xdr:nvSpPr>
      <xdr:spPr>
        <a:xfrm>
          <a:off x="16357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554" name="楕円 553"/>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40005</xdr:rowOff>
    </xdr:to>
    <xdr:cxnSp macro="">
      <xdr:nvCxnSpPr>
        <xdr:cNvPr id="555" name="直線コネクタ 554"/>
        <xdr:cNvCxnSpPr/>
      </xdr:nvCxnSpPr>
      <xdr:spPr>
        <a:xfrm>
          <a:off x="15481300" y="102698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556" name="楕円 555"/>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97155</xdr:rowOff>
    </xdr:from>
    <xdr:to>
      <xdr:col>81</xdr:col>
      <xdr:colOff>50800</xdr:colOff>
      <xdr:row>59</xdr:row>
      <xdr:rowOff>154305</xdr:rowOff>
    </xdr:to>
    <xdr:cxnSp macro="">
      <xdr:nvCxnSpPr>
        <xdr:cNvPr id="557" name="直線コネクタ 556"/>
        <xdr:cNvCxnSpPr/>
      </xdr:nvCxnSpPr>
      <xdr:spPr>
        <a:xfrm>
          <a:off x="14592300" y="102127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93980</xdr:rowOff>
    </xdr:from>
    <xdr:to>
      <xdr:col>72</xdr:col>
      <xdr:colOff>38100</xdr:colOff>
      <xdr:row>61</xdr:row>
      <xdr:rowOff>24130</xdr:rowOff>
    </xdr:to>
    <xdr:sp macro="" textlink="">
      <xdr:nvSpPr>
        <xdr:cNvPr id="558" name="楕円 557"/>
        <xdr:cNvSpPr/>
      </xdr:nvSpPr>
      <xdr:spPr>
        <a:xfrm>
          <a:off x="13652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97155</xdr:rowOff>
    </xdr:from>
    <xdr:to>
      <xdr:col>76</xdr:col>
      <xdr:colOff>114300</xdr:colOff>
      <xdr:row>60</xdr:row>
      <xdr:rowOff>144780</xdr:rowOff>
    </xdr:to>
    <xdr:cxnSp macro="">
      <xdr:nvCxnSpPr>
        <xdr:cNvPr id="559" name="直線コネクタ 558"/>
        <xdr:cNvCxnSpPr/>
      </xdr:nvCxnSpPr>
      <xdr:spPr>
        <a:xfrm flipV="1">
          <a:off x="13703300" y="1021270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147320</xdr:rowOff>
    </xdr:from>
    <xdr:to>
      <xdr:col>67</xdr:col>
      <xdr:colOff>101600</xdr:colOff>
      <xdr:row>55</xdr:row>
      <xdr:rowOff>77470</xdr:rowOff>
    </xdr:to>
    <xdr:sp macro="" textlink="">
      <xdr:nvSpPr>
        <xdr:cNvPr id="560" name="楕円 559"/>
        <xdr:cNvSpPr/>
      </xdr:nvSpPr>
      <xdr:spPr>
        <a:xfrm>
          <a:off x="12763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26670</xdr:rowOff>
    </xdr:from>
    <xdr:to>
      <xdr:col>71</xdr:col>
      <xdr:colOff>177800</xdr:colOff>
      <xdr:row>60</xdr:row>
      <xdr:rowOff>144780</xdr:rowOff>
    </xdr:to>
    <xdr:cxnSp macro="">
      <xdr:nvCxnSpPr>
        <xdr:cNvPr id="561" name="直線コネクタ 560"/>
        <xdr:cNvCxnSpPr/>
      </xdr:nvCxnSpPr>
      <xdr:spPr>
        <a:xfrm>
          <a:off x="12814300" y="9456420"/>
          <a:ext cx="889000" cy="9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62" name="n_1ave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566" name="n_1mainValue【学校施設】&#10;有形固定資産減価償却率"/>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567" name="n_2mainValue【学校施設】&#10;有形固定資産減価償却率"/>
        <xdr:cNvSpPr txBox="1"/>
      </xdr:nvSpPr>
      <xdr:spPr>
        <a:xfrm>
          <a:off x="14389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15257</xdr:rowOff>
    </xdr:from>
    <xdr:ext cx="405111" cy="259045"/>
    <xdr:sp macro="" textlink="">
      <xdr:nvSpPr>
        <xdr:cNvPr id="568" name="n_3mainValue【学校施設】&#10;有形固定資産減価償却率"/>
        <xdr:cNvSpPr txBox="1"/>
      </xdr:nvSpPr>
      <xdr:spPr>
        <a:xfrm>
          <a:off x="13500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93997</xdr:rowOff>
    </xdr:from>
    <xdr:ext cx="405111" cy="259045"/>
    <xdr:sp macro="" textlink="">
      <xdr:nvSpPr>
        <xdr:cNvPr id="569" name="n_4mainValue【学校施設】&#10;有形固定資産減価償却率"/>
        <xdr:cNvSpPr txBox="1"/>
      </xdr:nvSpPr>
      <xdr:spPr>
        <a:xfrm>
          <a:off x="12611744"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xdr:rowOff>
    </xdr:from>
    <xdr:to>
      <xdr:col>116</xdr:col>
      <xdr:colOff>114300</xdr:colOff>
      <xdr:row>62</xdr:row>
      <xdr:rowOff>114481</xdr:rowOff>
    </xdr:to>
    <xdr:sp macro="" textlink="">
      <xdr:nvSpPr>
        <xdr:cNvPr id="612" name="楕円 611"/>
        <xdr:cNvSpPr/>
      </xdr:nvSpPr>
      <xdr:spPr>
        <a:xfrm>
          <a:off x="221107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162758</xdr:rowOff>
    </xdr:from>
    <xdr:ext cx="469744" cy="259045"/>
    <xdr:sp macro="" textlink="">
      <xdr:nvSpPr>
        <xdr:cNvPr id="613" name="【学校施設】&#10;一人当たり面積該当値テキスト"/>
        <xdr:cNvSpPr txBox="1"/>
      </xdr:nvSpPr>
      <xdr:spPr>
        <a:xfrm>
          <a:off x="22199600" y="1062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24964</xdr:rowOff>
    </xdr:from>
    <xdr:to>
      <xdr:col>112</xdr:col>
      <xdr:colOff>38100</xdr:colOff>
      <xdr:row>62</xdr:row>
      <xdr:rowOff>126564</xdr:rowOff>
    </xdr:to>
    <xdr:sp macro="" textlink="">
      <xdr:nvSpPr>
        <xdr:cNvPr id="614" name="楕円 613"/>
        <xdr:cNvSpPr/>
      </xdr:nvSpPr>
      <xdr:spPr>
        <a:xfrm>
          <a:off x="21272500" y="10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63681</xdr:rowOff>
    </xdr:from>
    <xdr:to>
      <xdr:col>116</xdr:col>
      <xdr:colOff>63500</xdr:colOff>
      <xdr:row>62</xdr:row>
      <xdr:rowOff>75764</xdr:rowOff>
    </xdr:to>
    <xdr:cxnSp macro="">
      <xdr:nvCxnSpPr>
        <xdr:cNvPr id="615" name="直線コネクタ 614"/>
        <xdr:cNvCxnSpPr/>
      </xdr:nvCxnSpPr>
      <xdr:spPr>
        <a:xfrm flipV="1">
          <a:off x="21323300" y="10693581"/>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40966</xdr:rowOff>
    </xdr:from>
    <xdr:to>
      <xdr:col>107</xdr:col>
      <xdr:colOff>101600</xdr:colOff>
      <xdr:row>62</xdr:row>
      <xdr:rowOff>142566</xdr:rowOff>
    </xdr:to>
    <xdr:sp macro="" textlink="">
      <xdr:nvSpPr>
        <xdr:cNvPr id="616" name="楕円 615"/>
        <xdr:cNvSpPr/>
      </xdr:nvSpPr>
      <xdr:spPr>
        <a:xfrm>
          <a:off x="20383500" y="10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75764</xdr:rowOff>
    </xdr:from>
    <xdr:to>
      <xdr:col>111</xdr:col>
      <xdr:colOff>177800</xdr:colOff>
      <xdr:row>62</xdr:row>
      <xdr:rowOff>91766</xdr:rowOff>
    </xdr:to>
    <xdr:cxnSp macro="">
      <xdr:nvCxnSpPr>
        <xdr:cNvPr id="617" name="直線コネクタ 616"/>
        <xdr:cNvCxnSpPr/>
      </xdr:nvCxnSpPr>
      <xdr:spPr>
        <a:xfrm flipV="1">
          <a:off x="20434300" y="107056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13535</xdr:rowOff>
    </xdr:from>
    <xdr:to>
      <xdr:col>102</xdr:col>
      <xdr:colOff>165100</xdr:colOff>
      <xdr:row>62</xdr:row>
      <xdr:rowOff>115135</xdr:rowOff>
    </xdr:to>
    <xdr:sp macro="" textlink="">
      <xdr:nvSpPr>
        <xdr:cNvPr id="618" name="楕円 617"/>
        <xdr:cNvSpPr/>
      </xdr:nvSpPr>
      <xdr:spPr>
        <a:xfrm>
          <a:off x="19494500" y="1064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64335</xdr:rowOff>
    </xdr:from>
    <xdr:to>
      <xdr:col>107</xdr:col>
      <xdr:colOff>50800</xdr:colOff>
      <xdr:row>62</xdr:row>
      <xdr:rowOff>91766</xdr:rowOff>
    </xdr:to>
    <xdr:cxnSp macro="">
      <xdr:nvCxnSpPr>
        <xdr:cNvPr id="619" name="直線コネクタ 618"/>
        <xdr:cNvCxnSpPr/>
      </xdr:nvCxnSpPr>
      <xdr:spPr>
        <a:xfrm>
          <a:off x="19545300" y="10694235"/>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35415</xdr:rowOff>
    </xdr:from>
    <xdr:to>
      <xdr:col>98</xdr:col>
      <xdr:colOff>38100</xdr:colOff>
      <xdr:row>62</xdr:row>
      <xdr:rowOff>137015</xdr:rowOff>
    </xdr:to>
    <xdr:sp macro="" textlink="">
      <xdr:nvSpPr>
        <xdr:cNvPr id="620" name="楕円 619"/>
        <xdr:cNvSpPr/>
      </xdr:nvSpPr>
      <xdr:spPr>
        <a:xfrm>
          <a:off x="18605500" y="106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64335</xdr:rowOff>
    </xdr:from>
    <xdr:to>
      <xdr:col>102</xdr:col>
      <xdr:colOff>114300</xdr:colOff>
      <xdr:row>62</xdr:row>
      <xdr:rowOff>86215</xdr:rowOff>
    </xdr:to>
    <xdr:cxnSp macro="">
      <xdr:nvCxnSpPr>
        <xdr:cNvPr id="621" name="直線コネクタ 620"/>
        <xdr:cNvCxnSpPr/>
      </xdr:nvCxnSpPr>
      <xdr:spPr>
        <a:xfrm flipV="1">
          <a:off x="18656300" y="10694235"/>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117691</xdr:rowOff>
    </xdr:from>
    <xdr:ext cx="469744" cy="259045"/>
    <xdr:sp macro="" textlink="">
      <xdr:nvSpPr>
        <xdr:cNvPr id="626" name="n_1mainValue【学校施設】&#10;一人当たり面積"/>
        <xdr:cNvSpPr txBox="1"/>
      </xdr:nvSpPr>
      <xdr:spPr>
        <a:xfrm>
          <a:off x="210757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133693</xdr:rowOff>
    </xdr:from>
    <xdr:ext cx="469744" cy="259045"/>
    <xdr:sp macro="" textlink="">
      <xdr:nvSpPr>
        <xdr:cNvPr id="627" name="n_2mainValue【学校施設】&#10;一人当たり面積"/>
        <xdr:cNvSpPr txBox="1"/>
      </xdr:nvSpPr>
      <xdr:spPr>
        <a:xfrm>
          <a:off x="20199427" y="107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106262</xdr:rowOff>
    </xdr:from>
    <xdr:ext cx="469744" cy="259045"/>
    <xdr:sp macro="" textlink="">
      <xdr:nvSpPr>
        <xdr:cNvPr id="628" name="n_3mainValue【学校施設】&#10;一人当たり面積"/>
        <xdr:cNvSpPr txBox="1"/>
      </xdr:nvSpPr>
      <xdr:spPr>
        <a:xfrm>
          <a:off x="19310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128142</xdr:rowOff>
    </xdr:from>
    <xdr:ext cx="469744" cy="259045"/>
    <xdr:sp macro="" textlink="">
      <xdr:nvSpPr>
        <xdr:cNvPr id="629" name="n_4mainValue【学校施設】&#10;一人当たり面積"/>
        <xdr:cNvSpPr txBox="1"/>
      </xdr:nvSpPr>
      <xdr:spPr>
        <a:xfrm>
          <a:off x="18421427" y="107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「公営住宅」と「認定こども園・幼稚園・保育所」と「学校施設」の有形固定資産減価償却率は、「公営住宅」は平成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年度に「認定こども園・幼稚園・保育所」は平成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年度に「学校施設」は平成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年度に学校給食センターを新築したため平均値より低い値となっており、類似団体と比べてまだ老朽化は進んでいないと考えられる。</a:t>
          </a:r>
        </a:p>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も、橋りょう長寿命化修繕計画に基づく計画的な橋りょう改修を行っているため類似団体の中では低い値を示しており、効果的な維持改修が出来ていると考えられる。</a:t>
          </a:r>
        </a:p>
        <a:p>
          <a:r>
            <a:rPr kumimoji="1" lang="ja-JP" altLang="en-US" sz="1300">
              <a:latin typeface="ＭＳ Ｐゴシック" panose="020B0600070205080204" pitchFamily="50" charset="-128"/>
              <a:ea typeface="ＭＳ Ｐゴシック" panose="020B0600070205080204" pitchFamily="50" charset="-128"/>
            </a:rPr>
            <a:t>「道路」以外の有形固定資産の一人当たり面積や額は類似団体に比べると低いので、有形固定資産は類似団体に比べて不足していると考えられる。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8,513
8,168
189.36
7,006,657
6,848,676
139,741
3,894,159
6,757,379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4" name="楕円 73"/>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152417</xdr:rowOff>
    </xdr:from>
    <xdr:ext cx="405111" cy="259045"/>
    <xdr:sp macro="" textlink="">
      <xdr:nvSpPr>
        <xdr:cNvPr id="75" name="【図書館】&#10;有形固定資産減価償却率該当値テキスト"/>
        <xdr:cNvSpPr txBox="1"/>
      </xdr:nvSpPr>
      <xdr:spPr>
        <a:xfrm>
          <a:off x="46736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6" name="楕円 75"/>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53340</xdr:rowOff>
    </xdr:to>
    <xdr:cxnSp macro="">
      <xdr:nvCxnSpPr>
        <xdr:cNvPr id="77" name="直線コネクタ 76"/>
        <xdr:cNvCxnSpPr/>
      </xdr:nvCxnSpPr>
      <xdr:spPr>
        <a:xfrm>
          <a:off x="3797300" y="6362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103777</xdr:rowOff>
    </xdr:from>
    <xdr:to>
      <xdr:col>15</xdr:col>
      <xdr:colOff>101600</xdr:colOff>
      <xdr:row>37</xdr:row>
      <xdr:rowOff>33927</xdr:rowOff>
    </xdr:to>
    <xdr:sp macro="" textlink="">
      <xdr:nvSpPr>
        <xdr:cNvPr id="78" name="楕円 77"/>
        <xdr:cNvSpPr/>
      </xdr:nvSpPr>
      <xdr:spPr>
        <a:xfrm>
          <a:off x="2857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154577</xdr:rowOff>
    </xdr:from>
    <xdr:to>
      <xdr:col>19</xdr:col>
      <xdr:colOff>177800</xdr:colOff>
      <xdr:row>37</xdr:row>
      <xdr:rowOff>19050</xdr:rowOff>
    </xdr:to>
    <xdr:cxnSp macro="">
      <xdr:nvCxnSpPr>
        <xdr:cNvPr id="79" name="直線コネクタ 78"/>
        <xdr:cNvCxnSpPr/>
      </xdr:nvCxnSpPr>
      <xdr:spPr>
        <a:xfrm>
          <a:off x="2908300" y="63267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90714</xdr:rowOff>
    </xdr:from>
    <xdr:to>
      <xdr:col>10</xdr:col>
      <xdr:colOff>165100</xdr:colOff>
      <xdr:row>37</xdr:row>
      <xdr:rowOff>20864</xdr:rowOff>
    </xdr:to>
    <xdr:sp macro="" textlink="">
      <xdr:nvSpPr>
        <xdr:cNvPr id="80" name="楕円 79"/>
        <xdr:cNvSpPr/>
      </xdr:nvSpPr>
      <xdr:spPr>
        <a:xfrm>
          <a:off x="196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36</xdr:row>
      <xdr:rowOff>154577</xdr:rowOff>
    </xdr:to>
    <xdr:cxnSp macro="">
      <xdr:nvCxnSpPr>
        <xdr:cNvPr id="81" name="直線コネクタ 80"/>
        <xdr:cNvCxnSpPr/>
      </xdr:nvCxnSpPr>
      <xdr:spPr>
        <a:xfrm>
          <a:off x="2019300" y="63137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58057</xdr:rowOff>
    </xdr:from>
    <xdr:to>
      <xdr:col>6</xdr:col>
      <xdr:colOff>38100</xdr:colOff>
      <xdr:row>36</xdr:row>
      <xdr:rowOff>159657</xdr:rowOff>
    </xdr:to>
    <xdr:sp macro="" textlink="">
      <xdr:nvSpPr>
        <xdr:cNvPr id="82" name="楕円 81"/>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108857</xdr:rowOff>
    </xdr:from>
    <xdr:to>
      <xdr:col>10</xdr:col>
      <xdr:colOff>114300</xdr:colOff>
      <xdr:row>36</xdr:row>
      <xdr:rowOff>141514</xdr:rowOff>
    </xdr:to>
    <xdr:cxnSp macro="">
      <xdr:nvCxnSpPr>
        <xdr:cNvPr id="83" name="直線コネクタ 82"/>
        <xdr:cNvCxnSpPr/>
      </xdr:nvCxnSpPr>
      <xdr:spPr>
        <a:xfrm>
          <a:off x="1130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88" name="n_1main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25054</xdr:rowOff>
    </xdr:from>
    <xdr:ext cx="405111" cy="259045"/>
    <xdr:sp macro="" textlink="">
      <xdr:nvSpPr>
        <xdr:cNvPr id="89" name="n_2mainValue【図書館】&#10;有形固定資産減価償却率"/>
        <xdr:cNvSpPr txBox="1"/>
      </xdr:nvSpPr>
      <xdr:spPr>
        <a:xfrm>
          <a:off x="27057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11991</xdr:rowOff>
    </xdr:from>
    <xdr:ext cx="405111" cy="259045"/>
    <xdr:sp macro="" textlink="">
      <xdr:nvSpPr>
        <xdr:cNvPr id="90" name="n_3mainValue【図書館】&#10;有形固定資産減価償却率"/>
        <xdr:cNvSpPr txBox="1"/>
      </xdr:nvSpPr>
      <xdr:spPr>
        <a:xfrm>
          <a:off x="18167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150784</xdr:rowOff>
    </xdr:from>
    <xdr:ext cx="405111" cy="259045"/>
    <xdr:sp macro="" textlink="">
      <xdr:nvSpPr>
        <xdr:cNvPr id="91" name="n_4mainValue【図書館】&#10;有形固定資産減価償却率"/>
        <xdr:cNvSpPr txBox="1"/>
      </xdr:nvSpPr>
      <xdr:spPr>
        <a:xfrm>
          <a:off x="927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3" name="楕円 132"/>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4"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85816</xdr:rowOff>
    </xdr:from>
    <xdr:to>
      <xdr:col>50</xdr:col>
      <xdr:colOff>165100</xdr:colOff>
      <xdr:row>42</xdr:row>
      <xdr:rowOff>15966</xdr:rowOff>
    </xdr:to>
    <xdr:sp macro="" textlink="">
      <xdr:nvSpPr>
        <xdr:cNvPr id="135" name="楕円 134"/>
        <xdr:cNvSpPr/>
      </xdr:nvSpPr>
      <xdr:spPr>
        <a:xfrm>
          <a:off x="9588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136616</xdr:rowOff>
    </xdr:to>
    <xdr:cxnSp macro="">
      <xdr:nvCxnSpPr>
        <xdr:cNvPr id="136" name="直線コネクタ 135"/>
        <xdr:cNvCxnSpPr/>
      </xdr:nvCxnSpPr>
      <xdr:spPr>
        <a:xfrm flipV="1">
          <a:off x="9639300" y="71628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95613</xdr:rowOff>
    </xdr:from>
    <xdr:to>
      <xdr:col>46</xdr:col>
      <xdr:colOff>38100</xdr:colOff>
      <xdr:row>42</xdr:row>
      <xdr:rowOff>25763</xdr:rowOff>
    </xdr:to>
    <xdr:sp macro="" textlink="">
      <xdr:nvSpPr>
        <xdr:cNvPr id="137" name="楕円 136"/>
        <xdr:cNvSpPr/>
      </xdr:nvSpPr>
      <xdr:spPr>
        <a:xfrm>
          <a:off x="8699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136616</xdr:rowOff>
    </xdr:from>
    <xdr:to>
      <xdr:col>50</xdr:col>
      <xdr:colOff>114300</xdr:colOff>
      <xdr:row>41</xdr:row>
      <xdr:rowOff>146413</xdr:rowOff>
    </xdr:to>
    <xdr:cxnSp macro="">
      <xdr:nvCxnSpPr>
        <xdr:cNvPr id="138" name="直線コネクタ 137"/>
        <xdr:cNvCxnSpPr/>
      </xdr:nvCxnSpPr>
      <xdr:spPr>
        <a:xfrm flipV="1">
          <a:off x="8750300" y="71660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95613</xdr:rowOff>
    </xdr:from>
    <xdr:to>
      <xdr:col>41</xdr:col>
      <xdr:colOff>101600</xdr:colOff>
      <xdr:row>42</xdr:row>
      <xdr:rowOff>25763</xdr:rowOff>
    </xdr:to>
    <xdr:sp macro="" textlink="">
      <xdr:nvSpPr>
        <xdr:cNvPr id="139" name="楕円 138"/>
        <xdr:cNvSpPr/>
      </xdr:nvSpPr>
      <xdr:spPr>
        <a:xfrm>
          <a:off x="7810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146413</xdr:rowOff>
    </xdr:from>
    <xdr:to>
      <xdr:col>45</xdr:col>
      <xdr:colOff>177800</xdr:colOff>
      <xdr:row>41</xdr:row>
      <xdr:rowOff>146413</xdr:rowOff>
    </xdr:to>
    <xdr:cxnSp macro="">
      <xdr:nvCxnSpPr>
        <xdr:cNvPr id="140" name="直線コネクタ 139"/>
        <xdr:cNvCxnSpPr/>
      </xdr:nvCxnSpPr>
      <xdr:spPr>
        <a:xfrm>
          <a:off x="7861300" y="717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92347</xdr:rowOff>
    </xdr:from>
    <xdr:to>
      <xdr:col>36</xdr:col>
      <xdr:colOff>165100</xdr:colOff>
      <xdr:row>42</xdr:row>
      <xdr:rowOff>22497</xdr:rowOff>
    </xdr:to>
    <xdr:sp macro="" textlink="">
      <xdr:nvSpPr>
        <xdr:cNvPr id="141" name="楕円 140"/>
        <xdr:cNvSpPr/>
      </xdr:nvSpPr>
      <xdr:spPr>
        <a:xfrm>
          <a:off x="6921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143147</xdr:rowOff>
    </xdr:from>
    <xdr:to>
      <xdr:col>41</xdr:col>
      <xdr:colOff>50800</xdr:colOff>
      <xdr:row>41</xdr:row>
      <xdr:rowOff>146413</xdr:rowOff>
    </xdr:to>
    <xdr:cxnSp macro="">
      <xdr:nvCxnSpPr>
        <xdr:cNvPr id="142" name="直線コネクタ 141"/>
        <xdr:cNvCxnSpPr/>
      </xdr:nvCxnSpPr>
      <xdr:spPr>
        <a:xfrm>
          <a:off x="6972300" y="71725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7093</xdr:rowOff>
    </xdr:from>
    <xdr:ext cx="469744" cy="259045"/>
    <xdr:sp macro="" textlink="">
      <xdr:nvSpPr>
        <xdr:cNvPr id="147" name="n_1mainValue【図書館】&#10;一人当たり面積"/>
        <xdr:cNvSpPr txBox="1"/>
      </xdr:nvSpPr>
      <xdr:spPr>
        <a:xfrm>
          <a:off x="9391727" y="72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16890</xdr:rowOff>
    </xdr:from>
    <xdr:ext cx="469744" cy="259045"/>
    <xdr:sp macro="" textlink="">
      <xdr:nvSpPr>
        <xdr:cNvPr id="148" name="n_2mainValue【図書館】&#10;一人当たり面積"/>
        <xdr:cNvSpPr txBox="1"/>
      </xdr:nvSpPr>
      <xdr:spPr>
        <a:xfrm>
          <a:off x="8515427"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16890</xdr:rowOff>
    </xdr:from>
    <xdr:ext cx="469744" cy="259045"/>
    <xdr:sp macro="" textlink="">
      <xdr:nvSpPr>
        <xdr:cNvPr id="149" name="n_3mainValue【図書館】&#10;一人当たり面積"/>
        <xdr:cNvSpPr txBox="1"/>
      </xdr:nvSpPr>
      <xdr:spPr>
        <a:xfrm>
          <a:off x="7626427"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13624</xdr:rowOff>
    </xdr:from>
    <xdr:ext cx="469744" cy="259045"/>
    <xdr:sp macro="" textlink="">
      <xdr:nvSpPr>
        <xdr:cNvPr id="150" name="n_4mainValue【図書館】&#10;一人当たり面積"/>
        <xdr:cNvSpPr txBox="1"/>
      </xdr:nvSpPr>
      <xdr:spPr>
        <a:xfrm>
          <a:off x="6737427" y="72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91" name="楕円 190"/>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92" name="【体育館・プール】&#10;有形固定資産減価償却率該当値テキスト"/>
        <xdr:cNvSpPr txBox="1"/>
      </xdr:nvSpPr>
      <xdr:spPr>
        <a:xfrm>
          <a:off x="4673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93" name="楕円 192"/>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22860</xdr:rowOff>
    </xdr:to>
    <xdr:cxnSp macro="">
      <xdr:nvCxnSpPr>
        <xdr:cNvPr id="194" name="直線コネクタ 193"/>
        <xdr:cNvCxnSpPr/>
      </xdr:nvCxnSpPr>
      <xdr:spPr>
        <a:xfrm>
          <a:off x="3797300" y="102908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5" name="楕円 194"/>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13335</xdr:rowOff>
    </xdr:to>
    <xdr:cxnSp macro="">
      <xdr:nvCxnSpPr>
        <xdr:cNvPr id="196" name="直線コネクタ 195"/>
        <xdr:cNvCxnSpPr/>
      </xdr:nvCxnSpPr>
      <xdr:spPr>
        <a:xfrm flipV="1">
          <a:off x="2908300" y="102908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7" name="楕円 196"/>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60</xdr:row>
      <xdr:rowOff>13335</xdr:rowOff>
    </xdr:to>
    <xdr:cxnSp macro="">
      <xdr:nvCxnSpPr>
        <xdr:cNvPr id="198" name="直線コネクタ 197"/>
        <xdr:cNvCxnSpPr/>
      </xdr:nvCxnSpPr>
      <xdr:spPr>
        <a:xfrm>
          <a:off x="2019300" y="102088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48260</xdr:rowOff>
    </xdr:from>
    <xdr:to>
      <xdr:col>6</xdr:col>
      <xdr:colOff>38100</xdr:colOff>
      <xdr:row>59</xdr:row>
      <xdr:rowOff>149860</xdr:rowOff>
    </xdr:to>
    <xdr:sp macro="" textlink="">
      <xdr:nvSpPr>
        <xdr:cNvPr id="199" name="楕円 198"/>
        <xdr:cNvSpPr/>
      </xdr:nvSpPr>
      <xdr:spPr>
        <a:xfrm>
          <a:off x="1079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59</xdr:row>
      <xdr:rowOff>99060</xdr:rowOff>
    </xdr:to>
    <xdr:cxnSp macro="">
      <xdr:nvCxnSpPr>
        <xdr:cNvPr id="200" name="直線コネクタ 199"/>
        <xdr:cNvCxnSpPr/>
      </xdr:nvCxnSpPr>
      <xdr:spPr>
        <a:xfrm flipV="1">
          <a:off x="1130300" y="10208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205" name="n_1mainValue【体育館・プール】&#10;有形固定資産減価償却率"/>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206" name="n_2main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207" name="n_3main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8" name="n_4main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111506</xdr:rowOff>
    </xdr:from>
    <xdr:to>
      <xdr:col>55</xdr:col>
      <xdr:colOff>50800</xdr:colOff>
      <xdr:row>62</xdr:row>
      <xdr:rowOff>41656</xdr:rowOff>
    </xdr:to>
    <xdr:sp macro="" textlink="">
      <xdr:nvSpPr>
        <xdr:cNvPr id="248" name="楕円 247"/>
        <xdr:cNvSpPr/>
      </xdr:nvSpPr>
      <xdr:spPr>
        <a:xfrm>
          <a:off x="10426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134383</xdr:rowOff>
    </xdr:from>
    <xdr:ext cx="469744" cy="259045"/>
    <xdr:sp macro="" textlink="">
      <xdr:nvSpPr>
        <xdr:cNvPr id="249" name="【体育館・プール】&#10;一人当たり面積該当値テキスト"/>
        <xdr:cNvSpPr txBox="1"/>
      </xdr:nvSpPr>
      <xdr:spPr>
        <a:xfrm>
          <a:off x="10515600" y="104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118364</xdr:rowOff>
    </xdr:from>
    <xdr:to>
      <xdr:col>50</xdr:col>
      <xdr:colOff>165100</xdr:colOff>
      <xdr:row>62</xdr:row>
      <xdr:rowOff>48514</xdr:rowOff>
    </xdr:to>
    <xdr:sp macro="" textlink="">
      <xdr:nvSpPr>
        <xdr:cNvPr id="250" name="楕円 249"/>
        <xdr:cNvSpPr/>
      </xdr:nvSpPr>
      <xdr:spPr>
        <a:xfrm>
          <a:off x="9588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162306</xdr:rowOff>
    </xdr:from>
    <xdr:to>
      <xdr:col>55</xdr:col>
      <xdr:colOff>0</xdr:colOff>
      <xdr:row>61</xdr:row>
      <xdr:rowOff>169164</xdr:rowOff>
    </xdr:to>
    <xdr:cxnSp macro="">
      <xdr:nvCxnSpPr>
        <xdr:cNvPr id="251" name="直線コネクタ 250"/>
        <xdr:cNvCxnSpPr/>
      </xdr:nvCxnSpPr>
      <xdr:spPr>
        <a:xfrm flipV="1">
          <a:off x="9639300" y="1062075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52" name="楕円 251"/>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169164</xdr:rowOff>
    </xdr:from>
    <xdr:to>
      <xdr:col>50</xdr:col>
      <xdr:colOff>114300</xdr:colOff>
      <xdr:row>62</xdr:row>
      <xdr:rowOff>19050</xdr:rowOff>
    </xdr:to>
    <xdr:cxnSp macro="">
      <xdr:nvCxnSpPr>
        <xdr:cNvPr id="253" name="直線コネクタ 252"/>
        <xdr:cNvCxnSpPr/>
      </xdr:nvCxnSpPr>
      <xdr:spPr>
        <a:xfrm flipV="1">
          <a:off x="8750300" y="1062761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138176</xdr:rowOff>
    </xdr:from>
    <xdr:to>
      <xdr:col>41</xdr:col>
      <xdr:colOff>101600</xdr:colOff>
      <xdr:row>62</xdr:row>
      <xdr:rowOff>68326</xdr:rowOff>
    </xdr:to>
    <xdr:sp macro="" textlink="">
      <xdr:nvSpPr>
        <xdr:cNvPr id="254" name="楕円 253"/>
        <xdr:cNvSpPr/>
      </xdr:nvSpPr>
      <xdr:spPr>
        <a:xfrm>
          <a:off x="7810500" y="105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17526</xdr:rowOff>
    </xdr:from>
    <xdr:to>
      <xdr:col>45</xdr:col>
      <xdr:colOff>177800</xdr:colOff>
      <xdr:row>62</xdr:row>
      <xdr:rowOff>19050</xdr:rowOff>
    </xdr:to>
    <xdr:cxnSp macro="">
      <xdr:nvCxnSpPr>
        <xdr:cNvPr id="255" name="直線コネクタ 254"/>
        <xdr:cNvCxnSpPr/>
      </xdr:nvCxnSpPr>
      <xdr:spPr>
        <a:xfrm>
          <a:off x="7861300" y="10647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xdr:rowOff>
    </xdr:from>
    <xdr:to>
      <xdr:col>36</xdr:col>
      <xdr:colOff>165100</xdr:colOff>
      <xdr:row>62</xdr:row>
      <xdr:rowOff>115570</xdr:rowOff>
    </xdr:to>
    <xdr:sp macro="" textlink="">
      <xdr:nvSpPr>
        <xdr:cNvPr id="256" name="楕円 255"/>
        <xdr:cNvSpPr/>
      </xdr:nvSpPr>
      <xdr:spPr>
        <a:xfrm>
          <a:off x="6921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17526</xdr:rowOff>
    </xdr:from>
    <xdr:to>
      <xdr:col>41</xdr:col>
      <xdr:colOff>50800</xdr:colOff>
      <xdr:row>62</xdr:row>
      <xdr:rowOff>64770</xdr:rowOff>
    </xdr:to>
    <xdr:cxnSp macro="">
      <xdr:nvCxnSpPr>
        <xdr:cNvPr id="257" name="直線コネクタ 256"/>
        <xdr:cNvCxnSpPr/>
      </xdr:nvCxnSpPr>
      <xdr:spPr>
        <a:xfrm flipV="1">
          <a:off x="6972300" y="10647426"/>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60" name="n_3aveValue【体育館・プール】&#10;一人当たり面積"/>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261" name="n_4aveValue【体育館・プール】&#10;一人当たり面積"/>
        <xdr:cNvSpPr txBox="1"/>
      </xdr:nvSpPr>
      <xdr:spPr>
        <a:xfrm>
          <a:off x="6737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65041</xdr:rowOff>
    </xdr:from>
    <xdr:ext cx="469744" cy="259045"/>
    <xdr:sp macro="" textlink="">
      <xdr:nvSpPr>
        <xdr:cNvPr id="262" name="n_1mainValue【体育館・プール】&#10;一人当たり面積"/>
        <xdr:cNvSpPr txBox="1"/>
      </xdr:nvSpPr>
      <xdr:spPr>
        <a:xfrm>
          <a:off x="93917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86377</xdr:rowOff>
    </xdr:from>
    <xdr:ext cx="469744" cy="259045"/>
    <xdr:sp macro="" textlink="">
      <xdr:nvSpPr>
        <xdr:cNvPr id="263" name="n_2mainValue【体育館・プール】&#10;一人当たり面積"/>
        <xdr:cNvSpPr txBox="1"/>
      </xdr:nvSpPr>
      <xdr:spPr>
        <a:xfrm>
          <a:off x="8515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84853</xdr:rowOff>
    </xdr:from>
    <xdr:ext cx="469744" cy="259045"/>
    <xdr:sp macro="" textlink="">
      <xdr:nvSpPr>
        <xdr:cNvPr id="264" name="n_3mainValue【体育館・プール】&#10;一人当たり面積"/>
        <xdr:cNvSpPr txBox="1"/>
      </xdr:nvSpPr>
      <xdr:spPr>
        <a:xfrm>
          <a:off x="7626427" y="103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132097</xdr:rowOff>
    </xdr:from>
    <xdr:ext cx="469744" cy="259045"/>
    <xdr:sp macro="" textlink="">
      <xdr:nvSpPr>
        <xdr:cNvPr id="265" name="n_4mainValue【体育館・プール】&#10;一人当たり面積"/>
        <xdr:cNvSpPr txBox="1"/>
      </xdr:nvSpPr>
      <xdr:spPr>
        <a:xfrm>
          <a:off x="67374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34652</xdr:rowOff>
    </xdr:from>
    <xdr:to>
      <xdr:col>24</xdr:col>
      <xdr:colOff>114300</xdr:colOff>
      <xdr:row>85</xdr:row>
      <xdr:rowOff>136252</xdr:rowOff>
    </xdr:to>
    <xdr:sp macro="" textlink="">
      <xdr:nvSpPr>
        <xdr:cNvPr id="307" name="楕円 306"/>
        <xdr:cNvSpPr/>
      </xdr:nvSpPr>
      <xdr:spPr>
        <a:xfrm>
          <a:off x="4584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13079</xdr:rowOff>
    </xdr:from>
    <xdr:ext cx="405111" cy="259045"/>
    <xdr:sp macro="" textlink="">
      <xdr:nvSpPr>
        <xdr:cNvPr id="308" name="【福祉施設】&#10;有形固定資産減価償却率該当値テキスト"/>
        <xdr:cNvSpPr txBox="1"/>
      </xdr:nvSpPr>
      <xdr:spPr>
        <a:xfrm>
          <a:off x="4673600"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363</xdr:rowOff>
    </xdr:from>
    <xdr:to>
      <xdr:col>20</xdr:col>
      <xdr:colOff>38100</xdr:colOff>
      <xdr:row>85</xdr:row>
      <xdr:rowOff>101963</xdr:rowOff>
    </xdr:to>
    <xdr:sp macro="" textlink="">
      <xdr:nvSpPr>
        <xdr:cNvPr id="309" name="楕円 308"/>
        <xdr:cNvSpPr/>
      </xdr:nvSpPr>
      <xdr:spPr>
        <a:xfrm>
          <a:off x="3746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51163</xdr:rowOff>
    </xdr:from>
    <xdr:to>
      <xdr:col>24</xdr:col>
      <xdr:colOff>63500</xdr:colOff>
      <xdr:row>85</xdr:row>
      <xdr:rowOff>85452</xdr:rowOff>
    </xdr:to>
    <xdr:cxnSp macro="">
      <xdr:nvCxnSpPr>
        <xdr:cNvPr id="310" name="直線コネクタ 309"/>
        <xdr:cNvCxnSpPr/>
      </xdr:nvCxnSpPr>
      <xdr:spPr>
        <a:xfrm>
          <a:off x="3797300" y="146244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137523</xdr:rowOff>
    </xdr:from>
    <xdr:to>
      <xdr:col>15</xdr:col>
      <xdr:colOff>101600</xdr:colOff>
      <xdr:row>85</xdr:row>
      <xdr:rowOff>67673</xdr:rowOff>
    </xdr:to>
    <xdr:sp macro="" textlink="">
      <xdr:nvSpPr>
        <xdr:cNvPr id="311" name="楕円 310"/>
        <xdr:cNvSpPr/>
      </xdr:nvSpPr>
      <xdr:spPr>
        <a:xfrm>
          <a:off x="2857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16873</xdr:rowOff>
    </xdr:from>
    <xdr:to>
      <xdr:col>19</xdr:col>
      <xdr:colOff>177800</xdr:colOff>
      <xdr:row>85</xdr:row>
      <xdr:rowOff>51163</xdr:rowOff>
    </xdr:to>
    <xdr:cxnSp macro="">
      <xdr:nvCxnSpPr>
        <xdr:cNvPr id="312" name="直線コネクタ 311"/>
        <xdr:cNvCxnSpPr/>
      </xdr:nvCxnSpPr>
      <xdr:spPr>
        <a:xfrm>
          <a:off x="2908300" y="14590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103232</xdr:rowOff>
    </xdr:from>
    <xdr:to>
      <xdr:col>10</xdr:col>
      <xdr:colOff>165100</xdr:colOff>
      <xdr:row>85</xdr:row>
      <xdr:rowOff>33382</xdr:rowOff>
    </xdr:to>
    <xdr:sp macro="" textlink="">
      <xdr:nvSpPr>
        <xdr:cNvPr id="313" name="楕円 312"/>
        <xdr:cNvSpPr/>
      </xdr:nvSpPr>
      <xdr:spPr>
        <a:xfrm>
          <a:off x="1968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154032</xdr:rowOff>
    </xdr:from>
    <xdr:to>
      <xdr:col>15</xdr:col>
      <xdr:colOff>50800</xdr:colOff>
      <xdr:row>85</xdr:row>
      <xdr:rowOff>16873</xdr:rowOff>
    </xdr:to>
    <xdr:cxnSp macro="">
      <xdr:nvCxnSpPr>
        <xdr:cNvPr id="314" name="直線コネクタ 313"/>
        <xdr:cNvCxnSpPr/>
      </xdr:nvCxnSpPr>
      <xdr:spPr>
        <a:xfrm>
          <a:off x="2019300" y="145558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68943</xdr:rowOff>
    </xdr:from>
    <xdr:to>
      <xdr:col>6</xdr:col>
      <xdr:colOff>38100</xdr:colOff>
      <xdr:row>84</xdr:row>
      <xdr:rowOff>170543</xdr:rowOff>
    </xdr:to>
    <xdr:sp macro="" textlink="">
      <xdr:nvSpPr>
        <xdr:cNvPr id="315" name="楕円 314"/>
        <xdr:cNvSpPr/>
      </xdr:nvSpPr>
      <xdr:spPr>
        <a:xfrm>
          <a:off x="107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119743</xdr:rowOff>
    </xdr:from>
    <xdr:to>
      <xdr:col>10</xdr:col>
      <xdr:colOff>114300</xdr:colOff>
      <xdr:row>84</xdr:row>
      <xdr:rowOff>154032</xdr:rowOff>
    </xdr:to>
    <xdr:cxnSp macro="">
      <xdr:nvCxnSpPr>
        <xdr:cNvPr id="316" name="直線コネクタ 315"/>
        <xdr:cNvCxnSpPr/>
      </xdr:nvCxnSpPr>
      <xdr:spPr>
        <a:xfrm>
          <a:off x="1130300" y="145215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93090</xdr:rowOff>
    </xdr:from>
    <xdr:ext cx="405111" cy="259045"/>
    <xdr:sp macro="" textlink="">
      <xdr:nvSpPr>
        <xdr:cNvPr id="321" name="n_1mainValue【福祉施設】&#10;有形固定資産減価償却率"/>
        <xdr:cNvSpPr txBox="1"/>
      </xdr:nvSpPr>
      <xdr:spPr>
        <a:xfrm>
          <a:off x="35820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58800</xdr:rowOff>
    </xdr:from>
    <xdr:ext cx="405111" cy="259045"/>
    <xdr:sp macro="" textlink="">
      <xdr:nvSpPr>
        <xdr:cNvPr id="322" name="n_2mainValue【福祉施設】&#10;有形固定資産減価償却率"/>
        <xdr:cNvSpPr txBox="1"/>
      </xdr:nvSpPr>
      <xdr:spPr>
        <a:xfrm>
          <a:off x="2705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24509</xdr:rowOff>
    </xdr:from>
    <xdr:ext cx="405111" cy="259045"/>
    <xdr:sp macro="" textlink="">
      <xdr:nvSpPr>
        <xdr:cNvPr id="323" name="n_3mainValue【福祉施設】&#10;有形固定資産減価償却率"/>
        <xdr:cNvSpPr txBox="1"/>
      </xdr:nvSpPr>
      <xdr:spPr>
        <a:xfrm>
          <a:off x="1816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161670</xdr:rowOff>
    </xdr:from>
    <xdr:ext cx="405111" cy="259045"/>
    <xdr:sp macro="" textlink="">
      <xdr:nvSpPr>
        <xdr:cNvPr id="324" name="n_4mainValue【福祉施設】&#10;有形固定資産減価償却率"/>
        <xdr:cNvSpPr txBox="1"/>
      </xdr:nvSpPr>
      <xdr:spPr>
        <a:xfrm>
          <a:off x="927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161037</xdr:rowOff>
    </xdr:from>
    <xdr:to>
      <xdr:col>55</xdr:col>
      <xdr:colOff>50800</xdr:colOff>
      <xdr:row>86</xdr:row>
      <xdr:rowOff>91187</xdr:rowOff>
    </xdr:to>
    <xdr:sp macro="" textlink="">
      <xdr:nvSpPr>
        <xdr:cNvPr id="364" name="楕円 363"/>
        <xdr:cNvSpPr/>
      </xdr:nvSpPr>
      <xdr:spPr>
        <a:xfrm>
          <a:off x="104267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75964</xdr:rowOff>
    </xdr:from>
    <xdr:ext cx="469744" cy="259045"/>
    <xdr:sp macro="" textlink="">
      <xdr:nvSpPr>
        <xdr:cNvPr id="365" name="【福祉施設】&#10;一人当たり面積該当値テキスト"/>
        <xdr:cNvSpPr txBox="1"/>
      </xdr:nvSpPr>
      <xdr:spPr>
        <a:xfrm>
          <a:off x="10515600" y="1464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161798</xdr:rowOff>
    </xdr:from>
    <xdr:to>
      <xdr:col>50</xdr:col>
      <xdr:colOff>165100</xdr:colOff>
      <xdr:row>86</xdr:row>
      <xdr:rowOff>91948</xdr:rowOff>
    </xdr:to>
    <xdr:sp macro="" textlink="">
      <xdr:nvSpPr>
        <xdr:cNvPr id="366" name="楕円 365"/>
        <xdr:cNvSpPr/>
      </xdr:nvSpPr>
      <xdr:spPr>
        <a:xfrm>
          <a:off x="9588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40387</xdr:rowOff>
    </xdr:from>
    <xdr:to>
      <xdr:col>55</xdr:col>
      <xdr:colOff>0</xdr:colOff>
      <xdr:row>86</xdr:row>
      <xdr:rowOff>41148</xdr:rowOff>
    </xdr:to>
    <xdr:cxnSp macro="">
      <xdr:nvCxnSpPr>
        <xdr:cNvPr id="367" name="直線コネクタ 366"/>
        <xdr:cNvCxnSpPr/>
      </xdr:nvCxnSpPr>
      <xdr:spPr>
        <a:xfrm flipV="1">
          <a:off x="9639300" y="14785087"/>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167894</xdr:rowOff>
    </xdr:from>
    <xdr:to>
      <xdr:col>46</xdr:col>
      <xdr:colOff>38100</xdr:colOff>
      <xdr:row>86</xdr:row>
      <xdr:rowOff>98044</xdr:rowOff>
    </xdr:to>
    <xdr:sp macro="" textlink="">
      <xdr:nvSpPr>
        <xdr:cNvPr id="368" name="楕円 367"/>
        <xdr:cNvSpPr/>
      </xdr:nvSpPr>
      <xdr:spPr>
        <a:xfrm>
          <a:off x="8699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41148</xdr:rowOff>
    </xdr:from>
    <xdr:to>
      <xdr:col>50</xdr:col>
      <xdr:colOff>114300</xdr:colOff>
      <xdr:row>86</xdr:row>
      <xdr:rowOff>47244</xdr:rowOff>
    </xdr:to>
    <xdr:cxnSp macro="">
      <xdr:nvCxnSpPr>
        <xdr:cNvPr id="369" name="直線コネクタ 368"/>
        <xdr:cNvCxnSpPr/>
      </xdr:nvCxnSpPr>
      <xdr:spPr>
        <a:xfrm flipV="1">
          <a:off x="8750300" y="1478584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167894</xdr:rowOff>
    </xdr:from>
    <xdr:to>
      <xdr:col>41</xdr:col>
      <xdr:colOff>101600</xdr:colOff>
      <xdr:row>86</xdr:row>
      <xdr:rowOff>98044</xdr:rowOff>
    </xdr:to>
    <xdr:sp macro="" textlink="">
      <xdr:nvSpPr>
        <xdr:cNvPr id="370" name="楕円 369"/>
        <xdr:cNvSpPr/>
      </xdr:nvSpPr>
      <xdr:spPr>
        <a:xfrm>
          <a:off x="7810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47244</xdr:rowOff>
    </xdr:from>
    <xdr:to>
      <xdr:col>45</xdr:col>
      <xdr:colOff>177800</xdr:colOff>
      <xdr:row>86</xdr:row>
      <xdr:rowOff>47244</xdr:rowOff>
    </xdr:to>
    <xdr:cxnSp macro="">
      <xdr:nvCxnSpPr>
        <xdr:cNvPr id="371" name="直線コネクタ 370"/>
        <xdr:cNvCxnSpPr/>
      </xdr:nvCxnSpPr>
      <xdr:spPr>
        <a:xfrm>
          <a:off x="7861300" y="14791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254</xdr:rowOff>
    </xdr:from>
    <xdr:to>
      <xdr:col>36</xdr:col>
      <xdr:colOff>165100</xdr:colOff>
      <xdr:row>86</xdr:row>
      <xdr:rowOff>101854</xdr:rowOff>
    </xdr:to>
    <xdr:sp macro="" textlink="">
      <xdr:nvSpPr>
        <xdr:cNvPr id="372" name="楕円 371"/>
        <xdr:cNvSpPr/>
      </xdr:nvSpPr>
      <xdr:spPr>
        <a:xfrm>
          <a:off x="6921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47244</xdr:rowOff>
    </xdr:from>
    <xdr:to>
      <xdr:col>41</xdr:col>
      <xdr:colOff>50800</xdr:colOff>
      <xdr:row>86</xdr:row>
      <xdr:rowOff>51054</xdr:rowOff>
    </xdr:to>
    <xdr:cxnSp macro="">
      <xdr:nvCxnSpPr>
        <xdr:cNvPr id="373" name="直線コネクタ 372"/>
        <xdr:cNvCxnSpPr/>
      </xdr:nvCxnSpPr>
      <xdr:spPr>
        <a:xfrm flipV="1">
          <a:off x="6972300" y="147919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83075</xdr:rowOff>
    </xdr:from>
    <xdr:ext cx="469744" cy="259045"/>
    <xdr:sp macro="" textlink="">
      <xdr:nvSpPr>
        <xdr:cNvPr id="378" name="n_1mainValue【福祉施設】&#10;一人当たり面積"/>
        <xdr:cNvSpPr txBox="1"/>
      </xdr:nvSpPr>
      <xdr:spPr>
        <a:xfrm>
          <a:off x="93917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89171</xdr:rowOff>
    </xdr:from>
    <xdr:ext cx="469744" cy="259045"/>
    <xdr:sp macro="" textlink="">
      <xdr:nvSpPr>
        <xdr:cNvPr id="379" name="n_2mainValue【福祉施設】&#10;一人当たり面積"/>
        <xdr:cNvSpPr txBox="1"/>
      </xdr:nvSpPr>
      <xdr:spPr>
        <a:xfrm>
          <a:off x="85154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89171</xdr:rowOff>
    </xdr:from>
    <xdr:ext cx="469744" cy="259045"/>
    <xdr:sp macro="" textlink="">
      <xdr:nvSpPr>
        <xdr:cNvPr id="380" name="n_3mainValue【福祉施設】&#10;一人当たり面積"/>
        <xdr:cNvSpPr txBox="1"/>
      </xdr:nvSpPr>
      <xdr:spPr>
        <a:xfrm>
          <a:off x="76264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92981</xdr:rowOff>
    </xdr:from>
    <xdr:ext cx="469744" cy="259045"/>
    <xdr:sp macro="" textlink="">
      <xdr:nvSpPr>
        <xdr:cNvPr id="381" name="n_4mainValue【福祉施設】&#10;一人当たり面積"/>
        <xdr:cNvSpPr txBox="1"/>
      </xdr:nvSpPr>
      <xdr:spPr>
        <a:xfrm>
          <a:off x="6737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411" name="【市民会館】&#10;有形固定資産減価償却率平均値テキスト"/>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147320</xdr:rowOff>
    </xdr:from>
    <xdr:to>
      <xdr:col>24</xdr:col>
      <xdr:colOff>114300</xdr:colOff>
      <xdr:row>103</xdr:row>
      <xdr:rowOff>77470</xdr:rowOff>
    </xdr:to>
    <xdr:sp macro="" textlink="">
      <xdr:nvSpPr>
        <xdr:cNvPr id="422" name="楕円 421"/>
        <xdr:cNvSpPr/>
      </xdr:nvSpPr>
      <xdr:spPr>
        <a:xfrm>
          <a:off x="4584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170197</xdr:rowOff>
    </xdr:from>
    <xdr:ext cx="405111" cy="259045"/>
    <xdr:sp macro="" textlink="">
      <xdr:nvSpPr>
        <xdr:cNvPr id="423" name="【市民会館】&#10;有形固定資産減価償却率該当値テキスト"/>
        <xdr:cNvSpPr txBox="1"/>
      </xdr:nvSpPr>
      <xdr:spPr>
        <a:xfrm>
          <a:off x="4673600"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424" name="楕円 423"/>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156211</xdr:rowOff>
    </xdr:from>
    <xdr:to>
      <xdr:col>24</xdr:col>
      <xdr:colOff>63500</xdr:colOff>
      <xdr:row>103</xdr:row>
      <xdr:rowOff>26670</xdr:rowOff>
    </xdr:to>
    <xdr:cxnSp macro="">
      <xdr:nvCxnSpPr>
        <xdr:cNvPr id="425" name="直線コネクタ 424"/>
        <xdr:cNvCxnSpPr/>
      </xdr:nvCxnSpPr>
      <xdr:spPr>
        <a:xfrm>
          <a:off x="3797300" y="176441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63500</xdr:rowOff>
    </xdr:from>
    <xdr:to>
      <xdr:col>15</xdr:col>
      <xdr:colOff>101600</xdr:colOff>
      <xdr:row>102</xdr:row>
      <xdr:rowOff>165100</xdr:rowOff>
    </xdr:to>
    <xdr:sp macro="" textlink="">
      <xdr:nvSpPr>
        <xdr:cNvPr id="426" name="楕円 425"/>
        <xdr:cNvSpPr/>
      </xdr:nvSpPr>
      <xdr:spPr>
        <a:xfrm>
          <a:off x="2857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102</xdr:row>
      <xdr:rowOff>156211</xdr:rowOff>
    </xdr:to>
    <xdr:cxnSp macro="">
      <xdr:nvCxnSpPr>
        <xdr:cNvPr id="427" name="直線コネクタ 426"/>
        <xdr:cNvCxnSpPr/>
      </xdr:nvCxnSpPr>
      <xdr:spPr>
        <a:xfrm>
          <a:off x="2908300" y="176022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63500</xdr:rowOff>
    </xdr:from>
    <xdr:to>
      <xdr:col>10</xdr:col>
      <xdr:colOff>165100</xdr:colOff>
      <xdr:row>102</xdr:row>
      <xdr:rowOff>165100</xdr:rowOff>
    </xdr:to>
    <xdr:sp macro="" textlink="">
      <xdr:nvSpPr>
        <xdr:cNvPr id="428" name="楕円 427"/>
        <xdr:cNvSpPr/>
      </xdr:nvSpPr>
      <xdr:spPr>
        <a:xfrm>
          <a:off x="1968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114300</xdr:rowOff>
    </xdr:from>
    <xdr:to>
      <xdr:col>15</xdr:col>
      <xdr:colOff>50800</xdr:colOff>
      <xdr:row>102</xdr:row>
      <xdr:rowOff>114300</xdr:rowOff>
    </xdr:to>
    <xdr:cxnSp macro="">
      <xdr:nvCxnSpPr>
        <xdr:cNvPr id="429" name="直線コネクタ 428"/>
        <xdr:cNvCxnSpPr/>
      </xdr:nvCxnSpPr>
      <xdr:spPr>
        <a:xfrm>
          <a:off x="2019300" y="1760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21589</xdr:rowOff>
    </xdr:from>
    <xdr:to>
      <xdr:col>6</xdr:col>
      <xdr:colOff>38100</xdr:colOff>
      <xdr:row>102</xdr:row>
      <xdr:rowOff>123189</xdr:rowOff>
    </xdr:to>
    <xdr:sp macro="" textlink="">
      <xdr:nvSpPr>
        <xdr:cNvPr id="430" name="楕円 429"/>
        <xdr:cNvSpPr/>
      </xdr:nvSpPr>
      <xdr:spPr>
        <a:xfrm>
          <a:off x="1079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72389</xdr:rowOff>
    </xdr:from>
    <xdr:to>
      <xdr:col>10</xdr:col>
      <xdr:colOff>114300</xdr:colOff>
      <xdr:row>102</xdr:row>
      <xdr:rowOff>114300</xdr:rowOff>
    </xdr:to>
    <xdr:cxnSp macro="">
      <xdr:nvCxnSpPr>
        <xdr:cNvPr id="431" name="直線コネクタ 430"/>
        <xdr:cNvCxnSpPr/>
      </xdr:nvCxnSpPr>
      <xdr:spPr>
        <a:xfrm>
          <a:off x="1130300" y="17560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32402</xdr:rowOff>
    </xdr:from>
    <xdr:ext cx="405111" cy="259045"/>
    <xdr:sp macro="" textlink="">
      <xdr:nvSpPr>
        <xdr:cNvPr id="432" name="n_1aveValue【市民会館】&#10;有形固定資産減価償却率"/>
        <xdr:cNvSpPr txBox="1"/>
      </xdr:nvSpPr>
      <xdr:spPr>
        <a:xfrm>
          <a:off x="3582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433" name="n_2aveValue【市民会館】&#10;有形固定資産減価償却率"/>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434" name="n_3aveValue【市民会館】&#10;有形固定資産減価償却率"/>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102888</xdr:rowOff>
    </xdr:from>
    <xdr:ext cx="405111" cy="259045"/>
    <xdr:sp macro="" textlink="">
      <xdr:nvSpPr>
        <xdr:cNvPr id="435" name="n_4aveValue【市民会館】&#10;有形固定資産減価償却率"/>
        <xdr:cNvSpPr txBox="1"/>
      </xdr:nvSpPr>
      <xdr:spPr>
        <a:xfrm>
          <a:off x="927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52088</xdr:rowOff>
    </xdr:from>
    <xdr:ext cx="405111" cy="259045"/>
    <xdr:sp macro="" textlink="">
      <xdr:nvSpPr>
        <xdr:cNvPr id="436" name="n_1mainValue【市民会館】&#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10177</xdr:rowOff>
    </xdr:from>
    <xdr:ext cx="405111" cy="259045"/>
    <xdr:sp macro="" textlink="">
      <xdr:nvSpPr>
        <xdr:cNvPr id="437" name="n_2mainValue【市民会館】&#10;有形固定資産減価償却率"/>
        <xdr:cNvSpPr txBox="1"/>
      </xdr:nvSpPr>
      <xdr:spPr>
        <a:xfrm>
          <a:off x="2705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10177</xdr:rowOff>
    </xdr:from>
    <xdr:ext cx="405111" cy="259045"/>
    <xdr:sp macro="" textlink="">
      <xdr:nvSpPr>
        <xdr:cNvPr id="438" name="n_3mainValue【市民会館】&#10;有形固定資産減価償却率"/>
        <xdr:cNvSpPr txBox="1"/>
      </xdr:nvSpPr>
      <xdr:spPr>
        <a:xfrm>
          <a:off x="1816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139716</xdr:rowOff>
    </xdr:from>
    <xdr:ext cx="405111" cy="259045"/>
    <xdr:sp macro="" textlink="">
      <xdr:nvSpPr>
        <xdr:cNvPr id="439" name="n_4mainValue【市民会館】&#10;有形固定資産減価償却率"/>
        <xdr:cNvSpPr txBox="1"/>
      </xdr:nvSpPr>
      <xdr:spPr>
        <a:xfrm>
          <a:off x="927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122937</xdr:rowOff>
    </xdr:from>
    <xdr:to>
      <xdr:col>55</xdr:col>
      <xdr:colOff>50800</xdr:colOff>
      <xdr:row>107</xdr:row>
      <xdr:rowOff>53087</xdr:rowOff>
    </xdr:to>
    <xdr:sp macro="" textlink="">
      <xdr:nvSpPr>
        <xdr:cNvPr id="479" name="楕円 478"/>
        <xdr:cNvSpPr/>
      </xdr:nvSpPr>
      <xdr:spPr>
        <a:xfrm>
          <a:off x="10426700" y="182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101364</xdr:rowOff>
    </xdr:from>
    <xdr:ext cx="469744" cy="259045"/>
    <xdr:sp macro="" textlink="">
      <xdr:nvSpPr>
        <xdr:cNvPr id="480" name="【市民会館】&#10;一人当たり面積該当値テキスト"/>
        <xdr:cNvSpPr txBox="1"/>
      </xdr:nvSpPr>
      <xdr:spPr>
        <a:xfrm>
          <a:off x="10515600" y="1827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481" name="楕円 480"/>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2287</xdr:rowOff>
    </xdr:from>
    <xdr:to>
      <xdr:col>55</xdr:col>
      <xdr:colOff>0</xdr:colOff>
      <xdr:row>107</xdr:row>
      <xdr:rowOff>7620</xdr:rowOff>
    </xdr:to>
    <xdr:cxnSp macro="">
      <xdr:nvCxnSpPr>
        <xdr:cNvPr id="482" name="直線コネクタ 481"/>
        <xdr:cNvCxnSpPr/>
      </xdr:nvCxnSpPr>
      <xdr:spPr>
        <a:xfrm flipV="1">
          <a:off x="9639300" y="18347437"/>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155702</xdr:rowOff>
    </xdr:from>
    <xdr:to>
      <xdr:col>46</xdr:col>
      <xdr:colOff>38100</xdr:colOff>
      <xdr:row>107</xdr:row>
      <xdr:rowOff>85852</xdr:rowOff>
    </xdr:to>
    <xdr:sp macro="" textlink="">
      <xdr:nvSpPr>
        <xdr:cNvPr id="483" name="楕円 482"/>
        <xdr:cNvSpPr/>
      </xdr:nvSpPr>
      <xdr:spPr>
        <a:xfrm>
          <a:off x="8699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35052</xdr:rowOff>
    </xdr:to>
    <xdr:cxnSp macro="">
      <xdr:nvCxnSpPr>
        <xdr:cNvPr id="484" name="直線コネクタ 483"/>
        <xdr:cNvCxnSpPr/>
      </xdr:nvCxnSpPr>
      <xdr:spPr>
        <a:xfrm flipV="1">
          <a:off x="8750300" y="183527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154939</xdr:rowOff>
    </xdr:from>
    <xdr:to>
      <xdr:col>41</xdr:col>
      <xdr:colOff>101600</xdr:colOff>
      <xdr:row>107</xdr:row>
      <xdr:rowOff>85089</xdr:rowOff>
    </xdr:to>
    <xdr:sp macro="" textlink="">
      <xdr:nvSpPr>
        <xdr:cNvPr id="485" name="楕円 484"/>
        <xdr:cNvSpPr/>
      </xdr:nvSpPr>
      <xdr:spPr>
        <a:xfrm>
          <a:off x="781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34289</xdr:rowOff>
    </xdr:from>
    <xdr:to>
      <xdr:col>45</xdr:col>
      <xdr:colOff>177800</xdr:colOff>
      <xdr:row>107</xdr:row>
      <xdr:rowOff>35052</xdr:rowOff>
    </xdr:to>
    <xdr:cxnSp macro="">
      <xdr:nvCxnSpPr>
        <xdr:cNvPr id="486" name="直線コネクタ 485"/>
        <xdr:cNvCxnSpPr/>
      </xdr:nvCxnSpPr>
      <xdr:spPr>
        <a:xfrm>
          <a:off x="7861300" y="183794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87" name="楕円 486"/>
        <xdr:cNvSpPr/>
      </xdr:nvSpPr>
      <xdr:spPr>
        <a:xfrm>
          <a:off x="6921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28194</xdr:rowOff>
    </xdr:from>
    <xdr:to>
      <xdr:col>41</xdr:col>
      <xdr:colOff>50800</xdr:colOff>
      <xdr:row>107</xdr:row>
      <xdr:rowOff>34289</xdr:rowOff>
    </xdr:to>
    <xdr:cxnSp macro="">
      <xdr:nvCxnSpPr>
        <xdr:cNvPr id="488" name="直線コネクタ 487"/>
        <xdr:cNvCxnSpPr/>
      </xdr:nvCxnSpPr>
      <xdr:spPr>
        <a:xfrm>
          <a:off x="6972300" y="1837334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90"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491" name="n_3aveValue【市民会館】&#10;一人当たり面積"/>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49547</xdr:rowOff>
    </xdr:from>
    <xdr:ext cx="469744" cy="259045"/>
    <xdr:sp macro="" textlink="">
      <xdr:nvSpPr>
        <xdr:cNvPr id="493" name="n_1mainValue【市民会館】&#10;一人当たり面積"/>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102379</xdr:rowOff>
    </xdr:from>
    <xdr:ext cx="469744" cy="259045"/>
    <xdr:sp macro="" textlink="">
      <xdr:nvSpPr>
        <xdr:cNvPr id="494" name="n_2mainValue【市民会館】&#10;一人当たり面積"/>
        <xdr:cNvSpPr txBox="1"/>
      </xdr:nvSpPr>
      <xdr:spPr>
        <a:xfrm>
          <a:off x="8515427" y="181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101616</xdr:rowOff>
    </xdr:from>
    <xdr:ext cx="469744" cy="259045"/>
    <xdr:sp macro="" textlink="">
      <xdr:nvSpPr>
        <xdr:cNvPr id="495" name="n_3mainValue【市民会館】&#10;一人当たり面積"/>
        <xdr:cNvSpPr txBox="1"/>
      </xdr:nvSpPr>
      <xdr:spPr>
        <a:xfrm>
          <a:off x="7626427"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496" name="n_4mainValue【市民会館】&#10;一人当たり面積"/>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157662</xdr:rowOff>
    </xdr:from>
    <xdr:to>
      <xdr:col>85</xdr:col>
      <xdr:colOff>177800</xdr:colOff>
      <xdr:row>40</xdr:row>
      <xdr:rowOff>87812</xdr:rowOff>
    </xdr:to>
    <xdr:sp macro="" textlink="">
      <xdr:nvSpPr>
        <xdr:cNvPr id="538" name="楕円 537"/>
        <xdr:cNvSpPr/>
      </xdr:nvSpPr>
      <xdr:spPr>
        <a:xfrm>
          <a:off x="16268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136089</xdr:rowOff>
    </xdr:from>
    <xdr:ext cx="405111" cy="259045"/>
    <xdr:sp macro="" textlink="">
      <xdr:nvSpPr>
        <xdr:cNvPr id="539" name="【一般廃棄物処理施設】&#10;有形固定資産減価償却率該当値テキスト"/>
        <xdr:cNvSpPr txBox="1"/>
      </xdr:nvSpPr>
      <xdr:spPr>
        <a:xfrm>
          <a:off x="16357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113574</xdr:rowOff>
    </xdr:from>
    <xdr:to>
      <xdr:col>81</xdr:col>
      <xdr:colOff>101600</xdr:colOff>
      <xdr:row>40</xdr:row>
      <xdr:rowOff>43724</xdr:rowOff>
    </xdr:to>
    <xdr:sp macro="" textlink="">
      <xdr:nvSpPr>
        <xdr:cNvPr id="540" name="楕円 539"/>
        <xdr:cNvSpPr/>
      </xdr:nvSpPr>
      <xdr:spPr>
        <a:xfrm>
          <a:off x="15430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164374</xdr:rowOff>
    </xdr:from>
    <xdr:to>
      <xdr:col>85</xdr:col>
      <xdr:colOff>127000</xdr:colOff>
      <xdr:row>40</xdr:row>
      <xdr:rowOff>37012</xdr:rowOff>
    </xdr:to>
    <xdr:cxnSp macro="">
      <xdr:nvCxnSpPr>
        <xdr:cNvPr id="541" name="直線コネクタ 540"/>
        <xdr:cNvCxnSpPr/>
      </xdr:nvCxnSpPr>
      <xdr:spPr>
        <a:xfrm>
          <a:off x="15481300" y="68509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149497</xdr:rowOff>
    </xdr:from>
    <xdr:to>
      <xdr:col>76</xdr:col>
      <xdr:colOff>165100</xdr:colOff>
      <xdr:row>40</xdr:row>
      <xdr:rowOff>79647</xdr:rowOff>
    </xdr:to>
    <xdr:sp macro="" textlink="">
      <xdr:nvSpPr>
        <xdr:cNvPr id="542" name="楕円 541"/>
        <xdr:cNvSpPr/>
      </xdr:nvSpPr>
      <xdr:spPr>
        <a:xfrm>
          <a:off x="14541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164374</xdr:rowOff>
    </xdr:from>
    <xdr:to>
      <xdr:col>81</xdr:col>
      <xdr:colOff>50800</xdr:colOff>
      <xdr:row>40</xdr:row>
      <xdr:rowOff>28847</xdr:rowOff>
    </xdr:to>
    <xdr:cxnSp macro="">
      <xdr:nvCxnSpPr>
        <xdr:cNvPr id="543" name="直線コネクタ 542"/>
        <xdr:cNvCxnSpPr/>
      </xdr:nvCxnSpPr>
      <xdr:spPr>
        <a:xfrm flipV="1">
          <a:off x="14592300" y="68509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544" name="楕円 543"/>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152944</xdr:rowOff>
    </xdr:from>
    <xdr:to>
      <xdr:col>76</xdr:col>
      <xdr:colOff>114300</xdr:colOff>
      <xdr:row>40</xdr:row>
      <xdr:rowOff>28847</xdr:rowOff>
    </xdr:to>
    <xdr:cxnSp macro="">
      <xdr:nvCxnSpPr>
        <xdr:cNvPr id="545" name="直線コネクタ 544"/>
        <xdr:cNvCxnSpPr/>
      </xdr:nvCxnSpPr>
      <xdr:spPr>
        <a:xfrm>
          <a:off x="13703300" y="68394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58057</xdr:rowOff>
    </xdr:from>
    <xdr:to>
      <xdr:col>67</xdr:col>
      <xdr:colOff>101600</xdr:colOff>
      <xdr:row>39</xdr:row>
      <xdr:rowOff>159657</xdr:rowOff>
    </xdr:to>
    <xdr:sp macro="" textlink="">
      <xdr:nvSpPr>
        <xdr:cNvPr id="546" name="楕円 545"/>
        <xdr:cNvSpPr/>
      </xdr:nvSpPr>
      <xdr:spPr>
        <a:xfrm>
          <a:off x="12763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108857</xdr:rowOff>
    </xdr:from>
    <xdr:to>
      <xdr:col>71</xdr:col>
      <xdr:colOff>177800</xdr:colOff>
      <xdr:row>39</xdr:row>
      <xdr:rowOff>152944</xdr:rowOff>
    </xdr:to>
    <xdr:cxnSp macro="">
      <xdr:nvCxnSpPr>
        <xdr:cNvPr id="547" name="直線コネクタ 546"/>
        <xdr:cNvCxnSpPr/>
      </xdr:nvCxnSpPr>
      <xdr:spPr>
        <a:xfrm>
          <a:off x="12814300" y="67954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8"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549"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550"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1"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34851</xdr:rowOff>
    </xdr:from>
    <xdr:ext cx="405111" cy="259045"/>
    <xdr:sp macro="" textlink="">
      <xdr:nvSpPr>
        <xdr:cNvPr id="552" name="n_1mainValue【一般廃棄物処理施設】&#10;有形固定資産減価償却率"/>
        <xdr:cNvSpPr txBox="1"/>
      </xdr:nvSpPr>
      <xdr:spPr>
        <a:xfrm>
          <a:off x="15266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70774</xdr:rowOff>
    </xdr:from>
    <xdr:ext cx="405111" cy="259045"/>
    <xdr:sp macro="" textlink="">
      <xdr:nvSpPr>
        <xdr:cNvPr id="553" name="n_2mainValue【一般廃棄物処理施設】&#10;有形固定資産減価償却率"/>
        <xdr:cNvSpPr txBox="1"/>
      </xdr:nvSpPr>
      <xdr:spPr>
        <a:xfrm>
          <a:off x="14389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554" name="n_3mainValue【一般廃棄物処理施設】&#10;有形固定資産減価償却率"/>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150784</xdr:rowOff>
    </xdr:from>
    <xdr:ext cx="405111" cy="259045"/>
    <xdr:sp macro="" textlink="">
      <xdr:nvSpPr>
        <xdr:cNvPr id="555" name="n_4mainValue【一般廃棄物処理施設】&#10;有形固定資産減価償却率"/>
        <xdr:cNvSpPr txBox="1"/>
      </xdr:nvSpPr>
      <xdr:spPr>
        <a:xfrm>
          <a:off x="12611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584"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89460</xdr:rowOff>
    </xdr:from>
    <xdr:to>
      <xdr:col>116</xdr:col>
      <xdr:colOff>114300</xdr:colOff>
      <xdr:row>42</xdr:row>
      <xdr:rowOff>19610</xdr:rowOff>
    </xdr:to>
    <xdr:sp macro="" textlink="">
      <xdr:nvSpPr>
        <xdr:cNvPr id="595" name="楕円 594"/>
        <xdr:cNvSpPr/>
      </xdr:nvSpPr>
      <xdr:spPr>
        <a:xfrm>
          <a:off x="22110700" y="71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34377" cy="259045"/>
    <xdr:sp macro="" textlink="">
      <xdr:nvSpPr>
        <xdr:cNvPr id="596" name="【一般廃棄物処理施設】&#10;一人当たり有形固定資産（償却資産）額該当値テキスト"/>
        <xdr:cNvSpPr txBox="1"/>
      </xdr:nvSpPr>
      <xdr:spPr>
        <a:xfrm>
          <a:off x="22199600" y="70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86789</xdr:rowOff>
    </xdr:from>
    <xdr:to>
      <xdr:col>112</xdr:col>
      <xdr:colOff>38100</xdr:colOff>
      <xdr:row>42</xdr:row>
      <xdr:rowOff>16939</xdr:rowOff>
    </xdr:to>
    <xdr:sp macro="" textlink="">
      <xdr:nvSpPr>
        <xdr:cNvPr id="597" name="楕円 596"/>
        <xdr:cNvSpPr/>
      </xdr:nvSpPr>
      <xdr:spPr>
        <a:xfrm>
          <a:off x="21272500" y="71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137589</xdr:rowOff>
    </xdr:from>
    <xdr:to>
      <xdr:col>116</xdr:col>
      <xdr:colOff>63500</xdr:colOff>
      <xdr:row>41</xdr:row>
      <xdr:rowOff>140260</xdr:rowOff>
    </xdr:to>
    <xdr:cxnSp macro="">
      <xdr:nvCxnSpPr>
        <xdr:cNvPr id="598" name="直線コネクタ 597"/>
        <xdr:cNvCxnSpPr/>
      </xdr:nvCxnSpPr>
      <xdr:spPr>
        <a:xfrm>
          <a:off x="21323300" y="7167039"/>
          <a:ext cx="8382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70526</xdr:rowOff>
    </xdr:from>
    <xdr:to>
      <xdr:col>107</xdr:col>
      <xdr:colOff>101600</xdr:colOff>
      <xdr:row>42</xdr:row>
      <xdr:rowOff>676</xdr:rowOff>
    </xdr:to>
    <xdr:sp macro="" textlink="">
      <xdr:nvSpPr>
        <xdr:cNvPr id="599" name="楕円 598"/>
        <xdr:cNvSpPr/>
      </xdr:nvSpPr>
      <xdr:spPr>
        <a:xfrm>
          <a:off x="20383500" y="70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121326</xdr:rowOff>
    </xdr:from>
    <xdr:to>
      <xdr:col>111</xdr:col>
      <xdr:colOff>177800</xdr:colOff>
      <xdr:row>41</xdr:row>
      <xdr:rowOff>137589</xdr:rowOff>
    </xdr:to>
    <xdr:cxnSp macro="">
      <xdr:nvCxnSpPr>
        <xdr:cNvPr id="600" name="直線コネクタ 599"/>
        <xdr:cNvCxnSpPr/>
      </xdr:nvCxnSpPr>
      <xdr:spPr>
        <a:xfrm>
          <a:off x="20434300" y="7150776"/>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70986</xdr:rowOff>
    </xdr:from>
    <xdr:to>
      <xdr:col>102</xdr:col>
      <xdr:colOff>165100</xdr:colOff>
      <xdr:row>42</xdr:row>
      <xdr:rowOff>1136</xdr:rowOff>
    </xdr:to>
    <xdr:sp macro="" textlink="">
      <xdr:nvSpPr>
        <xdr:cNvPr id="601" name="楕円 600"/>
        <xdr:cNvSpPr/>
      </xdr:nvSpPr>
      <xdr:spPr>
        <a:xfrm>
          <a:off x="19494500" y="71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121326</xdr:rowOff>
    </xdr:from>
    <xdr:to>
      <xdr:col>107</xdr:col>
      <xdr:colOff>50800</xdr:colOff>
      <xdr:row>41</xdr:row>
      <xdr:rowOff>121786</xdr:rowOff>
    </xdr:to>
    <xdr:cxnSp macro="">
      <xdr:nvCxnSpPr>
        <xdr:cNvPr id="602" name="直線コネクタ 601"/>
        <xdr:cNvCxnSpPr/>
      </xdr:nvCxnSpPr>
      <xdr:spPr>
        <a:xfrm flipV="1">
          <a:off x="19545300" y="7150776"/>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65684</xdr:rowOff>
    </xdr:from>
    <xdr:to>
      <xdr:col>98</xdr:col>
      <xdr:colOff>38100</xdr:colOff>
      <xdr:row>41</xdr:row>
      <xdr:rowOff>167284</xdr:rowOff>
    </xdr:to>
    <xdr:sp macro="" textlink="">
      <xdr:nvSpPr>
        <xdr:cNvPr id="603" name="楕円 602"/>
        <xdr:cNvSpPr/>
      </xdr:nvSpPr>
      <xdr:spPr>
        <a:xfrm>
          <a:off x="18605500" y="70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116484</xdr:rowOff>
    </xdr:from>
    <xdr:to>
      <xdr:col>102</xdr:col>
      <xdr:colOff>114300</xdr:colOff>
      <xdr:row>41</xdr:row>
      <xdr:rowOff>121786</xdr:rowOff>
    </xdr:to>
    <xdr:cxnSp macro="">
      <xdr:nvCxnSpPr>
        <xdr:cNvPr id="604" name="直線コネクタ 603"/>
        <xdr:cNvCxnSpPr/>
      </xdr:nvCxnSpPr>
      <xdr:spPr>
        <a:xfrm>
          <a:off x="18656300" y="7145934"/>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605"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606"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607"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608"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8066</xdr:rowOff>
    </xdr:from>
    <xdr:ext cx="534377" cy="259045"/>
    <xdr:sp macro="" textlink="">
      <xdr:nvSpPr>
        <xdr:cNvPr id="609" name="n_1mainValue【一般廃棄物処理施設】&#10;一人当たり有形固定資産（償却資産）額"/>
        <xdr:cNvSpPr txBox="1"/>
      </xdr:nvSpPr>
      <xdr:spPr>
        <a:xfrm>
          <a:off x="21043411" y="720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163253</xdr:rowOff>
    </xdr:from>
    <xdr:ext cx="599010" cy="259045"/>
    <xdr:sp macro="" textlink="">
      <xdr:nvSpPr>
        <xdr:cNvPr id="610" name="n_2mainValue【一般廃棄物処理施設】&#10;一人当たり有形固定資産（償却資産）額"/>
        <xdr:cNvSpPr txBox="1"/>
      </xdr:nvSpPr>
      <xdr:spPr>
        <a:xfrm>
          <a:off x="20134795" y="719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163713</xdr:rowOff>
    </xdr:from>
    <xdr:ext cx="599010" cy="259045"/>
    <xdr:sp macro="" textlink="">
      <xdr:nvSpPr>
        <xdr:cNvPr id="611" name="n_3mainValue【一般廃棄物処理施設】&#10;一人当たり有形固定資産（償却資産）額"/>
        <xdr:cNvSpPr txBox="1"/>
      </xdr:nvSpPr>
      <xdr:spPr>
        <a:xfrm>
          <a:off x="19245795" y="719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158411</xdr:rowOff>
    </xdr:from>
    <xdr:ext cx="599010" cy="259045"/>
    <xdr:sp macro="" textlink="">
      <xdr:nvSpPr>
        <xdr:cNvPr id="612" name="n_4mainValue【一般廃棄物処理施設】&#10;一人当たり有形固定資産（償却資産）額"/>
        <xdr:cNvSpPr txBox="1"/>
      </xdr:nvSpPr>
      <xdr:spPr>
        <a:xfrm>
          <a:off x="18356795" y="718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54" name="直線コネクタ 653"/>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7"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8" name="直線コネクタ 657"/>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659" name="【消防施設】&#10;有形固定資産減価償却率平均値テキスト"/>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60" name="フローチャート: 判断 659"/>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61" name="フローチャート: 判断 660"/>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2" name="フローチャート: 判断 661"/>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63" name="フローチャート: 判断 662"/>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664" name="フローチャート: 判断 663"/>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670" name="楕円 669"/>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671" name="【消防施設】&#10;有形固定資産減価償却率該当値テキスト"/>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95069</xdr:rowOff>
    </xdr:from>
    <xdr:to>
      <xdr:col>81</xdr:col>
      <xdr:colOff>101600</xdr:colOff>
      <xdr:row>84</xdr:row>
      <xdr:rowOff>25219</xdr:rowOff>
    </xdr:to>
    <xdr:sp macro="" textlink="">
      <xdr:nvSpPr>
        <xdr:cNvPr id="672" name="楕円 671"/>
        <xdr:cNvSpPr/>
      </xdr:nvSpPr>
      <xdr:spPr>
        <a:xfrm>
          <a:off x="15430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145869</xdr:rowOff>
    </xdr:from>
    <xdr:to>
      <xdr:col>85</xdr:col>
      <xdr:colOff>127000</xdr:colOff>
      <xdr:row>84</xdr:row>
      <xdr:rowOff>3811</xdr:rowOff>
    </xdr:to>
    <xdr:cxnSp macro="">
      <xdr:nvCxnSpPr>
        <xdr:cNvPr id="673" name="直線コネクタ 672"/>
        <xdr:cNvCxnSpPr/>
      </xdr:nvCxnSpPr>
      <xdr:spPr>
        <a:xfrm>
          <a:off x="15481300" y="1437621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60779</xdr:rowOff>
    </xdr:from>
    <xdr:to>
      <xdr:col>76</xdr:col>
      <xdr:colOff>165100</xdr:colOff>
      <xdr:row>83</xdr:row>
      <xdr:rowOff>162379</xdr:rowOff>
    </xdr:to>
    <xdr:sp macro="" textlink="">
      <xdr:nvSpPr>
        <xdr:cNvPr id="674" name="楕円 673"/>
        <xdr:cNvSpPr/>
      </xdr:nvSpPr>
      <xdr:spPr>
        <a:xfrm>
          <a:off x="14541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111579</xdr:rowOff>
    </xdr:from>
    <xdr:to>
      <xdr:col>81</xdr:col>
      <xdr:colOff>50800</xdr:colOff>
      <xdr:row>83</xdr:row>
      <xdr:rowOff>145869</xdr:rowOff>
    </xdr:to>
    <xdr:cxnSp macro="">
      <xdr:nvCxnSpPr>
        <xdr:cNvPr id="675" name="直線コネクタ 674"/>
        <xdr:cNvCxnSpPr/>
      </xdr:nvCxnSpPr>
      <xdr:spPr>
        <a:xfrm>
          <a:off x="14592300" y="143419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75474</xdr:rowOff>
    </xdr:from>
    <xdr:to>
      <xdr:col>72</xdr:col>
      <xdr:colOff>38100</xdr:colOff>
      <xdr:row>84</xdr:row>
      <xdr:rowOff>5624</xdr:rowOff>
    </xdr:to>
    <xdr:sp macro="" textlink="">
      <xdr:nvSpPr>
        <xdr:cNvPr id="676" name="楕円 675"/>
        <xdr:cNvSpPr/>
      </xdr:nvSpPr>
      <xdr:spPr>
        <a:xfrm>
          <a:off x="13652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111579</xdr:rowOff>
    </xdr:from>
    <xdr:to>
      <xdr:col>76</xdr:col>
      <xdr:colOff>114300</xdr:colOff>
      <xdr:row>83</xdr:row>
      <xdr:rowOff>126274</xdr:rowOff>
    </xdr:to>
    <xdr:cxnSp macro="">
      <xdr:nvCxnSpPr>
        <xdr:cNvPr id="677" name="直線コネクタ 676"/>
        <xdr:cNvCxnSpPr/>
      </xdr:nvCxnSpPr>
      <xdr:spPr>
        <a:xfrm flipV="1">
          <a:off x="13703300" y="1434192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75474</xdr:rowOff>
    </xdr:from>
    <xdr:to>
      <xdr:col>67</xdr:col>
      <xdr:colOff>101600</xdr:colOff>
      <xdr:row>84</xdr:row>
      <xdr:rowOff>5624</xdr:rowOff>
    </xdr:to>
    <xdr:sp macro="" textlink="">
      <xdr:nvSpPr>
        <xdr:cNvPr id="678" name="楕円 677"/>
        <xdr:cNvSpPr/>
      </xdr:nvSpPr>
      <xdr:spPr>
        <a:xfrm>
          <a:off x="12763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126274</xdr:rowOff>
    </xdr:from>
    <xdr:to>
      <xdr:col>71</xdr:col>
      <xdr:colOff>177800</xdr:colOff>
      <xdr:row>83</xdr:row>
      <xdr:rowOff>126274</xdr:rowOff>
    </xdr:to>
    <xdr:cxnSp macro="">
      <xdr:nvCxnSpPr>
        <xdr:cNvPr id="679" name="直線コネクタ 678"/>
        <xdr:cNvCxnSpPr/>
      </xdr:nvCxnSpPr>
      <xdr:spPr>
        <a:xfrm>
          <a:off x="12814300" y="14356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80"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81" name="n_2aveValue【消防施設】&#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82"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683" name="n_4aveValue【消防施設】&#10;有形固定資産減価償却率"/>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16346</xdr:rowOff>
    </xdr:from>
    <xdr:ext cx="405111" cy="259045"/>
    <xdr:sp macro="" textlink="">
      <xdr:nvSpPr>
        <xdr:cNvPr id="684" name="n_1mainValue【消防施設】&#10;有形固定資産減価償却率"/>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153506</xdr:rowOff>
    </xdr:from>
    <xdr:ext cx="405111" cy="259045"/>
    <xdr:sp macro="" textlink="">
      <xdr:nvSpPr>
        <xdr:cNvPr id="685" name="n_2mainValue【消防施設】&#10;有形固定資産減価償却率"/>
        <xdr:cNvSpPr txBox="1"/>
      </xdr:nvSpPr>
      <xdr:spPr>
        <a:xfrm>
          <a:off x="14389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168201</xdr:rowOff>
    </xdr:from>
    <xdr:ext cx="405111" cy="259045"/>
    <xdr:sp macro="" textlink="">
      <xdr:nvSpPr>
        <xdr:cNvPr id="686" name="n_3mainValue【消防施設】&#10;有形固定資産減価償却率"/>
        <xdr:cNvSpPr txBox="1"/>
      </xdr:nvSpPr>
      <xdr:spPr>
        <a:xfrm>
          <a:off x="13500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168201</xdr:rowOff>
    </xdr:from>
    <xdr:ext cx="405111" cy="259045"/>
    <xdr:sp macro="" textlink="">
      <xdr:nvSpPr>
        <xdr:cNvPr id="687" name="n_4mainValue【消防施設】&#10;有形固定資産減価償却率"/>
        <xdr:cNvSpPr txBox="1"/>
      </xdr:nvSpPr>
      <xdr:spPr>
        <a:xfrm>
          <a:off x="12611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709" name="直線コネクタ 708"/>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710"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711" name="直線コネクタ 710"/>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2"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3" name="直線コネクタ 712"/>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714"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15" name="フローチャート: 判断 714"/>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716" name="フローチャート: 判断 715"/>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717" name="フローチャート: 判断 716"/>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18" name="フローチャート: 判断 717"/>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9" name="フローチャート: 判断 718"/>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25" name="楕円 724"/>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726" name="【消防施設】&#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28448</xdr:rowOff>
    </xdr:from>
    <xdr:to>
      <xdr:col>112</xdr:col>
      <xdr:colOff>38100</xdr:colOff>
      <xdr:row>85</xdr:row>
      <xdr:rowOff>130048</xdr:rowOff>
    </xdr:to>
    <xdr:sp macro="" textlink="">
      <xdr:nvSpPr>
        <xdr:cNvPr id="727" name="楕円 726"/>
        <xdr:cNvSpPr/>
      </xdr:nvSpPr>
      <xdr:spPr>
        <a:xfrm>
          <a:off x="21272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79248</xdr:rowOff>
    </xdr:to>
    <xdr:cxnSp macro="">
      <xdr:nvCxnSpPr>
        <xdr:cNvPr id="728" name="直線コネクタ 727"/>
        <xdr:cNvCxnSpPr/>
      </xdr:nvCxnSpPr>
      <xdr:spPr>
        <a:xfrm flipV="1">
          <a:off x="21323300" y="146502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729" name="楕円 728"/>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79248</xdr:rowOff>
    </xdr:from>
    <xdr:to>
      <xdr:col>111</xdr:col>
      <xdr:colOff>177800</xdr:colOff>
      <xdr:row>85</xdr:row>
      <xdr:rowOff>90678</xdr:rowOff>
    </xdr:to>
    <xdr:cxnSp macro="">
      <xdr:nvCxnSpPr>
        <xdr:cNvPr id="730" name="直線コネクタ 729"/>
        <xdr:cNvCxnSpPr/>
      </xdr:nvCxnSpPr>
      <xdr:spPr>
        <a:xfrm flipV="1">
          <a:off x="20434300" y="1465249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731" name="楕円 730"/>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90678</xdr:rowOff>
    </xdr:to>
    <xdr:cxnSp macro="">
      <xdr:nvCxnSpPr>
        <xdr:cNvPr id="732" name="直線コネクタ 731"/>
        <xdr:cNvCxnSpPr/>
      </xdr:nvCxnSpPr>
      <xdr:spPr>
        <a:xfrm>
          <a:off x="19545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37592</xdr:rowOff>
    </xdr:from>
    <xdr:to>
      <xdr:col>98</xdr:col>
      <xdr:colOff>38100</xdr:colOff>
      <xdr:row>85</xdr:row>
      <xdr:rowOff>139192</xdr:rowOff>
    </xdr:to>
    <xdr:sp macro="" textlink="">
      <xdr:nvSpPr>
        <xdr:cNvPr id="733" name="楕円 732"/>
        <xdr:cNvSpPr/>
      </xdr:nvSpPr>
      <xdr:spPr>
        <a:xfrm>
          <a:off x="18605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88392</xdr:rowOff>
    </xdr:from>
    <xdr:to>
      <xdr:col>102</xdr:col>
      <xdr:colOff>114300</xdr:colOff>
      <xdr:row>85</xdr:row>
      <xdr:rowOff>90678</xdr:rowOff>
    </xdr:to>
    <xdr:cxnSp macro="">
      <xdr:nvCxnSpPr>
        <xdr:cNvPr id="734" name="直線コネクタ 733"/>
        <xdr:cNvCxnSpPr/>
      </xdr:nvCxnSpPr>
      <xdr:spPr>
        <a:xfrm>
          <a:off x="18656300" y="1466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735" name="n_1ave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736" name="n_2ave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3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8" name="n_4aveValue【消防施設】&#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121175</xdr:rowOff>
    </xdr:from>
    <xdr:ext cx="469744" cy="259045"/>
    <xdr:sp macro="" textlink="">
      <xdr:nvSpPr>
        <xdr:cNvPr id="739" name="n_1mainValue【消防施設】&#10;一人当たり面積"/>
        <xdr:cNvSpPr txBox="1"/>
      </xdr:nvSpPr>
      <xdr:spPr>
        <a:xfrm>
          <a:off x="21075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40" name="n_2mainValue【消防施設】&#10;一人当たり面積"/>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41" name="n_3mainValue【消防施設】&#10;一人当たり面積"/>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130319</xdr:rowOff>
    </xdr:from>
    <xdr:ext cx="469744" cy="259045"/>
    <xdr:sp macro="" textlink="">
      <xdr:nvSpPr>
        <xdr:cNvPr id="742" name="n_4mainValue【消防施設】&#10;一人当たり面積"/>
        <xdr:cNvSpPr txBox="1"/>
      </xdr:nvSpPr>
      <xdr:spPr>
        <a:xfrm>
          <a:off x="18421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3" name="テキスト ボックス 7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6" name="直線コネクタ 7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8" name="直線コネクタ 7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0" name="直線コネクタ 7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771"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72" name="フローチャート: 判断 771"/>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73" name="フローチャート: 判断 772"/>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74" name="フローチャート: 判断 773"/>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75" name="フローチャート: 判断 774"/>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76" name="フローチャート: 判断 775"/>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782" name="楕円 781"/>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783" name="【庁舎】&#10;有形固定資産減価償却率該当値テキスト"/>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784" name="楕円 783"/>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72389</xdr:rowOff>
    </xdr:to>
    <xdr:cxnSp macro="">
      <xdr:nvCxnSpPr>
        <xdr:cNvPr id="785" name="直線コネクタ 784"/>
        <xdr:cNvCxnSpPr/>
      </xdr:nvCxnSpPr>
      <xdr:spPr>
        <a:xfrm flipV="1">
          <a:off x="15481300" y="180555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170180</xdr:rowOff>
    </xdr:from>
    <xdr:to>
      <xdr:col>76</xdr:col>
      <xdr:colOff>165100</xdr:colOff>
      <xdr:row>105</xdr:row>
      <xdr:rowOff>100330</xdr:rowOff>
    </xdr:to>
    <xdr:sp macro="" textlink="">
      <xdr:nvSpPr>
        <xdr:cNvPr id="786" name="楕円 785"/>
        <xdr:cNvSpPr/>
      </xdr:nvSpPr>
      <xdr:spPr>
        <a:xfrm>
          <a:off x="1454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49530</xdr:rowOff>
    </xdr:from>
    <xdr:to>
      <xdr:col>81</xdr:col>
      <xdr:colOff>50800</xdr:colOff>
      <xdr:row>105</xdr:row>
      <xdr:rowOff>72389</xdr:rowOff>
    </xdr:to>
    <xdr:cxnSp macro="">
      <xdr:nvCxnSpPr>
        <xdr:cNvPr id="787" name="直線コネクタ 786"/>
        <xdr:cNvCxnSpPr/>
      </xdr:nvCxnSpPr>
      <xdr:spPr>
        <a:xfrm>
          <a:off x="14592300" y="18051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88" name="楕円 787"/>
        <xdr:cNvSpPr/>
      </xdr:nvSpPr>
      <xdr:spPr>
        <a:xfrm>
          <a:off x="1365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26670</xdr:rowOff>
    </xdr:from>
    <xdr:to>
      <xdr:col>76</xdr:col>
      <xdr:colOff>114300</xdr:colOff>
      <xdr:row>105</xdr:row>
      <xdr:rowOff>49530</xdr:rowOff>
    </xdr:to>
    <xdr:cxnSp macro="">
      <xdr:nvCxnSpPr>
        <xdr:cNvPr id="789" name="直線コネクタ 788"/>
        <xdr:cNvCxnSpPr/>
      </xdr:nvCxnSpPr>
      <xdr:spPr>
        <a:xfrm>
          <a:off x="13703300" y="18028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127000</xdr:rowOff>
    </xdr:from>
    <xdr:to>
      <xdr:col>67</xdr:col>
      <xdr:colOff>101600</xdr:colOff>
      <xdr:row>105</xdr:row>
      <xdr:rowOff>57150</xdr:rowOff>
    </xdr:to>
    <xdr:sp macro="" textlink="">
      <xdr:nvSpPr>
        <xdr:cNvPr id="790" name="楕円 789"/>
        <xdr:cNvSpPr/>
      </xdr:nvSpPr>
      <xdr:spPr>
        <a:xfrm>
          <a:off x="12763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6350</xdr:rowOff>
    </xdr:from>
    <xdr:to>
      <xdr:col>71</xdr:col>
      <xdr:colOff>177800</xdr:colOff>
      <xdr:row>105</xdr:row>
      <xdr:rowOff>26670</xdr:rowOff>
    </xdr:to>
    <xdr:cxnSp macro="">
      <xdr:nvCxnSpPr>
        <xdr:cNvPr id="791" name="直線コネクタ 790"/>
        <xdr:cNvCxnSpPr/>
      </xdr:nvCxnSpPr>
      <xdr:spPr>
        <a:xfrm>
          <a:off x="12814300" y="180086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92"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93" name="n_2ave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794"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95" name="n_4aveValue【庁舎】&#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114316</xdr:rowOff>
    </xdr:from>
    <xdr:ext cx="405111" cy="259045"/>
    <xdr:sp macro="" textlink="">
      <xdr:nvSpPr>
        <xdr:cNvPr id="796" name="n_1mainValue【庁舎】&#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91457</xdr:rowOff>
    </xdr:from>
    <xdr:ext cx="405111" cy="259045"/>
    <xdr:sp macro="" textlink="">
      <xdr:nvSpPr>
        <xdr:cNvPr id="797" name="n_2mainValue【庁舎】&#10;有形固定資産減価償却率"/>
        <xdr:cNvSpPr txBox="1"/>
      </xdr:nvSpPr>
      <xdr:spPr>
        <a:xfrm>
          <a:off x="14389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98" name="n_3mainValue【庁舎】&#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48277</xdr:rowOff>
    </xdr:from>
    <xdr:ext cx="405111" cy="259045"/>
    <xdr:sp macro="" textlink="">
      <xdr:nvSpPr>
        <xdr:cNvPr id="799" name="n_4mainValue【庁舎】&#10;有形固定資産減価償却率"/>
        <xdr:cNvSpPr txBox="1"/>
      </xdr:nvSpPr>
      <xdr:spPr>
        <a:xfrm>
          <a:off x="12611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825" name="直線コネクタ 824"/>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826"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827" name="直線コネクタ 826"/>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8"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9" name="直線コネクタ 828"/>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830"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831" name="フローチャート: 判断 830"/>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832" name="フローチャート: 判断 831"/>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833" name="フローチャート: 判断 832"/>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34" name="フローチャート: 判断 833"/>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835" name="フローチャート: 判断 834"/>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156573</xdr:rowOff>
    </xdr:from>
    <xdr:to>
      <xdr:col>116</xdr:col>
      <xdr:colOff>114300</xdr:colOff>
      <xdr:row>106</xdr:row>
      <xdr:rowOff>86723</xdr:rowOff>
    </xdr:to>
    <xdr:sp macro="" textlink="">
      <xdr:nvSpPr>
        <xdr:cNvPr id="841" name="楕円 840"/>
        <xdr:cNvSpPr/>
      </xdr:nvSpPr>
      <xdr:spPr>
        <a:xfrm>
          <a:off x="22110700" y="181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135000</xdr:rowOff>
    </xdr:from>
    <xdr:ext cx="469744" cy="259045"/>
    <xdr:sp macro="" textlink="">
      <xdr:nvSpPr>
        <xdr:cNvPr id="842" name="【庁舎】&#10;一人当たり面積該当値テキスト"/>
        <xdr:cNvSpPr txBox="1"/>
      </xdr:nvSpPr>
      <xdr:spPr>
        <a:xfrm>
          <a:off x="22199600" y="1813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165281</xdr:rowOff>
    </xdr:from>
    <xdr:to>
      <xdr:col>112</xdr:col>
      <xdr:colOff>38100</xdr:colOff>
      <xdr:row>106</xdr:row>
      <xdr:rowOff>95431</xdr:rowOff>
    </xdr:to>
    <xdr:sp macro="" textlink="">
      <xdr:nvSpPr>
        <xdr:cNvPr id="843" name="楕円 842"/>
        <xdr:cNvSpPr/>
      </xdr:nvSpPr>
      <xdr:spPr>
        <a:xfrm>
          <a:off x="21272500" y="181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35923</xdr:rowOff>
    </xdr:from>
    <xdr:to>
      <xdr:col>116</xdr:col>
      <xdr:colOff>63500</xdr:colOff>
      <xdr:row>106</xdr:row>
      <xdr:rowOff>44631</xdr:rowOff>
    </xdr:to>
    <xdr:cxnSp macro="">
      <xdr:nvCxnSpPr>
        <xdr:cNvPr id="844" name="直線コネクタ 843"/>
        <xdr:cNvCxnSpPr/>
      </xdr:nvCxnSpPr>
      <xdr:spPr>
        <a:xfrm flipV="1">
          <a:off x="21323300" y="1820962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845" name="楕円 844"/>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44631</xdr:rowOff>
    </xdr:from>
    <xdr:to>
      <xdr:col>111</xdr:col>
      <xdr:colOff>177800</xdr:colOff>
      <xdr:row>106</xdr:row>
      <xdr:rowOff>89263</xdr:rowOff>
    </xdr:to>
    <xdr:cxnSp macro="">
      <xdr:nvCxnSpPr>
        <xdr:cNvPr id="846" name="直線コネクタ 845"/>
        <xdr:cNvCxnSpPr/>
      </xdr:nvCxnSpPr>
      <xdr:spPr>
        <a:xfrm flipV="1">
          <a:off x="20434300" y="18218331"/>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36286</xdr:rowOff>
    </xdr:from>
    <xdr:to>
      <xdr:col>102</xdr:col>
      <xdr:colOff>165100</xdr:colOff>
      <xdr:row>106</xdr:row>
      <xdr:rowOff>137886</xdr:rowOff>
    </xdr:to>
    <xdr:sp macro="" textlink="">
      <xdr:nvSpPr>
        <xdr:cNvPr id="847" name="楕円 846"/>
        <xdr:cNvSpPr/>
      </xdr:nvSpPr>
      <xdr:spPr>
        <a:xfrm>
          <a:off x="19494500" y="182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87086</xdr:rowOff>
    </xdr:from>
    <xdr:to>
      <xdr:col>107</xdr:col>
      <xdr:colOff>50800</xdr:colOff>
      <xdr:row>106</xdr:row>
      <xdr:rowOff>89263</xdr:rowOff>
    </xdr:to>
    <xdr:cxnSp macro="">
      <xdr:nvCxnSpPr>
        <xdr:cNvPr id="848" name="直線コネクタ 847"/>
        <xdr:cNvCxnSpPr/>
      </xdr:nvCxnSpPr>
      <xdr:spPr>
        <a:xfrm>
          <a:off x="19545300" y="182607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152219</xdr:rowOff>
    </xdr:from>
    <xdr:to>
      <xdr:col>98</xdr:col>
      <xdr:colOff>38100</xdr:colOff>
      <xdr:row>106</xdr:row>
      <xdr:rowOff>82369</xdr:rowOff>
    </xdr:to>
    <xdr:sp macro="" textlink="">
      <xdr:nvSpPr>
        <xdr:cNvPr id="849" name="楕円 848"/>
        <xdr:cNvSpPr/>
      </xdr:nvSpPr>
      <xdr:spPr>
        <a:xfrm>
          <a:off x="18605500" y="181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31569</xdr:rowOff>
    </xdr:from>
    <xdr:to>
      <xdr:col>102</xdr:col>
      <xdr:colOff>114300</xdr:colOff>
      <xdr:row>106</xdr:row>
      <xdr:rowOff>87086</xdr:rowOff>
    </xdr:to>
    <xdr:cxnSp macro="">
      <xdr:nvCxnSpPr>
        <xdr:cNvPr id="850" name="直線コネクタ 849"/>
        <xdr:cNvCxnSpPr/>
      </xdr:nvCxnSpPr>
      <xdr:spPr>
        <a:xfrm>
          <a:off x="18656300" y="182052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851"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852"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53"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854"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86558</xdr:rowOff>
    </xdr:from>
    <xdr:ext cx="469744" cy="259045"/>
    <xdr:sp macro="" textlink="">
      <xdr:nvSpPr>
        <xdr:cNvPr id="855" name="n_1mainValue【庁舎】&#10;一人当たり面積"/>
        <xdr:cNvSpPr txBox="1"/>
      </xdr:nvSpPr>
      <xdr:spPr>
        <a:xfrm>
          <a:off x="21075727" y="1826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856" name="n_2mainValue【庁舎】&#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129013</xdr:rowOff>
    </xdr:from>
    <xdr:ext cx="469744" cy="259045"/>
    <xdr:sp macro="" textlink="">
      <xdr:nvSpPr>
        <xdr:cNvPr id="857" name="n_3mainValue【庁舎】&#10;一人当たり面積"/>
        <xdr:cNvSpPr txBox="1"/>
      </xdr:nvSpPr>
      <xdr:spPr>
        <a:xfrm>
          <a:off x="19310427" y="183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73496</xdr:rowOff>
    </xdr:from>
    <xdr:ext cx="469744" cy="259045"/>
    <xdr:sp macro="" textlink="">
      <xdr:nvSpPr>
        <xdr:cNvPr id="858" name="n_4mainValue【庁舎】&#10;一人当たり面積"/>
        <xdr:cNvSpPr txBox="1"/>
      </xdr:nvSpPr>
      <xdr:spPr>
        <a:xfrm>
          <a:off x="18421427"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「体育館・プール」と「市民会館」は長野五輪に合わせて平成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年度にウイング</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という施設を建築し、令和元年度にはその屋根を、令和２年度には</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体育館を大規模改修したため、有形固定資産減価償却率が類似団体で比べると低い値を示し、比較するとさほど老朽化が進んでいないと考えられる。</a:t>
          </a:r>
        </a:p>
        <a:p>
          <a:r>
            <a:rPr kumimoji="1" lang="ja-JP" altLang="en-US" sz="1300">
              <a:latin typeface="ＭＳ Ｐゴシック" panose="020B0600070205080204" pitchFamily="50" charset="-128"/>
              <a:ea typeface="ＭＳ Ｐゴシック" panose="020B0600070205080204" pitchFamily="50" charset="-128"/>
            </a:rPr>
            <a:t>「体育館・プール」以外の有形固定資産の一人当たり面積は類似団体に比べると低いので、まだ有形固定資産は類似団体に比べて不足していると考えられる。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8,513
8,168
189.36
7,006,657
6,848,676
139,741
3,894,159
6,757,379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白馬村の主要な税目は固定資産税であり、景気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左右されない安定した税収のため財政力指数も安定している。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地方特例交付金や普通交付税の増額から経常収支比率の分母が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百万円増えたことにより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前年度より低下した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。ただし、震災による災害復旧事業、広域ごみ処理施設建設の負担金、給食センター建設など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立て続けに行った大規模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分子の公債費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高止まり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しており、現在の水準を維持するよう努める必要がある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163068</xdr:rowOff>
    </xdr:from>
    <xdr:to>
      <xdr:col>23</xdr:col>
      <xdr:colOff>133350</xdr:colOff>
      <xdr:row>60</xdr:row>
      <xdr:rowOff>121920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27861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62</xdr:row>
      <xdr:rowOff>155448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0892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155448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116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102616</xdr:rowOff>
    </xdr:from>
    <xdr:to>
      <xdr:col>11</xdr:col>
      <xdr:colOff>31750</xdr:colOff>
      <xdr:row>61</xdr:row>
      <xdr:rowOff>153162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8961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112268</xdr:rowOff>
    </xdr:from>
    <xdr:to>
      <xdr:col>23</xdr:col>
      <xdr:colOff>184150</xdr:colOff>
      <xdr:row>60</xdr:row>
      <xdr:rowOff>42418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128795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7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人件費、物件費および維持補修費の合計額の人口１人当たりの金額が類似団体平均を上回っているのは、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増加、ふるさと納税事業の返礼業務委託料増額などによ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もあるが、積雪量と気温の低下による除雪委託料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増額による維持補修費の増加が著しいためである。除雪稼働時間の精査など経費の削減に努めていく。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41227</xdr:rowOff>
    </xdr:from>
    <xdr:to>
      <xdr:col>23</xdr:col>
      <xdr:colOff>133350</xdr:colOff>
      <xdr:row>81</xdr:row>
      <xdr:rowOff>100950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8677"/>
          <a:ext cx="838200" cy="5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112226</xdr:rowOff>
    </xdr:from>
    <xdr:to>
      <xdr:col>19</xdr:col>
      <xdr:colOff>133350</xdr:colOff>
      <xdr:row>81</xdr:row>
      <xdr:rowOff>41227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28226"/>
          <a:ext cx="889000" cy="1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112226</xdr:rowOff>
    </xdr:from>
    <xdr:to>
      <xdr:col>15</xdr:col>
      <xdr:colOff>82550</xdr:colOff>
      <xdr:row>80</xdr:row>
      <xdr:rowOff>134147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828226"/>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126688</xdr:rowOff>
    </xdr:from>
    <xdr:to>
      <xdr:col>11</xdr:col>
      <xdr:colOff>31750</xdr:colOff>
      <xdr:row>80</xdr:row>
      <xdr:rowOff>134147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42688"/>
          <a:ext cx="889000" cy="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50150</xdr:rowOff>
    </xdr:from>
    <xdr:to>
      <xdr:col>23</xdr:col>
      <xdr:colOff>184150</xdr:colOff>
      <xdr:row>81</xdr:row>
      <xdr:rowOff>151750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22227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161877</xdr:rowOff>
    </xdr:from>
    <xdr:to>
      <xdr:col>19</xdr:col>
      <xdr:colOff>184150</xdr:colOff>
      <xdr:row>81</xdr:row>
      <xdr:rowOff>92027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102204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61426</xdr:rowOff>
    </xdr:from>
    <xdr:to>
      <xdr:col>15</xdr:col>
      <xdr:colOff>133350</xdr:colOff>
      <xdr:row>80</xdr:row>
      <xdr:rowOff>163026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1753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4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83347</xdr:rowOff>
    </xdr:from>
    <xdr:to>
      <xdr:col>11</xdr:col>
      <xdr:colOff>82550</xdr:colOff>
      <xdr:row>81</xdr:row>
      <xdr:rowOff>13497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9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23674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6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75888</xdr:rowOff>
    </xdr:from>
    <xdr:to>
      <xdr:col>7</xdr:col>
      <xdr:colOff>31750</xdr:colOff>
      <xdr:row>81</xdr:row>
      <xdr:rowOff>6038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計画的な若手職員の採用増加により類似団体平均とほぼ同水準を維持している。今後も適正な数値の維持を図っていく。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21696</xdr:rowOff>
    </xdr:from>
    <xdr:to>
      <xdr:col>81</xdr:col>
      <xdr:colOff>44450</xdr:colOff>
      <xdr:row>85</xdr:row>
      <xdr:rowOff>21696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94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21696</xdr:rowOff>
    </xdr:from>
    <xdr:to>
      <xdr:col>77</xdr:col>
      <xdr:colOff>44450</xdr:colOff>
      <xdr:row>85</xdr:row>
      <xdr:rowOff>21696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94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21696</xdr:rowOff>
    </xdr:from>
    <xdr:to>
      <xdr:col>72</xdr:col>
      <xdr:colOff>203200</xdr:colOff>
      <xdr:row>85</xdr:row>
      <xdr:rowOff>71966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9494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21166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142346</xdr:rowOff>
    </xdr:from>
    <xdr:to>
      <xdr:col>81</xdr:col>
      <xdr:colOff>95250</xdr:colOff>
      <xdr:row>85</xdr:row>
      <xdr:rowOff>72496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114423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142346</xdr:rowOff>
    </xdr:from>
    <xdr:to>
      <xdr:col>77</xdr:col>
      <xdr:colOff>95250</xdr:colOff>
      <xdr:row>85</xdr:row>
      <xdr:rowOff>72496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57273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3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142346</xdr:rowOff>
    </xdr:from>
    <xdr:to>
      <xdr:col>73</xdr:col>
      <xdr:colOff>44450</xdr:colOff>
      <xdr:row>85</xdr:row>
      <xdr:rowOff>72496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57273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3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ここ数年の業務量の増加により、計画的に職員採用を進めているが、類似団体より低い水準となっている。今後も適正かつ計画的な職員採用を進めていく。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13208</xdr:rowOff>
    </xdr:from>
    <xdr:to>
      <xdr:col>81</xdr:col>
      <xdr:colOff>44450</xdr:colOff>
      <xdr:row>61</xdr:row>
      <xdr:rowOff>27686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7165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107442</xdr:rowOff>
    </xdr:from>
    <xdr:to>
      <xdr:col>77</xdr:col>
      <xdr:colOff>44450</xdr:colOff>
      <xdr:row>61</xdr:row>
      <xdr:rowOff>13208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944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68030</xdr:rowOff>
    </xdr:from>
    <xdr:to>
      <xdr:col>72</xdr:col>
      <xdr:colOff>203200</xdr:colOff>
      <xdr:row>60</xdr:row>
      <xdr:rowOff>107442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55030"/>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58378</xdr:rowOff>
    </xdr:from>
    <xdr:to>
      <xdr:col>68</xdr:col>
      <xdr:colOff>152400</xdr:colOff>
      <xdr:row>60</xdr:row>
      <xdr:rowOff>68030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453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148336</xdr:rowOff>
    </xdr:from>
    <xdr:to>
      <xdr:col>81</xdr:col>
      <xdr:colOff>95250</xdr:colOff>
      <xdr:row>61</xdr:row>
      <xdr:rowOff>78486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164863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133858</xdr:rowOff>
    </xdr:from>
    <xdr:to>
      <xdr:col>77</xdr:col>
      <xdr:colOff>95250</xdr:colOff>
      <xdr:row>61</xdr:row>
      <xdr:rowOff>64008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74185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56642</xdr:rowOff>
    </xdr:from>
    <xdr:to>
      <xdr:col>73</xdr:col>
      <xdr:colOff>44450</xdr:colOff>
      <xdr:row>60</xdr:row>
      <xdr:rowOff>158242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168419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17230</xdr:rowOff>
    </xdr:from>
    <xdr:to>
      <xdr:col>68</xdr:col>
      <xdr:colOff>203200</xdr:colOff>
      <xdr:row>60</xdr:row>
      <xdr:rowOff>118830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129007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7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7578</xdr:rowOff>
    </xdr:from>
    <xdr:to>
      <xdr:col>64</xdr:col>
      <xdr:colOff>152400</xdr:colOff>
      <xdr:row>60</xdr:row>
      <xdr:rowOff>109178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119355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公債費負担適正化計画から計画的に公債費負担の軽減を図ったことにより、公債費は順調に減少していた。しかし平成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年の震災による災害復旧事業債、広域ごみ処理施設建設の負担金、給食センター建設など立て続けに行った大規模事業による新規発行債の元金償還開始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近年、公債費は増加傾向となり、今後も実質公債費比率は上昇する見込みである。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繰り上げ償還なども念頭に置いて、実質公債費比率の上昇抑制に努める。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66294</xdr:rowOff>
    </xdr:from>
    <xdr:to>
      <xdr:col>81</xdr:col>
      <xdr:colOff>44450</xdr:colOff>
      <xdr:row>43</xdr:row>
      <xdr:rowOff>153162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386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43</xdr:row>
      <xdr:rowOff>66294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131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112268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166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15748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102362</xdr:rowOff>
    </xdr:from>
    <xdr:to>
      <xdr:col>81</xdr:col>
      <xdr:colOff>95250</xdr:colOff>
      <xdr:row>44</xdr:row>
      <xdr:rowOff>32512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74439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15494</xdr:rowOff>
    </xdr:from>
    <xdr:to>
      <xdr:col>77</xdr:col>
      <xdr:colOff>95250</xdr:colOff>
      <xdr:row>43</xdr:row>
      <xdr:rowOff>117094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101871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年の震災による災害復旧事業、広域ごみ処理施設建設の負担金、学校給食センター建設など立て続けに行った大規模事業により新規発行債が増加し、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残高も増加したことに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全体的に高い数値となっている。ただ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度は新規発行債を元金償還額以下にし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て地方債残高を減らし、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控除する充当可能基金の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将来負担比率は減少した。今後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健全財政に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163689</xdr:rowOff>
    </xdr:from>
    <xdr:to>
      <xdr:col>81</xdr:col>
      <xdr:colOff>44450</xdr:colOff>
      <xdr:row>18</xdr:row>
      <xdr:rowOff>139841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06889"/>
          <a:ext cx="838200" cy="3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139841</xdr:rowOff>
    </xdr:from>
    <xdr:to>
      <xdr:col>77</xdr:col>
      <xdr:colOff>44450</xdr:colOff>
      <xdr:row>19</xdr:row>
      <xdr:rowOff>60889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25941"/>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161290</xdr:rowOff>
    </xdr:from>
    <xdr:to>
      <xdr:col>72</xdr:col>
      <xdr:colOff>203200</xdr:colOff>
      <xdr:row>19</xdr:row>
      <xdr:rowOff>60889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247390"/>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112748</xdr:rowOff>
    </xdr:from>
    <xdr:to>
      <xdr:col>68</xdr:col>
      <xdr:colOff>152400</xdr:colOff>
      <xdr:row>18</xdr:row>
      <xdr:rowOff>161290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55948"/>
          <a:ext cx="889000" cy="39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112889</xdr:rowOff>
    </xdr:from>
    <xdr:to>
      <xdr:col>81</xdr:col>
      <xdr:colOff>95250</xdr:colOff>
      <xdr:row>17</xdr:row>
      <xdr:rowOff>43039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84966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2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89041</xdr:rowOff>
    </xdr:from>
    <xdr:to>
      <xdr:col>77</xdr:col>
      <xdr:colOff>95250</xdr:colOff>
      <xdr:row>19</xdr:row>
      <xdr:rowOff>19191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3968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6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10089</xdr:rowOff>
    </xdr:from>
    <xdr:to>
      <xdr:col>73</xdr:col>
      <xdr:colOff>44450</xdr:colOff>
      <xdr:row>19</xdr:row>
      <xdr:rowOff>111689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96466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110490</xdr:rowOff>
    </xdr:from>
    <xdr:to>
      <xdr:col>68</xdr:col>
      <xdr:colOff>203200</xdr:colOff>
      <xdr:row>19</xdr:row>
      <xdr:rowOff>40640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25417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61948</xdr:rowOff>
    </xdr:from>
    <xdr:to>
      <xdr:col>64</xdr:col>
      <xdr:colOff>152400</xdr:colOff>
      <xdr:row>16</xdr:row>
      <xdr:rowOff>163548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148325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74" name="テキスト ボックス 473">
          <a:extLst>
            <a:ext uri="{FF2B5EF4-FFF2-40B4-BE49-F238E27FC236}">
              <a16:creationId xmlns:a16="http://schemas.microsoft.com/office/drawing/2014/main" id="{588CE4E6-A62D-45AC-9358-18B3D03F95BD}"/>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8,513
8,168
189.36
7,006,657
6,848,676
139,741
3,894,159
6,757,379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定員管理などにより、類似団体平均を下回る数値となっている。今後は、会計年度任用職員制度や地域おこし協力隊員、集落支援員の活用、退職職員の再任用などにより数値の増加が予測されるが、適正かつ計画的な職員採用など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267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ふるさと白馬村を応援する寄附金の増加に伴い、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ふるさと納税事業の返礼業務委託料増額などによ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り物件費に係る経常収支比率は上昇している。委託内容の厳選などにより事業費の減少を目指していく。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16</xdr:row>
      <xdr:rowOff>17272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5531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16</xdr:row>
      <xdr:rowOff>154432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553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16</xdr:row>
      <xdr:rowOff>159004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97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787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村単独事業では、福祉医療費の支給範囲を小中学生の通院、高校生の通院・入院、身障４級の入院、療育</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２の通院・入院、精神３級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通院・入院まで拡大しているが、当村では生活保護費の支出がないため、類似団体平均を下回っている。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引き続き経費抑制に努める。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52</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023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53</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023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57150</xdr:rowOff>
    </xdr:from>
    <xdr:to>
      <xdr:col>20</xdr:col>
      <xdr:colOff>38100</xdr:colOff>
      <xdr:row>52</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74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の下水道事業会計の地方公営企業法適用により、その性質がその他（繰出金）から補助費等に変わったため、類似団体平均より低い水準を維持している。引き続き適正な数値の維持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46990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59</xdr:row>
      <xdr:rowOff>37846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76740"/>
          <a:ext cx="889000" cy="6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37846</xdr:rowOff>
    </xdr:from>
    <xdr:to>
      <xdr:col>69</xdr:col>
      <xdr:colOff>92075</xdr:colOff>
      <xdr:row>60</xdr:row>
      <xdr:rowOff>21844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1533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158496</xdr:rowOff>
    </xdr:from>
    <xdr:to>
      <xdr:col>69</xdr:col>
      <xdr:colOff>142875</xdr:colOff>
      <xdr:row>59</xdr:row>
      <xdr:rowOff>88646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73423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142494</xdr:rowOff>
    </xdr:from>
    <xdr:to>
      <xdr:col>65</xdr:col>
      <xdr:colOff>53975</xdr:colOff>
      <xdr:row>60</xdr:row>
      <xdr:rowOff>72644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57421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4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ともと観光立村であるため観光団体への補助費が多く、また当村の特色として各種スキー大会への補助費も多いところへ、令和元年度からの下水道事業会計の地方公営企業法適用により、その性質がその他（繰出金）から補助費等に変わって、類似団体平均を上回っている。今後は補助金交付算定の明確な基準を設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るなどして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39</xdr:row>
      <xdr:rowOff>33274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6009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33274</xdr:rowOff>
    </xdr:from>
    <xdr:to>
      <xdr:col>78</xdr:col>
      <xdr:colOff>69850</xdr:colOff>
      <xdr:row>39</xdr:row>
      <xdr:rowOff>110998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7198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39</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35776"/>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153924</xdr:rowOff>
    </xdr:from>
    <xdr:to>
      <xdr:col>78</xdr:col>
      <xdr:colOff>120650</xdr:colOff>
      <xdr:row>39</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68851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60198</xdr:rowOff>
    </xdr:from>
    <xdr:to>
      <xdr:col>74</xdr:col>
      <xdr:colOff>31750</xdr:colOff>
      <xdr:row>39</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146575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事業の抑制によりしばらくは公債費の減少が続いていたが、平成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年の震災復旧関連事業や広域ごみ処理施設建設負担金、給食センター建設など立て続けに行った大規模事業により、新規発行債が増加した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影響で今後も地方債の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償還額が膨らみ、公債費は増加見込みである。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今後も引き続き、新規発行債の償還期間を長期にして利率は見積もり徴取による低利を図り、公債費増加を抑制する。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800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100330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657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適正な定員管理などによる人件費の減少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生活保護費の支出がない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により、全体的に数値も減少し、類似団体も大きく下回っている。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今後もこの水準を維持するよう努める。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75</xdr:row>
      <xdr:rowOff>8890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53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76</xdr:row>
      <xdr:rowOff>157480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8676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76</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771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76</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667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xdr:rowOff>
    </xdr:from>
    <xdr:to>
      <xdr:col>82</xdr:col>
      <xdr:colOff>158750</xdr:colOff>
      <xdr:row>74</xdr:row>
      <xdr:rowOff>116840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31767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86873</xdr:rowOff>
    </xdr:from>
    <xdr:to>
      <xdr:col>29</xdr:col>
      <xdr:colOff>127000</xdr:colOff>
      <xdr:row>16</xdr:row>
      <xdr:rowOff>99499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7698"/>
          <a:ext cx="647700" cy="12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99499</xdr:rowOff>
    </xdr:from>
    <xdr:to>
      <xdr:col>26</xdr:col>
      <xdr:colOff>50800</xdr:colOff>
      <xdr:row>17</xdr:row>
      <xdr:rowOff>37023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0324"/>
          <a:ext cx="698500" cy="10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37023</xdr:rowOff>
    </xdr:from>
    <xdr:to>
      <xdr:col>22</xdr:col>
      <xdr:colOff>114300</xdr:colOff>
      <xdr:row>17</xdr:row>
      <xdr:rowOff>74597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9298"/>
          <a:ext cx="698500" cy="3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74597</xdr:rowOff>
    </xdr:from>
    <xdr:to>
      <xdr:col>18</xdr:col>
      <xdr:colOff>177800</xdr:colOff>
      <xdr:row>17</xdr:row>
      <xdr:rowOff>81905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6872"/>
          <a:ext cx="698500" cy="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36073</xdr:rowOff>
    </xdr:from>
    <xdr:to>
      <xdr:col>29</xdr:col>
      <xdr:colOff>177800</xdr:colOff>
      <xdr:row>16</xdr:row>
      <xdr:rowOff>137673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48699</xdr:rowOff>
    </xdr:from>
    <xdr:to>
      <xdr:col>26</xdr:col>
      <xdr:colOff>101600</xdr:colOff>
      <xdr:row>16</xdr:row>
      <xdr:rowOff>150299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135076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157673</xdr:rowOff>
    </xdr:from>
    <xdr:to>
      <xdr:col>22</xdr:col>
      <xdr:colOff>165100</xdr:colOff>
      <xdr:row>17</xdr:row>
      <xdr:rowOff>87823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72600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23797</xdr:rowOff>
    </xdr:from>
    <xdr:to>
      <xdr:col>19</xdr:col>
      <xdr:colOff>38100</xdr:colOff>
      <xdr:row>17</xdr:row>
      <xdr:rowOff>125397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110174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31105</xdr:rowOff>
    </xdr:from>
    <xdr:to>
      <xdr:col>15</xdr:col>
      <xdr:colOff>101600</xdr:colOff>
      <xdr:row>17</xdr:row>
      <xdr:rowOff>132705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9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117482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7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264484</xdr:rowOff>
    </xdr:from>
    <xdr:to>
      <xdr:col>29</xdr:col>
      <xdr:colOff>127000</xdr:colOff>
      <xdr:row>35</xdr:row>
      <xdr:rowOff>124028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31934"/>
          <a:ext cx="647700" cy="202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124028</xdr:rowOff>
    </xdr:from>
    <xdr:to>
      <xdr:col>26</xdr:col>
      <xdr:colOff>50800</xdr:colOff>
      <xdr:row>35</xdr:row>
      <xdr:rowOff>216116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34378"/>
          <a:ext cx="698500" cy="9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216116</xdr:rowOff>
    </xdr:from>
    <xdr:to>
      <xdr:col>22</xdr:col>
      <xdr:colOff>114300</xdr:colOff>
      <xdr:row>35</xdr:row>
      <xdr:rowOff>302298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26466"/>
          <a:ext cx="698500" cy="8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302298</xdr:rowOff>
    </xdr:from>
    <xdr:to>
      <xdr:col>18</xdr:col>
      <xdr:colOff>177800</xdr:colOff>
      <xdr:row>36</xdr:row>
      <xdr:rowOff>84957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2648"/>
          <a:ext cx="698500" cy="125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213684</xdr:rowOff>
    </xdr:from>
    <xdr:to>
      <xdr:col>29</xdr:col>
      <xdr:colOff>177800</xdr:colOff>
      <xdr:row>34</xdr:row>
      <xdr:rowOff>315284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8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58761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73228</xdr:rowOff>
    </xdr:from>
    <xdr:to>
      <xdr:col>26</xdr:col>
      <xdr:colOff>101600</xdr:colOff>
      <xdr:row>35</xdr:row>
      <xdr:rowOff>174828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8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185005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165316</xdr:rowOff>
    </xdr:from>
    <xdr:to>
      <xdr:col>22</xdr:col>
      <xdr:colOff>165100</xdr:colOff>
      <xdr:row>35</xdr:row>
      <xdr:rowOff>266916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7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277093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251498</xdr:rowOff>
    </xdr:from>
    <xdr:to>
      <xdr:col>19</xdr:col>
      <xdr:colOff>38100</xdr:colOff>
      <xdr:row>36</xdr:row>
      <xdr:rowOff>10198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34157</xdr:rowOff>
    </xdr:from>
    <xdr:to>
      <xdr:col>15</xdr:col>
      <xdr:colOff>101600</xdr:colOff>
      <xdr:row>36</xdr:row>
      <xdr:rowOff>135757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120534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8,513
8,168
189.36
7,006,657
6,848,676
139,741
3,894,159
6,757,379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17307</xdr:rowOff>
    </xdr:from>
    <xdr:to>
      <xdr:col>24</xdr:col>
      <xdr:colOff>63500</xdr:colOff>
      <xdr:row>36</xdr:row>
      <xdr:rowOff>26642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9507"/>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26642</xdr:rowOff>
    </xdr:from>
    <xdr:to>
      <xdr:col>19</xdr:col>
      <xdr:colOff>177800</xdr:colOff>
      <xdr:row>36</xdr:row>
      <xdr:rowOff>169913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8842"/>
          <a:ext cx="889000" cy="1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169913</xdr:rowOff>
    </xdr:from>
    <xdr:to>
      <xdr:col>15</xdr:col>
      <xdr:colOff>50800</xdr:colOff>
      <xdr:row>37</xdr:row>
      <xdr:rowOff>5588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2113"/>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5588</xdr:rowOff>
    </xdr:from>
    <xdr:to>
      <xdr:col>10</xdr:col>
      <xdr:colOff>114300</xdr:colOff>
      <xdr:row>37</xdr:row>
      <xdr:rowOff>12393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9238"/>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137957</xdr:rowOff>
    </xdr:from>
    <xdr:to>
      <xdr:col>24</xdr:col>
      <xdr:colOff>114300</xdr:colOff>
      <xdr:row>36</xdr:row>
      <xdr:rowOff>68107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116384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147292</xdr:rowOff>
    </xdr:from>
    <xdr:to>
      <xdr:col>20</xdr:col>
      <xdr:colOff>38100</xdr:colOff>
      <xdr:row>36</xdr:row>
      <xdr:rowOff>77442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68569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4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119113</xdr:rowOff>
    </xdr:from>
    <xdr:to>
      <xdr:col>15</xdr:col>
      <xdr:colOff>101600</xdr:colOff>
      <xdr:row>37</xdr:row>
      <xdr:rowOff>49263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40390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126238</xdr:rowOff>
    </xdr:from>
    <xdr:to>
      <xdr:col>10</xdr:col>
      <xdr:colOff>165100</xdr:colOff>
      <xdr:row>37</xdr:row>
      <xdr:rowOff>56388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47515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9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133043</xdr:rowOff>
    </xdr:from>
    <xdr:to>
      <xdr:col>6</xdr:col>
      <xdr:colOff>38100</xdr:colOff>
      <xdr:row>37</xdr:row>
      <xdr:rowOff>63193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54320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156222</xdr:rowOff>
    </xdr:from>
    <xdr:to>
      <xdr:col>24</xdr:col>
      <xdr:colOff>63500</xdr:colOff>
      <xdr:row>58</xdr:row>
      <xdr:rowOff>6363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8872"/>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6363</xdr:rowOff>
    </xdr:from>
    <xdr:to>
      <xdr:col>19</xdr:col>
      <xdr:colOff>177800</xdr:colOff>
      <xdr:row>58</xdr:row>
      <xdr:rowOff>29585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0463"/>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29585</xdr:rowOff>
    </xdr:from>
    <xdr:to>
      <xdr:col>15</xdr:col>
      <xdr:colOff>50800</xdr:colOff>
      <xdr:row>58</xdr:row>
      <xdr:rowOff>33392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3685"/>
          <a:ext cx="8890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33392</xdr:rowOff>
    </xdr:from>
    <xdr:to>
      <xdr:col>10</xdr:col>
      <xdr:colOff>114300</xdr:colOff>
      <xdr:row>58</xdr:row>
      <xdr:rowOff>48485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7492"/>
          <a:ext cx="889000" cy="1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105422</xdr:rowOff>
    </xdr:from>
    <xdr:to>
      <xdr:col>24</xdr:col>
      <xdr:colOff>114300</xdr:colOff>
      <xdr:row>58</xdr:row>
      <xdr:rowOff>35572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127013</xdr:rowOff>
    </xdr:from>
    <xdr:to>
      <xdr:col>20</xdr:col>
      <xdr:colOff>38100</xdr:colOff>
      <xdr:row>58</xdr:row>
      <xdr:rowOff>57163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48290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150235</xdr:rowOff>
    </xdr:from>
    <xdr:to>
      <xdr:col>15</xdr:col>
      <xdr:colOff>101600</xdr:colOff>
      <xdr:row>58</xdr:row>
      <xdr:rowOff>80385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71512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154042</xdr:rowOff>
    </xdr:from>
    <xdr:to>
      <xdr:col>10</xdr:col>
      <xdr:colOff>165100</xdr:colOff>
      <xdr:row>58</xdr:row>
      <xdr:rowOff>84192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75319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169135</xdr:rowOff>
    </xdr:from>
    <xdr:to>
      <xdr:col>6</xdr:col>
      <xdr:colOff>38100</xdr:colOff>
      <xdr:row>58</xdr:row>
      <xdr:rowOff>99285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90412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143739</xdr:rowOff>
    </xdr:from>
    <xdr:to>
      <xdr:col>24</xdr:col>
      <xdr:colOff>63500</xdr:colOff>
      <xdr:row>74</xdr:row>
      <xdr:rowOff>108534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488139"/>
          <a:ext cx="838200" cy="3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108534</xdr:rowOff>
    </xdr:from>
    <xdr:to>
      <xdr:col>19</xdr:col>
      <xdr:colOff>177800</xdr:colOff>
      <xdr:row>76</xdr:row>
      <xdr:rowOff>166236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795834"/>
          <a:ext cx="889000" cy="40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82359</xdr:rowOff>
    </xdr:from>
    <xdr:to>
      <xdr:col>15</xdr:col>
      <xdr:colOff>50800</xdr:colOff>
      <xdr:row>76</xdr:row>
      <xdr:rowOff>166236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941109"/>
          <a:ext cx="889000" cy="2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161017</xdr:rowOff>
    </xdr:from>
    <xdr:to>
      <xdr:col>10</xdr:col>
      <xdr:colOff>114300</xdr:colOff>
      <xdr:row>75</xdr:row>
      <xdr:rowOff>82359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848317"/>
          <a:ext cx="889000" cy="9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92939</xdr:rowOff>
    </xdr:from>
    <xdr:to>
      <xdr:col>24</xdr:col>
      <xdr:colOff>114300</xdr:colOff>
      <xdr:row>73</xdr:row>
      <xdr:rowOff>23089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4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115816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2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57734</xdr:rowOff>
    </xdr:from>
    <xdr:to>
      <xdr:col>20</xdr:col>
      <xdr:colOff>38100</xdr:colOff>
      <xdr:row>74</xdr:row>
      <xdr:rowOff>159334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7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4411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5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115436</xdr:rowOff>
    </xdr:from>
    <xdr:to>
      <xdr:col>15</xdr:col>
      <xdr:colOff>101600</xdr:colOff>
      <xdr:row>77</xdr:row>
      <xdr:rowOff>45586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62113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31559</xdr:rowOff>
    </xdr:from>
    <xdr:to>
      <xdr:col>10</xdr:col>
      <xdr:colOff>165100</xdr:colOff>
      <xdr:row>75</xdr:row>
      <xdr:rowOff>133159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149686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110217</xdr:rowOff>
    </xdr:from>
    <xdr:to>
      <xdr:col>6</xdr:col>
      <xdr:colOff>38100</xdr:colOff>
      <xdr:row>75</xdr:row>
      <xdr:rowOff>40367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7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56894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5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151778</xdr:rowOff>
    </xdr:from>
    <xdr:to>
      <xdr:col>24</xdr:col>
      <xdr:colOff>62865</xdr:colOff>
      <xdr:row>97</xdr:row>
      <xdr:rowOff>80325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2278"/>
          <a:ext cx="1270" cy="112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84152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80325</xdr:rowOff>
    </xdr:from>
    <xdr:to>
      <xdr:col>24</xdr:col>
      <xdr:colOff>152400</xdr:colOff>
      <xdr:row>97</xdr:row>
      <xdr:rowOff>80325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98455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151778</xdr:rowOff>
    </xdr:from>
    <xdr:to>
      <xdr:col>24</xdr:col>
      <xdr:colOff>152400</xdr:colOff>
      <xdr:row>90</xdr:row>
      <xdr:rowOff>151778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79555</xdr:rowOff>
    </xdr:from>
    <xdr:to>
      <xdr:col>24</xdr:col>
      <xdr:colOff>63500</xdr:colOff>
      <xdr:row>97</xdr:row>
      <xdr:rowOff>71775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38755"/>
          <a:ext cx="838200" cy="16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153809</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09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130932</xdr:rowOff>
    </xdr:from>
    <xdr:to>
      <xdr:col>24</xdr:col>
      <xdr:colOff>114300</xdr:colOff>
      <xdr:row>95</xdr:row>
      <xdr:rowOff>61082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71775</xdr:rowOff>
    </xdr:from>
    <xdr:to>
      <xdr:col>19</xdr:col>
      <xdr:colOff>177800</xdr:colOff>
      <xdr:row>97</xdr:row>
      <xdr:rowOff>119774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02425"/>
          <a:ext cx="889000" cy="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144571</xdr:rowOff>
    </xdr:from>
    <xdr:to>
      <xdr:col>20</xdr:col>
      <xdr:colOff>38100</xdr:colOff>
      <xdr:row>96</xdr:row>
      <xdr:rowOff>74721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3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91248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119324</xdr:rowOff>
    </xdr:from>
    <xdr:to>
      <xdr:col>15</xdr:col>
      <xdr:colOff>50800</xdr:colOff>
      <xdr:row>97</xdr:row>
      <xdr:rowOff>119774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49974"/>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143993</xdr:rowOff>
    </xdr:from>
    <xdr:to>
      <xdr:col>15</xdr:col>
      <xdr:colOff>101600</xdr:colOff>
      <xdr:row>96</xdr:row>
      <xdr:rowOff>74143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90670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114554</xdr:rowOff>
    </xdr:from>
    <xdr:to>
      <xdr:col>10</xdr:col>
      <xdr:colOff>114300</xdr:colOff>
      <xdr:row>97</xdr:row>
      <xdr:rowOff>119324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745204"/>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151643</xdr:rowOff>
    </xdr:from>
    <xdr:to>
      <xdr:col>10</xdr:col>
      <xdr:colOff>165100</xdr:colOff>
      <xdr:row>96</xdr:row>
      <xdr:rowOff>81793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98320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162509</xdr:rowOff>
    </xdr:from>
    <xdr:to>
      <xdr:col>6</xdr:col>
      <xdr:colOff>38100</xdr:colOff>
      <xdr:row>96</xdr:row>
      <xdr:rowOff>92659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109186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28755</xdr:rowOff>
    </xdr:from>
    <xdr:to>
      <xdr:col>24</xdr:col>
      <xdr:colOff>114300</xdr:colOff>
      <xdr:row>96</xdr:row>
      <xdr:rowOff>130355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7182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20975</xdr:rowOff>
    </xdr:from>
    <xdr:to>
      <xdr:col>20</xdr:col>
      <xdr:colOff>38100</xdr:colOff>
      <xdr:row>97</xdr:row>
      <xdr:rowOff>122575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113702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68974</xdr:rowOff>
    </xdr:from>
    <xdr:to>
      <xdr:col>15</xdr:col>
      <xdr:colOff>101600</xdr:colOff>
      <xdr:row>97</xdr:row>
      <xdr:rowOff>170574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161701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68524</xdr:rowOff>
    </xdr:from>
    <xdr:to>
      <xdr:col>10</xdr:col>
      <xdr:colOff>165100</xdr:colOff>
      <xdr:row>97</xdr:row>
      <xdr:rowOff>170124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161251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63754</xdr:rowOff>
    </xdr:from>
    <xdr:to>
      <xdr:col>6</xdr:col>
      <xdr:colOff>38100</xdr:colOff>
      <xdr:row>97</xdr:row>
      <xdr:rowOff>165354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156481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103996</xdr:rowOff>
    </xdr:from>
    <xdr:to>
      <xdr:col>55</xdr:col>
      <xdr:colOff>0</xdr:colOff>
      <xdr:row>35</xdr:row>
      <xdr:rowOff>7009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590396"/>
          <a:ext cx="838200" cy="4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103996</xdr:rowOff>
    </xdr:from>
    <xdr:to>
      <xdr:col>50</xdr:col>
      <xdr:colOff>114300</xdr:colOff>
      <xdr:row>35</xdr:row>
      <xdr:rowOff>57183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590396"/>
          <a:ext cx="889000" cy="4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57183</xdr:rowOff>
    </xdr:from>
    <xdr:to>
      <xdr:col>45</xdr:col>
      <xdr:colOff>177800</xdr:colOff>
      <xdr:row>36</xdr:row>
      <xdr:rowOff>7707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057933"/>
          <a:ext cx="8890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63603</xdr:rowOff>
    </xdr:from>
    <xdr:to>
      <xdr:col>41</xdr:col>
      <xdr:colOff>50800</xdr:colOff>
      <xdr:row>36</xdr:row>
      <xdr:rowOff>7707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064353"/>
          <a:ext cx="889000" cy="1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127659</xdr:rowOff>
    </xdr:from>
    <xdr:to>
      <xdr:col>55</xdr:col>
      <xdr:colOff>50800</xdr:colOff>
      <xdr:row>35</xdr:row>
      <xdr:rowOff>57809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150536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0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53196</xdr:rowOff>
    </xdr:from>
    <xdr:to>
      <xdr:col>50</xdr:col>
      <xdr:colOff>165100</xdr:colOff>
      <xdr:row>32</xdr:row>
      <xdr:rowOff>154796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5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171323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31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6383</xdr:rowOff>
    </xdr:from>
    <xdr:to>
      <xdr:col>46</xdr:col>
      <xdr:colOff>38100</xdr:colOff>
      <xdr:row>35</xdr:row>
      <xdr:rowOff>107983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124510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7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128357</xdr:rowOff>
    </xdr:from>
    <xdr:to>
      <xdr:col>41</xdr:col>
      <xdr:colOff>101600</xdr:colOff>
      <xdr:row>36</xdr:row>
      <xdr:rowOff>58507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75034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90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12803</xdr:rowOff>
    </xdr:from>
    <xdr:to>
      <xdr:col>36</xdr:col>
      <xdr:colOff>165100</xdr:colOff>
      <xdr:row>35</xdr:row>
      <xdr:rowOff>114403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130930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78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6172</xdr:rowOff>
    </xdr:from>
    <xdr:to>
      <xdr:col>55</xdr:col>
      <xdr:colOff>0</xdr:colOff>
      <xdr:row>58</xdr:row>
      <xdr:rowOff>121092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950272"/>
          <a:ext cx="838200" cy="1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155085</xdr:rowOff>
    </xdr:from>
    <xdr:to>
      <xdr:col>50</xdr:col>
      <xdr:colOff>114300</xdr:colOff>
      <xdr:row>58</xdr:row>
      <xdr:rowOff>6172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27735"/>
          <a:ext cx="8890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93569</xdr:rowOff>
    </xdr:from>
    <xdr:to>
      <xdr:col>45</xdr:col>
      <xdr:colOff>177800</xdr:colOff>
      <xdr:row>57</xdr:row>
      <xdr:rowOff>155085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94769"/>
          <a:ext cx="889000" cy="23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93569</xdr:rowOff>
    </xdr:from>
    <xdr:to>
      <xdr:col>41</xdr:col>
      <xdr:colOff>50800</xdr:colOff>
      <xdr:row>58</xdr:row>
      <xdr:rowOff>15038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94769"/>
          <a:ext cx="889000" cy="26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70292</xdr:rowOff>
    </xdr:from>
    <xdr:to>
      <xdr:col>55</xdr:col>
      <xdr:colOff>50800</xdr:colOff>
      <xdr:row>59</xdr:row>
      <xdr:rowOff>442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0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156669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2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126822</xdr:rowOff>
    </xdr:from>
    <xdr:to>
      <xdr:col>50</xdr:col>
      <xdr:colOff>165100</xdr:colOff>
      <xdr:row>58</xdr:row>
      <xdr:rowOff>56972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48099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104285</xdr:rowOff>
    </xdr:from>
    <xdr:to>
      <xdr:col>46</xdr:col>
      <xdr:colOff>38100</xdr:colOff>
      <xdr:row>58</xdr:row>
      <xdr:rowOff>34435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25562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42769</xdr:rowOff>
    </xdr:from>
    <xdr:to>
      <xdr:col>41</xdr:col>
      <xdr:colOff>101600</xdr:colOff>
      <xdr:row>56</xdr:row>
      <xdr:rowOff>144369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160896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1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135688</xdr:rowOff>
    </xdr:from>
    <xdr:to>
      <xdr:col>36</xdr:col>
      <xdr:colOff>165100</xdr:colOff>
      <xdr:row>58</xdr:row>
      <xdr:rowOff>65838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56965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125622</xdr:rowOff>
    </xdr:from>
    <xdr:to>
      <xdr:col>55</xdr:col>
      <xdr:colOff>0</xdr:colOff>
      <xdr:row>79</xdr:row>
      <xdr:rowOff>34065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98722"/>
          <a:ext cx="838200" cy="7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104203</xdr:rowOff>
    </xdr:from>
    <xdr:to>
      <xdr:col>50</xdr:col>
      <xdr:colOff>114300</xdr:colOff>
      <xdr:row>78</xdr:row>
      <xdr:rowOff>125622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77303"/>
          <a:ext cx="889000" cy="2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22805</xdr:rowOff>
    </xdr:from>
    <xdr:to>
      <xdr:col>45</xdr:col>
      <xdr:colOff>177800</xdr:colOff>
      <xdr:row>78</xdr:row>
      <xdr:rowOff>104203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24455"/>
          <a:ext cx="889000" cy="25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22805</xdr:rowOff>
    </xdr:from>
    <xdr:to>
      <xdr:col>41</xdr:col>
      <xdr:colOff>50800</xdr:colOff>
      <xdr:row>79</xdr:row>
      <xdr:rowOff>30952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24455"/>
          <a:ext cx="889000" cy="35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154715</xdr:rowOff>
    </xdr:from>
    <xdr:to>
      <xdr:col>55</xdr:col>
      <xdr:colOff>50800</xdr:colOff>
      <xdr:row>79</xdr:row>
      <xdr:rowOff>84865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69642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74822</xdr:rowOff>
    </xdr:from>
    <xdr:to>
      <xdr:col>50</xdr:col>
      <xdr:colOff>165100</xdr:colOff>
      <xdr:row>79</xdr:row>
      <xdr:rowOff>4972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167549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53403</xdr:rowOff>
    </xdr:from>
    <xdr:to>
      <xdr:col>46</xdr:col>
      <xdr:colOff>38100</xdr:colOff>
      <xdr:row>78</xdr:row>
      <xdr:rowOff>155003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146130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1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143455</xdr:rowOff>
    </xdr:from>
    <xdr:to>
      <xdr:col>41</xdr:col>
      <xdr:colOff>101600</xdr:colOff>
      <xdr:row>77</xdr:row>
      <xdr:rowOff>73605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90133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4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151602</xdr:rowOff>
    </xdr:from>
    <xdr:to>
      <xdr:col>36</xdr:col>
      <xdr:colOff>165100</xdr:colOff>
      <xdr:row>79</xdr:row>
      <xdr:rowOff>81752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72879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90497</xdr:rowOff>
    </xdr:from>
    <xdr:to>
      <xdr:col>55</xdr:col>
      <xdr:colOff>0</xdr:colOff>
      <xdr:row>97</xdr:row>
      <xdr:rowOff>165852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21147"/>
          <a:ext cx="838200" cy="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52429</xdr:rowOff>
    </xdr:from>
    <xdr:to>
      <xdr:col>50</xdr:col>
      <xdr:colOff>114300</xdr:colOff>
      <xdr:row>97</xdr:row>
      <xdr:rowOff>90497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83079"/>
          <a:ext cx="889000" cy="3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28897</xdr:rowOff>
    </xdr:from>
    <xdr:to>
      <xdr:col>45</xdr:col>
      <xdr:colOff>177800</xdr:colOff>
      <xdr:row>97</xdr:row>
      <xdr:rowOff>52429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59547"/>
          <a:ext cx="889000" cy="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153969</xdr:rowOff>
    </xdr:from>
    <xdr:to>
      <xdr:col>41</xdr:col>
      <xdr:colOff>50800</xdr:colOff>
      <xdr:row>97</xdr:row>
      <xdr:rowOff>28897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13169"/>
          <a:ext cx="889000" cy="4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115052</xdr:rowOff>
    </xdr:from>
    <xdr:to>
      <xdr:col>55</xdr:col>
      <xdr:colOff>50800</xdr:colOff>
      <xdr:row>98</xdr:row>
      <xdr:rowOff>45202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29979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39697</xdr:rowOff>
    </xdr:from>
    <xdr:to>
      <xdr:col>50</xdr:col>
      <xdr:colOff>165100</xdr:colOff>
      <xdr:row>97</xdr:row>
      <xdr:rowOff>141297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132424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6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1629</xdr:rowOff>
    </xdr:from>
    <xdr:to>
      <xdr:col>46</xdr:col>
      <xdr:colOff>38100</xdr:colOff>
      <xdr:row>97</xdr:row>
      <xdr:rowOff>103229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94356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149547</xdr:rowOff>
    </xdr:from>
    <xdr:to>
      <xdr:col>41</xdr:col>
      <xdr:colOff>101600</xdr:colOff>
      <xdr:row>97</xdr:row>
      <xdr:rowOff>79697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70824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0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103169</xdr:rowOff>
    </xdr:from>
    <xdr:to>
      <xdr:col>36</xdr:col>
      <xdr:colOff>165100</xdr:colOff>
      <xdr:row>97</xdr:row>
      <xdr:rowOff>33319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49846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122276</xdr:rowOff>
    </xdr:from>
    <xdr:to>
      <xdr:col>85</xdr:col>
      <xdr:colOff>127000</xdr:colOff>
      <xdr:row>38</xdr:row>
      <xdr:rowOff>139009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37376"/>
          <a:ext cx="8382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117987</xdr:rowOff>
    </xdr:from>
    <xdr:to>
      <xdr:col>81</xdr:col>
      <xdr:colOff>50800</xdr:colOff>
      <xdr:row>38</xdr:row>
      <xdr:rowOff>122276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33087"/>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117987</xdr:rowOff>
    </xdr:from>
    <xdr:to>
      <xdr:col>76</xdr:col>
      <xdr:colOff>114300</xdr:colOff>
      <xdr:row>38</xdr:row>
      <xdr:rowOff>129386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33087"/>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129386</xdr:rowOff>
    </xdr:from>
    <xdr:to>
      <xdr:col>71</xdr:col>
      <xdr:colOff>177800</xdr:colOff>
      <xdr:row>38</xdr:row>
      <xdr:rowOff>133866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44486"/>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88209</xdr:rowOff>
    </xdr:from>
    <xdr:to>
      <xdr:col>85</xdr:col>
      <xdr:colOff>177800</xdr:colOff>
      <xdr:row>39</xdr:row>
      <xdr:rowOff>18359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71476</xdr:rowOff>
    </xdr:from>
    <xdr:to>
      <xdr:col>81</xdr:col>
      <xdr:colOff>101600</xdr:colOff>
      <xdr:row>39</xdr:row>
      <xdr:rowOff>1626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164203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6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67187</xdr:rowOff>
    </xdr:from>
    <xdr:to>
      <xdr:col>76</xdr:col>
      <xdr:colOff>165100</xdr:colOff>
      <xdr:row>38</xdr:row>
      <xdr:rowOff>168787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159914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7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78586</xdr:rowOff>
    </xdr:from>
    <xdr:to>
      <xdr:col>72</xdr:col>
      <xdr:colOff>38100</xdr:colOff>
      <xdr:row>39</xdr:row>
      <xdr:rowOff>8736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171313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68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83066</xdr:rowOff>
    </xdr:from>
    <xdr:to>
      <xdr:col>67</xdr:col>
      <xdr:colOff>101600</xdr:colOff>
      <xdr:row>39</xdr:row>
      <xdr:rowOff>13216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4343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99795</xdr:rowOff>
    </xdr:from>
    <xdr:to>
      <xdr:col>85</xdr:col>
      <xdr:colOff>127000</xdr:colOff>
      <xdr:row>76</xdr:row>
      <xdr:rowOff>145524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29995"/>
          <a:ext cx="838200" cy="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145524</xdr:rowOff>
    </xdr:from>
    <xdr:to>
      <xdr:col>81</xdr:col>
      <xdr:colOff>50800</xdr:colOff>
      <xdr:row>77</xdr:row>
      <xdr:rowOff>14839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75724"/>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14839</xdr:rowOff>
    </xdr:from>
    <xdr:to>
      <xdr:col>76</xdr:col>
      <xdr:colOff>114300</xdr:colOff>
      <xdr:row>77</xdr:row>
      <xdr:rowOff>29597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216489"/>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29597</xdr:rowOff>
    </xdr:from>
    <xdr:to>
      <xdr:col>71</xdr:col>
      <xdr:colOff>177800</xdr:colOff>
      <xdr:row>77</xdr:row>
      <xdr:rowOff>53029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23124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48995</xdr:rowOff>
    </xdr:from>
    <xdr:to>
      <xdr:col>85</xdr:col>
      <xdr:colOff>177800</xdr:colOff>
      <xdr:row>76</xdr:row>
      <xdr:rowOff>150595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27422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94724</xdr:rowOff>
    </xdr:from>
    <xdr:to>
      <xdr:col>81</xdr:col>
      <xdr:colOff>101600</xdr:colOff>
      <xdr:row>77</xdr:row>
      <xdr:rowOff>24874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41401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0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135489</xdr:rowOff>
    </xdr:from>
    <xdr:to>
      <xdr:col>76</xdr:col>
      <xdr:colOff>165100</xdr:colOff>
      <xdr:row>77</xdr:row>
      <xdr:rowOff>65639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56766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150247</xdr:rowOff>
    </xdr:from>
    <xdr:to>
      <xdr:col>72</xdr:col>
      <xdr:colOff>38100</xdr:colOff>
      <xdr:row>77</xdr:row>
      <xdr:rowOff>80397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71524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2229</xdr:rowOff>
    </xdr:from>
    <xdr:to>
      <xdr:col>67</xdr:col>
      <xdr:colOff>101600</xdr:colOff>
      <xdr:row>77</xdr:row>
      <xdr:rowOff>103829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94956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18453</xdr:rowOff>
    </xdr:from>
    <xdr:to>
      <xdr:col>85</xdr:col>
      <xdr:colOff>127000</xdr:colOff>
      <xdr:row>98</xdr:row>
      <xdr:rowOff>92328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20553"/>
          <a:ext cx="838200" cy="7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92328</xdr:rowOff>
    </xdr:from>
    <xdr:to>
      <xdr:col>81</xdr:col>
      <xdr:colOff>50800</xdr:colOff>
      <xdr:row>98</xdr:row>
      <xdr:rowOff>152691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94428"/>
          <a:ext cx="889000" cy="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152691</xdr:rowOff>
    </xdr:from>
    <xdr:to>
      <xdr:col>76</xdr:col>
      <xdr:colOff>114300</xdr:colOff>
      <xdr:row>99</xdr:row>
      <xdr:rowOff>4401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54791"/>
          <a:ext cx="889000" cy="2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4401</xdr:rowOff>
    </xdr:from>
    <xdr:to>
      <xdr:col>71</xdr:col>
      <xdr:colOff>177800</xdr:colOff>
      <xdr:row>99</xdr:row>
      <xdr:rowOff>21794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77951"/>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139103</xdr:rowOff>
    </xdr:from>
    <xdr:to>
      <xdr:col>85</xdr:col>
      <xdr:colOff>177800</xdr:colOff>
      <xdr:row>98</xdr:row>
      <xdr:rowOff>69253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117530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41528</xdr:rowOff>
    </xdr:from>
    <xdr:to>
      <xdr:col>81</xdr:col>
      <xdr:colOff>101600</xdr:colOff>
      <xdr:row>98</xdr:row>
      <xdr:rowOff>143128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159655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101891</xdr:rowOff>
    </xdr:from>
    <xdr:to>
      <xdr:col>76</xdr:col>
      <xdr:colOff>165100</xdr:colOff>
      <xdr:row>99</xdr:row>
      <xdr:rowOff>32041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23168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125051</xdr:rowOff>
    </xdr:from>
    <xdr:to>
      <xdr:col>72</xdr:col>
      <xdr:colOff>38100</xdr:colOff>
      <xdr:row>99</xdr:row>
      <xdr:rowOff>55201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46328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70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142444</xdr:rowOff>
    </xdr:from>
    <xdr:to>
      <xdr:col>67</xdr:col>
      <xdr:colOff>101600</xdr:colOff>
      <xdr:row>99</xdr:row>
      <xdr:rowOff>72594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63721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70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14618</xdr:rowOff>
    </xdr:from>
    <xdr:to>
      <xdr:col>116</xdr:col>
      <xdr:colOff>63500</xdr:colOff>
      <xdr:row>59</xdr:row>
      <xdr:rowOff>15101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30168"/>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15101</xdr:rowOff>
    </xdr:from>
    <xdr:to>
      <xdr:col>111</xdr:col>
      <xdr:colOff>177800</xdr:colOff>
      <xdr:row>59</xdr:row>
      <xdr:rowOff>17666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30651"/>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17564</xdr:rowOff>
    </xdr:from>
    <xdr:to>
      <xdr:col>107</xdr:col>
      <xdr:colOff>50800</xdr:colOff>
      <xdr:row>59</xdr:row>
      <xdr:rowOff>17666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33114"/>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16967</xdr:rowOff>
    </xdr:from>
    <xdr:to>
      <xdr:col>102</xdr:col>
      <xdr:colOff>114300</xdr:colOff>
      <xdr:row>59</xdr:row>
      <xdr:rowOff>17564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32517"/>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135268</xdr:rowOff>
    </xdr:from>
    <xdr:to>
      <xdr:col>116</xdr:col>
      <xdr:colOff>114300</xdr:colOff>
      <xdr:row>59</xdr:row>
      <xdr:rowOff>65418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135751</xdr:rowOff>
    </xdr:from>
    <xdr:to>
      <xdr:col>112</xdr:col>
      <xdr:colOff>38100</xdr:colOff>
      <xdr:row>59</xdr:row>
      <xdr:rowOff>65901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57028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7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138316</xdr:rowOff>
    </xdr:from>
    <xdr:to>
      <xdr:col>107</xdr:col>
      <xdr:colOff>101600</xdr:colOff>
      <xdr:row>59</xdr:row>
      <xdr:rowOff>68466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59593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138214</xdr:rowOff>
    </xdr:from>
    <xdr:to>
      <xdr:col>102</xdr:col>
      <xdr:colOff>165100</xdr:colOff>
      <xdr:row>59</xdr:row>
      <xdr:rowOff>68364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59491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7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137617</xdr:rowOff>
    </xdr:from>
    <xdr:to>
      <xdr:col>98</xdr:col>
      <xdr:colOff>38100</xdr:colOff>
      <xdr:row>59</xdr:row>
      <xdr:rowOff>67767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58894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119934</xdr:rowOff>
    </xdr:from>
    <xdr:to>
      <xdr:col>116</xdr:col>
      <xdr:colOff>63500</xdr:colOff>
      <xdr:row>77</xdr:row>
      <xdr:rowOff>130556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21584"/>
          <a:ext cx="8382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130556</xdr:rowOff>
    </xdr:from>
    <xdr:to>
      <xdr:col>111</xdr:col>
      <xdr:colOff>177800</xdr:colOff>
      <xdr:row>78</xdr:row>
      <xdr:rowOff>10618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32206"/>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141666</xdr:rowOff>
    </xdr:from>
    <xdr:to>
      <xdr:col>107</xdr:col>
      <xdr:colOff>50800</xdr:colOff>
      <xdr:row>78</xdr:row>
      <xdr:rowOff>10618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28966"/>
          <a:ext cx="889000" cy="55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141666</xdr:rowOff>
    </xdr:from>
    <xdr:to>
      <xdr:col>102</xdr:col>
      <xdr:colOff>114300</xdr:colOff>
      <xdr:row>74</xdr:row>
      <xdr:rowOff>155687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28966"/>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69134</xdr:rowOff>
    </xdr:from>
    <xdr:to>
      <xdr:col>116</xdr:col>
      <xdr:colOff>114300</xdr:colOff>
      <xdr:row>77</xdr:row>
      <xdr:rowOff>170734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47561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79756</xdr:rowOff>
    </xdr:from>
    <xdr:to>
      <xdr:col>112</xdr:col>
      <xdr:colOff>38100</xdr:colOff>
      <xdr:row>78</xdr:row>
      <xdr:rowOff>9906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131268</xdr:rowOff>
    </xdr:from>
    <xdr:to>
      <xdr:col>107</xdr:col>
      <xdr:colOff>101600</xdr:colOff>
      <xdr:row>78</xdr:row>
      <xdr:rowOff>61418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52545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90866</xdr:rowOff>
    </xdr:from>
    <xdr:to>
      <xdr:col>102</xdr:col>
      <xdr:colOff>165100</xdr:colOff>
      <xdr:row>75</xdr:row>
      <xdr:rowOff>21016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37543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104887</xdr:rowOff>
    </xdr:from>
    <xdr:to>
      <xdr:col>98</xdr:col>
      <xdr:colOff>38100</xdr:colOff>
      <xdr:row>75</xdr:row>
      <xdr:rowOff>35037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9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51564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維持補修費、補助費等が著しく高い数値を示している。維持補修費は、降雪地であるがゆえの除雪経費と寒冷地における村道等の損傷が激しく、その補修経費が大きくなっており、類似団体より高い数値となっている。補助費等は、観光立村であるため観光団体への補助費が多く、また当村の特色として各種スキー大会への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下水道事業会計への補助費により、類似団体より高い数値となっている。それ以外については、全体的にほぼ類似団体以下の水準である。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8,513
8,168
189.36
7,006,657
6,848,676
139,741
3,894,159
6,757,379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61595</xdr:rowOff>
    </xdr:from>
    <xdr:to>
      <xdr:col>24</xdr:col>
      <xdr:colOff>63500</xdr:colOff>
      <xdr:row>36</xdr:row>
      <xdr:rowOff>83693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33795"/>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83693</xdr:rowOff>
    </xdr:from>
    <xdr:to>
      <xdr:col>19</xdr:col>
      <xdr:colOff>177800</xdr:colOff>
      <xdr:row>37</xdr:row>
      <xdr:rowOff>12255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5589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12255</xdr:rowOff>
    </xdr:from>
    <xdr:to>
      <xdr:col>15</xdr:col>
      <xdr:colOff>50800</xdr:colOff>
      <xdr:row>37</xdr:row>
      <xdr:rowOff>42926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55905"/>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150749</xdr:rowOff>
    </xdr:from>
    <xdr:to>
      <xdr:col>10</xdr:col>
      <xdr:colOff>114300</xdr:colOff>
      <xdr:row>37</xdr:row>
      <xdr:rowOff>42926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2949"/>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xdr:rowOff>
    </xdr:from>
    <xdr:to>
      <xdr:col>24</xdr:col>
      <xdr:colOff>114300</xdr:colOff>
      <xdr:row>36</xdr:row>
      <xdr:rowOff>112395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160672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32893</xdr:rowOff>
    </xdr:from>
    <xdr:to>
      <xdr:col>20</xdr:col>
      <xdr:colOff>38100</xdr:colOff>
      <xdr:row>36</xdr:row>
      <xdr:rowOff>134493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125620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132905</xdr:rowOff>
    </xdr:from>
    <xdr:to>
      <xdr:col>15</xdr:col>
      <xdr:colOff>101600</xdr:colOff>
      <xdr:row>37</xdr:row>
      <xdr:rowOff>63055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54182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163576</xdr:rowOff>
    </xdr:from>
    <xdr:to>
      <xdr:col>10</xdr:col>
      <xdr:colOff>165100</xdr:colOff>
      <xdr:row>37</xdr:row>
      <xdr:rowOff>93726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84853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99949</xdr:rowOff>
    </xdr:from>
    <xdr:to>
      <xdr:col>6</xdr:col>
      <xdr:colOff>38100</xdr:colOff>
      <xdr:row>37</xdr:row>
      <xdr:rowOff>30099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21226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265</xdr:rowOff>
    </xdr:from>
    <xdr:to>
      <xdr:col>24</xdr:col>
      <xdr:colOff>63500</xdr:colOff>
      <xdr:row>57</xdr:row>
      <xdr:rowOff>126319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72915"/>
          <a:ext cx="838200" cy="12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265</xdr:rowOff>
    </xdr:from>
    <xdr:to>
      <xdr:col>19</xdr:col>
      <xdr:colOff>177800</xdr:colOff>
      <xdr:row>58</xdr:row>
      <xdr:rowOff>27139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72915"/>
          <a:ext cx="889000" cy="1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27139</xdr:rowOff>
    </xdr:from>
    <xdr:to>
      <xdr:col>15</xdr:col>
      <xdr:colOff>50800</xdr:colOff>
      <xdr:row>58</xdr:row>
      <xdr:rowOff>35780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1239"/>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35780</xdr:rowOff>
    </xdr:from>
    <xdr:to>
      <xdr:col>10</xdr:col>
      <xdr:colOff>114300</xdr:colOff>
      <xdr:row>58</xdr:row>
      <xdr:rowOff>55479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9880"/>
          <a:ext cx="889000" cy="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75519</xdr:rowOff>
    </xdr:from>
    <xdr:to>
      <xdr:col>24</xdr:col>
      <xdr:colOff>114300</xdr:colOff>
      <xdr:row>58</xdr:row>
      <xdr:rowOff>5669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53946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120915</xdr:rowOff>
    </xdr:from>
    <xdr:to>
      <xdr:col>20</xdr:col>
      <xdr:colOff>38100</xdr:colOff>
      <xdr:row>57</xdr:row>
      <xdr:rowOff>51065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2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42192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1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147789</xdr:rowOff>
    </xdr:from>
    <xdr:to>
      <xdr:col>15</xdr:col>
      <xdr:colOff>101600</xdr:colOff>
      <xdr:row>58</xdr:row>
      <xdr:rowOff>77939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69066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156430</xdr:rowOff>
    </xdr:from>
    <xdr:to>
      <xdr:col>10</xdr:col>
      <xdr:colOff>165100</xdr:colOff>
      <xdr:row>58</xdr:row>
      <xdr:rowOff>86580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77707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4679</xdr:rowOff>
    </xdr:from>
    <xdr:to>
      <xdr:col>6</xdr:col>
      <xdr:colOff>38100</xdr:colOff>
      <xdr:row>58</xdr:row>
      <xdr:rowOff>106279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97406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4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167721</xdr:rowOff>
    </xdr:from>
    <xdr:to>
      <xdr:col>24</xdr:col>
      <xdr:colOff>62865</xdr:colOff>
      <xdr:row>76</xdr:row>
      <xdr:rowOff>169173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9221"/>
          <a:ext cx="1270" cy="10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169173</xdr:rowOff>
    </xdr:from>
    <xdr:to>
      <xdr:col>24</xdr:col>
      <xdr:colOff>152400</xdr:colOff>
      <xdr:row>76</xdr:row>
      <xdr:rowOff>169173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19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4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167721</xdr:rowOff>
    </xdr:from>
    <xdr:to>
      <xdr:col>24</xdr:col>
      <xdr:colOff>152400</xdr:colOff>
      <xdr:row>70</xdr:row>
      <xdr:rowOff>167721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8832</xdr:rowOff>
    </xdr:from>
    <xdr:to>
      <xdr:col>24</xdr:col>
      <xdr:colOff>63500</xdr:colOff>
      <xdr:row>77</xdr:row>
      <xdr:rowOff>26617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39032"/>
          <a:ext cx="838200" cy="18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93677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09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70800</xdr:rowOff>
    </xdr:from>
    <xdr:to>
      <xdr:col>24</xdr:col>
      <xdr:colOff>114300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26617</xdr:rowOff>
    </xdr:from>
    <xdr:to>
      <xdr:col>19</xdr:col>
      <xdr:colOff>177800</xdr:colOff>
      <xdr:row>77</xdr:row>
      <xdr:rowOff>111393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8267"/>
          <a:ext cx="889000" cy="8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66915</xdr:rowOff>
    </xdr:from>
    <xdr:to>
      <xdr:col>20</xdr:col>
      <xdr:colOff>38100</xdr:colOff>
      <xdr:row>75</xdr:row>
      <xdr:rowOff>168514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111393</xdr:rowOff>
    </xdr:from>
    <xdr:to>
      <xdr:col>15</xdr:col>
      <xdr:colOff>50800</xdr:colOff>
      <xdr:row>77</xdr:row>
      <xdr:rowOff>136105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3043"/>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87031</xdr:rowOff>
    </xdr:from>
    <xdr:to>
      <xdr:col>15</xdr:col>
      <xdr:colOff>101600</xdr:colOff>
      <xdr:row>76</xdr:row>
      <xdr:rowOff>17180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33708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80904</xdr:rowOff>
    </xdr:from>
    <xdr:to>
      <xdr:col>10</xdr:col>
      <xdr:colOff>114300</xdr:colOff>
      <xdr:row>77</xdr:row>
      <xdr:rowOff>136105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82554"/>
          <a:ext cx="889000" cy="5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110697</xdr:rowOff>
    </xdr:from>
    <xdr:to>
      <xdr:col>10</xdr:col>
      <xdr:colOff>165100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120018</xdr:rowOff>
    </xdr:from>
    <xdr:to>
      <xdr:col>6</xdr:col>
      <xdr:colOff>38100</xdr:colOff>
      <xdr:row>76</xdr:row>
      <xdr:rowOff>50167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787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66695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129482</xdr:rowOff>
    </xdr:from>
    <xdr:to>
      <xdr:col>24</xdr:col>
      <xdr:colOff>114300</xdr:colOff>
      <xdr:row>76</xdr:row>
      <xdr:rowOff>59632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6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147267</xdr:rowOff>
    </xdr:from>
    <xdr:to>
      <xdr:col>20</xdr:col>
      <xdr:colOff>38100</xdr:colOff>
      <xdr:row>77</xdr:row>
      <xdr:rowOff>77417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68544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60593</xdr:rowOff>
    </xdr:from>
    <xdr:to>
      <xdr:col>15</xdr:col>
      <xdr:colOff>101600</xdr:colOff>
      <xdr:row>77</xdr:row>
      <xdr:rowOff>162193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153320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85305</xdr:rowOff>
    </xdr:from>
    <xdr:to>
      <xdr:col>10</xdr:col>
      <xdr:colOff>165100</xdr:colOff>
      <xdr:row>78</xdr:row>
      <xdr:rowOff>15455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30104</xdr:rowOff>
    </xdr:from>
    <xdr:to>
      <xdr:col>6</xdr:col>
      <xdr:colOff>38100</xdr:colOff>
      <xdr:row>77</xdr:row>
      <xdr:rowOff>131704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122831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2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67535</xdr:rowOff>
    </xdr:from>
    <xdr:to>
      <xdr:col>24</xdr:col>
      <xdr:colOff>63500</xdr:colOff>
      <xdr:row>97</xdr:row>
      <xdr:rowOff>77288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98185"/>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77288</xdr:rowOff>
    </xdr:from>
    <xdr:to>
      <xdr:col>19</xdr:col>
      <xdr:colOff>177800</xdr:colOff>
      <xdr:row>97</xdr:row>
      <xdr:rowOff>160297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07938"/>
          <a:ext cx="889000" cy="8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50829</xdr:rowOff>
    </xdr:from>
    <xdr:to>
      <xdr:col>15</xdr:col>
      <xdr:colOff>50800</xdr:colOff>
      <xdr:row>97</xdr:row>
      <xdr:rowOff>160297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81479"/>
          <a:ext cx="8890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166049</xdr:rowOff>
    </xdr:from>
    <xdr:to>
      <xdr:col>10</xdr:col>
      <xdr:colOff>114300</xdr:colOff>
      <xdr:row>97</xdr:row>
      <xdr:rowOff>50829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453799"/>
          <a:ext cx="889000" cy="2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16735</xdr:rowOff>
    </xdr:from>
    <xdr:to>
      <xdr:col>24</xdr:col>
      <xdr:colOff>114300</xdr:colOff>
      <xdr:row>97</xdr:row>
      <xdr:rowOff>118335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103112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26488</xdr:rowOff>
    </xdr:from>
    <xdr:to>
      <xdr:col>20</xdr:col>
      <xdr:colOff>38100</xdr:colOff>
      <xdr:row>97</xdr:row>
      <xdr:rowOff>128088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119215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109497</xdr:rowOff>
    </xdr:from>
    <xdr:to>
      <xdr:col>15</xdr:col>
      <xdr:colOff>101600</xdr:colOff>
      <xdr:row>98</xdr:row>
      <xdr:rowOff>39647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30774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xdr:rowOff>
    </xdr:from>
    <xdr:to>
      <xdr:col>10</xdr:col>
      <xdr:colOff>165100</xdr:colOff>
      <xdr:row>97</xdr:row>
      <xdr:rowOff>101629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3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92756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115249</xdr:rowOff>
    </xdr:from>
    <xdr:to>
      <xdr:col>6</xdr:col>
      <xdr:colOff>38100</xdr:colOff>
      <xdr:row>96</xdr:row>
      <xdr:rowOff>45399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61926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17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7085</xdr:rowOff>
    </xdr:from>
    <xdr:to>
      <xdr:col>55</xdr:col>
      <xdr:colOff>0</xdr:colOff>
      <xdr:row>58</xdr:row>
      <xdr:rowOff>18610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51185"/>
          <a:ext cx="8382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18610</xdr:rowOff>
    </xdr:from>
    <xdr:to>
      <xdr:col>50</xdr:col>
      <xdr:colOff>114300</xdr:colOff>
      <xdr:row>58</xdr:row>
      <xdr:rowOff>55420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62710"/>
          <a:ext cx="889000" cy="3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55420</xdr:rowOff>
    </xdr:from>
    <xdr:to>
      <xdr:col>45</xdr:col>
      <xdr:colOff>177800</xdr:colOff>
      <xdr:row>58</xdr:row>
      <xdr:rowOff>56677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9952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45914</xdr:rowOff>
    </xdr:from>
    <xdr:to>
      <xdr:col>41</xdr:col>
      <xdr:colOff>50800</xdr:colOff>
      <xdr:row>58</xdr:row>
      <xdr:rowOff>56677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90014"/>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127735</xdr:rowOff>
    </xdr:from>
    <xdr:to>
      <xdr:col>55</xdr:col>
      <xdr:colOff>50800</xdr:colOff>
      <xdr:row>58</xdr:row>
      <xdr:rowOff>57885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42662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139260</xdr:rowOff>
    </xdr:from>
    <xdr:to>
      <xdr:col>50</xdr:col>
      <xdr:colOff>165100</xdr:colOff>
      <xdr:row>58</xdr:row>
      <xdr:rowOff>69410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60537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4620</xdr:rowOff>
    </xdr:from>
    <xdr:to>
      <xdr:col>46</xdr:col>
      <xdr:colOff>38100</xdr:colOff>
      <xdr:row>58</xdr:row>
      <xdr:rowOff>106220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97347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5877</xdr:rowOff>
    </xdr:from>
    <xdr:to>
      <xdr:col>41</xdr:col>
      <xdr:colOff>101600</xdr:colOff>
      <xdr:row>58</xdr:row>
      <xdr:rowOff>107477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98604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166564</xdr:rowOff>
    </xdr:from>
    <xdr:to>
      <xdr:col>36</xdr:col>
      <xdr:colOff>165100</xdr:colOff>
      <xdr:row>58</xdr:row>
      <xdr:rowOff>96714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87841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94935</xdr:rowOff>
    </xdr:from>
    <xdr:to>
      <xdr:col>55</xdr:col>
      <xdr:colOff>0</xdr:colOff>
      <xdr:row>77</xdr:row>
      <xdr:rowOff>20819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3125135"/>
          <a:ext cx="838200" cy="9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94935</xdr:rowOff>
    </xdr:from>
    <xdr:to>
      <xdr:col>50</xdr:col>
      <xdr:colOff>114300</xdr:colOff>
      <xdr:row>76</xdr:row>
      <xdr:rowOff>137263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125135"/>
          <a:ext cx="889000" cy="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137263</xdr:rowOff>
    </xdr:from>
    <xdr:to>
      <xdr:col>45</xdr:col>
      <xdr:colOff>177800</xdr:colOff>
      <xdr:row>77</xdr:row>
      <xdr:rowOff>36235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167463"/>
          <a:ext cx="8890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36235</xdr:rowOff>
    </xdr:from>
    <xdr:to>
      <xdr:col>41</xdr:col>
      <xdr:colOff>50800</xdr:colOff>
      <xdr:row>77</xdr:row>
      <xdr:rowOff>109127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237885"/>
          <a:ext cx="889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141469</xdr:rowOff>
    </xdr:from>
    <xdr:to>
      <xdr:col>55</xdr:col>
      <xdr:colOff>50800</xdr:colOff>
      <xdr:row>77</xdr:row>
      <xdr:rowOff>71619</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1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164346</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02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44135</xdr:rowOff>
    </xdr:from>
    <xdr:to>
      <xdr:col>50</xdr:col>
      <xdr:colOff>165100</xdr:colOff>
      <xdr:row>76</xdr:row>
      <xdr:rowOff>145735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0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162262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8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86463</xdr:rowOff>
    </xdr:from>
    <xdr:to>
      <xdr:col>46</xdr:col>
      <xdr:colOff>38100</xdr:colOff>
      <xdr:row>77</xdr:row>
      <xdr:rowOff>16613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1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33140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8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156885</xdr:rowOff>
    </xdr:from>
    <xdr:to>
      <xdr:col>41</xdr:col>
      <xdr:colOff>101600</xdr:colOff>
      <xdr:row>77</xdr:row>
      <xdr:rowOff>87035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1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103563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58327</xdr:rowOff>
    </xdr:from>
    <xdr:to>
      <xdr:col>36</xdr:col>
      <xdr:colOff>165100</xdr:colOff>
      <xdr:row>77</xdr:row>
      <xdr:rowOff>159927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5004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61390</xdr:rowOff>
    </xdr:from>
    <xdr:to>
      <xdr:col>55</xdr:col>
      <xdr:colOff>0</xdr:colOff>
      <xdr:row>95</xdr:row>
      <xdr:rowOff>132088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349140"/>
          <a:ext cx="838200" cy="7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132088</xdr:rowOff>
    </xdr:from>
    <xdr:to>
      <xdr:col>50</xdr:col>
      <xdr:colOff>114300</xdr:colOff>
      <xdr:row>96</xdr:row>
      <xdr:rowOff>46157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19838"/>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150321</xdr:rowOff>
    </xdr:from>
    <xdr:to>
      <xdr:col>45</xdr:col>
      <xdr:colOff>177800</xdr:colOff>
      <xdr:row>96</xdr:row>
      <xdr:rowOff>46157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438071"/>
          <a:ext cx="889000" cy="6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148121</xdr:rowOff>
    </xdr:from>
    <xdr:to>
      <xdr:col>41</xdr:col>
      <xdr:colOff>50800</xdr:colOff>
      <xdr:row>95</xdr:row>
      <xdr:rowOff>150321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435871"/>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10590</xdr:rowOff>
    </xdr:from>
    <xdr:to>
      <xdr:col>55</xdr:col>
      <xdr:colOff>50800</xdr:colOff>
      <xdr:row>95</xdr:row>
      <xdr:rowOff>112190</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2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33467</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14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81288</xdr:rowOff>
    </xdr:from>
    <xdr:to>
      <xdr:col>50</xdr:col>
      <xdr:colOff>165100</xdr:colOff>
      <xdr:row>96</xdr:row>
      <xdr:rowOff>11438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27965</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14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166807</xdr:rowOff>
    </xdr:from>
    <xdr:to>
      <xdr:col>46</xdr:col>
      <xdr:colOff>38100</xdr:colOff>
      <xdr:row>96</xdr:row>
      <xdr:rowOff>96957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113484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2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99521</xdr:rowOff>
    </xdr:from>
    <xdr:to>
      <xdr:col>41</xdr:col>
      <xdr:colOff>101600</xdr:colOff>
      <xdr:row>96</xdr:row>
      <xdr:rowOff>29671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46198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1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97321</xdr:rowOff>
    </xdr:from>
    <xdr:to>
      <xdr:col>36</xdr:col>
      <xdr:colOff>165100</xdr:colOff>
      <xdr:row>96</xdr:row>
      <xdr:rowOff>27471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3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43998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16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95466</xdr:rowOff>
    </xdr:from>
    <xdr:to>
      <xdr:col>85</xdr:col>
      <xdr:colOff>127000</xdr:colOff>
      <xdr:row>38</xdr:row>
      <xdr:rowOff>98952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39116"/>
          <a:ext cx="838200" cy="17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95466</xdr:rowOff>
    </xdr:from>
    <xdr:to>
      <xdr:col>81</xdr:col>
      <xdr:colOff>50800</xdr:colOff>
      <xdr:row>38</xdr:row>
      <xdr:rowOff>1492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39116"/>
          <a:ext cx="889000" cy="7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1492</xdr:rowOff>
    </xdr:from>
    <xdr:to>
      <xdr:col>76</xdr:col>
      <xdr:colOff>114300</xdr:colOff>
      <xdr:row>38</xdr:row>
      <xdr:rowOff>100514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16592"/>
          <a:ext cx="8890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71244</xdr:rowOff>
    </xdr:from>
    <xdr:to>
      <xdr:col>71</xdr:col>
      <xdr:colOff>177800</xdr:colOff>
      <xdr:row>38</xdr:row>
      <xdr:rowOff>100514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586344"/>
          <a:ext cx="88900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48152</xdr:rowOff>
    </xdr:from>
    <xdr:to>
      <xdr:col>85</xdr:col>
      <xdr:colOff>177800</xdr:colOff>
      <xdr:row>38</xdr:row>
      <xdr:rowOff>149752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134529</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44666</xdr:rowOff>
    </xdr:from>
    <xdr:to>
      <xdr:col>81</xdr:col>
      <xdr:colOff>101600</xdr:colOff>
      <xdr:row>37</xdr:row>
      <xdr:rowOff>146266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162793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122142</xdr:rowOff>
    </xdr:from>
    <xdr:to>
      <xdr:col>76</xdr:col>
      <xdr:colOff>165100</xdr:colOff>
      <xdr:row>38</xdr:row>
      <xdr:rowOff>52292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43419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49714</xdr:rowOff>
    </xdr:from>
    <xdr:to>
      <xdr:col>72</xdr:col>
      <xdr:colOff>38100</xdr:colOff>
      <xdr:row>38</xdr:row>
      <xdr:rowOff>151314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142441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20444</xdr:rowOff>
    </xdr:from>
    <xdr:to>
      <xdr:col>67</xdr:col>
      <xdr:colOff>101600</xdr:colOff>
      <xdr:row>38</xdr:row>
      <xdr:rowOff>122044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113171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56703</xdr:rowOff>
    </xdr:from>
    <xdr:to>
      <xdr:col>85</xdr:col>
      <xdr:colOff>127000</xdr:colOff>
      <xdr:row>56</xdr:row>
      <xdr:rowOff>115187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657903"/>
          <a:ext cx="8382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34384</xdr:rowOff>
    </xdr:from>
    <xdr:to>
      <xdr:col>81</xdr:col>
      <xdr:colOff>50800</xdr:colOff>
      <xdr:row>56</xdr:row>
      <xdr:rowOff>56703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635584"/>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138329</xdr:rowOff>
    </xdr:from>
    <xdr:to>
      <xdr:col>76</xdr:col>
      <xdr:colOff>114300</xdr:colOff>
      <xdr:row>56</xdr:row>
      <xdr:rowOff>34384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053729"/>
          <a:ext cx="889000" cy="58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138329</xdr:rowOff>
    </xdr:from>
    <xdr:to>
      <xdr:col>71</xdr:col>
      <xdr:colOff>177800</xdr:colOff>
      <xdr:row>57</xdr:row>
      <xdr:rowOff>26574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053729"/>
          <a:ext cx="889000" cy="74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64387</xdr:rowOff>
    </xdr:from>
    <xdr:to>
      <xdr:col>85</xdr:col>
      <xdr:colOff>177800</xdr:colOff>
      <xdr:row>56</xdr:row>
      <xdr:rowOff>165987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42814</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5903</xdr:rowOff>
    </xdr:from>
    <xdr:to>
      <xdr:col>81</xdr:col>
      <xdr:colOff>101600</xdr:colOff>
      <xdr:row>56</xdr:row>
      <xdr:rowOff>107503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69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155034</xdr:rowOff>
    </xdr:from>
    <xdr:to>
      <xdr:col>76</xdr:col>
      <xdr:colOff>165100</xdr:colOff>
      <xdr:row>56</xdr:row>
      <xdr:rowOff>85184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5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76311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87529</xdr:rowOff>
    </xdr:from>
    <xdr:to>
      <xdr:col>72</xdr:col>
      <xdr:colOff>38100</xdr:colOff>
      <xdr:row>53</xdr:row>
      <xdr:rowOff>17679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0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34206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877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147224</xdr:rowOff>
    </xdr:from>
    <xdr:to>
      <xdr:col>67</xdr:col>
      <xdr:colOff>101600</xdr:colOff>
      <xdr:row>57</xdr:row>
      <xdr:rowOff>77374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68501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122276</xdr:rowOff>
    </xdr:from>
    <xdr:to>
      <xdr:col>85</xdr:col>
      <xdr:colOff>127000</xdr:colOff>
      <xdr:row>78</xdr:row>
      <xdr:rowOff>139010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95376"/>
          <a:ext cx="8382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117988</xdr:rowOff>
    </xdr:from>
    <xdr:to>
      <xdr:col>81</xdr:col>
      <xdr:colOff>50800</xdr:colOff>
      <xdr:row>78</xdr:row>
      <xdr:rowOff>122276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91088"/>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117988</xdr:rowOff>
    </xdr:from>
    <xdr:to>
      <xdr:col>76</xdr:col>
      <xdr:colOff>114300</xdr:colOff>
      <xdr:row>78</xdr:row>
      <xdr:rowOff>129386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91088"/>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129386</xdr:rowOff>
    </xdr:from>
    <xdr:to>
      <xdr:col>71</xdr:col>
      <xdr:colOff>177800</xdr:colOff>
      <xdr:row>78</xdr:row>
      <xdr:rowOff>133866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02486"/>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88210</xdr:rowOff>
    </xdr:from>
    <xdr:to>
      <xdr:col>85</xdr:col>
      <xdr:colOff>177800</xdr:colOff>
      <xdr:row>79</xdr:row>
      <xdr:rowOff>18360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9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71476</xdr:rowOff>
    </xdr:from>
    <xdr:to>
      <xdr:col>81</xdr:col>
      <xdr:colOff>101600</xdr:colOff>
      <xdr:row>79</xdr:row>
      <xdr:rowOff>1626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164203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67188</xdr:rowOff>
    </xdr:from>
    <xdr:to>
      <xdr:col>76</xdr:col>
      <xdr:colOff>165100</xdr:colOff>
      <xdr:row>78</xdr:row>
      <xdr:rowOff>168788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159915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78586</xdr:rowOff>
    </xdr:from>
    <xdr:to>
      <xdr:col>72</xdr:col>
      <xdr:colOff>38100</xdr:colOff>
      <xdr:row>79</xdr:row>
      <xdr:rowOff>8736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171313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4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83066</xdr:rowOff>
    </xdr:from>
    <xdr:to>
      <xdr:col>67</xdr:col>
      <xdr:colOff>101600</xdr:colOff>
      <xdr:row>79</xdr:row>
      <xdr:rowOff>13216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4343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99795</xdr:rowOff>
    </xdr:from>
    <xdr:to>
      <xdr:col>85</xdr:col>
      <xdr:colOff>127000</xdr:colOff>
      <xdr:row>96</xdr:row>
      <xdr:rowOff>145524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558995"/>
          <a:ext cx="838200" cy="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145524</xdr:rowOff>
    </xdr:from>
    <xdr:to>
      <xdr:col>81</xdr:col>
      <xdr:colOff>50800</xdr:colOff>
      <xdr:row>97</xdr:row>
      <xdr:rowOff>14839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604724"/>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14839</xdr:rowOff>
    </xdr:from>
    <xdr:to>
      <xdr:col>76</xdr:col>
      <xdr:colOff>114300</xdr:colOff>
      <xdr:row>97</xdr:row>
      <xdr:rowOff>29597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645489"/>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29597</xdr:rowOff>
    </xdr:from>
    <xdr:to>
      <xdr:col>71</xdr:col>
      <xdr:colOff>177800</xdr:colOff>
      <xdr:row>97</xdr:row>
      <xdr:rowOff>53029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66024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48995</xdr:rowOff>
    </xdr:from>
    <xdr:to>
      <xdr:col>85</xdr:col>
      <xdr:colOff>177800</xdr:colOff>
      <xdr:row>96</xdr:row>
      <xdr:rowOff>150595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5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27422</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4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94724</xdr:rowOff>
    </xdr:from>
    <xdr:to>
      <xdr:col>81</xdr:col>
      <xdr:colOff>101600</xdr:colOff>
      <xdr:row>97</xdr:row>
      <xdr:rowOff>24874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5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41401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135489</xdr:rowOff>
    </xdr:from>
    <xdr:to>
      <xdr:col>76</xdr:col>
      <xdr:colOff>165100</xdr:colOff>
      <xdr:row>97</xdr:row>
      <xdr:rowOff>65639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5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56766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150247</xdr:rowOff>
    </xdr:from>
    <xdr:to>
      <xdr:col>72</xdr:col>
      <xdr:colOff>38100</xdr:colOff>
      <xdr:row>97</xdr:row>
      <xdr:rowOff>80397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6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71524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7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2229</xdr:rowOff>
    </xdr:from>
    <xdr:to>
      <xdr:col>67</xdr:col>
      <xdr:colOff>101600</xdr:colOff>
      <xdr:row>97</xdr:row>
      <xdr:rowOff>103829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6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94956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7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商工費、土木費が著しく高い数値を示している。商工費は、観光立村として観光事業に力を入れているためであり、また土木費は、雪国であることから除雪費、冬期間での道路施設の破損などによる維持管理費、道路改良等に多額の費用が掛かっているためである。それ以外については、全体的にほぼ類似団体以下の水準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枠配分方式を用いた予算編成による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から取崩しを回避して、積み立てを行い増加している。また、実質収支額も実質単年度収支も黒字を確保しており、今後も健全財政を堅持してい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連結対象会計で赤字を計上している会計はない。ただ、水道事業会計以外で大きな黒字も出ていない状況である。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2"/>
      <c r="DK1" s="172"/>
      <c r="DL1" s="172"/>
      <c r="DM1" s="172"/>
      <c r="DN1" s="172"/>
      <c r="DO1" s="172"/>
    </row>
    <row r="2" spans="1:119" ht="24.75" thickBot="1" x14ac:dyDescent="0.2">
      <c r="B2" s="173" t="s">
        <v>81</v>
      </c>
      <c r="C2" s="173"/>
      <c r="D2" s="174"/>
    </row>
    <row r="3" spans="1:119" ht="18.75" customHeight="1" thickBot="1" x14ac:dyDescent="0.2">
      <c r="A3" s="172"/>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2"/>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7006657</v>
      </c>
      <c r="BO4" s="482"/>
      <c r="BP4" s="482"/>
      <c r="BQ4" s="482"/>
      <c r="BR4" s="482"/>
      <c r="BS4" s="482"/>
      <c r="BT4" s="482"/>
      <c r="BU4" s="483"/>
      <c r="BV4" s="481">
        <v>7638563</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3.6</v>
      </c>
      <c r="CU4" s="622"/>
      <c r="CV4" s="622"/>
      <c r="CW4" s="622"/>
      <c r="CX4" s="622"/>
      <c r="CY4" s="622"/>
      <c r="CZ4" s="622"/>
      <c r="DA4" s="623"/>
      <c r="DB4" s="621">
        <v>2.6</v>
      </c>
      <c r="DC4" s="622"/>
      <c r="DD4" s="622"/>
      <c r="DE4" s="622"/>
      <c r="DF4" s="622"/>
      <c r="DG4" s="622"/>
      <c r="DH4" s="622"/>
      <c r="DI4" s="623"/>
    </row>
    <row r="5" spans="1:119" ht="18.75" customHeight="1" x14ac:dyDescent="0.15">
      <c r="A5" s="172"/>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6848676</v>
      </c>
      <c r="BO5" s="453"/>
      <c r="BP5" s="453"/>
      <c r="BQ5" s="453"/>
      <c r="BR5" s="453"/>
      <c r="BS5" s="453"/>
      <c r="BT5" s="453"/>
      <c r="BU5" s="454"/>
      <c r="BV5" s="452">
        <v>7524141</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74.3</v>
      </c>
      <c r="CU5" s="450"/>
      <c r="CV5" s="450"/>
      <c r="CW5" s="450"/>
      <c r="CX5" s="450"/>
      <c r="CY5" s="450"/>
      <c r="CZ5" s="450"/>
      <c r="DA5" s="451"/>
      <c r="DB5" s="449">
        <v>77</v>
      </c>
      <c r="DC5" s="450"/>
      <c r="DD5" s="450"/>
      <c r="DE5" s="450"/>
      <c r="DF5" s="450"/>
      <c r="DG5" s="450"/>
      <c r="DH5" s="450"/>
      <c r="DI5" s="451"/>
    </row>
    <row r="6" spans="1:119" ht="18.75" customHeight="1" x14ac:dyDescent="0.15">
      <c r="A6" s="172"/>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157981</v>
      </c>
      <c r="BO6" s="453"/>
      <c r="BP6" s="453"/>
      <c r="BQ6" s="453"/>
      <c r="BR6" s="453"/>
      <c r="BS6" s="453"/>
      <c r="BT6" s="453"/>
      <c r="BU6" s="454"/>
      <c r="BV6" s="452">
        <v>114422</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77.099999999999994</v>
      </c>
      <c r="CU6" s="596"/>
      <c r="CV6" s="596"/>
      <c r="CW6" s="596"/>
      <c r="CX6" s="596"/>
      <c r="CY6" s="596"/>
      <c r="CZ6" s="596"/>
      <c r="DA6" s="597"/>
      <c r="DB6" s="595">
        <v>80.099999999999994</v>
      </c>
      <c r="DC6" s="596"/>
      <c r="DD6" s="596"/>
      <c r="DE6" s="596"/>
      <c r="DF6" s="596"/>
      <c r="DG6" s="596"/>
      <c r="DH6" s="596"/>
      <c r="DI6" s="597"/>
    </row>
    <row r="7" spans="1:119" ht="18.75" customHeight="1" x14ac:dyDescent="0.15">
      <c r="A7" s="172"/>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106</v>
      </c>
      <c r="AV7" s="511"/>
      <c r="AW7" s="511"/>
      <c r="AX7" s="511"/>
      <c r="AY7" s="466" t="s">
        <v>107</v>
      </c>
      <c r="AZ7" s="467"/>
      <c r="BA7" s="467"/>
      <c r="BB7" s="467"/>
      <c r="BC7" s="467"/>
      <c r="BD7" s="467"/>
      <c r="BE7" s="467"/>
      <c r="BF7" s="467"/>
      <c r="BG7" s="467"/>
      <c r="BH7" s="467"/>
      <c r="BI7" s="467"/>
      <c r="BJ7" s="467"/>
      <c r="BK7" s="467"/>
      <c r="BL7" s="467"/>
      <c r="BM7" s="468"/>
      <c r="BN7" s="452">
        <v>18240</v>
      </c>
      <c r="BO7" s="453"/>
      <c r="BP7" s="453"/>
      <c r="BQ7" s="453"/>
      <c r="BR7" s="453"/>
      <c r="BS7" s="453"/>
      <c r="BT7" s="453"/>
      <c r="BU7" s="454"/>
      <c r="BV7" s="452">
        <v>18525</v>
      </c>
      <c r="BW7" s="453"/>
      <c r="BX7" s="453"/>
      <c r="BY7" s="453"/>
      <c r="BZ7" s="453"/>
      <c r="CA7" s="453"/>
      <c r="CB7" s="453"/>
      <c r="CC7" s="454"/>
      <c r="CD7" s="492" t="s">
        <v>108</v>
      </c>
      <c r="CE7" s="412"/>
      <c r="CF7" s="412"/>
      <c r="CG7" s="412"/>
      <c r="CH7" s="412"/>
      <c r="CI7" s="412"/>
      <c r="CJ7" s="412"/>
      <c r="CK7" s="412"/>
      <c r="CL7" s="412"/>
      <c r="CM7" s="412"/>
      <c r="CN7" s="412"/>
      <c r="CO7" s="412"/>
      <c r="CP7" s="412"/>
      <c r="CQ7" s="412"/>
      <c r="CR7" s="412"/>
      <c r="CS7" s="493"/>
      <c r="CT7" s="452">
        <v>3894159</v>
      </c>
      <c r="CU7" s="453"/>
      <c r="CV7" s="453"/>
      <c r="CW7" s="453"/>
      <c r="CX7" s="453"/>
      <c r="CY7" s="453"/>
      <c r="CZ7" s="453"/>
      <c r="DA7" s="454"/>
      <c r="DB7" s="452">
        <v>3622610</v>
      </c>
      <c r="DC7" s="453"/>
      <c r="DD7" s="453"/>
      <c r="DE7" s="453"/>
      <c r="DF7" s="453"/>
      <c r="DG7" s="453"/>
      <c r="DH7" s="453"/>
      <c r="DI7" s="454"/>
    </row>
    <row r="8" spans="1:119" ht="18.75" customHeight="1" thickBot="1" x14ac:dyDescent="0.2">
      <c r="A8" s="172"/>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109</v>
      </c>
      <c r="AN8" s="409"/>
      <c r="AO8" s="409"/>
      <c r="AP8" s="409"/>
      <c r="AQ8" s="409"/>
      <c r="AR8" s="409"/>
      <c r="AS8" s="409"/>
      <c r="AT8" s="410"/>
      <c r="AU8" s="510" t="s">
        <v>110</v>
      </c>
      <c r="AV8" s="511"/>
      <c r="AW8" s="511"/>
      <c r="AX8" s="511"/>
      <c r="AY8" s="466" t="s">
        <v>111</v>
      </c>
      <c r="AZ8" s="467"/>
      <c r="BA8" s="467"/>
      <c r="BB8" s="467"/>
      <c r="BC8" s="467"/>
      <c r="BD8" s="467"/>
      <c r="BE8" s="467"/>
      <c r="BF8" s="467"/>
      <c r="BG8" s="467"/>
      <c r="BH8" s="467"/>
      <c r="BI8" s="467"/>
      <c r="BJ8" s="467"/>
      <c r="BK8" s="467"/>
      <c r="BL8" s="467"/>
      <c r="BM8" s="468"/>
      <c r="BN8" s="452">
        <v>139741</v>
      </c>
      <c r="BO8" s="453"/>
      <c r="BP8" s="453"/>
      <c r="BQ8" s="453"/>
      <c r="BR8" s="453"/>
      <c r="BS8" s="453"/>
      <c r="BT8" s="453"/>
      <c r="BU8" s="454"/>
      <c r="BV8" s="452">
        <v>95897</v>
      </c>
      <c r="BW8" s="453"/>
      <c r="BX8" s="453"/>
      <c r="BY8" s="453"/>
      <c r="BZ8" s="453"/>
      <c r="CA8" s="453"/>
      <c r="CB8" s="453"/>
      <c r="CC8" s="454"/>
      <c r="CD8" s="492" t="s">
        <v>112</v>
      </c>
      <c r="CE8" s="412"/>
      <c r="CF8" s="412"/>
      <c r="CG8" s="412"/>
      <c r="CH8" s="412"/>
      <c r="CI8" s="412"/>
      <c r="CJ8" s="412"/>
      <c r="CK8" s="412"/>
      <c r="CL8" s="412"/>
      <c r="CM8" s="412"/>
      <c r="CN8" s="412"/>
      <c r="CO8" s="412"/>
      <c r="CP8" s="412"/>
      <c r="CQ8" s="412"/>
      <c r="CR8" s="412"/>
      <c r="CS8" s="493"/>
      <c r="CT8" s="555">
        <v>0.44</v>
      </c>
      <c r="CU8" s="556"/>
      <c r="CV8" s="556"/>
      <c r="CW8" s="556"/>
      <c r="CX8" s="556"/>
      <c r="CY8" s="556"/>
      <c r="CZ8" s="556"/>
      <c r="DA8" s="557"/>
      <c r="DB8" s="555">
        <v>0.45</v>
      </c>
      <c r="DC8" s="556"/>
      <c r="DD8" s="556"/>
      <c r="DE8" s="556"/>
      <c r="DF8" s="556"/>
      <c r="DG8" s="556"/>
      <c r="DH8" s="556"/>
      <c r="DI8" s="557"/>
    </row>
    <row r="9" spans="1:119" ht="18.75" customHeight="1" thickBot="1" x14ac:dyDescent="0.2">
      <c r="A9" s="172"/>
      <c r="B9" s="584" t="s">
        <v>113</v>
      </c>
      <c r="C9" s="585"/>
      <c r="D9" s="585"/>
      <c r="E9" s="585"/>
      <c r="F9" s="585"/>
      <c r="G9" s="585"/>
      <c r="H9" s="585"/>
      <c r="I9" s="585"/>
      <c r="J9" s="585"/>
      <c r="K9" s="503"/>
      <c r="L9" s="586" t="s">
        <v>114</v>
      </c>
      <c r="M9" s="587"/>
      <c r="N9" s="587"/>
      <c r="O9" s="587"/>
      <c r="P9" s="587"/>
      <c r="Q9" s="588"/>
      <c r="R9" s="589">
        <v>8575</v>
      </c>
      <c r="S9" s="590"/>
      <c r="T9" s="590"/>
      <c r="U9" s="590"/>
      <c r="V9" s="591"/>
      <c r="W9" s="521" t="s">
        <v>115</v>
      </c>
      <c r="X9" s="522"/>
      <c r="Y9" s="522"/>
      <c r="Z9" s="522"/>
      <c r="AA9" s="522"/>
      <c r="AB9" s="522"/>
      <c r="AC9" s="522"/>
      <c r="AD9" s="522"/>
      <c r="AE9" s="522"/>
      <c r="AF9" s="522"/>
      <c r="AG9" s="522"/>
      <c r="AH9" s="522"/>
      <c r="AI9" s="522"/>
      <c r="AJ9" s="522"/>
      <c r="AK9" s="522"/>
      <c r="AL9" s="592"/>
      <c r="AM9" s="509" t="s">
        <v>116</v>
      </c>
      <c r="AN9" s="409"/>
      <c r="AO9" s="409"/>
      <c r="AP9" s="409"/>
      <c r="AQ9" s="409"/>
      <c r="AR9" s="409"/>
      <c r="AS9" s="409"/>
      <c r="AT9" s="410"/>
      <c r="AU9" s="510" t="s">
        <v>117</v>
      </c>
      <c r="AV9" s="511"/>
      <c r="AW9" s="511"/>
      <c r="AX9" s="511"/>
      <c r="AY9" s="466" t="s">
        <v>118</v>
      </c>
      <c r="AZ9" s="467"/>
      <c r="BA9" s="467"/>
      <c r="BB9" s="467"/>
      <c r="BC9" s="467"/>
      <c r="BD9" s="467"/>
      <c r="BE9" s="467"/>
      <c r="BF9" s="467"/>
      <c r="BG9" s="467"/>
      <c r="BH9" s="467"/>
      <c r="BI9" s="467"/>
      <c r="BJ9" s="467"/>
      <c r="BK9" s="467"/>
      <c r="BL9" s="467"/>
      <c r="BM9" s="468"/>
      <c r="BN9" s="452">
        <v>43844</v>
      </c>
      <c r="BO9" s="453"/>
      <c r="BP9" s="453"/>
      <c r="BQ9" s="453"/>
      <c r="BR9" s="453"/>
      <c r="BS9" s="453"/>
      <c r="BT9" s="453"/>
      <c r="BU9" s="454"/>
      <c r="BV9" s="452">
        <v>-32815</v>
      </c>
      <c r="BW9" s="453"/>
      <c r="BX9" s="453"/>
      <c r="BY9" s="453"/>
      <c r="BZ9" s="453"/>
      <c r="CA9" s="453"/>
      <c r="CB9" s="453"/>
      <c r="CC9" s="454"/>
      <c r="CD9" s="492" t="s">
        <v>119</v>
      </c>
      <c r="CE9" s="412"/>
      <c r="CF9" s="412"/>
      <c r="CG9" s="412"/>
      <c r="CH9" s="412"/>
      <c r="CI9" s="412"/>
      <c r="CJ9" s="412"/>
      <c r="CK9" s="412"/>
      <c r="CL9" s="412"/>
      <c r="CM9" s="412"/>
      <c r="CN9" s="412"/>
      <c r="CO9" s="412"/>
      <c r="CP9" s="412"/>
      <c r="CQ9" s="412"/>
      <c r="CR9" s="412"/>
      <c r="CS9" s="493"/>
      <c r="CT9" s="449">
        <v>15.5</v>
      </c>
      <c r="CU9" s="450"/>
      <c r="CV9" s="450"/>
      <c r="CW9" s="450"/>
      <c r="CX9" s="450"/>
      <c r="CY9" s="450"/>
      <c r="CZ9" s="450"/>
      <c r="DA9" s="451"/>
      <c r="DB9" s="449">
        <v>14.4</v>
      </c>
      <c r="DC9" s="450"/>
      <c r="DD9" s="450"/>
      <c r="DE9" s="450"/>
      <c r="DF9" s="450"/>
      <c r="DG9" s="450"/>
      <c r="DH9" s="450"/>
      <c r="DI9" s="451"/>
    </row>
    <row r="10" spans="1:119" ht="18.75" customHeight="1" thickBot="1" x14ac:dyDescent="0.2">
      <c r="A10" s="172"/>
      <c r="B10" s="584"/>
      <c r="C10" s="585"/>
      <c r="D10" s="585"/>
      <c r="E10" s="585"/>
      <c r="F10" s="585"/>
      <c r="G10" s="585"/>
      <c r="H10" s="585"/>
      <c r="I10" s="585"/>
      <c r="J10" s="585"/>
      <c r="K10" s="503"/>
      <c r="L10" s="408" t="s">
        <v>120</v>
      </c>
      <c r="M10" s="409"/>
      <c r="N10" s="409"/>
      <c r="O10" s="409"/>
      <c r="P10" s="409"/>
      <c r="Q10" s="410"/>
      <c r="R10" s="405">
        <v>8929</v>
      </c>
      <c r="S10" s="406"/>
      <c r="T10" s="406"/>
      <c r="U10" s="406"/>
      <c r="V10" s="465"/>
      <c r="W10" s="593"/>
      <c r="X10" s="403"/>
      <c r="Y10" s="403"/>
      <c r="Z10" s="403"/>
      <c r="AA10" s="403"/>
      <c r="AB10" s="403"/>
      <c r="AC10" s="403"/>
      <c r="AD10" s="403"/>
      <c r="AE10" s="403"/>
      <c r="AF10" s="403"/>
      <c r="AG10" s="403"/>
      <c r="AH10" s="403"/>
      <c r="AI10" s="403"/>
      <c r="AJ10" s="403"/>
      <c r="AK10" s="403"/>
      <c r="AL10" s="594"/>
      <c r="AM10" s="509" t="s">
        <v>121</v>
      </c>
      <c r="AN10" s="409"/>
      <c r="AO10" s="409"/>
      <c r="AP10" s="409"/>
      <c r="AQ10" s="409"/>
      <c r="AR10" s="409"/>
      <c r="AS10" s="409"/>
      <c r="AT10" s="410"/>
      <c r="AU10" s="510" t="s">
        <v>122</v>
      </c>
      <c r="AV10" s="511"/>
      <c r="AW10" s="511"/>
      <c r="AX10" s="511"/>
      <c r="AY10" s="466" t="s">
        <v>123</v>
      </c>
      <c r="AZ10" s="467"/>
      <c r="BA10" s="467"/>
      <c r="BB10" s="467"/>
      <c r="BC10" s="467"/>
      <c r="BD10" s="467"/>
      <c r="BE10" s="467"/>
      <c r="BF10" s="467"/>
      <c r="BG10" s="467"/>
      <c r="BH10" s="467"/>
      <c r="BI10" s="467"/>
      <c r="BJ10" s="467"/>
      <c r="BK10" s="467"/>
      <c r="BL10" s="467"/>
      <c r="BM10" s="468"/>
      <c r="BN10" s="452">
        <v>130543</v>
      </c>
      <c r="BO10" s="453"/>
      <c r="BP10" s="453"/>
      <c r="BQ10" s="453"/>
      <c r="BR10" s="453"/>
      <c r="BS10" s="453"/>
      <c r="BT10" s="453"/>
      <c r="BU10" s="454"/>
      <c r="BV10" s="452">
        <v>130498</v>
      </c>
      <c r="BW10" s="453"/>
      <c r="BX10" s="453"/>
      <c r="BY10" s="453"/>
      <c r="BZ10" s="453"/>
      <c r="CA10" s="453"/>
      <c r="CB10" s="453"/>
      <c r="CC10" s="454"/>
      <c r="CD10" s="175" t="s">
        <v>124</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84"/>
      <c r="C11" s="585"/>
      <c r="D11" s="585"/>
      <c r="E11" s="585"/>
      <c r="F11" s="585"/>
      <c r="G11" s="585"/>
      <c r="H11" s="585"/>
      <c r="I11" s="585"/>
      <c r="J11" s="585"/>
      <c r="K11" s="503"/>
      <c r="L11" s="413" t="s">
        <v>125</v>
      </c>
      <c r="M11" s="414"/>
      <c r="N11" s="414"/>
      <c r="O11" s="414"/>
      <c r="P11" s="414"/>
      <c r="Q11" s="415"/>
      <c r="R11" s="581" t="s">
        <v>126</v>
      </c>
      <c r="S11" s="582"/>
      <c r="T11" s="582"/>
      <c r="U11" s="582"/>
      <c r="V11" s="583"/>
      <c r="W11" s="593"/>
      <c r="X11" s="403"/>
      <c r="Y11" s="403"/>
      <c r="Z11" s="403"/>
      <c r="AA11" s="403"/>
      <c r="AB11" s="403"/>
      <c r="AC11" s="403"/>
      <c r="AD11" s="403"/>
      <c r="AE11" s="403"/>
      <c r="AF11" s="403"/>
      <c r="AG11" s="403"/>
      <c r="AH11" s="403"/>
      <c r="AI11" s="403"/>
      <c r="AJ11" s="403"/>
      <c r="AK11" s="403"/>
      <c r="AL11" s="594"/>
      <c r="AM11" s="509" t="s">
        <v>127</v>
      </c>
      <c r="AN11" s="409"/>
      <c r="AO11" s="409"/>
      <c r="AP11" s="409"/>
      <c r="AQ11" s="409"/>
      <c r="AR11" s="409"/>
      <c r="AS11" s="409"/>
      <c r="AT11" s="410"/>
      <c r="AU11" s="510" t="s">
        <v>128</v>
      </c>
      <c r="AV11" s="511"/>
      <c r="AW11" s="511"/>
      <c r="AX11" s="511"/>
      <c r="AY11" s="466" t="s">
        <v>129</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130</v>
      </c>
      <c r="CE11" s="412"/>
      <c r="CF11" s="412"/>
      <c r="CG11" s="412"/>
      <c r="CH11" s="412"/>
      <c r="CI11" s="412"/>
      <c r="CJ11" s="412"/>
      <c r="CK11" s="412"/>
      <c r="CL11" s="412"/>
      <c r="CM11" s="412"/>
      <c r="CN11" s="412"/>
      <c r="CO11" s="412"/>
      <c r="CP11" s="412"/>
      <c r="CQ11" s="412"/>
      <c r="CR11" s="412"/>
      <c r="CS11" s="493"/>
      <c r="CT11" s="555" t="s">
        <v>131</v>
      </c>
      <c r="CU11" s="556"/>
      <c r="CV11" s="556"/>
      <c r="CW11" s="556"/>
      <c r="CX11" s="556"/>
      <c r="CY11" s="556"/>
      <c r="CZ11" s="556"/>
      <c r="DA11" s="557"/>
      <c r="DB11" s="555" t="s">
        <v>132</v>
      </c>
      <c r="DC11" s="556"/>
      <c r="DD11" s="556"/>
      <c r="DE11" s="556"/>
      <c r="DF11" s="556"/>
      <c r="DG11" s="556"/>
      <c r="DH11" s="556"/>
      <c r="DI11" s="557"/>
    </row>
    <row r="12" spans="1:119" ht="18.75" customHeight="1" x14ac:dyDescent="0.15">
      <c r="A12" s="172"/>
      <c r="B12" s="558" t="s">
        <v>133</v>
      </c>
      <c r="C12" s="559"/>
      <c r="D12" s="559"/>
      <c r="E12" s="559"/>
      <c r="F12" s="559"/>
      <c r="G12" s="559"/>
      <c r="H12" s="559"/>
      <c r="I12" s="559"/>
      <c r="J12" s="559"/>
      <c r="K12" s="560"/>
      <c r="L12" s="567" t="s">
        <v>134</v>
      </c>
      <c r="M12" s="568"/>
      <c r="N12" s="568"/>
      <c r="O12" s="568"/>
      <c r="P12" s="568"/>
      <c r="Q12" s="569"/>
      <c r="R12" s="570">
        <v>8513</v>
      </c>
      <c r="S12" s="571"/>
      <c r="T12" s="571"/>
      <c r="U12" s="571"/>
      <c r="V12" s="572"/>
      <c r="W12" s="573" t="s">
        <v>1</v>
      </c>
      <c r="X12" s="511"/>
      <c r="Y12" s="511"/>
      <c r="Z12" s="511"/>
      <c r="AA12" s="511"/>
      <c r="AB12" s="574"/>
      <c r="AC12" s="575" t="s">
        <v>135</v>
      </c>
      <c r="AD12" s="576"/>
      <c r="AE12" s="576"/>
      <c r="AF12" s="576"/>
      <c r="AG12" s="577"/>
      <c r="AH12" s="575" t="s">
        <v>136</v>
      </c>
      <c r="AI12" s="576"/>
      <c r="AJ12" s="576"/>
      <c r="AK12" s="576"/>
      <c r="AL12" s="578"/>
      <c r="AM12" s="509" t="s">
        <v>137</v>
      </c>
      <c r="AN12" s="409"/>
      <c r="AO12" s="409"/>
      <c r="AP12" s="409"/>
      <c r="AQ12" s="409"/>
      <c r="AR12" s="409"/>
      <c r="AS12" s="409"/>
      <c r="AT12" s="410"/>
      <c r="AU12" s="510" t="s">
        <v>138</v>
      </c>
      <c r="AV12" s="511"/>
      <c r="AW12" s="511"/>
      <c r="AX12" s="511"/>
      <c r="AY12" s="466" t="s">
        <v>139</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140</v>
      </c>
      <c r="CE12" s="412"/>
      <c r="CF12" s="412"/>
      <c r="CG12" s="412"/>
      <c r="CH12" s="412"/>
      <c r="CI12" s="412"/>
      <c r="CJ12" s="412"/>
      <c r="CK12" s="412"/>
      <c r="CL12" s="412"/>
      <c r="CM12" s="412"/>
      <c r="CN12" s="412"/>
      <c r="CO12" s="412"/>
      <c r="CP12" s="412"/>
      <c r="CQ12" s="412"/>
      <c r="CR12" s="412"/>
      <c r="CS12" s="493"/>
      <c r="CT12" s="555" t="s">
        <v>131</v>
      </c>
      <c r="CU12" s="556"/>
      <c r="CV12" s="556"/>
      <c r="CW12" s="556"/>
      <c r="CX12" s="556"/>
      <c r="CY12" s="556"/>
      <c r="CZ12" s="556"/>
      <c r="DA12" s="557"/>
      <c r="DB12" s="555" t="s">
        <v>132</v>
      </c>
      <c r="DC12" s="556"/>
      <c r="DD12" s="556"/>
      <c r="DE12" s="556"/>
      <c r="DF12" s="556"/>
      <c r="DG12" s="556"/>
      <c r="DH12" s="556"/>
      <c r="DI12" s="557"/>
    </row>
    <row r="13" spans="1:119" ht="18.75" customHeight="1" x14ac:dyDescent="0.15">
      <c r="A13" s="172"/>
      <c r="B13" s="561"/>
      <c r="C13" s="562"/>
      <c r="D13" s="562"/>
      <c r="E13" s="562"/>
      <c r="F13" s="562"/>
      <c r="G13" s="562"/>
      <c r="H13" s="562"/>
      <c r="I13" s="562"/>
      <c r="J13" s="562"/>
      <c r="K13" s="563"/>
      <c r="L13" s="181"/>
      <c r="M13" s="536" t="s">
        <v>141</v>
      </c>
      <c r="N13" s="537"/>
      <c r="O13" s="537"/>
      <c r="P13" s="537"/>
      <c r="Q13" s="538"/>
      <c r="R13" s="539">
        <v>8168</v>
      </c>
      <c r="S13" s="540"/>
      <c r="T13" s="540"/>
      <c r="U13" s="540"/>
      <c r="V13" s="541"/>
      <c r="W13" s="542" t="s">
        <v>142</v>
      </c>
      <c r="X13" s="438"/>
      <c r="Y13" s="438"/>
      <c r="Z13" s="438"/>
      <c r="AA13" s="438"/>
      <c r="AB13" s="439"/>
      <c r="AC13" s="405">
        <v>267</v>
      </c>
      <c r="AD13" s="406"/>
      <c r="AE13" s="406"/>
      <c r="AF13" s="406"/>
      <c r="AG13" s="407"/>
      <c r="AH13" s="405">
        <v>281</v>
      </c>
      <c r="AI13" s="406"/>
      <c r="AJ13" s="406"/>
      <c r="AK13" s="406"/>
      <c r="AL13" s="465"/>
      <c r="AM13" s="509" t="s">
        <v>143</v>
      </c>
      <c r="AN13" s="409"/>
      <c r="AO13" s="409"/>
      <c r="AP13" s="409"/>
      <c r="AQ13" s="409"/>
      <c r="AR13" s="409"/>
      <c r="AS13" s="409"/>
      <c r="AT13" s="410"/>
      <c r="AU13" s="510" t="s">
        <v>144</v>
      </c>
      <c r="AV13" s="511"/>
      <c r="AW13" s="511"/>
      <c r="AX13" s="511"/>
      <c r="AY13" s="466" t="s">
        <v>145</v>
      </c>
      <c r="AZ13" s="467"/>
      <c r="BA13" s="467"/>
      <c r="BB13" s="467"/>
      <c r="BC13" s="467"/>
      <c r="BD13" s="467"/>
      <c r="BE13" s="467"/>
      <c r="BF13" s="467"/>
      <c r="BG13" s="467"/>
      <c r="BH13" s="467"/>
      <c r="BI13" s="467"/>
      <c r="BJ13" s="467"/>
      <c r="BK13" s="467"/>
      <c r="BL13" s="467"/>
      <c r="BM13" s="468"/>
      <c r="BN13" s="452">
        <v>174387</v>
      </c>
      <c r="BO13" s="453"/>
      <c r="BP13" s="453"/>
      <c r="BQ13" s="453"/>
      <c r="BR13" s="453"/>
      <c r="BS13" s="453"/>
      <c r="BT13" s="453"/>
      <c r="BU13" s="454"/>
      <c r="BV13" s="452">
        <v>97683</v>
      </c>
      <c r="BW13" s="453"/>
      <c r="BX13" s="453"/>
      <c r="BY13" s="453"/>
      <c r="BZ13" s="453"/>
      <c r="CA13" s="453"/>
      <c r="CB13" s="453"/>
      <c r="CC13" s="454"/>
      <c r="CD13" s="492" t="s">
        <v>146</v>
      </c>
      <c r="CE13" s="412"/>
      <c r="CF13" s="412"/>
      <c r="CG13" s="412"/>
      <c r="CH13" s="412"/>
      <c r="CI13" s="412"/>
      <c r="CJ13" s="412"/>
      <c r="CK13" s="412"/>
      <c r="CL13" s="412"/>
      <c r="CM13" s="412"/>
      <c r="CN13" s="412"/>
      <c r="CO13" s="412"/>
      <c r="CP13" s="412"/>
      <c r="CQ13" s="412"/>
      <c r="CR13" s="412"/>
      <c r="CS13" s="493"/>
      <c r="CT13" s="449">
        <v>13.1</v>
      </c>
      <c r="CU13" s="450"/>
      <c r="CV13" s="450"/>
      <c r="CW13" s="450"/>
      <c r="CX13" s="450"/>
      <c r="CY13" s="450"/>
      <c r="CZ13" s="450"/>
      <c r="DA13" s="451"/>
      <c r="DB13" s="449">
        <v>12.2</v>
      </c>
      <c r="DC13" s="450"/>
      <c r="DD13" s="450"/>
      <c r="DE13" s="450"/>
      <c r="DF13" s="450"/>
      <c r="DG13" s="450"/>
      <c r="DH13" s="450"/>
      <c r="DI13" s="451"/>
    </row>
    <row r="14" spans="1:119" ht="18.75" customHeight="1" thickBot="1" x14ac:dyDescent="0.2">
      <c r="A14" s="172"/>
      <c r="B14" s="561"/>
      <c r="C14" s="562"/>
      <c r="D14" s="562"/>
      <c r="E14" s="562"/>
      <c r="F14" s="562"/>
      <c r="G14" s="562"/>
      <c r="H14" s="562"/>
      <c r="I14" s="562"/>
      <c r="J14" s="562"/>
      <c r="K14" s="563"/>
      <c r="L14" s="526" t="s">
        <v>147</v>
      </c>
      <c r="M14" s="579"/>
      <c r="N14" s="579"/>
      <c r="O14" s="579"/>
      <c r="P14" s="579"/>
      <c r="Q14" s="580"/>
      <c r="R14" s="539">
        <v>8655</v>
      </c>
      <c r="S14" s="540"/>
      <c r="T14" s="540"/>
      <c r="U14" s="540"/>
      <c r="V14" s="541"/>
      <c r="W14" s="543"/>
      <c r="X14" s="441"/>
      <c r="Y14" s="441"/>
      <c r="Z14" s="441"/>
      <c r="AA14" s="441"/>
      <c r="AB14" s="442"/>
      <c r="AC14" s="532">
        <v>6.1</v>
      </c>
      <c r="AD14" s="533"/>
      <c r="AE14" s="533"/>
      <c r="AF14" s="533"/>
      <c r="AG14" s="534"/>
      <c r="AH14" s="532">
        <v>5.9</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148</v>
      </c>
      <c r="CE14" s="490"/>
      <c r="CF14" s="490"/>
      <c r="CG14" s="490"/>
      <c r="CH14" s="490"/>
      <c r="CI14" s="490"/>
      <c r="CJ14" s="490"/>
      <c r="CK14" s="490"/>
      <c r="CL14" s="490"/>
      <c r="CM14" s="490"/>
      <c r="CN14" s="490"/>
      <c r="CO14" s="490"/>
      <c r="CP14" s="490"/>
      <c r="CQ14" s="490"/>
      <c r="CR14" s="490"/>
      <c r="CS14" s="491"/>
      <c r="CT14" s="549">
        <v>40</v>
      </c>
      <c r="CU14" s="550"/>
      <c r="CV14" s="550"/>
      <c r="CW14" s="550"/>
      <c r="CX14" s="550"/>
      <c r="CY14" s="550"/>
      <c r="CZ14" s="550"/>
      <c r="DA14" s="551"/>
      <c r="DB14" s="549">
        <v>63.8</v>
      </c>
      <c r="DC14" s="550"/>
      <c r="DD14" s="550"/>
      <c r="DE14" s="550"/>
      <c r="DF14" s="550"/>
      <c r="DG14" s="550"/>
      <c r="DH14" s="550"/>
      <c r="DI14" s="551"/>
    </row>
    <row r="15" spans="1:119" ht="18.75" customHeight="1" x14ac:dyDescent="0.15">
      <c r="A15" s="172"/>
      <c r="B15" s="561"/>
      <c r="C15" s="562"/>
      <c r="D15" s="562"/>
      <c r="E15" s="562"/>
      <c r="F15" s="562"/>
      <c r="G15" s="562"/>
      <c r="H15" s="562"/>
      <c r="I15" s="562"/>
      <c r="J15" s="562"/>
      <c r="K15" s="563"/>
      <c r="L15" s="181"/>
      <c r="M15" s="536" t="s">
        <v>149</v>
      </c>
      <c r="N15" s="537"/>
      <c r="O15" s="537"/>
      <c r="P15" s="537"/>
      <c r="Q15" s="538"/>
      <c r="R15" s="539">
        <v>8254</v>
      </c>
      <c r="S15" s="540"/>
      <c r="T15" s="540"/>
      <c r="U15" s="540"/>
      <c r="V15" s="541"/>
      <c r="W15" s="542" t="s">
        <v>150</v>
      </c>
      <c r="X15" s="438"/>
      <c r="Y15" s="438"/>
      <c r="Z15" s="438"/>
      <c r="AA15" s="438"/>
      <c r="AB15" s="439"/>
      <c r="AC15" s="405">
        <v>611</v>
      </c>
      <c r="AD15" s="406"/>
      <c r="AE15" s="406"/>
      <c r="AF15" s="406"/>
      <c r="AG15" s="407"/>
      <c r="AH15" s="405">
        <v>686</v>
      </c>
      <c r="AI15" s="406"/>
      <c r="AJ15" s="406"/>
      <c r="AK15" s="406"/>
      <c r="AL15" s="465"/>
      <c r="AM15" s="509"/>
      <c r="AN15" s="409"/>
      <c r="AO15" s="409"/>
      <c r="AP15" s="409"/>
      <c r="AQ15" s="409"/>
      <c r="AR15" s="409"/>
      <c r="AS15" s="409"/>
      <c r="AT15" s="410"/>
      <c r="AU15" s="510"/>
      <c r="AV15" s="511"/>
      <c r="AW15" s="511"/>
      <c r="AX15" s="511"/>
      <c r="AY15" s="478" t="s">
        <v>151</v>
      </c>
      <c r="AZ15" s="479"/>
      <c r="BA15" s="479"/>
      <c r="BB15" s="479"/>
      <c r="BC15" s="479"/>
      <c r="BD15" s="479"/>
      <c r="BE15" s="479"/>
      <c r="BF15" s="479"/>
      <c r="BG15" s="479"/>
      <c r="BH15" s="479"/>
      <c r="BI15" s="479"/>
      <c r="BJ15" s="479"/>
      <c r="BK15" s="479"/>
      <c r="BL15" s="479"/>
      <c r="BM15" s="480"/>
      <c r="BN15" s="481">
        <v>1332830</v>
      </c>
      <c r="BO15" s="482"/>
      <c r="BP15" s="482"/>
      <c r="BQ15" s="482"/>
      <c r="BR15" s="482"/>
      <c r="BS15" s="482"/>
      <c r="BT15" s="482"/>
      <c r="BU15" s="483"/>
      <c r="BV15" s="481">
        <v>1435229</v>
      </c>
      <c r="BW15" s="482"/>
      <c r="BX15" s="482"/>
      <c r="BY15" s="482"/>
      <c r="BZ15" s="482"/>
      <c r="CA15" s="482"/>
      <c r="CB15" s="482"/>
      <c r="CC15" s="483"/>
      <c r="CD15" s="552" t="s">
        <v>152</v>
      </c>
      <c r="CE15" s="553"/>
      <c r="CF15" s="553"/>
      <c r="CG15" s="553"/>
      <c r="CH15" s="553"/>
      <c r="CI15" s="553"/>
      <c r="CJ15" s="553"/>
      <c r="CK15" s="553"/>
      <c r="CL15" s="553"/>
      <c r="CM15" s="553"/>
      <c r="CN15" s="553"/>
      <c r="CO15" s="553"/>
      <c r="CP15" s="553"/>
      <c r="CQ15" s="553"/>
      <c r="CR15" s="553"/>
      <c r="CS15" s="554"/>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61"/>
      <c r="C16" s="562"/>
      <c r="D16" s="562"/>
      <c r="E16" s="562"/>
      <c r="F16" s="562"/>
      <c r="G16" s="562"/>
      <c r="H16" s="562"/>
      <c r="I16" s="562"/>
      <c r="J16" s="562"/>
      <c r="K16" s="563"/>
      <c r="L16" s="526" t="s">
        <v>153</v>
      </c>
      <c r="M16" s="527"/>
      <c r="N16" s="527"/>
      <c r="O16" s="527"/>
      <c r="P16" s="527"/>
      <c r="Q16" s="528"/>
      <c r="R16" s="529" t="s">
        <v>154</v>
      </c>
      <c r="S16" s="530"/>
      <c r="T16" s="530"/>
      <c r="U16" s="530"/>
      <c r="V16" s="531"/>
      <c r="W16" s="543"/>
      <c r="X16" s="441"/>
      <c r="Y16" s="441"/>
      <c r="Z16" s="441"/>
      <c r="AA16" s="441"/>
      <c r="AB16" s="442"/>
      <c r="AC16" s="532">
        <v>14</v>
      </c>
      <c r="AD16" s="533"/>
      <c r="AE16" s="533"/>
      <c r="AF16" s="533"/>
      <c r="AG16" s="534"/>
      <c r="AH16" s="532">
        <v>14.4</v>
      </c>
      <c r="AI16" s="533"/>
      <c r="AJ16" s="533"/>
      <c r="AK16" s="533"/>
      <c r="AL16" s="535"/>
      <c r="AM16" s="509"/>
      <c r="AN16" s="409"/>
      <c r="AO16" s="409"/>
      <c r="AP16" s="409"/>
      <c r="AQ16" s="409"/>
      <c r="AR16" s="409"/>
      <c r="AS16" s="409"/>
      <c r="AT16" s="410"/>
      <c r="AU16" s="510"/>
      <c r="AV16" s="511"/>
      <c r="AW16" s="511"/>
      <c r="AX16" s="511"/>
      <c r="AY16" s="466" t="s">
        <v>155</v>
      </c>
      <c r="AZ16" s="467"/>
      <c r="BA16" s="467"/>
      <c r="BB16" s="467"/>
      <c r="BC16" s="467"/>
      <c r="BD16" s="467"/>
      <c r="BE16" s="467"/>
      <c r="BF16" s="467"/>
      <c r="BG16" s="467"/>
      <c r="BH16" s="467"/>
      <c r="BI16" s="467"/>
      <c r="BJ16" s="467"/>
      <c r="BK16" s="467"/>
      <c r="BL16" s="467"/>
      <c r="BM16" s="468"/>
      <c r="BN16" s="452">
        <v>3334631</v>
      </c>
      <c r="BO16" s="453"/>
      <c r="BP16" s="453"/>
      <c r="BQ16" s="453"/>
      <c r="BR16" s="453"/>
      <c r="BS16" s="453"/>
      <c r="BT16" s="453"/>
      <c r="BU16" s="454"/>
      <c r="BV16" s="452">
        <v>3091589</v>
      </c>
      <c r="BW16" s="453"/>
      <c r="BX16" s="453"/>
      <c r="BY16" s="453"/>
      <c r="BZ16" s="453"/>
      <c r="CA16" s="453"/>
      <c r="CB16" s="453"/>
      <c r="CC16" s="454"/>
      <c r="CD16" s="185"/>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2"/>
      <c r="B17" s="564"/>
      <c r="C17" s="565"/>
      <c r="D17" s="565"/>
      <c r="E17" s="565"/>
      <c r="F17" s="565"/>
      <c r="G17" s="565"/>
      <c r="H17" s="565"/>
      <c r="I17" s="565"/>
      <c r="J17" s="565"/>
      <c r="K17" s="566"/>
      <c r="L17" s="186"/>
      <c r="M17" s="545" t="s">
        <v>156</v>
      </c>
      <c r="N17" s="546"/>
      <c r="O17" s="546"/>
      <c r="P17" s="546"/>
      <c r="Q17" s="547"/>
      <c r="R17" s="529" t="s">
        <v>157</v>
      </c>
      <c r="S17" s="530"/>
      <c r="T17" s="530"/>
      <c r="U17" s="530"/>
      <c r="V17" s="531"/>
      <c r="W17" s="542" t="s">
        <v>158</v>
      </c>
      <c r="X17" s="438"/>
      <c r="Y17" s="438"/>
      <c r="Z17" s="438"/>
      <c r="AA17" s="438"/>
      <c r="AB17" s="439"/>
      <c r="AC17" s="405">
        <v>3478</v>
      </c>
      <c r="AD17" s="406"/>
      <c r="AE17" s="406"/>
      <c r="AF17" s="406"/>
      <c r="AG17" s="407"/>
      <c r="AH17" s="405">
        <v>3798</v>
      </c>
      <c r="AI17" s="406"/>
      <c r="AJ17" s="406"/>
      <c r="AK17" s="406"/>
      <c r="AL17" s="465"/>
      <c r="AM17" s="509"/>
      <c r="AN17" s="409"/>
      <c r="AO17" s="409"/>
      <c r="AP17" s="409"/>
      <c r="AQ17" s="409"/>
      <c r="AR17" s="409"/>
      <c r="AS17" s="409"/>
      <c r="AT17" s="410"/>
      <c r="AU17" s="510"/>
      <c r="AV17" s="511"/>
      <c r="AW17" s="511"/>
      <c r="AX17" s="511"/>
      <c r="AY17" s="466" t="s">
        <v>159</v>
      </c>
      <c r="AZ17" s="467"/>
      <c r="BA17" s="467"/>
      <c r="BB17" s="467"/>
      <c r="BC17" s="467"/>
      <c r="BD17" s="467"/>
      <c r="BE17" s="467"/>
      <c r="BF17" s="467"/>
      <c r="BG17" s="467"/>
      <c r="BH17" s="467"/>
      <c r="BI17" s="467"/>
      <c r="BJ17" s="467"/>
      <c r="BK17" s="467"/>
      <c r="BL17" s="467"/>
      <c r="BM17" s="468"/>
      <c r="BN17" s="452">
        <v>1689791</v>
      </c>
      <c r="BO17" s="453"/>
      <c r="BP17" s="453"/>
      <c r="BQ17" s="453"/>
      <c r="BR17" s="453"/>
      <c r="BS17" s="453"/>
      <c r="BT17" s="453"/>
      <c r="BU17" s="454"/>
      <c r="BV17" s="452">
        <v>1826977</v>
      </c>
      <c r="BW17" s="453"/>
      <c r="BX17" s="453"/>
      <c r="BY17" s="453"/>
      <c r="BZ17" s="453"/>
      <c r="CA17" s="453"/>
      <c r="CB17" s="453"/>
      <c r="CC17" s="454"/>
      <c r="CD17" s="185"/>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2"/>
      <c r="B18" s="502" t="s">
        <v>160</v>
      </c>
      <c r="C18" s="503"/>
      <c r="D18" s="503"/>
      <c r="E18" s="504"/>
      <c r="F18" s="504"/>
      <c r="G18" s="504"/>
      <c r="H18" s="504"/>
      <c r="I18" s="504"/>
      <c r="J18" s="504"/>
      <c r="K18" s="504"/>
      <c r="L18" s="505">
        <v>189.36</v>
      </c>
      <c r="M18" s="505"/>
      <c r="N18" s="505"/>
      <c r="O18" s="505"/>
      <c r="P18" s="505"/>
      <c r="Q18" s="505"/>
      <c r="R18" s="506"/>
      <c r="S18" s="506"/>
      <c r="T18" s="506"/>
      <c r="U18" s="506"/>
      <c r="V18" s="507"/>
      <c r="W18" s="523"/>
      <c r="X18" s="524"/>
      <c r="Y18" s="524"/>
      <c r="Z18" s="524"/>
      <c r="AA18" s="524"/>
      <c r="AB18" s="548"/>
      <c r="AC18" s="422">
        <v>79.8</v>
      </c>
      <c r="AD18" s="423"/>
      <c r="AE18" s="423"/>
      <c r="AF18" s="423"/>
      <c r="AG18" s="508"/>
      <c r="AH18" s="422">
        <v>79.7</v>
      </c>
      <c r="AI18" s="423"/>
      <c r="AJ18" s="423"/>
      <c r="AK18" s="423"/>
      <c r="AL18" s="424"/>
      <c r="AM18" s="509"/>
      <c r="AN18" s="409"/>
      <c r="AO18" s="409"/>
      <c r="AP18" s="409"/>
      <c r="AQ18" s="409"/>
      <c r="AR18" s="409"/>
      <c r="AS18" s="409"/>
      <c r="AT18" s="410"/>
      <c r="AU18" s="510"/>
      <c r="AV18" s="511"/>
      <c r="AW18" s="511"/>
      <c r="AX18" s="511"/>
      <c r="AY18" s="466" t="s">
        <v>161</v>
      </c>
      <c r="AZ18" s="467"/>
      <c r="BA18" s="467"/>
      <c r="BB18" s="467"/>
      <c r="BC18" s="467"/>
      <c r="BD18" s="467"/>
      <c r="BE18" s="467"/>
      <c r="BF18" s="467"/>
      <c r="BG18" s="467"/>
      <c r="BH18" s="467"/>
      <c r="BI18" s="467"/>
      <c r="BJ18" s="467"/>
      <c r="BK18" s="467"/>
      <c r="BL18" s="467"/>
      <c r="BM18" s="468"/>
      <c r="BN18" s="452">
        <v>2942922</v>
      </c>
      <c r="BO18" s="453"/>
      <c r="BP18" s="453"/>
      <c r="BQ18" s="453"/>
      <c r="BR18" s="453"/>
      <c r="BS18" s="453"/>
      <c r="BT18" s="453"/>
      <c r="BU18" s="454"/>
      <c r="BV18" s="452">
        <v>2773260</v>
      </c>
      <c r="BW18" s="453"/>
      <c r="BX18" s="453"/>
      <c r="BY18" s="453"/>
      <c r="BZ18" s="453"/>
      <c r="CA18" s="453"/>
      <c r="CB18" s="453"/>
      <c r="CC18" s="454"/>
      <c r="CD18" s="185"/>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2"/>
      <c r="B19" s="502" t="s">
        <v>162</v>
      </c>
      <c r="C19" s="503"/>
      <c r="D19" s="503"/>
      <c r="E19" s="504"/>
      <c r="F19" s="504"/>
      <c r="G19" s="504"/>
      <c r="H19" s="504"/>
      <c r="I19" s="504"/>
      <c r="J19" s="504"/>
      <c r="K19" s="504"/>
      <c r="L19" s="512">
        <v>45</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163</v>
      </c>
      <c r="AZ19" s="467"/>
      <c r="BA19" s="467"/>
      <c r="BB19" s="467"/>
      <c r="BC19" s="467"/>
      <c r="BD19" s="467"/>
      <c r="BE19" s="467"/>
      <c r="BF19" s="467"/>
      <c r="BG19" s="467"/>
      <c r="BH19" s="467"/>
      <c r="BI19" s="467"/>
      <c r="BJ19" s="467"/>
      <c r="BK19" s="467"/>
      <c r="BL19" s="467"/>
      <c r="BM19" s="468"/>
      <c r="BN19" s="452">
        <v>4568268</v>
      </c>
      <c r="BO19" s="453"/>
      <c r="BP19" s="453"/>
      <c r="BQ19" s="453"/>
      <c r="BR19" s="453"/>
      <c r="BS19" s="453"/>
      <c r="BT19" s="453"/>
      <c r="BU19" s="454"/>
      <c r="BV19" s="452">
        <v>4385465</v>
      </c>
      <c r="BW19" s="453"/>
      <c r="BX19" s="453"/>
      <c r="BY19" s="453"/>
      <c r="BZ19" s="453"/>
      <c r="CA19" s="453"/>
      <c r="CB19" s="453"/>
      <c r="CC19" s="454"/>
      <c r="CD19" s="185"/>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2"/>
      <c r="B20" s="502" t="s">
        <v>164</v>
      </c>
      <c r="C20" s="503"/>
      <c r="D20" s="503"/>
      <c r="E20" s="504"/>
      <c r="F20" s="504"/>
      <c r="G20" s="504"/>
      <c r="H20" s="504"/>
      <c r="I20" s="504"/>
      <c r="J20" s="504"/>
      <c r="K20" s="504"/>
      <c r="L20" s="512">
        <v>3709</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85"/>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2"/>
      <c r="B21" s="499" t="s">
        <v>165</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85"/>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2"/>
      <c r="B22" s="428" t="s">
        <v>166</v>
      </c>
      <c r="C22" s="429"/>
      <c r="D22" s="430"/>
      <c r="E22" s="437" t="s">
        <v>1</v>
      </c>
      <c r="F22" s="438"/>
      <c r="G22" s="438"/>
      <c r="H22" s="438"/>
      <c r="I22" s="438"/>
      <c r="J22" s="438"/>
      <c r="K22" s="439"/>
      <c r="L22" s="437" t="s">
        <v>167</v>
      </c>
      <c r="M22" s="438"/>
      <c r="N22" s="438"/>
      <c r="O22" s="438"/>
      <c r="P22" s="439"/>
      <c r="Q22" s="443" t="s">
        <v>168</v>
      </c>
      <c r="R22" s="444"/>
      <c r="S22" s="444"/>
      <c r="T22" s="444"/>
      <c r="U22" s="444"/>
      <c r="V22" s="445"/>
      <c r="W22" s="494" t="s">
        <v>169</v>
      </c>
      <c r="X22" s="429"/>
      <c r="Y22" s="430"/>
      <c r="Z22" s="437" t="s">
        <v>1</v>
      </c>
      <c r="AA22" s="438"/>
      <c r="AB22" s="438"/>
      <c r="AC22" s="438"/>
      <c r="AD22" s="438"/>
      <c r="AE22" s="438"/>
      <c r="AF22" s="438"/>
      <c r="AG22" s="439"/>
      <c r="AH22" s="455" t="s">
        <v>170</v>
      </c>
      <c r="AI22" s="438"/>
      <c r="AJ22" s="438"/>
      <c r="AK22" s="438"/>
      <c r="AL22" s="439"/>
      <c r="AM22" s="455" t="s">
        <v>171</v>
      </c>
      <c r="AN22" s="456"/>
      <c r="AO22" s="456"/>
      <c r="AP22" s="456"/>
      <c r="AQ22" s="456"/>
      <c r="AR22" s="457"/>
      <c r="AS22" s="443" t="s">
        <v>168</v>
      </c>
      <c r="AT22" s="444"/>
      <c r="AU22" s="444"/>
      <c r="AV22" s="444"/>
      <c r="AW22" s="444"/>
      <c r="AX22" s="461"/>
      <c r="AY22" s="478" t="s">
        <v>172</v>
      </c>
      <c r="AZ22" s="479"/>
      <c r="BA22" s="479"/>
      <c r="BB22" s="479"/>
      <c r="BC22" s="479"/>
      <c r="BD22" s="479"/>
      <c r="BE22" s="479"/>
      <c r="BF22" s="479"/>
      <c r="BG22" s="479"/>
      <c r="BH22" s="479"/>
      <c r="BI22" s="479"/>
      <c r="BJ22" s="479"/>
      <c r="BK22" s="479"/>
      <c r="BL22" s="479"/>
      <c r="BM22" s="480"/>
      <c r="BN22" s="481">
        <v>6757379</v>
      </c>
      <c r="BO22" s="482"/>
      <c r="BP22" s="482"/>
      <c r="BQ22" s="482"/>
      <c r="BR22" s="482"/>
      <c r="BS22" s="482"/>
      <c r="BT22" s="482"/>
      <c r="BU22" s="483"/>
      <c r="BV22" s="481">
        <v>7115312</v>
      </c>
      <c r="BW22" s="482"/>
      <c r="BX22" s="482"/>
      <c r="BY22" s="482"/>
      <c r="BZ22" s="482"/>
      <c r="CA22" s="482"/>
      <c r="CB22" s="482"/>
      <c r="CC22" s="483"/>
      <c r="CD22" s="185"/>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2"/>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173</v>
      </c>
      <c r="AZ23" s="467"/>
      <c r="BA23" s="467"/>
      <c r="BB23" s="467"/>
      <c r="BC23" s="467"/>
      <c r="BD23" s="467"/>
      <c r="BE23" s="467"/>
      <c r="BF23" s="467"/>
      <c r="BG23" s="467"/>
      <c r="BH23" s="467"/>
      <c r="BI23" s="467"/>
      <c r="BJ23" s="467"/>
      <c r="BK23" s="467"/>
      <c r="BL23" s="467"/>
      <c r="BM23" s="468"/>
      <c r="BN23" s="452">
        <v>3940723</v>
      </c>
      <c r="BO23" s="453"/>
      <c r="BP23" s="453"/>
      <c r="BQ23" s="453"/>
      <c r="BR23" s="453"/>
      <c r="BS23" s="453"/>
      <c r="BT23" s="453"/>
      <c r="BU23" s="454"/>
      <c r="BV23" s="452">
        <v>4176433</v>
      </c>
      <c r="BW23" s="453"/>
      <c r="BX23" s="453"/>
      <c r="BY23" s="453"/>
      <c r="BZ23" s="453"/>
      <c r="CA23" s="453"/>
      <c r="CB23" s="453"/>
      <c r="CC23" s="454"/>
      <c r="CD23" s="185"/>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2"/>
      <c r="B24" s="431"/>
      <c r="C24" s="432"/>
      <c r="D24" s="433"/>
      <c r="E24" s="408" t="s">
        <v>174</v>
      </c>
      <c r="F24" s="409"/>
      <c r="G24" s="409"/>
      <c r="H24" s="409"/>
      <c r="I24" s="409"/>
      <c r="J24" s="409"/>
      <c r="K24" s="410"/>
      <c r="L24" s="405">
        <v>1</v>
      </c>
      <c r="M24" s="406"/>
      <c r="N24" s="406"/>
      <c r="O24" s="406"/>
      <c r="P24" s="407"/>
      <c r="Q24" s="405">
        <v>6960</v>
      </c>
      <c r="R24" s="406"/>
      <c r="S24" s="406"/>
      <c r="T24" s="406"/>
      <c r="U24" s="406"/>
      <c r="V24" s="407"/>
      <c r="W24" s="495"/>
      <c r="X24" s="432"/>
      <c r="Y24" s="433"/>
      <c r="Z24" s="408" t="s">
        <v>175</v>
      </c>
      <c r="AA24" s="409"/>
      <c r="AB24" s="409"/>
      <c r="AC24" s="409"/>
      <c r="AD24" s="409"/>
      <c r="AE24" s="409"/>
      <c r="AF24" s="409"/>
      <c r="AG24" s="410"/>
      <c r="AH24" s="405">
        <v>93</v>
      </c>
      <c r="AI24" s="406"/>
      <c r="AJ24" s="406"/>
      <c r="AK24" s="406"/>
      <c r="AL24" s="407"/>
      <c r="AM24" s="405">
        <v>267282</v>
      </c>
      <c r="AN24" s="406"/>
      <c r="AO24" s="406"/>
      <c r="AP24" s="406"/>
      <c r="AQ24" s="406"/>
      <c r="AR24" s="407"/>
      <c r="AS24" s="405">
        <v>2874</v>
      </c>
      <c r="AT24" s="406"/>
      <c r="AU24" s="406"/>
      <c r="AV24" s="406"/>
      <c r="AW24" s="406"/>
      <c r="AX24" s="465"/>
      <c r="AY24" s="425" t="s">
        <v>176</v>
      </c>
      <c r="AZ24" s="426"/>
      <c r="BA24" s="426"/>
      <c r="BB24" s="426"/>
      <c r="BC24" s="426"/>
      <c r="BD24" s="426"/>
      <c r="BE24" s="426"/>
      <c r="BF24" s="426"/>
      <c r="BG24" s="426"/>
      <c r="BH24" s="426"/>
      <c r="BI24" s="426"/>
      <c r="BJ24" s="426"/>
      <c r="BK24" s="426"/>
      <c r="BL24" s="426"/>
      <c r="BM24" s="427"/>
      <c r="BN24" s="452">
        <v>4707913</v>
      </c>
      <c r="BO24" s="453"/>
      <c r="BP24" s="453"/>
      <c r="BQ24" s="453"/>
      <c r="BR24" s="453"/>
      <c r="BS24" s="453"/>
      <c r="BT24" s="453"/>
      <c r="BU24" s="454"/>
      <c r="BV24" s="452">
        <v>5009939</v>
      </c>
      <c r="BW24" s="453"/>
      <c r="BX24" s="453"/>
      <c r="BY24" s="453"/>
      <c r="BZ24" s="453"/>
      <c r="CA24" s="453"/>
      <c r="CB24" s="453"/>
      <c r="CC24" s="454"/>
      <c r="CD24" s="185"/>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2"/>
      <c r="B25" s="431"/>
      <c r="C25" s="432"/>
      <c r="D25" s="433"/>
      <c r="E25" s="408" t="s">
        <v>177</v>
      </c>
      <c r="F25" s="409"/>
      <c r="G25" s="409"/>
      <c r="H25" s="409"/>
      <c r="I25" s="409"/>
      <c r="J25" s="409"/>
      <c r="K25" s="410"/>
      <c r="L25" s="405">
        <v>1</v>
      </c>
      <c r="M25" s="406"/>
      <c r="N25" s="406"/>
      <c r="O25" s="406"/>
      <c r="P25" s="407"/>
      <c r="Q25" s="405">
        <v>5910</v>
      </c>
      <c r="R25" s="406"/>
      <c r="S25" s="406"/>
      <c r="T25" s="406"/>
      <c r="U25" s="406"/>
      <c r="V25" s="407"/>
      <c r="W25" s="495"/>
      <c r="X25" s="432"/>
      <c r="Y25" s="433"/>
      <c r="Z25" s="408" t="s">
        <v>178</v>
      </c>
      <c r="AA25" s="409"/>
      <c r="AB25" s="409"/>
      <c r="AC25" s="409"/>
      <c r="AD25" s="409"/>
      <c r="AE25" s="409"/>
      <c r="AF25" s="409"/>
      <c r="AG25" s="410"/>
      <c r="AH25" s="405" t="s">
        <v>179</v>
      </c>
      <c r="AI25" s="406"/>
      <c r="AJ25" s="406"/>
      <c r="AK25" s="406"/>
      <c r="AL25" s="407"/>
      <c r="AM25" s="405" t="s">
        <v>179</v>
      </c>
      <c r="AN25" s="406"/>
      <c r="AO25" s="406"/>
      <c r="AP25" s="406"/>
      <c r="AQ25" s="406"/>
      <c r="AR25" s="407"/>
      <c r="AS25" s="405" t="s">
        <v>179</v>
      </c>
      <c r="AT25" s="406"/>
      <c r="AU25" s="406"/>
      <c r="AV25" s="406"/>
      <c r="AW25" s="406"/>
      <c r="AX25" s="465"/>
      <c r="AY25" s="478" t="s">
        <v>180</v>
      </c>
      <c r="AZ25" s="479"/>
      <c r="BA25" s="479"/>
      <c r="BB25" s="479"/>
      <c r="BC25" s="479"/>
      <c r="BD25" s="479"/>
      <c r="BE25" s="479"/>
      <c r="BF25" s="479"/>
      <c r="BG25" s="479"/>
      <c r="BH25" s="479"/>
      <c r="BI25" s="479"/>
      <c r="BJ25" s="479"/>
      <c r="BK25" s="479"/>
      <c r="BL25" s="479"/>
      <c r="BM25" s="480"/>
      <c r="BN25" s="481">
        <v>175664</v>
      </c>
      <c r="BO25" s="482"/>
      <c r="BP25" s="482"/>
      <c r="BQ25" s="482"/>
      <c r="BR25" s="482"/>
      <c r="BS25" s="482"/>
      <c r="BT25" s="482"/>
      <c r="BU25" s="483"/>
      <c r="BV25" s="481">
        <v>24991</v>
      </c>
      <c r="BW25" s="482"/>
      <c r="BX25" s="482"/>
      <c r="BY25" s="482"/>
      <c r="BZ25" s="482"/>
      <c r="CA25" s="482"/>
      <c r="CB25" s="482"/>
      <c r="CC25" s="483"/>
      <c r="CD25" s="185"/>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2"/>
      <c r="B26" s="431"/>
      <c r="C26" s="432"/>
      <c r="D26" s="433"/>
      <c r="E26" s="408" t="s">
        <v>181</v>
      </c>
      <c r="F26" s="409"/>
      <c r="G26" s="409"/>
      <c r="H26" s="409"/>
      <c r="I26" s="409"/>
      <c r="J26" s="409"/>
      <c r="K26" s="410"/>
      <c r="L26" s="405">
        <v>1</v>
      </c>
      <c r="M26" s="406"/>
      <c r="N26" s="406"/>
      <c r="O26" s="406"/>
      <c r="P26" s="407"/>
      <c r="Q26" s="405">
        <v>5190</v>
      </c>
      <c r="R26" s="406"/>
      <c r="S26" s="406"/>
      <c r="T26" s="406"/>
      <c r="U26" s="406"/>
      <c r="V26" s="407"/>
      <c r="W26" s="495"/>
      <c r="X26" s="432"/>
      <c r="Y26" s="433"/>
      <c r="Z26" s="408" t="s">
        <v>182</v>
      </c>
      <c r="AA26" s="463"/>
      <c r="AB26" s="463"/>
      <c r="AC26" s="463"/>
      <c r="AD26" s="463"/>
      <c r="AE26" s="463"/>
      <c r="AF26" s="463"/>
      <c r="AG26" s="464"/>
      <c r="AH26" s="405" t="s">
        <v>179</v>
      </c>
      <c r="AI26" s="406"/>
      <c r="AJ26" s="406"/>
      <c r="AK26" s="406"/>
      <c r="AL26" s="407"/>
      <c r="AM26" s="405" t="s">
        <v>179</v>
      </c>
      <c r="AN26" s="406"/>
      <c r="AO26" s="406"/>
      <c r="AP26" s="406"/>
      <c r="AQ26" s="406"/>
      <c r="AR26" s="407"/>
      <c r="AS26" s="405" t="s">
        <v>179</v>
      </c>
      <c r="AT26" s="406"/>
      <c r="AU26" s="406"/>
      <c r="AV26" s="406"/>
      <c r="AW26" s="406"/>
      <c r="AX26" s="465"/>
      <c r="AY26" s="492" t="s">
        <v>183</v>
      </c>
      <c r="AZ26" s="412"/>
      <c r="BA26" s="412"/>
      <c r="BB26" s="412"/>
      <c r="BC26" s="412"/>
      <c r="BD26" s="412"/>
      <c r="BE26" s="412"/>
      <c r="BF26" s="412"/>
      <c r="BG26" s="412"/>
      <c r="BH26" s="412"/>
      <c r="BI26" s="412"/>
      <c r="BJ26" s="412"/>
      <c r="BK26" s="412"/>
      <c r="BL26" s="412"/>
      <c r="BM26" s="493"/>
      <c r="BN26" s="452" t="s">
        <v>179</v>
      </c>
      <c r="BO26" s="453"/>
      <c r="BP26" s="453"/>
      <c r="BQ26" s="453"/>
      <c r="BR26" s="453"/>
      <c r="BS26" s="453"/>
      <c r="BT26" s="453"/>
      <c r="BU26" s="454"/>
      <c r="BV26" s="452" t="s">
        <v>184</v>
      </c>
      <c r="BW26" s="453"/>
      <c r="BX26" s="453"/>
      <c r="BY26" s="453"/>
      <c r="BZ26" s="453"/>
      <c r="CA26" s="453"/>
      <c r="CB26" s="453"/>
      <c r="CC26" s="454"/>
      <c r="CD26" s="185"/>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2"/>
      <c r="B27" s="431"/>
      <c r="C27" s="432"/>
      <c r="D27" s="433"/>
      <c r="E27" s="408" t="s">
        <v>185</v>
      </c>
      <c r="F27" s="409"/>
      <c r="G27" s="409"/>
      <c r="H27" s="409"/>
      <c r="I27" s="409"/>
      <c r="J27" s="409"/>
      <c r="K27" s="410"/>
      <c r="L27" s="405">
        <v>1</v>
      </c>
      <c r="M27" s="406"/>
      <c r="N27" s="406"/>
      <c r="O27" s="406"/>
      <c r="P27" s="407"/>
      <c r="Q27" s="405">
        <v>3040</v>
      </c>
      <c r="R27" s="406"/>
      <c r="S27" s="406"/>
      <c r="T27" s="406"/>
      <c r="U27" s="406"/>
      <c r="V27" s="407"/>
      <c r="W27" s="495"/>
      <c r="X27" s="432"/>
      <c r="Y27" s="433"/>
      <c r="Z27" s="408" t="s">
        <v>186</v>
      </c>
      <c r="AA27" s="409"/>
      <c r="AB27" s="409"/>
      <c r="AC27" s="409"/>
      <c r="AD27" s="409"/>
      <c r="AE27" s="409"/>
      <c r="AF27" s="409"/>
      <c r="AG27" s="410"/>
      <c r="AH27" s="405" t="s">
        <v>179</v>
      </c>
      <c r="AI27" s="406"/>
      <c r="AJ27" s="406"/>
      <c r="AK27" s="406"/>
      <c r="AL27" s="407"/>
      <c r="AM27" s="405" t="s">
        <v>179</v>
      </c>
      <c r="AN27" s="406"/>
      <c r="AO27" s="406"/>
      <c r="AP27" s="406"/>
      <c r="AQ27" s="406"/>
      <c r="AR27" s="407"/>
      <c r="AS27" s="405" t="s">
        <v>179</v>
      </c>
      <c r="AT27" s="406"/>
      <c r="AU27" s="406"/>
      <c r="AV27" s="406"/>
      <c r="AW27" s="406"/>
      <c r="AX27" s="465"/>
      <c r="AY27" s="489" t="s">
        <v>187</v>
      </c>
      <c r="AZ27" s="490"/>
      <c r="BA27" s="490"/>
      <c r="BB27" s="490"/>
      <c r="BC27" s="490"/>
      <c r="BD27" s="490"/>
      <c r="BE27" s="490"/>
      <c r="BF27" s="490"/>
      <c r="BG27" s="490"/>
      <c r="BH27" s="490"/>
      <c r="BI27" s="490"/>
      <c r="BJ27" s="490"/>
      <c r="BK27" s="490"/>
      <c r="BL27" s="490"/>
      <c r="BM27" s="491"/>
      <c r="BN27" s="486">
        <v>44274</v>
      </c>
      <c r="BO27" s="487"/>
      <c r="BP27" s="487"/>
      <c r="BQ27" s="487"/>
      <c r="BR27" s="487"/>
      <c r="BS27" s="487"/>
      <c r="BT27" s="487"/>
      <c r="BU27" s="488"/>
      <c r="BV27" s="486">
        <v>44243</v>
      </c>
      <c r="BW27" s="487"/>
      <c r="BX27" s="487"/>
      <c r="BY27" s="487"/>
      <c r="BZ27" s="487"/>
      <c r="CA27" s="487"/>
      <c r="CB27" s="487"/>
      <c r="CC27" s="488"/>
      <c r="CD27" s="187"/>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2"/>
      <c r="B28" s="431"/>
      <c r="C28" s="432"/>
      <c r="D28" s="433"/>
      <c r="E28" s="408" t="s">
        <v>188</v>
      </c>
      <c r="F28" s="409"/>
      <c r="G28" s="409"/>
      <c r="H28" s="409"/>
      <c r="I28" s="409"/>
      <c r="J28" s="409"/>
      <c r="K28" s="410"/>
      <c r="L28" s="405">
        <v>1</v>
      </c>
      <c r="M28" s="406"/>
      <c r="N28" s="406"/>
      <c r="O28" s="406"/>
      <c r="P28" s="407"/>
      <c r="Q28" s="405">
        <v>2400</v>
      </c>
      <c r="R28" s="406"/>
      <c r="S28" s="406"/>
      <c r="T28" s="406"/>
      <c r="U28" s="406"/>
      <c r="V28" s="407"/>
      <c r="W28" s="495"/>
      <c r="X28" s="432"/>
      <c r="Y28" s="433"/>
      <c r="Z28" s="408" t="s">
        <v>189</v>
      </c>
      <c r="AA28" s="409"/>
      <c r="AB28" s="409"/>
      <c r="AC28" s="409"/>
      <c r="AD28" s="409"/>
      <c r="AE28" s="409"/>
      <c r="AF28" s="409"/>
      <c r="AG28" s="410"/>
      <c r="AH28" s="405">
        <v>2</v>
      </c>
      <c r="AI28" s="406"/>
      <c r="AJ28" s="406"/>
      <c r="AK28" s="406"/>
      <c r="AL28" s="407"/>
      <c r="AM28" s="405" t="s">
        <v>190</v>
      </c>
      <c r="AN28" s="406"/>
      <c r="AO28" s="406"/>
      <c r="AP28" s="406"/>
      <c r="AQ28" s="406"/>
      <c r="AR28" s="407"/>
      <c r="AS28" s="405" t="s">
        <v>191</v>
      </c>
      <c r="AT28" s="406"/>
      <c r="AU28" s="406"/>
      <c r="AV28" s="406"/>
      <c r="AW28" s="406"/>
      <c r="AX28" s="465"/>
      <c r="AY28" s="469" t="s">
        <v>192</v>
      </c>
      <c r="AZ28" s="470"/>
      <c r="BA28" s="470"/>
      <c r="BB28" s="471"/>
      <c r="BC28" s="478" t="s">
        <v>48</v>
      </c>
      <c r="BD28" s="479"/>
      <c r="BE28" s="479"/>
      <c r="BF28" s="479"/>
      <c r="BG28" s="479"/>
      <c r="BH28" s="479"/>
      <c r="BI28" s="479"/>
      <c r="BJ28" s="479"/>
      <c r="BK28" s="479"/>
      <c r="BL28" s="479"/>
      <c r="BM28" s="480"/>
      <c r="BN28" s="481">
        <v>1055586</v>
      </c>
      <c r="BO28" s="482"/>
      <c r="BP28" s="482"/>
      <c r="BQ28" s="482"/>
      <c r="BR28" s="482"/>
      <c r="BS28" s="482"/>
      <c r="BT28" s="482"/>
      <c r="BU28" s="483"/>
      <c r="BV28" s="481">
        <v>877043</v>
      </c>
      <c r="BW28" s="482"/>
      <c r="BX28" s="482"/>
      <c r="BY28" s="482"/>
      <c r="BZ28" s="482"/>
      <c r="CA28" s="482"/>
      <c r="CB28" s="482"/>
      <c r="CC28" s="483"/>
      <c r="CD28" s="185"/>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2"/>
      <c r="B29" s="431"/>
      <c r="C29" s="432"/>
      <c r="D29" s="433"/>
      <c r="E29" s="408" t="s">
        <v>193</v>
      </c>
      <c r="F29" s="409"/>
      <c r="G29" s="409"/>
      <c r="H29" s="409"/>
      <c r="I29" s="409"/>
      <c r="J29" s="409"/>
      <c r="K29" s="410"/>
      <c r="L29" s="405">
        <v>10</v>
      </c>
      <c r="M29" s="406"/>
      <c r="N29" s="406"/>
      <c r="O29" s="406"/>
      <c r="P29" s="407"/>
      <c r="Q29" s="405">
        <v>2160</v>
      </c>
      <c r="R29" s="406"/>
      <c r="S29" s="406"/>
      <c r="T29" s="406"/>
      <c r="U29" s="406"/>
      <c r="V29" s="407"/>
      <c r="W29" s="496"/>
      <c r="X29" s="497"/>
      <c r="Y29" s="498"/>
      <c r="Z29" s="408" t="s">
        <v>194</v>
      </c>
      <c r="AA29" s="409"/>
      <c r="AB29" s="409"/>
      <c r="AC29" s="409"/>
      <c r="AD29" s="409"/>
      <c r="AE29" s="409"/>
      <c r="AF29" s="409"/>
      <c r="AG29" s="410"/>
      <c r="AH29" s="405">
        <v>95</v>
      </c>
      <c r="AI29" s="406"/>
      <c r="AJ29" s="406"/>
      <c r="AK29" s="406"/>
      <c r="AL29" s="407"/>
      <c r="AM29" s="405">
        <v>271888</v>
      </c>
      <c r="AN29" s="406"/>
      <c r="AO29" s="406"/>
      <c r="AP29" s="406"/>
      <c r="AQ29" s="406"/>
      <c r="AR29" s="407"/>
      <c r="AS29" s="405">
        <v>2862</v>
      </c>
      <c r="AT29" s="406"/>
      <c r="AU29" s="406"/>
      <c r="AV29" s="406"/>
      <c r="AW29" s="406"/>
      <c r="AX29" s="465"/>
      <c r="AY29" s="472"/>
      <c r="AZ29" s="473"/>
      <c r="BA29" s="473"/>
      <c r="BB29" s="474"/>
      <c r="BC29" s="466" t="s">
        <v>195</v>
      </c>
      <c r="BD29" s="467"/>
      <c r="BE29" s="467"/>
      <c r="BF29" s="467"/>
      <c r="BG29" s="467"/>
      <c r="BH29" s="467"/>
      <c r="BI29" s="467"/>
      <c r="BJ29" s="467"/>
      <c r="BK29" s="467"/>
      <c r="BL29" s="467"/>
      <c r="BM29" s="468"/>
      <c r="BN29" s="452">
        <v>252562</v>
      </c>
      <c r="BO29" s="453"/>
      <c r="BP29" s="453"/>
      <c r="BQ29" s="453"/>
      <c r="BR29" s="453"/>
      <c r="BS29" s="453"/>
      <c r="BT29" s="453"/>
      <c r="BU29" s="454"/>
      <c r="BV29" s="452">
        <v>217387</v>
      </c>
      <c r="BW29" s="453"/>
      <c r="BX29" s="453"/>
      <c r="BY29" s="453"/>
      <c r="BZ29" s="453"/>
      <c r="CA29" s="453"/>
      <c r="CB29" s="453"/>
      <c r="CC29" s="454"/>
      <c r="CD29" s="187"/>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2"/>
      <c r="B30" s="434"/>
      <c r="C30" s="435"/>
      <c r="D30" s="436"/>
      <c r="E30" s="413"/>
      <c r="F30" s="414"/>
      <c r="G30" s="414"/>
      <c r="H30" s="414"/>
      <c r="I30" s="414"/>
      <c r="J30" s="414"/>
      <c r="K30" s="415"/>
      <c r="L30" s="416"/>
      <c r="M30" s="417"/>
      <c r="N30" s="417"/>
      <c r="O30" s="417"/>
      <c r="P30" s="418"/>
      <c r="Q30" s="416"/>
      <c r="R30" s="417"/>
      <c r="S30" s="417"/>
      <c r="T30" s="417"/>
      <c r="U30" s="417"/>
      <c r="V30" s="418"/>
      <c r="W30" s="419" t="s">
        <v>196</v>
      </c>
      <c r="X30" s="420"/>
      <c r="Y30" s="420"/>
      <c r="Z30" s="420"/>
      <c r="AA30" s="420"/>
      <c r="AB30" s="420"/>
      <c r="AC30" s="420"/>
      <c r="AD30" s="420"/>
      <c r="AE30" s="420"/>
      <c r="AF30" s="420"/>
      <c r="AG30" s="421"/>
      <c r="AH30" s="422">
        <v>95.9</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972829</v>
      </c>
      <c r="BO30" s="487"/>
      <c r="BP30" s="487"/>
      <c r="BQ30" s="487"/>
      <c r="BR30" s="487"/>
      <c r="BS30" s="487"/>
      <c r="BT30" s="487"/>
      <c r="BU30" s="488"/>
      <c r="BV30" s="486">
        <v>769644</v>
      </c>
      <c r="BW30" s="487"/>
      <c r="BX30" s="487"/>
      <c r="BY30" s="487"/>
      <c r="BZ30" s="487"/>
      <c r="CA30" s="487"/>
      <c r="CB30" s="487"/>
      <c r="CC30" s="48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411" t="s">
        <v>197</v>
      </c>
      <c r="D32" s="411"/>
      <c r="E32" s="411"/>
      <c r="F32" s="411"/>
      <c r="G32" s="411"/>
      <c r="H32" s="411"/>
      <c r="I32" s="411"/>
      <c r="J32" s="411"/>
      <c r="K32" s="411"/>
      <c r="L32" s="411"/>
      <c r="M32" s="411"/>
      <c r="N32" s="411"/>
      <c r="O32" s="411"/>
      <c r="P32" s="411"/>
      <c r="Q32" s="411"/>
      <c r="R32" s="411"/>
      <c r="S32" s="411"/>
      <c r="U32" s="412" t="s">
        <v>198</v>
      </c>
      <c r="V32" s="412"/>
      <c r="W32" s="412"/>
      <c r="X32" s="412"/>
      <c r="Y32" s="412"/>
      <c r="Z32" s="412"/>
      <c r="AA32" s="412"/>
      <c r="AB32" s="412"/>
      <c r="AC32" s="412"/>
      <c r="AD32" s="412"/>
      <c r="AE32" s="412"/>
      <c r="AF32" s="412"/>
      <c r="AG32" s="412"/>
      <c r="AH32" s="412"/>
      <c r="AI32" s="412"/>
      <c r="AJ32" s="412"/>
      <c r="AK32" s="412"/>
      <c r="AM32" s="412" t="s">
        <v>199</v>
      </c>
      <c r="AN32" s="412"/>
      <c r="AO32" s="412"/>
      <c r="AP32" s="412"/>
      <c r="AQ32" s="412"/>
      <c r="AR32" s="412"/>
      <c r="AS32" s="412"/>
      <c r="AT32" s="412"/>
      <c r="AU32" s="412"/>
      <c r="AV32" s="412"/>
      <c r="AW32" s="412"/>
      <c r="AX32" s="412"/>
      <c r="AY32" s="412"/>
      <c r="AZ32" s="412"/>
      <c r="BA32" s="412"/>
      <c r="BB32" s="412"/>
      <c r="BC32" s="412"/>
      <c r="BE32" s="412" t="s">
        <v>200</v>
      </c>
      <c r="BF32" s="412"/>
      <c r="BG32" s="412"/>
      <c r="BH32" s="412"/>
      <c r="BI32" s="412"/>
      <c r="BJ32" s="412"/>
      <c r="BK32" s="412"/>
      <c r="BL32" s="412"/>
      <c r="BM32" s="412"/>
      <c r="BN32" s="412"/>
      <c r="BO32" s="412"/>
      <c r="BP32" s="412"/>
      <c r="BQ32" s="412"/>
      <c r="BR32" s="412"/>
      <c r="BS32" s="412"/>
      <c r="BT32" s="412"/>
      <c r="BU32" s="412"/>
      <c r="BW32" s="412" t="s">
        <v>201</v>
      </c>
      <c r="BX32" s="412"/>
      <c r="BY32" s="412"/>
      <c r="BZ32" s="412"/>
      <c r="CA32" s="412"/>
      <c r="CB32" s="412"/>
      <c r="CC32" s="412"/>
      <c r="CD32" s="412"/>
      <c r="CE32" s="412"/>
      <c r="CF32" s="412"/>
      <c r="CG32" s="412"/>
      <c r="CH32" s="412"/>
      <c r="CI32" s="412"/>
      <c r="CJ32" s="412"/>
      <c r="CK32" s="412"/>
      <c r="CL32" s="412"/>
      <c r="CM32" s="412"/>
      <c r="CO32" s="412" t="s">
        <v>202</v>
      </c>
      <c r="CP32" s="412"/>
      <c r="CQ32" s="412"/>
      <c r="CR32" s="412"/>
      <c r="CS32" s="412"/>
      <c r="CT32" s="412"/>
      <c r="CU32" s="412"/>
      <c r="CV32" s="412"/>
      <c r="CW32" s="412"/>
      <c r="CX32" s="412"/>
      <c r="CY32" s="412"/>
      <c r="CZ32" s="412"/>
      <c r="DA32" s="412"/>
      <c r="DB32" s="412"/>
      <c r="DC32" s="412"/>
      <c r="DD32" s="412"/>
      <c r="DE32" s="412"/>
      <c r="DI32" s="195"/>
    </row>
    <row r="33" spans="1:113" ht="13.5" customHeight="1" x14ac:dyDescent="0.15">
      <c r="A33" s="172"/>
      <c r="B33" s="196"/>
      <c r="C33" s="404" t="s">
        <v>203</v>
      </c>
      <c r="D33" s="404"/>
      <c r="E33" s="403" t="s">
        <v>204</v>
      </c>
      <c r="F33" s="403"/>
      <c r="G33" s="403"/>
      <c r="H33" s="403"/>
      <c r="I33" s="403"/>
      <c r="J33" s="403"/>
      <c r="K33" s="403"/>
      <c r="L33" s="403"/>
      <c r="M33" s="403"/>
      <c r="N33" s="403"/>
      <c r="O33" s="403"/>
      <c r="P33" s="403"/>
      <c r="Q33" s="403"/>
      <c r="R33" s="403"/>
      <c r="S33" s="403"/>
      <c r="T33" s="197"/>
      <c r="U33" s="404" t="s">
        <v>203</v>
      </c>
      <c r="V33" s="404"/>
      <c r="W33" s="403" t="s">
        <v>205</v>
      </c>
      <c r="X33" s="403"/>
      <c r="Y33" s="403"/>
      <c r="Z33" s="403"/>
      <c r="AA33" s="403"/>
      <c r="AB33" s="403"/>
      <c r="AC33" s="403"/>
      <c r="AD33" s="403"/>
      <c r="AE33" s="403"/>
      <c r="AF33" s="403"/>
      <c r="AG33" s="403"/>
      <c r="AH33" s="403"/>
      <c r="AI33" s="403"/>
      <c r="AJ33" s="403"/>
      <c r="AK33" s="403"/>
      <c r="AL33" s="197"/>
      <c r="AM33" s="404" t="s">
        <v>206</v>
      </c>
      <c r="AN33" s="404"/>
      <c r="AO33" s="403" t="s">
        <v>205</v>
      </c>
      <c r="AP33" s="403"/>
      <c r="AQ33" s="403"/>
      <c r="AR33" s="403"/>
      <c r="AS33" s="403"/>
      <c r="AT33" s="403"/>
      <c r="AU33" s="403"/>
      <c r="AV33" s="403"/>
      <c r="AW33" s="403"/>
      <c r="AX33" s="403"/>
      <c r="AY33" s="403"/>
      <c r="AZ33" s="403"/>
      <c r="BA33" s="403"/>
      <c r="BB33" s="403"/>
      <c r="BC33" s="403"/>
      <c r="BD33" s="198"/>
      <c r="BE33" s="403" t="s">
        <v>207</v>
      </c>
      <c r="BF33" s="403"/>
      <c r="BG33" s="403" t="s">
        <v>208</v>
      </c>
      <c r="BH33" s="403"/>
      <c r="BI33" s="403"/>
      <c r="BJ33" s="403"/>
      <c r="BK33" s="403"/>
      <c r="BL33" s="403"/>
      <c r="BM33" s="403"/>
      <c r="BN33" s="403"/>
      <c r="BO33" s="403"/>
      <c r="BP33" s="403"/>
      <c r="BQ33" s="403"/>
      <c r="BR33" s="403"/>
      <c r="BS33" s="403"/>
      <c r="BT33" s="403"/>
      <c r="BU33" s="403"/>
      <c r="BV33" s="198"/>
      <c r="BW33" s="404" t="s">
        <v>207</v>
      </c>
      <c r="BX33" s="404"/>
      <c r="BY33" s="403" t="s">
        <v>209</v>
      </c>
      <c r="BZ33" s="403"/>
      <c r="CA33" s="403"/>
      <c r="CB33" s="403"/>
      <c r="CC33" s="403"/>
      <c r="CD33" s="403"/>
      <c r="CE33" s="403"/>
      <c r="CF33" s="403"/>
      <c r="CG33" s="403"/>
      <c r="CH33" s="403"/>
      <c r="CI33" s="403"/>
      <c r="CJ33" s="403"/>
      <c r="CK33" s="403"/>
      <c r="CL33" s="403"/>
      <c r="CM33" s="403"/>
      <c r="CN33" s="197"/>
      <c r="CO33" s="404" t="s">
        <v>203</v>
      </c>
      <c r="CP33" s="404"/>
      <c r="CQ33" s="403" t="s">
        <v>210</v>
      </c>
      <c r="CR33" s="403"/>
      <c r="CS33" s="403"/>
      <c r="CT33" s="403"/>
      <c r="CU33" s="403"/>
      <c r="CV33" s="403"/>
      <c r="CW33" s="403"/>
      <c r="CX33" s="403"/>
      <c r="CY33" s="403"/>
      <c r="CZ33" s="403"/>
      <c r="DA33" s="403"/>
      <c r="DB33" s="403"/>
      <c r="DC33" s="403"/>
      <c r="DD33" s="403"/>
      <c r="DE33" s="403"/>
      <c r="DF33" s="197"/>
      <c r="DG33" s="402" t="s">
        <v>211</v>
      </c>
      <c r="DH33" s="402"/>
      <c r="DI33" s="199"/>
    </row>
    <row r="34" spans="1:113" ht="32.25" customHeight="1" x14ac:dyDescent="0.15">
      <c r="A34" s="172"/>
      <c r="B34" s="196"/>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2"/>
      <c r="U34" s="400">
        <f>IF(W34="","",MAX(C34:D43)+1)</f>
        <v>2</v>
      </c>
      <c r="V34" s="400"/>
      <c r="W34" s="401" t="str">
        <f>IF('各会計、関係団体の財政状況及び健全化判断比率'!B28="","",'各会計、関係団体の財政状況及び健全化判断比率'!B28)</f>
        <v>国民健康保険事業勘定特別会計</v>
      </c>
      <c r="X34" s="401"/>
      <c r="Y34" s="401"/>
      <c r="Z34" s="401"/>
      <c r="AA34" s="401"/>
      <c r="AB34" s="401"/>
      <c r="AC34" s="401"/>
      <c r="AD34" s="401"/>
      <c r="AE34" s="401"/>
      <c r="AF34" s="401"/>
      <c r="AG34" s="401"/>
      <c r="AH34" s="401"/>
      <c r="AI34" s="401"/>
      <c r="AJ34" s="401"/>
      <c r="AK34" s="401"/>
      <c r="AL34" s="172"/>
      <c r="AM34" s="400">
        <f>IF(AO34="","",MAX(C34:D43,U34:V43)+1)</f>
        <v>4</v>
      </c>
      <c r="AN34" s="400"/>
      <c r="AO34" s="401" t="str">
        <f>IF('各会計、関係団体の財政状況及び健全化判断比率'!B30="","",'各会計、関係団体の財政状況及び健全化判断比率'!B30)</f>
        <v>水道事業会計</v>
      </c>
      <c r="AP34" s="401"/>
      <c r="AQ34" s="401"/>
      <c r="AR34" s="401"/>
      <c r="AS34" s="401"/>
      <c r="AT34" s="401"/>
      <c r="AU34" s="401"/>
      <c r="AV34" s="401"/>
      <c r="AW34" s="401"/>
      <c r="AX34" s="401"/>
      <c r="AY34" s="401"/>
      <c r="AZ34" s="401"/>
      <c r="BA34" s="401"/>
      <c r="BB34" s="401"/>
      <c r="BC34" s="401"/>
      <c r="BD34" s="172"/>
      <c r="BE34" s="400">
        <f>IF(BG34="","",MAX(C34:D43,U34:V43,AM34:AN43)+1)</f>
        <v>6</v>
      </c>
      <c r="BF34" s="400"/>
      <c r="BG34" s="401" t="str">
        <f>IF('各会計、関係団体の財政状況及び健全化判断比率'!B32="","",'各会計、関係団体の財政状況及び健全化判断比率'!B32)</f>
        <v>農業集落排水事業特別会計</v>
      </c>
      <c r="BH34" s="401"/>
      <c r="BI34" s="401"/>
      <c r="BJ34" s="401"/>
      <c r="BK34" s="401"/>
      <c r="BL34" s="401"/>
      <c r="BM34" s="401"/>
      <c r="BN34" s="401"/>
      <c r="BO34" s="401"/>
      <c r="BP34" s="401"/>
      <c r="BQ34" s="401"/>
      <c r="BR34" s="401"/>
      <c r="BS34" s="401"/>
      <c r="BT34" s="401"/>
      <c r="BU34" s="401"/>
      <c r="BV34" s="172"/>
      <c r="BW34" s="400">
        <f>IF(BY34="","",MAX(C34:D43,U34:V43,AM34:AN43,BE34:BF43)+1)</f>
        <v>7</v>
      </c>
      <c r="BX34" s="400"/>
      <c r="BY34" s="401" t="str">
        <f>IF('各会計、関係団体の財政状況及び健全化判断比率'!B68="","",'各会計、関係団体の財政状況及び健全化判断比率'!B68)</f>
        <v>北アルプス広域連合</v>
      </c>
      <c r="BZ34" s="401"/>
      <c r="CA34" s="401"/>
      <c r="CB34" s="401"/>
      <c r="CC34" s="401"/>
      <c r="CD34" s="401"/>
      <c r="CE34" s="401"/>
      <c r="CF34" s="401"/>
      <c r="CG34" s="401"/>
      <c r="CH34" s="401"/>
      <c r="CI34" s="401"/>
      <c r="CJ34" s="401"/>
      <c r="CK34" s="401"/>
      <c r="CL34" s="401"/>
      <c r="CM34" s="401"/>
      <c r="CN34" s="172"/>
      <c r="CO34" s="400">
        <f>IF(CQ34="","",MAX(C34:D43,U34:V43,AM34:AN43,BE34:BF43,BW34:BX43)+1)</f>
        <v>17</v>
      </c>
      <c r="CP34" s="400"/>
      <c r="CQ34" s="401" t="str">
        <f>IF('各会計、関係団体の財政状況及び健全化判断比率'!BS7="","",'各会計、関係団体の財政状況及び健全化判断比率'!BS7)</f>
        <v>白馬村土地開発公社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199"/>
    </row>
    <row r="35" spans="1:113" ht="32.25" customHeight="1" x14ac:dyDescent="0.15">
      <c r="A35" s="172"/>
      <c r="B35" s="196"/>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2"/>
      <c r="U35" s="400">
        <f>IF(W35="","",U34+1)</f>
        <v>3</v>
      </c>
      <c r="V35" s="400"/>
      <c r="W35" s="401" t="str">
        <f>IF('各会計、関係団体の財政状況及び健全化判断比率'!B29="","",'各会計、関係団体の財政状況及び健全化判断比率'!B29)</f>
        <v>後期高齢者医療特別会計</v>
      </c>
      <c r="X35" s="401"/>
      <c r="Y35" s="401"/>
      <c r="Z35" s="401"/>
      <c r="AA35" s="401"/>
      <c r="AB35" s="401"/>
      <c r="AC35" s="401"/>
      <c r="AD35" s="401"/>
      <c r="AE35" s="401"/>
      <c r="AF35" s="401"/>
      <c r="AG35" s="401"/>
      <c r="AH35" s="401"/>
      <c r="AI35" s="401"/>
      <c r="AJ35" s="401"/>
      <c r="AK35" s="401"/>
      <c r="AL35" s="172"/>
      <c r="AM35" s="400">
        <f t="shared" ref="AM35:AM43" si="0">IF(AO35="","",AM34+1)</f>
        <v>5</v>
      </c>
      <c r="AN35" s="400"/>
      <c r="AO35" s="401" t="str">
        <f>IF('各会計、関係団体の財政状況及び健全化判断比率'!B31="","",'各会計、関係団体の財政状況及び健全化判断比率'!B31)</f>
        <v>下水道事業会計</v>
      </c>
      <c r="AP35" s="401"/>
      <c r="AQ35" s="401"/>
      <c r="AR35" s="401"/>
      <c r="AS35" s="401"/>
      <c r="AT35" s="401"/>
      <c r="AU35" s="401"/>
      <c r="AV35" s="401"/>
      <c r="AW35" s="401"/>
      <c r="AX35" s="401"/>
      <c r="AY35" s="401"/>
      <c r="AZ35" s="401"/>
      <c r="BA35" s="401"/>
      <c r="BB35" s="401"/>
      <c r="BC35" s="401"/>
      <c r="BD35" s="172"/>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2"/>
      <c r="BW35" s="400">
        <f t="shared" ref="BW35:BW43" si="2">IF(BY35="","",BW34+1)</f>
        <v>8</v>
      </c>
      <c r="BX35" s="400"/>
      <c r="BY35" s="401" t="str">
        <f>IF('各会計、関係団体の財政状況及び健全化判断比率'!B69="","",'各会計、関係団体の財政状況及び健全化判断比率'!B69)</f>
        <v>（普通会計）</v>
      </c>
      <c r="BZ35" s="401"/>
      <c r="CA35" s="401"/>
      <c r="CB35" s="401"/>
      <c r="CC35" s="401"/>
      <c r="CD35" s="401"/>
      <c r="CE35" s="401"/>
      <c r="CF35" s="401"/>
      <c r="CG35" s="401"/>
      <c r="CH35" s="401"/>
      <c r="CI35" s="401"/>
      <c r="CJ35" s="401"/>
      <c r="CK35" s="401"/>
      <c r="CL35" s="401"/>
      <c r="CM35" s="401"/>
      <c r="CN35" s="172"/>
      <c r="CO35" s="400">
        <f t="shared" ref="CO35:CO43" si="3">IF(CQ35="","",CO34+1)</f>
        <v>18</v>
      </c>
      <c r="CP35" s="400"/>
      <c r="CQ35" s="401" t="str">
        <f>IF('各会計、関係団体の財政状況及び健全化判断比率'!BS8="","",'各会計、関係団体の財政状況及び健全化判断比率'!BS8)</f>
        <v>白馬村振興公社</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199"/>
    </row>
    <row r="36" spans="1:113" ht="32.25" customHeight="1" x14ac:dyDescent="0.15">
      <c r="A36" s="172"/>
      <c r="B36" s="196"/>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2"/>
      <c r="U36" s="400" t="str">
        <f t="shared" ref="U36:U43" si="4">IF(W36="","",U35+1)</f>
        <v/>
      </c>
      <c r="V36" s="400"/>
      <c r="W36" s="401"/>
      <c r="X36" s="401"/>
      <c r="Y36" s="401"/>
      <c r="Z36" s="401"/>
      <c r="AA36" s="401"/>
      <c r="AB36" s="401"/>
      <c r="AC36" s="401"/>
      <c r="AD36" s="401"/>
      <c r="AE36" s="401"/>
      <c r="AF36" s="401"/>
      <c r="AG36" s="401"/>
      <c r="AH36" s="401"/>
      <c r="AI36" s="401"/>
      <c r="AJ36" s="401"/>
      <c r="AK36" s="401"/>
      <c r="AL36" s="172"/>
      <c r="AM36" s="400" t="str">
        <f t="shared" si="0"/>
        <v/>
      </c>
      <c r="AN36" s="400"/>
      <c r="AO36" s="401"/>
      <c r="AP36" s="401"/>
      <c r="AQ36" s="401"/>
      <c r="AR36" s="401"/>
      <c r="AS36" s="401"/>
      <c r="AT36" s="401"/>
      <c r="AU36" s="401"/>
      <c r="AV36" s="401"/>
      <c r="AW36" s="401"/>
      <c r="AX36" s="401"/>
      <c r="AY36" s="401"/>
      <c r="AZ36" s="401"/>
      <c r="BA36" s="401"/>
      <c r="BB36" s="401"/>
      <c r="BC36" s="401"/>
      <c r="BD36" s="172"/>
      <c r="BE36" s="400" t="str">
        <f t="shared" si="1"/>
        <v/>
      </c>
      <c r="BF36" s="400"/>
      <c r="BG36" s="401"/>
      <c r="BH36" s="401"/>
      <c r="BI36" s="401"/>
      <c r="BJ36" s="401"/>
      <c r="BK36" s="401"/>
      <c r="BL36" s="401"/>
      <c r="BM36" s="401"/>
      <c r="BN36" s="401"/>
      <c r="BO36" s="401"/>
      <c r="BP36" s="401"/>
      <c r="BQ36" s="401"/>
      <c r="BR36" s="401"/>
      <c r="BS36" s="401"/>
      <c r="BT36" s="401"/>
      <c r="BU36" s="401"/>
      <c r="BV36" s="172"/>
      <c r="BW36" s="400">
        <f t="shared" si="2"/>
        <v>9</v>
      </c>
      <c r="BX36" s="400"/>
      <c r="BY36" s="401" t="str">
        <f>IF('各会計、関係団体の財政状況及び健全化判断比率'!B70="","",'各会計、関係団体の財政状況及び健全化判断比率'!B70)</f>
        <v>（介護保険事業）</v>
      </c>
      <c r="BZ36" s="401"/>
      <c r="CA36" s="401"/>
      <c r="CB36" s="401"/>
      <c r="CC36" s="401"/>
      <c r="CD36" s="401"/>
      <c r="CE36" s="401"/>
      <c r="CF36" s="401"/>
      <c r="CG36" s="401"/>
      <c r="CH36" s="401"/>
      <c r="CI36" s="401"/>
      <c r="CJ36" s="401"/>
      <c r="CK36" s="401"/>
      <c r="CL36" s="401"/>
      <c r="CM36" s="401"/>
      <c r="CN36" s="172"/>
      <c r="CO36" s="400">
        <f t="shared" si="3"/>
        <v>19</v>
      </c>
      <c r="CP36" s="400"/>
      <c r="CQ36" s="401" t="str">
        <f>IF('各会計、関係団体の財政状況及び健全化判断比率'!BS9="","",'各会計、関係団体の財政状況及び健全化判断比率'!BS9)</f>
        <v>岩岳リゾート</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199"/>
    </row>
    <row r="37" spans="1:113" ht="32.25" customHeight="1" x14ac:dyDescent="0.15">
      <c r="A37" s="172"/>
      <c r="B37" s="196"/>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2"/>
      <c r="U37" s="400" t="str">
        <f t="shared" si="4"/>
        <v/>
      </c>
      <c r="V37" s="400"/>
      <c r="W37" s="401"/>
      <c r="X37" s="401"/>
      <c r="Y37" s="401"/>
      <c r="Z37" s="401"/>
      <c r="AA37" s="401"/>
      <c r="AB37" s="401"/>
      <c r="AC37" s="401"/>
      <c r="AD37" s="401"/>
      <c r="AE37" s="401"/>
      <c r="AF37" s="401"/>
      <c r="AG37" s="401"/>
      <c r="AH37" s="401"/>
      <c r="AI37" s="401"/>
      <c r="AJ37" s="401"/>
      <c r="AK37" s="401"/>
      <c r="AL37" s="172"/>
      <c r="AM37" s="400" t="str">
        <f t="shared" si="0"/>
        <v/>
      </c>
      <c r="AN37" s="400"/>
      <c r="AO37" s="401"/>
      <c r="AP37" s="401"/>
      <c r="AQ37" s="401"/>
      <c r="AR37" s="401"/>
      <c r="AS37" s="401"/>
      <c r="AT37" s="401"/>
      <c r="AU37" s="401"/>
      <c r="AV37" s="401"/>
      <c r="AW37" s="401"/>
      <c r="AX37" s="401"/>
      <c r="AY37" s="401"/>
      <c r="AZ37" s="401"/>
      <c r="BA37" s="401"/>
      <c r="BB37" s="401"/>
      <c r="BC37" s="401"/>
      <c r="BD37" s="172"/>
      <c r="BE37" s="400" t="str">
        <f t="shared" si="1"/>
        <v/>
      </c>
      <c r="BF37" s="400"/>
      <c r="BG37" s="401"/>
      <c r="BH37" s="401"/>
      <c r="BI37" s="401"/>
      <c r="BJ37" s="401"/>
      <c r="BK37" s="401"/>
      <c r="BL37" s="401"/>
      <c r="BM37" s="401"/>
      <c r="BN37" s="401"/>
      <c r="BO37" s="401"/>
      <c r="BP37" s="401"/>
      <c r="BQ37" s="401"/>
      <c r="BR37" s="401"/>
      <c r="BS37" s="401"/>
      <c r="BT37" s="401"/>
      <c r="BU37" s="401"/>
      <c r="BV37" s="172"/>
      <c r="BW37" s="400">
        <f t="shared" si="2"/>
        <v>10</v>
      </c>
      <c r="BX37" s="400"/>
      <c r="BY37" s="401" t="str">
        <f>IF('各会計、関係団体の財政状況及び健全化判断比率'!B71="","",'各会計、関係団体の財政状況及び健全化判断比率'!B71)</f>
        <v>長野県後期高齢者医療広域連合</v>
      </c>
      <c r="BZ37" s="401"/>
      <c r="CA37" s="401"/>
      <c r="CB37" s="401"/>
      <c r="CC37" s="401"/>
      <c r="CD37" s="401"/>
      <c r="CE37" s="401"/>
      <c r="CF37" s="401"/>
      <c r="CG37" s="401"/>
      <c r="CH37" s="401"/>
      <c r="CI37" s="401"/>
      <c r="CJ37" s="401"/>
      <c r="CK37" s="401"/>
      <c r="CL37" s="401"/>
      <c r="CM37" s="401"/>
      <c r="CN37" s="172"/>
      <c r="CO37" s="400">
        <f t="shared" si="3"/>
        <v>20</v>
      </c>
      <c r="CP37" s="400"/>
      <c r="CQ37" s="401" t="str">
        <f>IF('各会計、関係団体の財政状況及び健全化判断比率'!BS10="","",'各会計、関係団体の財政状況及び健全化判断比率'!BS10)</f>
        <v>白馬村観光局</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199"/>
    </row>
    <row r="38" spans="1:113" ht="32.25" customHeight="1" x14ac:dyDescent="0.15">
      <c r="A38" s="172"/>
      <c r="B38" s="196"/>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2"/>
      <c r="U38" s="400" t="str">
        <f t="shared" si="4"/>
        <v/>
      </c>
      <c r="V38" s="400"/>
      <c r="W38" s="401"/>
      <c r="X38" s="401"/>
      <c r="Y38" s="401"/>
      <c r="Z38" s="401"/>
      <c r="AA38" s="401"/>
      <c r="AB38" s="401"/>
      <c r="AC38" s="401"/>
      <c r="AD38" s="401"/>
      <c r="AE38" s="401"/>
      <c r="AF38" s="401"/>
      <c r="AG38" s="401"/>
      <c r="AH38" s="401"/>
      <c r="AI38" s="401"/>
      <c r="AJ38" s="401"/>
      <c r="AK38" s="401"/>
      <c r="AL38" s="172"/>
      <c r="AM38" s="400" t="str">
        <f t="shared" si="0"/>
        <v/>
      </c>
      <c r="AN38" s="400"/>
      <c r="AO38" s="401"/>
      <c r="AP38" s="401"/>
      <c r="AQ38" s="401"/>
      <c r="AR38" s="401"/>
      <c r="AS38" s="401"/>
      <c r="AT38" s="401"/>
      <c r="AU38" s="401"/>
      <c r="AV38" s="401"/>
      <c r="AW38" s="401"/>
      <c r="AX38" s="401"/>
      <c r="AY38" s="401"/>
      <c r="AZ38" s="401"/>
      <c r="BA38" s="401"/>
      <c r="BB38" s="401"/>
      <c r="BC38" s="401"/>
      <c r="BD38" s="172"/>
      <c r="BE38" s="400" t="str">
        <f t="shared" si="1"/>
        <v/>
      </c>
      <c r="BF38" s="400"/>
      <c r="BG38" s="401"/>
      <c r="BH38" s="401"/>
      <c r="BI38" s="401"/>
      <c r="BJ38" s="401"/>
      <c r="BK38" s="401"/>
      <c r="BL38" s="401"/>
      <c r="BM38" s="401"/>
      <c r="BN38" s="401"/>
      <c r="BO38" s="401"/>
      <c r="BP38" s="401"/>
      <c r="BQ38" s="401"/>
      <c r="BR38" s="401"/>
      <c r="BS38" s="401"/>
      <c r="BT38" s="401"/>
      <c r="BU38" s="401"/>
      <c r="BV38" s="172"/>
      <c r="BW38" s="400">
        <f t="shared" si="2"/>
        <v>11</v>
      </c>
      <c r="BX38" s="400"/>
      <c r="BY38" s="401" t="str">
        <f>IF('各会計、関係団体の財政状況及び健全化判断比率'!B72="","",'各会計、関係団体の財政状況及び健全化判断比率'!B72)</f>
        <v>（一般会計）</v>
      </c>
      <c r="BZ38" s="401"/>
      <c r="CA38" s="401"/>
      <c r="CB38" s="401"/>
      <c r="CC38" s="401"/>
      <c r="CD38" s="401"/>
      <c r="CE38" s="401"/>
      <c r="CF38" s="401"/>
      <c r="CG38" s="401"/>
      <c r="CH38" s="401"/>
      <c r="CI38" s="401"/>
      <c r="CJ38" s="401"/>
      <c r="CK38" s="401"/>
      <c r="CL38" s="401"/>
      <c r="CM38" s="401"/>
      <c r="CN38" s="172"/>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199"/>
    </row>
    <row r="39" spans="1:113" ht="32.25" customHeight="1" x14ac:dyDescent="0.15">
      <c r="A39" s="172"/>
      <c r="B39" s="196"/>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2"/>
      <c r="U39" s="400" t="str">
        <f t="shared" si="4"/>
        <v/>
      </c>
      <c r="V39" s="400"/>
      <c r="W39" s="401"/>
      <c r="X39" s="401"/>
      <c r="Y39" s="401"/>
      <c r="Z39" s="401"/>
      <c r="AA39" s="401"/>
      <c r="AB39" s="401"/>
      <c r="AC39" s="401"/>
      <c r="AD39" s="401"/>
      <c r="AE39" s="401"/>
      <c r="AF39" s="401"/>
      <c r="AG39" s="401"/>
      <c r="AH39" s="401"/>
      <c r="AI39" s="401"/>
      <c r="AJ39" s="401"/>
      <c r="AK39" s="401"/>
      <c r="AL39" s="172"/>
      <c r="AM39" s="400" t="str">
        <f t="shared" si="0"/>
        <v/>
      </c>
      <c r="AN39" s="400"/>
      <c r="AO39" s="401"/>
      <c r="AP39" s="401"/>
      <c r="AQ39" s="401"/>
      <c r="AR39" s="401"/>
      <c r="AS39" s="401"/>
      <c r="AT39" s="401"/>
      <c r="AU39" s="401"/>
      <c r="AV39" s="401"/>
      <c r="AW39" s="401"/>
      <c r="AX39" s="401"/>
      <c r="AY39" s="401"/>
      <c r="AZ39" s="401"/>
      <c r="BA39" s="401"/>
      <c r="BB39" s="401"/>
      <c r="BC39" s="401"/>
      <c r="BD39" s="172"/>
      <c r="BE39" s="400" t="str">
        <f t="shared" si="1"/>
        <v/>
      </c>
      <c r="BF39" s="400"/>
      <c r="BG39" s="401"/>
      <c r="BH39" s="401"/>
      <c r="BI39" s="401"/>
      <c r="BJ39" s="401"/>
      <c r="BK39" s="401"/>
      <c r="BL39" s="401"/>
      <c r="BM39" s="401"/>
      <c r="BN39" s="401"/>
      <c r="BO39" s="401"/>
      <c r="BP39" s="401"/>
      <c r="BQ39" s="401"/>
      <c r="BR39" s="401"/>
      <c r="BS39" s="401"/>
      <c r="BT39" s="401"/>
      <c r="BU39" s="401"/>
      <c r="BV39" s="172"/>
      <c r="BW39" s="400">
        <f t="shared" si="2"/>
        <v>12</v>
      </c>
      <c r="BX39" s="400"/>
      <c r="BY39" s="401" t="str">
        <f>IF('各会計、関係団体の財政状況及び健全化判断比率'!B73="","",'各会計、関係団体の財政状況及び健全化判断比率'!B73)</f>
        <v>（後期高齢者医療特別会計）</v>
      </c>
      <c r="BZ39" s="401"/>
      <c r="CA39" s="401"/>
      <c r="CB39" s="401"/>
      <c r="CC39" s="401"/>
      <c r="CD39" s="401"/>
      <c r="CE39" s="401"/>
      <c r="CF39" s="401"/>
      <c r="CG39" s="401"/>
      <c r="CH39" s="401"/>
      <c r="CI39" s="401"/>
      <c r="CJ39" s="401"/>
      <c r="CK39" s="401"/>
      <c r="CL39" s="401"/>
      <c r="CM39" s="401"/>
      <c r="CN39" s="172"/>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199"/>
    </row>
    <row r="40" spans="1:113" ht="32.25" customHeight="1" x14ac:dyDescent="0.15">
      <c r="A40" s="172"/>
      <c r="B40" s="196"/>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2"/>
      <c r="U40" s="400" t="str">
        <f t="shared" si="4"/>
        <v/>
      </c>
      <c r="V40" s="400"/>
      <c r="W40" s="401"/>
      <c r="X40" s="401"/>
      <c r="Y40" s="401"/>
      <c r="Z40" s="401"/>
      <c r="AA40" s="401"/>
      <c r="AB40" s="401"/>
      <c r="AC40" s="401"/>
      <c r="AD40" s="401"/>
      <c r="AE40" s="401"/>
      <c r="AF40" s="401"/>
      <c r="AG40" s="401"/>
      <c r="AH40" s="401"/>
      <c r="AI40" s="401"/>
      <c r="AJ40" s="401"/>
      <c r="AK40" s="401"/>
      <c r="AL40" s="172"/>
      <c r="AM40" s="400" t="str">
        <f t="shared" si="0"/>
        <v/>
      </c>
      <c r="AN40" s="400"/>
      <c r="AO40" s="401"/>
      <c r="AP40" s="401"/>
      <c r="AQ40" s="401"/>
      <c r="AR40" s="401"/>
      <c r="AS40" s="401"/>
      <c r="AT40" s="401"/>
      <c r="AU40" s="401"/>
      <c r="AV40" s="401"/>
      <c r="AW40" s="401"/>
      <c r="AX40" s="401"/>
      <c r="AY40" s="401"/>
      <c r="AZ40" s="401"/>
      <c r="BA40" s="401"/>
      <c r="BB40" s="401"/>
      <c r="BC40" s="401"/>
      <c r="BD40" s="172"/>
      <c r="BE40" s="400" t="str">
        <f t="shared" si="1"/>
        <v/>
      </c>
      <c r="BF40" s="400"/>
      <c r="BG40" s="401"/>
      <c r="BH40" s="401"/>
      <c r="BI40" s="401"/>
      <c r="BJ40" s="401"/>
      <c r="BK40" s="401"/>
      <c r="BL40" s="401"/>
      <c r="BM40" s="401"/>
      <c r="BN40" s="401"/>
      <c r="BO40" s="401"/>
      <c r="BP40" s="401"/>
      <c r="BQ40" s="401"/>
      <c r="BR40" s="401"/>
      <c r="BS40" s="401"/>
      <c r="BT40" s="401"/>
      <c r="BU40" s="401"/>
      <c r="BV40" s="172"/>
      <c r="BW40" s="400">
        <f t="shared" si="2"/>
        <v>13</v>
      </c>
      <c r="BX40" s="400"/>
      <c r="BY40" s="401" t="str">
        <f>IF('各会計、関係団体の財政状況及び健全化判断比率'!B74="","",'各会計、関係団体の財政状況及び健全化判断比率'!B74)</f>
        <v>長野県市町村総合事務組合</v>
      </c>
      <c r="BZ40" s="401"/>
      <c r="CA40" s="401"/>
      <c r="CB40" s="401"/>
      <c r="CC40" s="401"/>
      <c r="CD40" s="401"/>
      <c r="CE40" s="401"/>
      <c r="CF40" s="401"/>
      <c r="CG40" s="401"/>
      <c r="CH40" s="401"/>
      <c r="CI40" s="401"/>
      <c r="CJ40" s="401"/>
      <c r="CK40" s="401"/>
      <c r="CL40" s="401"/>
      <c r="CM40" s="401"/>
      <c r="CN40" s="172"/>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199"/>
    </row>
    <row r="41" spans="1:113" ht="32.25" customHeight="1" x14ac:dyDescent="0.15">
      <c r="A41" s="172"/>
      <c r="B41" s="196"/>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2"/>
      <c r="U41" s="400" t="str">
        <f t="shared" si="4"/>
        <v/>
      </c>
      <c r="V41" s="400"/>
      <c r="W41" s="401"/>
      <c r="X41" s="401"/>
      <c r="Y41" s="401"/>
      <c r="Z41" s="401"/>
      <c r="AA41" s="401"/>
      <c r="AB41" s="401"/>
      <c r="AC41" s="401"/>
      <c r="AD41" s="401"/>
      <c r="AE41" s="401"/>
      <c r="AF41" s="401"/>
      <c r="AG41" s="401"/>
      <c r="AH41" s="401"/>
      <c r="AI41" s="401"/>
      <c r="AJ41" s="401"/>
      <c r="AK41" s="401"/>
      <c r="AL41" s="172"/>
      <c r="AM41" s="400" t="str">
        <f t="shared" si="0"/>
        <v/>
      </c>
      <c r="AN41" s="400"/>
      <c r="AO41" s="401"/>
      <c r="AP41" s="401"/>
      <c r="AQ41" s="401"/>
      <c r="AR41" s="401"/>
      <c r="AS41" s="401"/>
      <c r="AT41" s="401"/>
      <c r="AU41" s="401"/>
      <c r="AV41" s="401"/>
      <c r="AW41" s="401"/>
      <c r="AX41" s="401"/>
      <c r="AY41" s="401"/>
      <c r="AZ41" s="401"/>
      <c r="BA41" s="401"/>
      <c r="BB41" s="401"/>
      <c r="BC41" s="401"/>
      <c r="BD41" s="172"/>
      <c r="BE41" s="400" t="str">
        <f t="shared" si="1"/>
        <v/>
      </c>
      <c r="BF41" s="400"/>
      <c r="BG41" s="401"/>
      <c r="BH41" s="401"/>
      <c r="BI41" s="401"/>
      <c r="BJ41" s="401"/>
      <c r="BK41" s="401"/>
      <c r="BL41" s="401"/>
      <c r="BM41" s="401"/>
      <c r="BN41" s="401"/>
      <c r="BO41" s="401"/>
      <c r="BP41" s="401"/>
      <c r="BQ41" s="401"/>
      <c r="BR41" s="401"/>
      <c r="BS41" s="401"/>
      <c r="BT41" s="401"/>
      <c r="BU41" s="401"/>
      <c r="BV41" s="172"/>
      <c r="BW41" s="400">
        <f t="shared" si="2"/>
        <v>14</v>
      </c>
      <c r="BX41" s="400"/>
      <c r="BY41" s="401" t="str">
        <f>IF('各会計、関係団体の財政状況及び健全化判断比率'!B75="","",'各会計、関係団体の財政状況及び健全化判断比率'!B75)</f>
        <v>（一般会計）</v>
      </c>
      <c r="BZ41" s="401"/>
      <c r="CA41" s="401"/>
      <c r="CB41" s="401"/>
      <c r="CC41" s="401"/>
      <c r="CD41" s="401"/>
      <c r="CE41" s="401"/>
      <c r="CF41" s="401"/>
      <c r="CG41" s="401"/>
      <c r="CH41" s="401"/>
      <c r="CI41" s="401"/>
      <c r="CJ41" s="401"/>
      <c r="CK41" s="401"/>
      <c r="CL41" s="401"/>
      <c r="CM41" s="401"/>
      <c r="CN41" s="172"/>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199"/>
    </row>
    <row r="42" spans="1:113" ht="32.25" customHeight="1" x14ac:dyDescent="0.15">
      <c r="B42" s="196"/>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2"/>
      <c r="U42" s="400" t="str">
        <f t="shared" si="4"/>
        <v/>
      </c>
      <c r="V42" s="400"/>
      <c r="W42" s="401"/>
      <c r="X42" s="401"/>
      <c r="Y42" s="401"/>
      <c r="Z42" s="401"/>
      <c r="AA42" s="401"/>
      <c r="AB42" s="401"/>
      <c r="AC42" s="401"/>
      <c r="AD42" s="401"/>
      <c r="AE42" s="401"/>
      <c r="AF42" s="401"/>
      <c r="AG42" s="401"/>
      <c r="AH42" s="401"/>
      <c r="AI42" s="401"/>
      <c r="AJ42" s="401"/>
      <c r="AK42" s="401"/>
      <c r="AL42" s="172"/>
      <c r="AM42" s="400" t="str">
        <f t="shared" si="0"/>
        <v/>
      </c>
      <c r="AN42" s="400"/>
      <c r="AO42" s="401"/>
      <c r="AP42" s="401"/>
      <c r="AQ42" s="401"/>
      <c r="AR42" s="401"/>
      <c r="AS42" s="401"/>
      <c r="AT42" s="401"/>
      <c r="AU42" s="401"/>
      <c r="AV42" s="401"/>
      <c r="AW42" s="401"/>
      <c r="AX42" s="401"/>
      <c r="AY42" s="401"/>
      <c r="AZ42" s="401"/>
      <c r="BA42" s="401"/>
      <c r="BB42" s="401"/>
      <c r="BC42" s="401"/>
      <c r="BD42" s="172"/>
      <c r="BE42" s="400" t="str">
        <f t="shared" si="1"/>
        <v/>
      </c>
      <c r="BF42" s="400"/>
      <c r="BG42" s="401"/>
      <c r="BH42" s="401"/>
      <c r="BI42" s="401"/>
      <c r="BJ42" s="401"/>
      <c r="BK42" s="401"/>
      <c r="BL42" s="401"/>
      <c r="BM42" s="401"/>
      <c r="BN42" s="401"/>
      <c r="BO42" s="401"/>
      <c r="BP42" s="401"/>
      <c r="BQ42" s="401"/>
      <c r="BR42" s="401"/>
      <c r="BS42" s="401"/>
      <c r="BT42" s="401"/>
      <c r="BU42" s="401"/>
      <c r="BV42" s="172"/>
      <c r="BW42" s="400">
        <f t="shared" si="2"/>
        <v>15</v>
      </c>
      <c r="BX42" s="400"/>
      <c r="BY42" s="401" t="str">
        <f>IF('各会計、関係団体の財政状況及び健全化判断比率'!B76="","",'各会計、関係団体の財政状況及び健全化判断比率'!B76)</f>
        <v>（非常勤職員公務災害補償特別会計）</v>
      </c>
      <c r="BZ42" s="401"/>
      <c r="CA42" s="401"/>
      <c r="CB42" s="401"/>
      <c r="CC42" s="401"/>
      <c r="CD42" s="401"/>
      <c r="CE42" s="401"/>
      <c r="CF42" s="401"/>
      <c r="CG42" s="401"/>
      <c r="CH42" s="401"/>
      <c r="CI42" s="401"/>
      <c r="CJ42" s="401"/>
      <c r="CK42" s="401"/>
      <c r="CL42" s="401"/>
      <c r="CM42" s="401"/>
      <c r="CN42" s="172"/>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199"/>
    </row>
    <row r="43" spans="1:113" ht="32.25" customHeight="1" x14ac:dyDescent="0.15">
      <c r="B43" s="196"/>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2"/>
      <c r="U43" s="400" t="str">
        <f t="shared" si="4"/>
        <v/>
      </c>
      <c r="V43" s="400"/>
      <c r="W43" s="401"/>
      <c r="X43" s="401"/>
      <c r="Y43" s="401"/>
      <c r="Z43" s="401"/>
      <c r="AA43" s="401"/>
      <c r="AB43" s="401"/>
      <c r="AC43" s="401"/>
      <c r="AD43" s="401"/>
      <c r="AE43" s="401"/>
      <c r="AF43" s="401"/>
      <c r="AG43" s="401"/>
      <c r="AH43" s="401"/>
      <c r="AI43" s="401"/>
      <c r="AJ43" s="401"/>
      <c r="AK43" s="401"/>
      <c r="AL43" s="172"/>
      <c r="AM43" s="400" t="str">
        <f t="shared" si="0"/>
        <v/>
      </c>
      <c r="AN43" s="400"/>
      <c r="AO43" s="401"/>
      <c r="AP43" s="401"/>
      <c r="AQ43" s="401"/>
      <c r="AR43" s="401"/>
      <c r="AS43" s="401"/>
      <c r="AT43" s="401"/>
      <c r="AU43" s="401"/>
      <c r="AV43" s="401"/>
      <c r="AW43" s="401"/>
      <c r="AX43" s="401"/>
      <c r="AY43" s="401"/>
      <c r="AZ43" s="401"/>
      <c r="BA43" s="401"/>
      <c r="BB43" s="401"/>
      <c r="BC43" s="401"/>
      <c r="BD43" s="172"/>
      <c r="BE43" s="400" t="str">
        <f t="shared" si="1"/>
        <v/>
      </c>
      <c r="BF43" s="400"/>
      <c r="BG43" s="401"/>
      <c r="BH43" s="401"/>
      <c r="BI43" s="401"/>
      <c r="BJ43" s="401"/>
      <c r="BK43" s="401"/>
      <c r="BL43" s="401"/>
      <c r="BM43" s="401"/>
      <c r="BN43" s="401"/>
      <c r="BO43" s="401"/>
      <c r="BP43" s="401"/>
      <c r="BQ43" s="401"/>
      <c r="BR43" s="401"/>
      <c r="BS43" s="401"/>
      <c r="BT43" s="401"/>
      <c r="BU43" s="401"/>
      <c r="BV43" s="172"/>
      <c r="BW43" s="400">
        <f t="shared" si="2"/>
        <v>16</v>
      </c>
      <c r="BX43" s="400"/>
      <c r="BY43" s="401" t="str">
        <f>IF('各会計、関係団体の財政状況及び健全化判断比率'!B77="","",'各会計、関係団体の財政状況及び健全化判断比率'!B77)</f>
        <v>中信地域町村交通災害共済事務組合</v>
      </c>
      <c r="BZ43" s="401"/>
      <c r="CA43" s="401"/>
      <c r="CB43" s="401"/>
      <c r="CC43" s="401"/>
      <c r="CD43" s="401"/>
      <c r="CE43" s="401"/>
      <c r="CF43" s="401"/>
      <c r="CG43" s="401"/>
      <c r="CH43" s="401"/>
      <c r="CI43" s="401"/>
      <c r="CJ43" s="401"/>
      <c r="CK43" s="401"/>
      <c r="CL43" s="401"/>
      <c r="CM43" s="401"/>
      <c r="CN43" s="172"/>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212</v>
      </c>
      <c r="E46" s="397" t="s">
        <v>213</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214</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215</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216</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217</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218</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219</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1" t="s">
        <v>608</v>
      </c>
    </row>
    <row r="54" spans="5:113" x14ac:dyDescent="0.15"/>
    <row r="55" spans="5:113" x14ac:dyDescent="0.15"/>
    <row r="56" spans="5:113" x14ac:dyDescent="0.15"/>
  </sheetData>
  <sheetProtection algorithmName="SHA-512" hashValue="s4lOBlNhdOoqwYkqrH3e9BsrTT01DnRSrznwhboeWk7iwyNxTDJDbsDoo5aUWT7TpkrSg7IR6k7vUOfkCG3I6Q==" saltValue="aSxB+8Fq+l9S7hYgMC4qX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83" t="s">
        <v>571</v>
      </c>
      <c r="D34" s="1183"/>
      <c r="E34" s="1184"/>
      <c r="F34" s="32">
        <v>13.89</v>
      </c>
      <c r="G34" s="33">
        <v>16.12</v>
      </c>
      <c r="H34" s="33">
        <v>18.5</v>
      </c>
      <c r="I34" s="33">
        <v>19.27</v>
      </c>
      <c r="J34" s="34">
        <v>19.559999999999999</v>
      </c>
      <c r="K34" s="22"/>
      <c r="L34" s="22"/>
      <c r="M34" s="22"/>
      <c r="N34" s="22"/>
      <c r="O34" s="22"/>
      <c r="P34" s="22"/>
    </row>
    <row r="35" spans="1:16" ht="39" customHeight="1" x14ac:dyDescent="0.15">
      <c r="A35" s="22"/>
      <c r="B35" s="35"/>
      <c r="C35" s="1177" t="s">
        <v>572</v>
      </c>
      <c r="D35" s="1178"/>
      <c r="E35" s="1179"/>
      <c r="F35" s="36">
        <v>3.24</v>
      </c>
      <c r="G35" s="37">
        <v>1.85</v>
      </c>
      <c r="H35" s="37">
        <v>3.66</v>
      </c>
      <c r="I35" s="37">
        <v>2.64</v>
      </c>
      <c r="J35" s="38">
        <v>3.58</v>
      </c>
      <c r="K35" s="22"/>
      <c r="L35" s="22"/>
      <c r="M35" s="22"/>
      <c r="N35" s="22"/>
      <c r="O35" s="22"/>
      <c r="P35" s="22"/>
    </row>
    <row r="36" spans="1:16" ht="39" customHeight="1" x14ac:dyDescent="0.15">
      <c r="A36" s="22"/>
      <c r="B36" s="35"/>
      <c r="C36" s="1177" t="s">
        <v>573</v>
      </c>
      <c r="D36" s="1178"/>
      <c r="E36" s="1179"/>
      <c r="F36" s="36" t="s">
        <v>523</v>
      </c>
      <c r="G36" s="37" t="s">
        <v>523</v>
      </c>
      <c r="H36" s="37">
        <v>1.45</v>
      </c>
      <c r="I36" s="37">
        <v>1.54</v>
      </c>
      <c r="J36" s="38">
        <v>2.23</v>
      </c>
      <c r="K36" s="22"/>
      <c r="L36" s="22"/>
      <c r="M36" s="22"/>
      <c r="N36" s="22"/>
      <c r="O36" s="22"/>
      <c r="P36" s="22"/>
    </row>
    <row r="37" spans="1:16" ht="39" customHeight="1" x14ac:dyDescent="0.15">
      <c r="A37" s="22"/>
      <c r="B37" s="35"/>
      <c r="C37" s="1177" t="s">
        <v>574</v>
      </c>
      <c r="D37" s="1178"/>
      <c r="E37" s="1179"/>
      <c r="F37" s="36">
        <v>1.23</v>
      </c>
      <c r="G37" s="37">
        <v>1.1399999999999999</v>
      </c>
      <c r="H37" s="37">
        <v>0.52</v>
      </c>
      <c r="I37" s="37">
        <v>0.62</v>
      </c>
      <c r="J37" s="38">
        <v>0.13</v>
      </c>
      <c r="K37" s="22"/>
      <c r="L37" s="22"/>
      <c r="M37" s="22"/>
      <c r="N37" s="22"/>
      <c r="O37" s="22"/>
      <c r="P37" s="22"/>
    </row>
    <row r="38" spans="1:16" ht="39" customHeight="1" x14ac:dyDescent="0.15">
      <c r="A38" s="22"/>
      <c r="B38" s="35"/>
      <c r="C38" s="1177" t="s">
        <v>575</v>
      </c>
      <c r="D38" s="1178"/>
      <c r="E38" s="1179"/>
      <c r="F38" s="36">
        <v>0</v>
      </c>
      <c r="G38" s="37">
        <v>0</v>
      </c>
      <c r="H38" s="37">
        <v>0.01</v>
      </c>
      <c r="I38" s="37">
        <v>0.01</v>
      </c>
      <c r="J38" s="38">
        <v>0.01</v>
      </c>
      <c r="K38" s="22"/>
      <c r="L38" s="22"/>
      <c r="M38" s="22"/>
      <c r="N38" s="22"/>
      <c r="O38" s="22"/>
      <c r="P38" s="22"/>
    </row>
    <row r="39" spans="1:16" ht="39" customHeight="1" x14ac:dyDescent="0.15">
      <c r="A39" s="22"/>
      <c r="B39" s="35"/>
      <c r="C39" s="1177" t="s">
        <v>576</v>
      </c>
      <c r="D39" s="1178"/>
      <c r="E39" s="1179"/>
      <c r="F39" s="36">
        <v>0</v>
      </c>
      <c r="G39" s="37">
        <v>0</v>
      </c>
      <c r="H39" s="37">
        <v>0</v>
      </c>
      <c r="I39" s="37">
        <v>0</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577</v>
      </c>
      <c r="D42" s="1178"/>
      <c r="E42" s="1179"/>
      <c r="F42" s="36" t="s">
        <v>523</v>
      </c>
      <c r="G42" s="37" t="s">
        <v>523</v>
      </c>
      <c r="H42" s="37" t="s">
        <v>523</v>
      </c>
      <c r="I42" s="37" t="s">
        <v>523</v>
      </c>
      <c r="J42" s="38" t="s">
        <v>523</v>
      </c>
      <c r="K42" s="22"/>
      <c r="L42" s="22"/>
      <c r="M42" s="22"/>
      <c r="N42" s="22"/>
      <c r="O42" s="22"/>
      <c r="P42" s="22"/>
    </row>
    <row r="43" spans="1:16" ht="39" customHeight="1" thickBot="1" x14ac:dyDescent="0.2">
      <c r="A43" s="22"/>
      <c r="B43" s="40"/>
      <c r="C43" s="1180" t="s">
        <v>578</v>
      </c>
      <c r="D43" s="1181"/>
      <c r="E43" s="1182"/>
      <c r="F43" s="41">
        <v>0.1</v>
      </c>
      <c r="G43" s="42">
        <v>0.37</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vdFq6qpJEX2kVWk5RgJz+BjrAq0Uqf1JD8UeHJpIkbDsYYEVIMHwm+VMG0BH2Kf3BMt7Et5uMYVOgb81uig3g==" saltValue="B5ASJtUscGyVFdACKJEx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521</v>
      </c>
      <c r="L45" s="60">
        <v>581</v>
      </c>
      <c r="M45" s="60">
        <v>615</v>
      </c>
      <c r="N45" s="60">
        <v>638</v>
      </c>
      <c r="O45" s="61">
        <v>713</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523</v>
      </c>
      <c r="L46" s="64" t="s">
        <v>523</v>
      </c>
      <c r="M46" s="64" t="s">
        <v>523</v>
      </c>
      <c r="N46" s="64" t="s">
        <v>523</v>
      </c>
      <c r="O46" s="65" t="s">
        <v>523</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523</v>
      </c>
      <c r="L47" s="64" t="s">
        <v>523</v>
      </c>
      <c r="M47" s="64" t="s">
        <v>523</v>
      </c>
      <c r="N47" s="64" t="s">
        <v>523</v>
      </c>
      <c r="O47" s="65" t="s">
        <v>523</v>
      </c>
      <c r="P47" s="48"/>
      <c r="Q47" s="48"/>
      <c r="R47" s="48"/>
      <c r="S47" s="48"/>
      <c r="T47" s="48"/>
      <c r="U47" s="48"/>
    </row>
    <row r="48" spans="1:21" ht="30.75" customHeight="1" x14ac:dyDescent="0.15">
      <c r="A48" s="48"/>
      <c r="B48" s="1205"/>
      <c r="C48" s="1206"/>
      <c r="D48" s="62"/>
      <c r="E48" s="1187" t="s">
        <v>15</v>
      </c>
      <c r="F48" s="1187"/>
      <c r="G48" s="1187"/>
      <c r="H48" s="1187"/>
      <c r="I48" s="1187"/>
      <c r="J48" s="1188"/>
      <c r="K48" s="63">
        <v>321</v>
      </c>
      <c r="L48" s="64">
        <v>361</v>
      </c>
      <c r="M48" s="64">
        <v>391</v>
      </c>
      <c r="N48" s="64">
        <v>357</v>
      </c>
      <c r="O48" s="65">
        <v>345</v>
      </c>
      <c r="P48" s="48"/>
      <c r="Q48" s="48"/>
      <c r="R48" s="48"/>
      <c r="S48" s="48"/>
      <c r="T48" s="48"/>
      <c r="U48" s="48"/>
    </row>
    <row r="49" spans="1:21" ht="30.75" customHeight="1" x14ac:dyDescent="0.15">
      <c r="A49" s="48"/>
      <c r="B49" s="1205"/>
      <c r="C49" s="1206"/>
      <c r="D49" s="62"/>
      <c r="E49" s="1187" t="s">
        <v>16</v>
      </c>
      <c r="F49" s="1187"/>
      <c r="G49" s="1187"/>
      <c r="H49" s="1187"/>
      <c r="I49" s="1187"/>
      <c r="J49" s="1188"/>
      <c r="K49" s="63">
        <v>18</v>
      </c>
      <c r="L49" s="64">
        <v>20</v>
      </c>
      <c r="M49" s="64">
        <v>22</v>
      </c>
      <c r="N49" s="64">
        <v>22</v>
      </c>
      <c r="O49" s="65">
        <v>21</v>
      </c>
      <c r="P49" s="48"/>
      <c r="Q49" s="48"/>
      <c r="R49" s="48"/>
      <c r="S49" s="48"/>
      <c r="T49" s="48"/>
      <c r="U49" s="48"/>
    </row>
    <row r="50" spans="1:21" ht="30.75" customHeight="1" x14ac:dyDescent="0.15">
      <c r="A50" s="48"/>
      <c r="B50" s="1205"/>
      <c r="C50" s="1206"/>
      <c r="D50" s="62"/>
      <c r="E50" s="1187" t="s">
        <v>17</v>
      </c>
      <c r="F50" s="1187"/>
      <c r="G50" s="1187"/>
      <c r="H50" s="1187"/>
      <c r="I50" s="1187"/>
      <c r="J50" s="1188"/>
      <c r="K50" s="63">
        <v>13</v>
      </c>
      <c r="L50" s="64">
        <v>13</v>
      </c>
      <c r="M50" s="64">
        <v>13</v>
      </c>
      <c r="N50" s="64">
        <v>13</v>
      </c>
      <c r="O50" s="65">
        <v>8</v>
      </c>
      <c r="P50" s="48"/>
      <c r="Q50" s="48"/>
      <c r="R50" s="48"/>
      <c r="S50" s="48"/>
      <c r="T50" s="48"/>
      <c r="U50" s="48"/>
    </row>
    <row r="51" spans="1:21" ht="30.75" customHeight="1" x14ac:dyDescent="0.15">
      <c r="A51" s="48"/>
      <c r="B51" s="1207"/>
      <c r="C51" s="1208"/>
      <c r="D51" s="66"/>
      <c r="E51" s="1187" t="s">
        <v>18</v>
      </c>
      <c r="F51" s="1187"/>
      <c r="G51" s="1187"/>
      <c r="H51" s="1187"/>
      <c r="I51" s="1187"/>
      <c r="J51" s="1188"/>
      <c r="K51" s="63">
        <v>1</v>
      </c>
      <c r="L51" s="64">
        <v>1</v>
      </c>
      <c r="M51" s="64">
        <v>0</v>
      </c>
      <c r="N51" s="64">
        <v>0</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623</v>
      </c>
      <c r="L52" s="64">
        <v>657</v>
      </c>
      <c r="M52" s="64">
        <v>676</v>
      </c>
      <c r="N52" s="64">
        <v>656</v>
      </c>
      <c r="O52" s="65">
        <v>628</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251</v>
      </c>
      <c r="L53" s="69">
        <v>319</v>
      </c>
      <c r="M53" s="69">
        <v>365</v>
      </c>
      <c r="N53" s="69">
        <v>374</v>
      </c>
      <c r="O53" s="70">
        <v>459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3" t="s">
        <v>25</v>
      </c>
      <c r="C57" s="1194"/>
      <c r="D57" s="1197" t="s">
        <v>26</v>
      </c>
      <c r="E57" s="1198"/>
      <c r="F57" s="1198"/>
      <c r="G57" s="1198"/>
      <c r="H57" s="1198"/>
      <c r="I57" s="1198"/>
      <c r="J57" s="1199"/>
      <c r="K57" s="349" t="s">
        <v>607</v>
      </c>
      <c r="L57" s="351" t="s">
        <v>607</v>
      </c>
      <c r="M57" s="351" t="s">
        <v>607</v>
      </c>
      <c r="N57" s="351" t="s">
        <v>607</v>
      </c>
      <c r="O57" s="353" t="s">
        <v>607</v>
      </c>
    </row>
    <row r="58" spans="1:21" ht="31.5" customHeight="1" thickBot="1" x14ac:dyDescent="0.2">
      <c r="B58" s="1195"/>
      <c r="C58" s="1196"/>
      <c r="D58" s="1200" t="s">
        <v>27</v>
      </c>
      <c r="E58" s="1201"/>
      <c r="F58" s="1201"/>
      <c r="G58" s="1201"/>
      <c r="H58" s="1201"/>
      <c r="I58" s="1201"/>
      <c r="J58" s="1202"/>
      <c r="K58" s="350" t="s">
        <v>607</v>
      </c>
      <c r="L58" s="352" t="s">
        <v>607</v>
      </c>
      <c r="M58" s="352" t="s">
        <v>607</v>
      </c>
      <c r="N58" s="352" t="s">
        <v>607</v>
      </c>
      <c r="O58" s="354" t="s">
        <v>607</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CW/mrIHb5z6VO9UiSnk6c/4yrFGb22tzj1HQWHEg2+09F3bggXd1RQUem7ZiNZeIY95CyFxx9Wie/jw8ly3Gg==" saltValue="cspN25aJs58bKlHL7eU3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564</v>
      </c>
      <c r="J40" s="94" t="s">
        <v>565</v>
      </c>
      <c r="K40" s="94" t="s">
        <v>566</v>
      </c>
      <c r="L40" s="94" t="s">
        <v>567</v>
      </c>
      <c r="M40" s="95" t="s">
        <v>568</v>
      </c>
    </row>
    <row r="41" spans="2:13" ht="27.75" customHeight="1" x14ac:dyDescent="0.15">
      <c r="B41" s="1223" t="s">
        <v>30</v>
      </c>
      <c r="C41" s="1224"/>
      <c r="D41" s="96"/>
      <c r="E41" s="1225" t="s">
        <v>31</v>
      </c>
      <c r="F41" s="1225"/>
      <c r="G41" s="1225"/>
      <c r="H41" s="1226"/>
      <c r="I41" s="340">
        <v>6294</v>
      </c>
      <c r="J41" s="341">
        <v>7000</v>
      </c>
      <c r="K41" s="341">
        <v>7145</v>
      </c>
      <c r="L41" s="341">
        <v>7115</v>
      </c>
      <c r="M41" s="342">
        <v>6757</v>
      </c>
    </row>
    <row r="42" spans="2:13" ht="27.75" customHeight="1" x14ac:dyDescent="0.15">
      <c r="B42" s="1213"/>
      <c r="C42" s="1214"/>
      <c r="D42" s="97"/>
      <c r="E42" s="1217" t="s">
        <v>32</v>
      </c>
      <c r="F42" s="1217"/>
      <c r="G42" s="1217"/>
      <c r="H42" s="1218"/>
      <c r="I42" s="343">
        <v>63</v>
      </c>
      <c r="J42" s="344">
        <v>60</v>
      </c>
      <c r="K42" s="344">
        <v>41</v>
      </c>
      <c r="L42" s="344">
        <v>25</v>
      </c>
      <c r="M42" s="345">
        <v>176</v>
      </c>
    </row>
    <row r="43" spans="2:13" ht="27.75" customHeight="1" x14ac:dyDescent="0.15">
      <c r="B43" s="1213"/>
      <c r="C43" s="1214"/>
      <c r="D43" s="97"/>
      <c r="E43" s="1217" t="s">
        <v>33</v>
      </c>
      <c r="F43" s="1217"/>
      <c r="G43" s="1217"/>
      <c r="H43" s="1218"/>
      <c r="I43" s="343">
        <v>2951</v>
      </c>
      <c r="J43" s="344">
        <v>2802</v>
      </c>
      <c r="K43" s="344">
        <v>2715</v>
      </c>
      <c r="L43" s="344">
        <v>2600</v>
      </c>
      <c r="M43" s="345">
        <v>2464</v>
      </c>
    </row>
    <row r="44" spans="2:13" ht="27.75" customHeight="1" x14ac:dyDescent="0.15">
      <c r="B44" s="1213"/>
      <c r="C44" s="1214"/>
      <c r="D44" s="97"/>
      <c r="E44" s="1217" t="s">
        <v>34</v>
      </c>
      <c r="F44" s="1217"/>
      <c r="G44" s="1217"/>
      <c r="H44" s="1218"/>
      <c r="I44" s="343">
        <v>103</v>
      </c>
      <c r="J44" s="344">
        <v>86</v>
      </c>
      <c r="K44" s="344">
        <v>65</v>
      </c>
      <c r="L44" s="344">
        <v>76</v>
      </c>
      <c r="M44" s="345">
        <v>69</v>
      </c>
    </row>
    <row r="45" spans="2:13" ht="27.75" customHeight="1" x14ac:dyDescent="0.15">
      <c r="B45" s="1213"/>
      <c r="C45" s="1214"/>
      <c r="D45" s="97"/>
      <c r="E45" s="1217" t="s">
        <v>35</v>
      </c>
      <c r="F45" s="1217"/>
      <c r="G45" s="1217"/>
      <c r="H45" s="1218"/>
      <c r="I45" s="343">
        <v>294</v>
      </c>
      <c r="J45" s="344">
        <v>327</v>
      </c>
      <c r="K45" s="344">
        <v>344</v>
      </c>
      <c r="L45" s="344">
        <v>260</v>
      </c>
      <c r="M45" s="345">
        <v>260</v>
      </c>
    </row>
    <row r="46" spans="2:13" ht="27.75" customHeight="1" x14ac:dyDescent="0.15">
      <c r="B46" s="1213"/>
      <c r="C46" s="1214"/>
      <c r="D46" s="98"/>
      <c r="E46" s="1217" t="s">
        <v>36</v>
      </c>
      <c r="F46" s="1217"/>
      <c r="G46" s="1217"/>
      <c r="H46" s="1218"/>
      <c r="I46" s="343" t="s">
        <v>523</v>
      </c>
      <c r="J46" s="344" t="s">
        <v>523</v>
      </c>
      <c r="K46" s="344" t="s">
        <v>523</v>
      </c>
      <c r="L46" s="344" t="s">
        <v>523</v>
      </c>
      <c r="M46" s="345" t="s">
        <v>523</v>
      </c>
    </row>
    <row r="47" spans="2:13" ht="27.75" customHeight="1" x14ac:dyDescent="0.15">
      <c r="B47" s="1213"/>
      <c r="C47" s="1214"/>
      <c r="D47" s="99"/>
      <c r="E47" s="1227" t="s">
        <v>37</v>
      </c>
      <c r="F47" s="1228"/>
      <c r="G47" s="1228"/>
      <c r="H47" s="1229"/>
      <c r="I47" s="343" t="s">
        <v>523</v>
      </c>
      <c r="J47" s="344" t="s">
        <v>523</v>
      </c>
      <c r="K47" s="344" t="s">
        <v>523</v>
      </c>
      <c r="L47" s="344" t="s">
        <v>523</v>
      </c>
      <c r="M47" s="345" t="s">
        <v>523</v>
      </c>
    </row>
    <row r="48" spans="2:13" ht="27.75" customHeight="1" x14ac:dyDescent="0.15">
      <c r="B48" s="1213"/>
      <c r="C48" s="1214"/>
      <c r="D48" s="97"/>
      <c r="E48" s="1217" t="s">
        <v>38</v>
      </c>
      <c r="F48" s="1217"/>
      <c r="G48" s="1217"/>
      <c r="H48" s="1218"/>
      <c r="I48" s="343" t="s">
        <v>523</v>
      </c>
      <c r="J48" s="344" t="s">
        <v>523</v>
      </c>
      <c r="K48" s="344" t="s">
        <v>523</v>
      </c>
      <c r="L48" s="344" t="s">
        <v>523</v>
      </c>
      <c r="M48" s="345" t="s">
        <v>523</v>
      </c>
    </row>
    <row r="49" spans="2:13" ht="27.75" customHeight="1" x14ac:dyDescent="0.15">
      <c r="B49" s="1215"/>
      <c r="C49" s="1216"/>
      <c r="D49" s="97"/>
      <c r="E49" s="1217" t="s">
        <v>39</v>
      </c>
      <c r="F49" s="1217"/>
      <c r="G49" s="1217"/>
      <c r="H49" s="1218"/>
      <c r="I49" s="343" t="s">
        <v>523</v>
      </c>
      <c r="J49" s="344" t="s">
        <v>523</v>
      </c>
      <c r="K49" s="344" t="s">
        <v>523</v>
      </c>
      <c r="L49" s="344" t="s">
        <v>523</v>
      </c>
      <c r="M49" s="345" t="s">
        <v>523</v>
      </c>
    </row>
    <row r="50" spans="2:13" ht="27.75" customHeight="1" x14ac:dyDescent="0.15">
      <c r="B50" s="1211" t="s">
        <v>40</v>
      </c>
      <c r="C50" s="1212"/>
      <c r="D50" s="100"/>
      <c r="E50" s="1217" t="s">
        <v>41</v>
      </c>
      <c r="F50" s="1217"/>
      <c r="G50" s="1217"/>
      <c r="H50" s="1218"/>
      <c r="I50" s="343">
        <v>1799</v>
      </c>
      <c r="J50" s="344">
        <v>1704</v>
      </c>
      <c r="K50" s="344">
        <v>1838</v>
      </c>
      <c r="L50" s="344">
        <v>2067</v>
      </c>
      <c r="M50" s="345">
        <v>2496</v>
      </c>
    </row>
    <row r="51" spans="2:13" ht="27.75" customHeight="1" x14ac:dyDescent="0.15">
      <c r="B51" s="1213"/>
      <c r="C51" s="1214"/>
      <c r="D51" s="97"/>
      <c r="E51" s="1217" t="s">
        <v>42</v>
      </c>
      <c r="F51" s="1217"/>
      <c r="G51" s="1217"/>
      <c r="H51" s="1218"/>
      <c r="I51" s="343" t="s">
        <v>523</v>
      </c>
      <c r="J51" s="344" t="s">
        <v>523</v>
      </c>
      <c r="K51" s="344">
        <v>13</v>
      </c>
      <c r="L51" s="344">
        <v>87</v>
      </c>
      <c r="M51" s="345">
        <v>72</v>
      </c>
    </row>
    <row r="52" spans="2:13" ht="27.75" customHeight="1" x14ac:dyDescent="0.15">
      <c r="B52" s="1215"/>
      <c r="C52" s="1216"/>
      <c r="D52" s="97"/>
      <c r="E52" s="1217" t="s">
        <v>43</v>
      </c>
      <c r="F52" s="1217"/>
      <c r="G52" s="1217"/>
      <c r="H52" s="1218"/>
      <c r="I52" s="343">
        <v>6867</v>
      </c>
      <c r="J52" s="344">
        <v>6727</v>
      </c>
      <c r="K52" s="344">
        <v>6451</v>
      </c>
      <c r="L52" s="344">
        <v>6025</v>
      </c>
      <c r="M52" s="345">
        <v>5848</v>
      </c>
    </row>
    <row r="53" spans="2:13" ht="27.75" customHeight="1" thickBot="1" x14ac:dyDescent="0.2">
      <c r="B53" s="1219" t="s">
        <v>44</v>
      </c>
      <c r="C53" s="1220"/>
      <c r="D53" s="101"/>
      <c r="E53" s="1221" t="s">
        <v>45</v>
      </c>
      <c r="F53" s="1221"/>
      <c r="G53" s="1221"/>
      <c r="H53" s="1222"/>
      <c r="I53" s="346">
        <v>1039</v>
      </c>
      <c r="J53" s="347">
        <v>1845</v>
      </c>
      <c r="K53" s="347">
        <v>2008</v>
      </c>
      <c r="L53" s="347">
        <v>1897</v>
      </c>
      <c r="M53" s="348">
        <v>1310</v>
      </c>
    </row>
    <row r="54" spans="2:13" ht="27.75" customHeight="1" x14ac:dyDescent="0.15">
      <c r="B54" s="102" t="s">
        <v>46</v>
      </c>
      <c r="C54" s="103"/>
      <c r="D54" s="103"/>
      <c r="E54" s="104"/>
      <c r="F54" s="104"/>
      <c r="G54" s="104"/>
      <c r="H54" s="104"/>
      <c r="I54" s="105"/>
      <c r="J54" s="105"/>
      <c r="K54" s="105"/>
      <c r="L54" s="105"/>
      <c r="M54" s="105"/>
    </row>
    <row r="55" spans="2:13" x14ac:dyDescent="0.15"/>
  </sheetData>
  <sheetProtection algorithmName="SHA-512" hashValue="e7sfJ5AZIWV147lEUS9ZhJ+hXbw0lte0gZQRz8yARL6f7BmKqREgs3LCoID9RM7zP0yKyGqxP0CE4/USwZMIOQ==" saltValue="XAZclTBqg4yH+rFVihOX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3" sqref="G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6" t="s">
        <v>47</v>
      </c>
    </row>
    <row r="54" spans="2:8" ht="29.25" customHeight="1" thickBot="1" x14ac:dyDescent="0.25">
      <c r="B54" s="107" t="s">
        <v>1</v>
      </c>
      <c r="C54" s="108"/>
      <c r="D54" s="108"/>
      <c r="E54" s="109" t="s">
        <v>2</v>
      </c>
      <c r="F54" s="110" t="s">
        <v>566</v>
      </c>
      <c r="G54" s="110" t="s">
        <v>567</v>
      </c>
      <c r="H54" s="111" t="s">
        <v>568</v>
      </c>
    </row>
    <row r="55" spans="2:8" ht="52.5" customHeight="1" x14ac:dyDescent="0.15">
      <c r="B55" s="112"/>
      <c r="C55" s="1238" t="s">
        <v>48</v>
      </c>
      <c r="D55" s="1238"/>
      <c r="E55" s="1239"/>
      <c r="F55" s="113">
        <v>682</v>
      </c>
      <c r="G55" s="113">
        <v>877</v>
      </c>
      <c r="H55" s="114">
        <v>1056</v>
      </c>
    </row>
    <row r="56" spans="2:8" ht="52.5" customHeight="1" x14ac:dyDescent="0.15">
      <c r="B56" s="115"/>
      <c r="C56" s="1240" t="s">
        <v>49</v>
      </c>
      <c r="D56" s="1240"/>
      <c r="E56" s="1241"/>
      <c r="F56" s="116">
        <v>217</v>
      </c>
      <c r="G56" s="116">
        <v>217</v>
      </c>
      <c r="H56" s="117">
        <v>253</v>
      </c>
    </row>
    <row r="57" spans="2:8" ht="53.25" customHeight="1" x14ac:dyDescent="0.15">
      <c r="B57" s="115"/>
      <c r="C57" s="1242" t="s">
        <v>50</v>
      </c>
      <c r="D57" s="1242"/>
      <c r="E57" s="1243"/>
      <c r="F57" s="118">
        <v>713</v>
      </c>
      <c r="G57" s="118">
        <v>770</v>
      </c>
      <c r="H57" s="119">
        <v>973</v>
      </c>
    </row>
    <row r="58" spans="2:8" ht="45.75" customHeight="1" x14ac:dyDescent="0.15">
      <c r="B58" s="120"/>
      <c r="C58" s="1230" t="s">
        <v>602</v>
      </c>
      <c r="D58" s="1231"/>
      <c r="E58" s="1232"/>
      <c r="F58" s="121">
        <v>533</v>
      </c>
      <c r="G58" s="121">
        <v>512</v>
      </c>
      <c r="H58" s="122">
        <v>605</v>
      </c>
    </row>
    <row r="59" spans="2:8" ht="45.75" customHeight="1" x14ac:dyDescent="0.15">
      <c r="B59" s="120"/>
      <c r="C59" s="1230" t="s">
        <v>603</v>
      </c>
      <c r="D59" s="1231"/>
      <c r="E59" s="1232"/>
      <c r="F59" s="121">
        <v>120</v>
      </c>
      <c r="G59" s="121">
        <v>118</v>
      </c>
      <c r="H59" s="122">
        <v>153</v>
      </c>
    </row>
    <row r="60" spans="2:8" ht="45.75" customHeight="1" x14ac:dyDescent="0.15">
      <c r="B60" s="120"/>
      <c r="C60" s="1230" t="s">
        <v>604</v>
      </c>
      <c r="D60" s="1231"/>
      <c r="E60" s="1232"/>
      <c r="F60" s="121">
        <v>6</v>
      </c>
      <c r="G60" s="121">
        <v>46</v>
      </c>
      <c r="H60" s="122">
        <v>126</v>
      </c>
    </row>
    <row r="61" spans="2:8" ht="45.75" customHeight="1" x14ac:dyDescent="0.15">
      <c r="B61" s="120"/>
      <c r="C61" s="1230" t="s">
        <v>605</v>
      </c>
      <c r="D61" s="1231"/>
      <c r="E61" s="1232"/>
      <c r="F61" s="121">
        <v>17</v>
      </c>
      <c r="G61" s="121">
        <v>23</v>
      </c>
      <c r="H61" s="122">
        <v>30</v>
      </c>
    </row>
    <row r="62" spans="2:8" ht="45.75" customHeight="1" thickBot="1" x14ac:dyDescent="0.2">
      <c r="B62" s="123"/>
      <c r="C62" s="1233" t="s">
        <v>606</v>
      </c>
      <c r="D62" s="1234"/>
      <c r="E62" s="1235"/>
      <c r="F62" s="124">
        <v>10</v>
      </c>
      <c r="G62" s="124">
        <v>16</v>
      </c>
      <c r="H62" s="125">
        <v>15</v>
      </c>
    </row>
    <row r="63" spans="2:8" ht="52.5" customHeight="1" thickBot="1" x14ac:dyDescent="0.2">
      <c r="B63" s="126"/>
      <c r="C63" s="1236" t="s">
        <v>51</v>
      </c>
      <c r="D63" s="1236"/>
      <c r="E63" s="1237"/>
      <c r="F63" s="127">
        <v>1612</v>
      </c>
      <c r="G63" s="127">
        <v>1864</v>
      </c>
      <c r="H63" s="128">
        <v>2281</v>
      </c>
    </row>
    <row r="64" spans="2:8" x14ac:dyDescent="0.15"/>
  </sheetData>
  <sheetProtection algorithmName="SHA-512" hashValue="iaKHn83tMtPrSlsQ+u0nP8SJcuuxZQdATu+jXw7qgUGLOkekctMBIXA7uQz8yZjpvRbuEM49Bzlwm7YD8pAXUQ==" saltValue="VFExi0XER7GaVG8LVk8V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5" zoomScaleNormal="85" zoomScaleSheetLayoutView="55" workbookViewId="0">
      <selection activeCell="AN70" sqref="AN70"/>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44"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44"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44"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44"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44"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44"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44"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44"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44"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44"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44"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44"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44"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44"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44"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609</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610</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611</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612</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564</v>
      </c>
      <c r="BQ50" s="1249"/>
      <c r="BR50" s="1249"/>
      <c r="BS50" s="1249"/>
      <c r="BT50" s="1249"/>
      <c r="BU50" s="1249"/>
      <c r="BV50" s="1249"/>
      <c r="BW50" s="1249"/>
      <c r="BX50" s="1249" t="s">
        <v>565</v>
      </c>
      <c r="BY50" s="1249"/>
      <c r="BZ50" s="1249"/>
      <c r="CA50" s="1249"/>
      <c r="CB50" s="1249"/>
      <c r="CC50" s="1249"/>
      <c r="CD50" s="1249"/>
      <c r="CE50" s="1249"/>
      <c r="CF50" s="1249" t="s">
        <v>566</v>
      </c>
      <c r="CG50" s="1249"/>
      <c r="CH50" s="1249"/>
      <c r="CI50" s="1249"/>
      <c r="CJ50" s="1249"/>
      <c r="CK50" s="1249"/>
      <c r="CL50" s="1249"/>
      <c r="CM50" s="1249"/>
      <c r="CN50" s="1249" t="s">
        <v>567</v>
      </c>
      <c r="CO50" s="1249"/>
      <c r="CP50" s="1249"/>
      <c r="CQ50" s="1249"/>
      <c r="CR50" s="1249"/>
      <c r="CS50" s="1249"/>
      <c r="CT50" s="1249"/>
      <c r="CU50" s="1249"/>
      <c r="CV50" s="1249" t="s">
        <v>568</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613</v>
      </c>
      <c r="AO51" s="1247"/>
      <c r="AP51" s="1247"/>
      <c r="AQ51" s="1247"/>
      <c r="AR51" s="1247"/>
      <c r="AS51" s="1247"/>
      <c r="AT51" s="1247"/>
      <c r="AU51" s="1247"/>
      <c r="AV51" s="1247"/>
      <c r="AW51" s="1247"/>
      <c r="AX51" s="1247"/>
      <c r="AY51" s="1247"/>
      <c r="AZ51" s="1247"/>
      <c r="BA51" s="1247"/>
      <c r="BB51" s="1247" t="s">
        <v>614</v>
      </c>
      <c r="BC51" s="1247"/>
      <c r="BD51" s="1247"/>
      <c r="BE51" s="1247"/>
      <c r="BF51" s="1247"/>
      <c r="BG51" s="1247"/>
      <c r="BH51" s="1247"/>
      <c r="BI51" s="1247"/>
      <c r="BJ51" s="1247"/>
      <c r="BK51" s="1247"/>
      <c r="BL51" s="1247"/>
      <c r="BM51" s="1247"/>
      <c r="BN51" s="1247"/>
      <c r="BO51" s="1247"/>
      <c r="BP51" s="1244">
        <v>36.200000000000003</v>
      </c>
      <c r="BQ51" s="1244"/>
      <c r="BR51" s="1244"/>
      <c r="BS51" s="1244"/>
      <c r="BT51" s="1244"/>
      <c r="BU51" s="1244"/>
      <c r="BV51" s="1244"/>
      <c r="BW51" s="1244"/>
      <c r="BX51" s="1244">
        <v>65.400000000000006</v>
      </c>
      <c r="BY51" s="1244"/>
      <c r="BZ51" s="1244"/>
      <c r="CA51" s="1244"/>
      <c r="CB51" s="1244"/>
      <c r="CC51" s="1244"/>
      <c r="CD51" s="1244"/>
      <c r="CE51" s="1244"/>
      <c r="CF51" s="1244">
        <v>70.7</v>
      </c>
      <c r="CG51" s="1244"/>
      <c r="CH51" s="1244"/>
      <c r="CI51" s="1244"/>
      <c r="CJ51" s="1244"/>
      <c r="CK51" s="1244"/>
      <c r="CL51" s="1244"/>
      <c r="CM51" s="1244"/>
      <c r="CN51" s="1244">
        <v>63.8</v>
      </c>
      <c r="CO51" s="1244"/>
      <c r="CP51" s="1244"/>
      <c r="CQ51" s="1244"/>
      <c r="CR51" s="1244"/>
      <c r="CS51" s="1244"/>
      <c r="CT51" s="1244"/>
      <c r="CU51" s="1244"/>
      <c r="CV51" s="1244">
        <v>40</v>
      </c>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615</v>
      </c>
      <c r="BC53" s="1247"/>
      <c r="BD53" s="1247"/>
      <c r="BE53" s="1247"/>
      <c r="BF53" s="1247"/>
      <c r="BG53" s="1247"/>
      <c r="BH53" s="1247"/>
      <c r="BI53" s="1247"/>
      <c r="BJ53" s="1247"/>
      <c r="BK53" s="1247"/>
      <c r="BL53" s="1247"/>
      <c r="BM53" s="1247"/>
      <c r="BN53" s="1247"/>
      <c r="BO53" s="1247"/>
      <c r="BP53" s="1244">
        <v>61</v>
      </c>
      <c r="BQ53" s="1244"/>
      <c r="BR53" s="1244"/>
      <c r="BS53" s="1244"/>
      <c r="BT53" s="1244"/>
      <c r="BU53" s="1244"/>
      <c r="BV53" s="1244"/>
      <c r="BW53" s="1244"/>
      <c r="BX53" s="1244">
        <v>61.1</v>
      </c>
      <c r="BY53" s="1244"/>
      <c r="BZ53" s="1244"/>
      <c r="CA53" s="1244"/>
      <c r="CB53" s="1244"/>
      <c r="CC53" s="1244"/>
      <c r="CD53" s="1244"/>
      <c r="CE53" s="1244"/>
      <c r="CF53" s="1244">
        <v>63.7</v>
      </c>
      <c r="CG53" s="1244"/>
      <c r="CH53" s="1244"/>
      <c r="CI53" s="1244"/>
      <c r="CJ53" s="1244"/>
      <c r="CK53" s="1244"/>
      <c r="CL53" s="1244"/>
      <c r="CM53" s="1244"/>
      <c r="CN53" s="1244">
        <v>62.9</v>
      </c>
      <c r="CO53" s="1244"/>
      <c r="CP53" s="1244"/>
      <c r="CQ53" s="1244"/>
      <c r="CR53" s="1244"/>
      <c r="CS53" s="1244"/>
      <c r="CT53" s="1244"/>
      <c r="CU53" s="1244"/>
      <c r="CV53" s="1244">
        <v>64.900000000000006</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616</v>
      </c>
      <c r="AO55" s="1249"/>
      <c r="AP55" s="1249"/>
      <c r="AQ55" s="1249"/>
      <c r="AR55" s="1249"/>
      <c r="AS55" s="1249"/>
      <c r="AT55" s="1249"/>
      <c r="AU55" s="1249"/>
      <c r="AV55" s="1249"/>
      <c r="AW55" s="1249"/>
      <c r="AX55" s="1249"/>
      <c r="AY55" s="1249"/>
      <c r="AZ55" s="1249"/>
      <c r="BA55" s="1249"/>
      <c r="BB55" s="1247" t="s">
        <v>614</v>
      </c>
      <c r="BC55" s="1247"/>
      <c r="BD55" s="1247"/>
      <c r="BE55" s="1247"/>
      <c r="BF55" s="1247"/>
      <c r="BG55" s="1247"/>
      <c r="BH55" s="1247"/>
      <c r="BI55" s="1247"/>
      <c r="BJ55" s="1247"/>
      <c r="BK55" s="1247"/>
      <c r="BL55" s="1247"/>
      <c r="BM55" s="1247"/>
      <c r="BN55" s="1247"/>
      <c r="BO55" s="1247"/>
      <c r="BP55" s="1244">
        <v>23.4</v>
      </c>
      <c r="BQ55" s="1244"/>
      <c r="BR55" s="1244"/>
      <c r="BS55" s="1244"/>
      <c r="BT55" s="1244"/>
      <c r="BU55" s="1244"/>
      <c r="BV55" s="1244"/>
      <c r="BW55" s="1244"/>
      <c r="BX55" s="1244">
        <v>7.6</v>
      </c>
      <c r="BY55" s="1244"/>
      <c r="BZ55" s="1244"/>
      <c r="CA55" s="1244"/>
      <c r="CB55" s="1244"/>
      <c r="CC55" s="1244"/>
      <c r="CD55" s="1244"/>
      <c r="CE55" s="1244"/>
      <c r="CF55" s="1244">
        <v>3</v>
      </c>
      <c r="CG55" s="1244"/>
      <c r="CH55" s="1244"/>
      <c r="CI55" s="1244"/>
      <c r="CJ55" s="1244"/>
      <c r="CK55" s="1244"/>
      <c r="CL55" s="1244"/>
      <c r="CM55" s="1244"/>
      <c r="CN55" s="1244">
        <v>3.4</v>
      </c>
      <c r="CO55" s="1244"/>
      <c r="CP55" s="1244"/>
      <c r="CQ55" s="1244"/>
      <c r="CR55" s="1244"/>
      <c r="CS55" s="1244"/>
      <c r="CT55" s="1244"/>
      <c r="CU55" s="1244"/>
      <c r="CV55" s="1244">
        <v>0</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615</v>
      </c>
      <c r="BC57" s="1247"/>
      <c r="BD57" s="1247"/>
      <c r="BE57" s="1247"/>
      <c r="BF57" s="1247"/>
      <c r="BG57" s="1247"/>
      <c r="BH57" s="1247"/>
      <c r="BI57" s="1247"/>
      <c r="BJ57" s="1247"/>
      <c r="BK57" s="1247"/>
      <c r="BL57" s="1247"/>
      <c r="BM57" s="1247"/>
      <c r="BN57" s="1247"/>
      <c r="BO57" s="1247"/>
      <c r="BP57" s="1244">
        <v>59.2</v>
      </c>
      <c r="BQ57" s="1244"/>
      <c r="BR57" s="1244"/>
      <c r="BS57" s="1244"/>
      <c r="BT57" s="1244"/>
      <c r="BU57" s="1244"/>
      <c r="BV57" s="1244"/>
      <c r="BW57" s="1244"/>
      <c r="BX57" s="1244">
        <v>63.4</v>
      </c>
      <c r="BY57" s="1244"/>
      <c r="BZ57" s="1244"/>
      <c r="CA57" s="1244"/>
      <c r="CB57" s="1244"/>
      <c r="CC57" s="1244"/>
      <c r="CD57" s="1244"/>
      <c r="CE57" s="1244"/>
      <c r="CF57" s="1244">
        <v>63.3</v>
      </c>
      <c r="CG57" s="1244"/>
      <c r="CH57" s="1244"/>
      <c r="CI57" s="1244"/>
      <c r="CJ57" s="1244"/>
      <c r="CK57" s="1244"/>
      <c r="CL57" s="1244"/>
      <c r="CM57" s="1244"/>
      <c r="CN57" s="1244">
        <v>62.8</v>
      </c>
      <c r="CO57" s="1244"/>
      <c r="CP57" s="1244"/>
      <c r="CQ57" s="1244"/>
      <c r="CR57" s="1244"/>
      <c r="CS57" s="1244"/>
      <c r="CT57" s="1244"/>
      <c r="CU57" s="1244"/>
      <c r="CV57" s="1244">
        <v>62.8</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617</v>
      </c>
    </row>
    <row r="64" spans="1:109" x14ac:dyDescent="0.15">
      <c r="B64" s="369"/>
      <c r="G64" s="376"/>
      <c r="I64" s="389"/>
      <c r="J64" s="389"/>
      <c r="K64" s="389"/>
      <c r="L64" s="389"/>
      <c r="M64" s="389"/>
      <c r="N64" s="390"/>
      <c r="AM64" s="376"/>
      <c r="AN64" s="376" t="s">
        <v>610</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619</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612</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564</v>
      </c>
      <c r="BQ72" s="1249"/>
      <c r="BR72" s="1249"/>
      <c r="BS72" s="1249"/>
      <c r="BT72" s="1249"/>
      <c r="BU72" s="1249"/>
      <c r="BV72" s="1249"/>
      <c r="BW72" s="1249"/>
      <c r="BX72" s="1249" t="s">
        <v>565</v>
      </c>
      <c r="BY72" s="1249"/>
      <c r="BZ72" s="1249"/>
      <c r="CA72" s="1249"/>
      <c r="CB72" s="1249"/>
      <c r="CC72" s="1249"/>
      <c r="CD72" s="1249"/>
      <c r="CE72" s="1249"/>
      <c r="CF72" s="1249" t="s">
        <v>566</v>
      </c>
      <c r="CG72" s="1249"/>
      <c r="CH72" s="1249"/>
      <c r="CI72" s="1249"/>
      <c r="CJ72" s="1249"/>
      <c r="CK72" s="1249"/>
      <c r="CL72" s="1249"/>
      <c r="CM72" s="1249"/>
      <c r="CN72" s="1249" t="s">
        <v>567</v>
      </c>
      <c r="CO72" s="1249"/>
      <c r="CP72" s="1249"/>
      <c r="CQ72" s="1249"/>
      <c r="CR72" s="1249"/>
      <c r="CS72" s="1249"/>
      <c r="CT72" s="1249"/>
      <c r="CU72" s="1249"/>
      <c r="CV72" s="1249" t="s">
        <v>568</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613</v>
      </c>
      <c r="AO73" s="1247"/>
      <c r="AP73" s="1247"/>
      <c r="AQ73" s="1247"/>
      <c r="AR73" s="1247"/>
      <c r="AS73" s="1247"/>
      <c r="AT73" s="1247"/>
      <c r="AU73" s="1247"/>
      <c r="AV73" s="1247"/>
      <c r="AW73" s="1247"/>
      <c r="AX73" s="1247"/>
      <c r="AY73" s="1247"/>
      <c r="AZ73" s="1247"/>
      <c r="BA73" s="1247"/>
      <c r="BB73" s="1247" t="s">
        <v>614</v>
      </c>
      <c r="BC73" s="1247"/>
      <c r="BD73" s="1247"/>
      <c r="BE73" s="1247"/>
      <c r="BF73" s="1247"/>
      <c r="BG73" s="1247"/>
      <c r="BH73" s="1247"/>
      <c r="BI73" s="1247"/>
      <c r="BJ73" s="1247"/>
      <c r="BK73" s="1247"/>
      <c r="BL73" s="1247"/>
      <c r="BM73" s="1247"/>
      <c r="BN73" s="1247"/>
      <c r="BO73" s="1247"/>
      <c r="BP73" s="1244">
        <v>36.200000000000003</v>
      </c>
      <c r="BQ73" s="1244"/>
      <c r="BR73" s="1244"/>
      <c r="BS73" s="1244"/>
      <c r="BT73" s="1244"/>
      <c r="BU73" s="1244"/>
      <c r="BV73" s="1244"/>
      <c r="BW73" s="1244"/>
      <c r="BX73" s="1244">
        <v>65.400000000000006</v>
      </c>
      <c r="BY73" s="1244"/>
      <c r="BZ73" s="1244"/>
      <c r="CA73" s="1244"/>
      <c r="CB73" s="1244"/>
      <c r="CC73" s="1244"/>
      <c r="CD73" s="1244"/>
      <c r="CE73" s="1244"/>
      <c r="CF73" s="1244">
        <v>70.7</v>
      </c>
      <c r="CG73" s="1244"/>
      <c r="CH73" s="1244"/>
      <c r="CI73" s="1244"/>
      <c r="CJ73" s="1244"/>
      <c r="CK73" s="1244"/>
      <c r="CL73" s="1244"/>
      <c r="CM73" s="1244"/>
      <c r="CN73" s="1244">
        <v>63.8</v>
      </c>
      <c r="CO73" s="1244"/>
      <c r="CP73" s="1244"/>
      <c r="CQ73" s="1244"/>
      <c r="CR73" s="1244"/>
      <c r="CS73" s="1244"/>
      <c r="CT73" s="1244"/>
      <c r="CU73" s="1244"/>
      <c r="CV73" s="1244">
        <v>40</v>
      </c>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618</v>
      </c>
      <c r="BC75" s="1247"/>
      <c r="BD75" s="1247"/>
      <c r="BE75" s="1247"/>
      <c r="BF75" s="1247"/>
      <c r="BG75" s="1247"/>
      <c r="BH75" s="1247"/>
      <c r="BI75" s="1247"/>
      <c r="BJ75" s="1247"/>
      <c r="BK75" s="1247"/>
      <c r="BL75" s="1247"/>
      <c r="BM75" s="1247"/>
      <c r="BN75" s="1247"/>
      <c r="BO75" s="1247"/>
      <c r="BP75" s="1244">
        <v>9.4</v>
      </c>
      <c r="BQ75" s="1244"/>
      <c r="BR75" s="1244"/>
      <c r="BS75" s="1244"/>
      <c r="BT75" s="1244"/>
      <c r="BU75" s="1244"/>
      <c r="BV75" s="1244"/>
      <c r="BW75" s="1244"/>
      <c r="BX75" s="1244">
        <v>9.9</v>
      </c>
      <c r="BY75" s="1244"/>
      <c r="BZ75" s="1244"/>
      <c r="CA75" s="1244"/>
      <c r="CB75" s="1244"/>
      <c r="CC75" s="1244"/>
      <c r="CD75" s="1244"/>
      <c r="CE75" s="1244"/>
      <c r="CF75" s="1244">
        <v>10.9</v>
      </c>
      <c r="CG75" s="1244"/>
      <c r="CH75" s="1244"/>
      <c r="CI75" s="1244"/>
      <c r="CJ75" s="1244"/>
      <c r="CK75" s="1244"/>
      <c r="CL75" s="1244"/>
      <c r="CM75" s="1244"/>
      <c r="CN75" s="1244">
        <v>12.2</v>
      </c>
      <c r="CO75" s="1244"/>
      <c r="CP75" s="1244"/>
      <c r="CQ75" s="1244"/>
      <c r="CR75" s="1244"/>
      <c r="CS75" s="1244"/>
      <c r="CT75" s="1244"/>
      <c r="CU75" s="1244"/>
      <c r="CV75" s="1244">
        <v>13.1</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616</v>
      </c>
      <c r="AO77" s="1249"/>
      <c r="AP77" s="1249"/>
      <c r="AQ77" s="1249"/>
      <c r="AR77" s="1249"/>
      <c r="AS77" s="1249"/>
      <c r="AT77" s="1249"/>
      <c r="AU77" s="1249"/>
      <c r="AV77" s="1249"/>
      <c r="AW77" s="1249"/>
      <c r="AX77" s="1249"/>
      <c r="AY77" s="1249"/>
      <c r="AZ77" s="1249"/>
      <c r="BA77" s="1249"/>
      <c r="BB77" s="1247" t="s">
        <v>614</v>
      </c>
      <c r="BC77" s="1247"/>
      <c r="BD77" s="1247"/>
      <c r="BE77" s="1247"/>
      <c r="BF77" s="1247"/>
      <c r="BG77" s="1247"/>
      <c r="BH77" s="1247"/>
      <c r="BI77" s="1247"/>
      <c r="BJ77" s="1247"/>
      <c r="BK77" s="1247"/>
      <c r="BL77" s="1247"/>
      <c r="BM77" s="1247"/>
      <c r="BN77" s="1247"/>
      <c r="BO77" s="1247"/>
      <c r="BP77" s="1244">
        <v>23.4</v>
      </c>
      <c r="BQ77" s="1244"/>
      <c r="BR77" s="1244"/>
      <c r="BS77" s="1244"/>
      <c r="BT77" s="1244"/>
      <c r="BU77" s="1244"/>
      <c r="BV77" s="1244"/>
      <c r="BW77" s="1244"/>
      <c r="BX77" s="1244">
        <v>7.6</v>
      </c>
      <c r="BY77" s="1244"/>
      <c r="BZ77" s="1244"/>
      <c r="CA77" s="1244"/>
      <c r="CB77" s="1244"/>
      <c r="CC77" s="1244"/>
      <c r="CD77" s="1244"/>
      <c r="CE77" s="1244"/>
      <c r="CF77" s="1244">
        <v>3</v>
      </c>
      <c r="CG77" s="1244"/>
      <c r="CH77" s="1244"/>
      <c r="CI77" s="1244"/>
      <c r="CJ77" s="1244"/>
      <c r="CK77" s="1244"/>
      <c r="CL77" s="1244"/>
      <c r="CM77" s="1244"/>
      <c r="CN77" s="1244">
        <v>3.4</v>
      </c>
      <c r="CO77" s="1244"/>
      <c r="CP77" s="1244"/>
      <c r="CQ77" s="1244"/>
      <c r="CR77" s="1244"/>
      <c r="CS77" s="1244"/>
      <c r="CT77" s="1244"/>
      <c r="CU77" s="1244"/>
      <c r="CV77" s="1244">
        <v>0</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618</v>
      </c>
      <c r="BC79" s="1247"/>
      <c r="BD79" s="1247"/>
      <c r="BE79" s="1247"/>
      <c r="BF79" s="1247"/>
      <c r="BG79" s="1247"/>
      <c r="BH79" s="1247"/>
      <c r="BI79" s="1247"/>
      <c r="BJ79" s="1247"/>
      <c r="BK79" s="1247"/>
      <c r="BL79" s="1247"/>
      <c r="BM79" s="1247"/>
      <c r="BN79" s="1247"/>
      <c r="BO79" s="1247"/>
      <c r="BP79" s="1244">
        <v>8.5</v>
      </c>
      <c r="BQ79" s="1244"/>
      <c r="BR79" s="1244"/>
      <c r="BS79" s="1244"/>
      <c r="BT79" s="1244"/>
      <c r="BU79" s="1244"/>
      <c r="BV79" s="1244"/>
      <c r="BW79" s="1244"/>
      <c r="BX79" s="1244">
        <v>8.6</v>
      </c>
      <c r="BY79" s="1244"/>
      <c r="BZ79" s="1244"/>
      <c r="CA79" s="1244"/>
      <c r="CB79" s="1244"/>
      <c r="CC79" s="1244"/>
      <c r="CD79" s="1244"/>
      <c r="CE79" s="1244"/>
      <c r="CF79" s="1244">
        <v>8.8000000000000007</v>
      </c>
      <c r="CG79" s="1244"/>
      <c r="CH79" s="1244"/>
      <c r="CI79" s="1244"/>
      <c r="CJ79" s="1244"/>
      <c r="CK79" s="1244"/>
      <c r="CL79" s="1244"/>
      <c r="CM79" s="1244"/>
      <c r="CN79" s="1244">
        <v>8.8000000000000007</v>
      </c>
      <c r="CO79" s="1244"/>
      <c r="CP79" s="1244"/>
      <c r="CQ79" s="1244"/>
      <c r="CR79" s="1244"/>
      <c r="CS79" s="1244"/>
      <c r="CT79" s="1244"/>
      <c r="CU79" s="1244"/>
      <c r="CV79" s="1244">
        <v>8.3000000000000007</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H5k4CWI5K0GaKqtwg9JmObsvRdR1t7K6YBw7oTJQsh0NbhlsOaRQLEhKxkgyflngqzOrljDt0EnVdXq1gkJWLQ==" saltValue="iTG/NI2C6A0nKIgiwo6F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AM43" sqref="AM43"/>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511</v>
      </c>
    </row>
  </sheetData>
  <sheetProtection algorithmName="SHA-512" hashValue="GLxBoBU1bLyXEi0ONfO5oxjfDUjUyrffmEtB5vqhwPkarlsxIQvwJ8ehbgrHSSwKXOxwL2AyAwRNk8J1YBA+nQ==" saltValue="aPICfJX1b2eCMqK5rhoY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70" zoomScaleNormal="70" zoomScaleSheetLayoutView="55" workbookViewId="0">
      <selection activeCell="AM43" sqref="AM43"/>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511</v>
      </c>
    </row>
  </sheetData>
  <sheetProtection algorithmName="SHA-512" hashValue="ZsmC+NGKvEYf4NoJQ2/jhzrBmnFdggROdUZ5Bt8KaIAm4+Rr6s/KJhfXEntskrnSUc2p7ZchnCUi7U8m5P6WuQ==" saltValue="p4CxpIyBvkk4JK/5zq9B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5" customWidth="1"/>
    <col min="2" max="8" width="13.375" style="135" customWidth="1"/>
    <col min="9" max="16384" width="11.125" style="135"/>
  </cols>
  <sheetData>
    <row r="1" spans="1:8" x14ac:dyDescent="0.15">
      <c r="A1" s="129"/>
      <c r="B1" s="130"/>
      <c r="C1" s="131"/>
      <c r="D1" s="132"/>
      <c r="E1" s="133"/>
      <c r="F1" s="133"/>
      <c r="G1" s="133"/>
      <c r="H1" s="134"/>
    </row>
    <row r="2" spans="1:8" x14ac:dyDescent="0.15">
      <c r="A2" s="136"/>
      <c r="B2" s="137"/>
      <c r="C2" s="138"/>
      <c r="D2" s="139" t="s">
        <v>52</v>
      </c>
      <c r="E2" s="140"/>
      <c r="F2" s="141" t="s">
        <v>561</v>
      </c>
      <c r="G2" s="142"/>
      <c r="H2" s="143"/>
    </row>
    <row r="3" spans="1:8" x14ac:dyDescent="0.15">
      <c r="A3" s="139" t="s">
        <v>554</v>
      </c>
      <c r="B3" s="144"/>
      <c r="C3" s="145"/>
      <c r="D3" s="146">
        <v>78173</v>
      </c>
      <c r="E3" s="147"/>
      <c r="F3" s="148">
        <v>116162</v>
      </c>
      <c r="G3" s="149"/>
      <c r="H3" s="150"/>
    </row>
    <row r="4" spans="1:8" x14ac:dyDescent="0.15">
      <c r="A4" s="151"/>
      <c r="B4" s="152"/>
      <c r="C4" s="153"/>
      <c r="D4" s="154">
        <v>36386</v>
      </c>
      <c r="E4" s="155"/>
      <c r="F4" s="156">
        <v>61562</v>
      </c>
      <c r="G4" s="157"/>
      <c r="H4" s="158"/>
    </row>
    <row r="5" spans="1:8" x14ac:dyDescent="0.15">
      <c r="A5" s="139" t="s">
        <v>556</v>
      </c>
      <c r="B5" s="144"/>
      <c r="C5" s="145"/>
      <c r="D5" s="146">
        <v>159126</v>
      </c>
      <c r="E5" s="147"/>
      <c r="F5" s="148">
        <v>121449</v>
      </c>
      <c r="G5" s="149"/>
      <c r="H5" s="150"/>
    </row>
    <row r="6" spans="1:8" x14ac:dyDescent="0.15">
      <c r="A6" s="151"/>
      <c r="B6" s="152"/>
      <c r="C6" s="153"/>
      <c r="D6" s="154">
        <v>56433</v>
      </c>
      <c r="E6" s="155"/>
      <c r="F6" s="156">
        <v>62922</v>
      </c>
      <c r="G6" s="157"/>
      <c r="H6" s="158"/>
    </row>
    <row r="7" spans="1:8" x14ac:dyDescent="0.15">
      <c r="A7" s="139" t="s">
        <v>557</v>
      </c>
      <c r="B7" s="144"/>
      <c r="C7" s="145"/>
      <c r="D7" s="146">
        <v>87789</v>
      </c>
      <c r="E7" s="147"/>
      <c r="F7" s="148">
        <v>145139</v>
      </c>
      <c r="G7" s="149"/>
      <c r="H7" s="150"/>
    </row>
    <row r="8" spans="1:8" x14ac:dyDescent="0.15">
      <c r="A8" s="151"/>
      <c r="B8" s="152"/>
      <c r="C8" s="153"/>
      <c r="D8" s="154">
        <v>60273</v>
      </c>
      <c r="E8" s="155"/>
      <c r="F8" s="156">
        <v>83762</v>
      </c>
      <c r="G8" s="157"/>
      <c r="H8" s="158"/>
    </row>
    <row r="9" spans="1:8" x14ac:dyDescent="0.15">
      <c r="A9" s="139" t="s">
        <v>558</v>
      </c>
      <c r="B9" s="144"/>
      <c r="C9" s="145"/>
      <c r="D9" s="146">
        <v>80888</v>
      </c>
      <c r="E9" s="147"/>
      <c r="F9" s="148">
        <v>125391</v>
      </c>
      <c r="G9" s="149"/>
      <c r="H9" s="150"/>
    </row>
    <row r="10" spans="1:8" x14ac:dyDescent="0.15">
      <c r="A10" s="151"/>
      <c r="B10" s="152"/>
      <c r="C10" s="153"/>
      <c r="D10" s="154">
        <v>53006</v>
      </c>
      <c r="E10" s="155"/>
      <c r="F10" s="156">
        <v>68516</v>
      </c>
      <c r="G10" s="157"/>
      <c r="H10" s="158"/>
    </row>
    <row r="11" spans="1:8" x14ac:dyDescent="0.15">
      <c r="A11" s="139" t="s">
        <v>559</v>
      </c>
      <c r="B11" s="144"/>
      <c r="C11" s="145"/>
      <c r="D11" s="146">
        <v>45698</v>
      </c>
      <c r="E11" s="147"/>
      <c r="F11" s="148">
        <v>138402</v>
      </c>
      <c r="G11" s="149"/>
      <c r="H11" s="150"/>
    </row>
    <row r="12" spans="1:8" x14ac:dyDescent="0.15">
      <c r="A12" s="151"/>
      <c r="B12" s="152"/>
      <c r="C12" s="159"/>
      <c r="D12" s="154">
        <v>20308</v>
      </c>
      <c r="E12" s="155"/>
      <c r="F12" s="156">
        <v>70652</v>
      </c>
      <c r="G12" s="157"/>
      <c r="H12" s="158"/>
    </row>
    <row r="13" spans="1:8" x14ac:dyDescent="0.15">
      <c r="A13" s="139"/>
      <c r="B13" s="144"/>
      <c r="C13" s="160"/>
      <c r="D13" s="161">
        <v>90335</v>
      </c>
      <c r="E13" s="162"/>
      <c r="F13" s="163">
        <v>129309</v>
      </c>
      <c r="G13" s="164"/>
      <c r="H13" s="150"/>
    </row>
    <row r="14" spans="1:8" x14ac:dyDescent="0.15">
      <c r="A14" s="151"/>
      <c r="B14" s="152"/>
      <c r="C14" s="153"/>
      <c r="D14" s="154">
        <v>45281</v>
      </c>
      <c r="E14" s="155"/>
      <c r="F14" s="156">
        <v>69483</v>
      </c>
      <c r="G14" s="157"/>
      <c r="H14" s="158"/>
    </row>
    <row r="17" spans="1:11" x14ac:dyDescent="0.15">
      <c r="A17" s="135"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3.25</v>
      </c>
      <c r="C19" s="165">
        <f>ROUND(VALUE(SUBSTITUTE(実質収支比率等に係る経年分析!G$48,"▲","-")),2)</f>
        <v>1.85</v>
      </c>
      <c r="D19" s="165">
        <f>ROUND(VALUE(SUBSTITUTE(実質収支比率等に係る経年分析!H$48,"▲","-")),2)</f>
        <v>3.66</v>
      </c>
      <c r="E19" s="165">
        <f>ROUND(VALUE(SUBSTITUTE(実質収支比率等に係る経年分析!I$48,"▲","-")),2)</f>
        <v>2.65</v>
      </c>
      <c r="F19" s="165">
        <f>ROUND(VALUE(SUBSTITUTE(実質収支比率等に係る経年分析!J$48,"▲","-")),2)</f>
        <v>3.59</v>
      </c>
    </row>
    <row r="20" spans="1:11" x14ac:dyDescent="0.15">
      <c r="A20" s="165" t="s">
        <v>55</v>
      </c>
      <c r="B20" s="165">
        <f>ROUND(VALUE(SUBSTITUTE(実質収支比率等に係る経年分析!F$47,"▲","-")),2)</f>
        <v>22.12</v>
      </c>
      <c r="C20" s="165">
        <f>ROUND(VALUE(SUBSTITUTE(実質収支比率等に係る経年分析!G$47,"▲","-")),2)</f>
        <v>18.66</v>
      </c>
      <c r="D20" s="165">
        <f>ROUND(VALUE(SUBSTITUTE(実質収支比率等に係る経年分析!H$47,"▲","-")),2)</f>
        <v>19.399999999999999</v>
      </c>
      <c r="E20" s="165">
        <f>ROUND(VALUE(SUBSTITUTE(実質収支比率等に係る経年分析!I$47,"▲","-")),2)</f>
        <v>24.21</v>
      </c>
      <c r="F20" s="165">
        <f>ROUND(VALUE(SUBSTITUTE(実質収支比率等に係る経年分析!J$47,"▲","-")),2)</f>
        <v>27.11</v>
      </c>
    </row>
    <row r="21" spans="1:11" x14ac:dyDescent="0.15">
      <c r="A21" s="165" t="s">
        <v>56</v>
      </c>
      <c r="B21" s="165">
        <f>IF(ISNUMBER(VALUE(SUBSTITUTE(実質収支比率等に係る経年分析!F$49,"▲","-"))),ROUND(VALUE(SUBSTITUTE(実質収支比率等に係る経年分析!F$49,"▲","-")),2),NA())</f>
        <v>-11.49</v>
      </c>
      <c r="C21" s="165">
        <f>IF(ISNUMBER(VALUE(SUBSTITUTE(実質収支比率等に係る経年分析!G$49,"▲","-"))),ROUND(VALUE(SUBSTITUTE(実質収支比率等に係る経年分析!G$49,"▲","-")),2),NA())</f>
        <v>-6.72</v>
      </c>
      <c r="D21" s="165">
        <f>IF(ISNUMBER(VALUE(SUBSTITUTE(実質収支比率等に係る経年分析!H$49,"▲","-"))),ROUND(VALUE(SUBSTITUTE(実質収支比率等に係る経年分析!H$49,"▲","-")),2),NA())</f>
        <v>1.86</v>
      </c>
      <c r="E21" s="165">
        <f>IF(ISNUMBER(VALUE(SUBSTITUTE(実質収支比率等に係る経年分析!I$49,"▲","-"))),ROUND(VALUE(SUBSTITUTE(実質収支比率等に係る経年分析!I$49,"▲","-")),2),NA())</f>
        <v>2.7</v>
      </c>
      <c r="F21" s="165">
        <f>IF(ISNUMBER(VALUE(SUBSTITUTE(実質収支比率等に係る経年分析!J$49,"▲","-"))),ROUND(VALUE(SUBSTITUTE(実質収支比率等に係る経年分析!J$49,"▲","-")),2),NA())</f>
        <v>4.4800000000000004</v>
      </c>
    </row>
    <row r="24" spans="1:11" x14ac:dyDescent="0.15">
      <c r="A24" s="135"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0.37</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15">
      <c r="A33" s="166" t="str">
        <f>IF(連結実質赤字比率に係る赤字・黒字の構成分析!C$37="",NA(),連結実質赤字比率に係る赤字・黒字の構成分析!C$37)</f>
        <v>国民健康保険事業勘定特別会計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1.23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1.1399999999999999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0.13</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1.45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1.54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2.23</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3.24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1.85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3.66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2.64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3.58</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13.89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16.12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19.27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19.559999999999999</v>
      </c>
    </row>
    <row r="39" spans="1:16" x14ac:dyDescent="0.15">
      <c r="A39" s="135"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623</v>
      </c>
      <c r="E42" s="167"/>
      <c r="F42" s="167"/>
      <c r="G42" s="167">
        <f>'実質公債費比率（分子）の構造'!L$52</f>
        <v>657</v>
      </c>
      <c r="H42" s="167"/>
      <c r="I42" s="167"/>
      <c r="J42" s="167">
        <f>'実質公債費比率（分子）の構造'!M$52</f>
        <v>676</v>
      </c>
      <c r="K42" s="167"/>
      <c r="L42" s="167"/>
      <c r="M42" s="167">
        <f>'実質公債費比率（分子）の構造'!N$52</f>
        <v>656</v>
      </c>
      <c r="N42" s="167"/>
      <c r="O42" s="167"/>
      <c r="P42" s="167">
        <f>'実質公債費比率（分子）の構造'!O$52</f>
        <v>628</v>
      </c>
    </row>
    <row r="43" spans="1:16" x14ac:dyDescent="0.15">
      <c r="A43" s="167" t="s">
        <v>64</v>
      </c>
      <c r="B43" s="167">
        <f>'実質公債費比率（分子）の構造'!K$51</f>
        <v>1</v>
      </c>
      <c r="C43" s="167"/>
      <c r="D43" s="167"/>
      <c r="E43" s="167">
        <f>'実質公債費比率（分子）の構造'!L$51</f>
        <v>1</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65</v>
      </c>
      <c r="B44" s="167">
        <f>'実質公債費比率（分子）の構造'!K$50</f>
        <v>13</v>
      </c>
      <c r="C44" s="167"/>
      <c r="D44" s="167"/>
      <c r="E44" s="167">
        <f>'実質公債費比率（分子）の構造'!L$50</f>
        <v>13</v>
      </c>
      <c r="F44" s="167"/>
      <c r="G44" s="167"/>
      <c r="H44" s="167">
        <f>'実質公債費比率（分子）の構造'!M$50</f>
        <v>13</v>
      </c>
      <c r="I44" s="167"/>
      <c r="J44" s="167"/>
      <c r="K44" s="167">
        <f>'実質公債費比率（分子）の構造'!N$50</f>
        <v>13</v>
      </c>
      <c r="L44" s="167"/>
      <c r="M44" s="167"/>
      <c r="N44" s="167">
        <f>'実質公債費比率（分子）の構造'!O$50</f>
        <v>8</v>
      </c>
      <c r="O44" s="167"/>
      <c r="P44" s="167"/>
    </row>
    <row r="45" spans="1:16" x14ac:dyDescent="0.15">
      <c r="A45" s="167" t="s">
        <v>66</v>
      </c>
      <c r="B45" s="167">
        <f>'実質公債費比率（分子）の構造'!K$49</f>
        <v>18</v>
      </c>
      <c r="C45" s="167"/>
      <c r="D45" s="167"/>
      <c r="E45" s="167">
        <f>'実質公債費比率（分子）の構造'!L$49</f>
        <v>20</v>
      </c>
      <c r="F45" s="167"/>
      <c r="G45" s="167"/>
      <c r="H45" s="167">
        <f>'実質公債費比率（分子）の構造'!M$49</f>
        <v>22</v>
      </c>
      <c r="I45" s="167"/>
      <c r="J45" s="167"/>
      <c r="K45" s="167">
        <f>'実質公債費比率（分子）の構造'!N$49</f>
        <v>22</v>
      </c>
      <c r="L45" s="167"/>
      <c r="M45" s="167"/>
      <c r="N45" s="167">
        <f>'実質公債費比率（分子）の構造'!O$49</f>
        <v>21</v>
      </c>
      <c r="O45" s="167"/>
      <c r="P45" s="167"/>
    </row>
    <row r="46" spans="1:16" x14ac:dyDescent="0.15">
      <c r="A46" s="167" t="s">
        <v>67</v>
      </c>
      <c r="B46" s="167">
        <f>'実質公債費比率（分子）の構造'!K$48</f>
        <v>321</v>
      </c>
      <c r="C46" s="167"/>
      <c r="D46" s="167"/>
      <c r="E46" s="167">
        <f>'実質公債費比率（分子）の構造'!L$48</f>
        <v>361</v>
      </c>
      <c r="F46" s="167"/>
      <c r="G46" s="167"/>
      <c r="H46" s="167">
        <f>'実質公債費比率（分子）の構造'!M$48</f>
        <v>391</v>
      </c>
      <c r="I46" s="167"/>
      <c r="J46" s="167"/>
      <c r="K46" s="167">
        <f>'実質公債費比率（分子）の構造'!N$48</f>
        <v>357</v>
      </c>
      <c r="L46" s="167"/>
      <c r="M46" s="167"/>
      <c r="N46" s="167">
        <f>'実質公債費比率（分子）の構造'!O$48</f>
        <v>345</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521</v>
      </c>
      <c r="C49" s="167"/>
      <c r="D49" s="167"/>
      <c r="E49" s="167">
        <f>'実質公債費比率（分子）の構造'!L$45</f>
        <v>581</v>
      </c>
      <c r="F49" s="167"/>
      <c r="G49" s="167"/>
      <c r="H49" s="167">
        <f>'実質公債費比率（分子）の構造'!M$45</f>
        <v>615</v>
      </c>
      <c r="I49" s="167"/>
      <c r="J49" s="167"/>
      <c r="K49" s="167">
        <f>'実質公債費比率（分子）の構造'!N$45</f>
        <v>638</v>
      </c>
      <c r="L49" s="167"/>
      <c r="M49" s="167"/>
      <c r="N49" s="167">
        <f>'実質公債費比率（分子）の構造'!O$45</f>
        <v>713</v>
      </c>
      <c r="O49" s="167"/>
      <c r="P49" s="167"/>
    </row>
    <row r="50" spans="1:16" x14ac:dyDescent="0.15">
      <c r="A50" s="167" t="s">
        <v>71</v>
      </c>
      <c r="B50" s="167" t="e">
        <f>NA()</f>
        <v>#N/A</v>
      </c>
      <c r="C50" s="167">
        <f>IF(ISNUMBER('実質公債費比率（分子）の構造'!K$53),'実質公債費比率（分子）の構造'!K$53,NA())</f>
        <v>251</v>
      </c>
      <c r="D50" s="167" t="e">
        <f>NA()</f>
        <v>#N/A</v>
      </c>
      <c r="E50" s="167" t="e">
        <f>NA()</f>
        <v>#N/A</v>
      </c>
      <c r="F50" s="167">
        <f>IF(ISNUMBER('実質公債費比率（分子）の構造'!L$53),'実質公債費比率（分子）の構造'!L$53,NA())</f>
        <v>319</v>
      </c>
      <c r="G50" s="167" t="e">
        <f>NA()</f>
        <v>#N/A</v>
      </c>
      <c r="H50" s="167" t="e">
        <f>NA()</f>
        <v>#N/A</v>
      </c>
      <c r="I50" s="167">
        <f>IF(ISNUMBER('実質公債費比率（分子）の構造'!M$53),'実質公債費比率（分子）の構造'!M$53,NA())</f>
        <v>365</v>
      </c>
      <c r="J50" s="167" t="e">
        <f>NA()</f>
        <v>#N/A</v>
      </c>
      <c r="K50" s="167" t="e">
        <f>NA()</f>
        <v>#N/A</v>
      </c>
      <c r="L50" s="167">
        <f>IF(ISNUMBER('実質公債費比率（分子）の構造'!N$53),'実質公債費比率（分子）の構造'!N$53,NA())</f>
        <v>374</v>
      </c>
      <c r="M50" s="167" t="e">
        <f>NA()</f>
        <v>#N/A</v>
      </c>
      <c r="N50" s="167" t="e">
        <f>NA()</f>
        <v>#N/A</v>
      </c>
      <c r="O50" s="167">
        <f>IF(ISNUMBER('実質公債費比率（分子）の構造'!O$53),'実質公債費比率（分子）の構造'!O$53,NA())</f>
        <v>459</v>
      </c>
      <c r="P50" s="167" t="e">
        <f>NA()</f>
        <v>#N/A</v>
      </c>
    </row>
    <row r="53" spans="1:16" x14ac:dyDescent="0.15">
      <c r="A53" s="135"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6867</v>
      </c>
      <c r="E56" s="166"/>
      <c r="F56" s="166"/>
      <c r="G56" s="166">
        <f>'将来負担比率（分子）の構造'!J$52</f>
        <v>6727</v>
      </c>
      <c r="H56" s="166"/>
      <c r="I56" s="166"/>
      <c r="J56" s="166">
        <f>'将来負担比率（分子）の構造'!K$52</f>
        <v>6451</v>
      </c>
      <c r="K56" s="166"/>
      <c r="L56" s="166"/>
      <c r="M56" s="166">
        <f>'将来負担比率（分子）の構造'!L$52</f>
        <v>6025</v>
      </c>
      <c r="N56" s="166"/>
      <c r="O56" s="166"/>
      <c r="P56" s="166">
        <f>'将来負担比率（分子）の構造'!M$52</f>
        <v>5848</v>
      </c>
    </row>
    <row r="57" spans="1:16" x14ac:dyDescent="0.15">
      <c r="A57" s="166" t="s">
        <v>42</v>
      </c>
      <c r="B57" s="166"/>
      <c r="C57" s="166"/>
      <c r="D57" s="166" t="str">
        <f>'将来負担比率（分子）の構造'!I$51</f>
        <v>-</v>
      </c>
      <c r="E57" s="166"/>
      <c r="F57" s="166"/>
      <c r="G57" s="166" t="str">
        <f>'将来負担比率（分子）の構造'!J$51</f>
        <v>-</v>
      </c>
      <c r="H57" s="166"/>
      <c r="I57" s="166"/>
      <c r="J57" s="166">
        <f>'将来負担比率（分子）の構造'!K$51</f>
        <v>13</v>
      </c>
      <c r="K57" s="166"/>
      <c r="L57" s="166"/>
      <c r="M57" s="166">
        <f>'将来負担比率（分子）の構造'!L$51</f>
        <v>87</v>
      </c>
      <c r="N57" s="166"/>
      <c r="O57" s="166"/>
      <c r="P57" s="166">
        <f>'将来負担比率（分子）の構造'!M$51</f>
        <v>72</v>
      </c>
    </row>
    <row r="58" spans="1:16" x14ac:dyDescent="0.15">
      <c r="A58" s="166" t="s">
        <v>41</v>
      </c>
      <c r="B58" s="166"/>
      <c r="C58" s="166"/>
      <c r="D58" s="166">
        <f>'将来負担比率（分子）の構造'!I$50</f>
        <v>1799</v>
      </c>
      <c r="E58" s="166"/>
      <c r="F58" s="166"/>
      <c r="G58" s="166">
        <f>'将来負担比率（分子）の構造'!J$50</f>
        <v>1704</v>
      </c>
      <c r="H58" s="166"/>
      <c r="I58" s="166"/>
      <c r="J58" s="166">
        <f>'将来負担比率（分子）の構造'!K$50</f>
        <v>1838</v>
      </c>
      <c r="K58" s="166"/>
      <c r="L58" s="166"/>
      <c r="M58" s="166">
        <f>'将来負担比率（分子）の構造'!L$50</f>
        <v>2067</v>
      </c>
      <c r="N58" s="166"/>
      <c r="O58" s="166"/>
      <c r="P58" s="166">
        <f>'将来負担比率（分子）の構造'!M$50</f>
        <v>2496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294</v>
      </c>
      <c r="C62" s="166"/>
      <c r="D62" s="166"/>
      <c r="E62" s="166">
        <f>'将来負担比率（分子）の構造'!J$45</f>
        <v>327</v>
      </c>
      <c r="F62" s="166"/>
      <c r="G62" s="166"/>
      <c r="H62" s="166">
        <f>'将来負担比率（分子）の構造'!K$45</f>
        <v>344</v>
      </c>
      <c r="I62" s="166"/>
      <c r="J62" s="166"/>
      <c r="K62" s="166">
        <f>'将来負担比率（分子）の構造'!L$45</f>
        <v>260</v>
      </c>
      <c r="L62" s="166"/>
      <c r="M62" s="166"/>
      <c r="N62" s="166">
        <f>'将来負担比率（分子）の構造'!M$45</f>
        <v>260</v>
      </c>
      <c r="O62" s="166"/>
      <c r="P62" s="166"/>
    </row>
    <row r="63" spans="1:16" x14ac:dyDescent="0.15">
      <c r="A63" s="166" t="s">
        <v>34</v>
      </c>
      <c r="B63" s="166">
        <f>'将来負担比率（分子）の構造'!I$44</f>
        <v>103</v>
      </c>
      <c r="C63" s="166"/>
      <c r="D63" s="166"/>
      <c r="E63" s="166">
        <f>'将来負担比率（分子）の構造'!J$44</f>
        <v>86</v>
      </c>
      <c r="F63" s="166"/>
      <c r="G63" s="166"/>
      <c r="H63" s="166">
        <f>'将来負担比率（分子）の構造'!K$44</f>
        <v>65</v>
      </c>
      <c r="I63" s="166"/>
      <c r="J63" s="166"/>
      <c r="K63" s="166">
        <f>'将来負担比率（分子）の構造'!L$44</f>
        <v>76</v>
      </c>
      <c r="L63" s="166"/>
      <c r="M63" s="166"/>
      <c r="N63" s="166">
        <f>'将来負担比率（分子）の構造'!M$44</f>
        <v>69</v>
      </c>
      <c r="O63" s="166"/>
      <c r="P63" s="166"/>
    </row>
    <row r="64" spans="1:16" x14ac:dyDescent="0.15">
      <c r="A64" s="166" t="s">
        <v>33</v>
      </c>
      <c r="B64" s="166">
        <f>'将来負担比率（分子）の構造'!I$43</f>
        <v>2951</v>
      </c>
      <c r="C64" s="166"/>
      <c r="D64" s="166"/>
      <c r="E64" s="166">
        <f>'将来負担比率（分子）の構造'!J$43</f>
        <v>2802</v>
      </c>
      <c r="F64" s="166"/>
      <c r="G64" s="166"/>
      <c r="H64" s="166">
        <f>'将来負担比率（分子）の構造'!K$43</f>
        <v>2715</v>
      </c>
      <c r="I64" s="166"/>
      <c r="J64" s="166"/>
      <c r="K64" s="166">
        <f>'将来負担比率（分子）の構造'!L$43</f>
        <v>2600</v>
      </c>
      <c r="L64" s="166"/>
      <c r="M64" s="166"/>
      <c r="N64" s="166">
        <f>'将来負担比率（分子）の構造'!M$43</f>
        <v>2464</v>
      </c>
      <c r="O64" s="166"/>
      <c r="P64" s="166"/>
    </row>
    <row r="65" spans="1:16" x14ac:dyDescent="0.15">
      <c r="A65" s="166" t="s">
        <v>32</v>
      </c>
      <c r="B65" s="166">
        <f>'将来負担比率（分子）の構造'!I$42</f>
        <v>63</v>
      </c>
      <c r="C65" s="166"/>
      <c r="D65" s="166"/>
      <c r="E65" s="166">
        <f>'将来負担比率（分子）の構造'!J$42</f>
        <v>60</v>
      </c>
      <c r="F65" s="166"/>
      <c r="G65" s="166"/>
      <c r="H65" s="166">
        <f>'将来負担比率（分子）の構造'!K$42</f>
        <v>41</v>
      </c>
      <c r="I65" s="166"/>
      <c r="J65" s="166"/>
      <c r="K65" s="166">
        <f>'将来負担比率（分子）の構造'!L$42</f>
        <v>25</v>
      </c>
      <c r="L65" s="166"/>
      <c r="M65" s="166"/>
      <c r="N65" s="166">
        <f>'将来負担比率（分子）の構造'!M$42</f>
        <v>176</v>
      </c>
      <c r="O65" s="166"/>
      <c r="P65" s="166"/>
    </row>
    <row r="66" spans="1:16" x14ac:dyDescent="0.15">
      <c r="A66" s="166" t="s">
        <v>31</v>
      </c>
      <c r="B66" s="166">
        <f>'将来負担比率（分子）の構造'!I$41</f>
        <v>6294</v>
      </c>
      <c r="C66" s="166"/>
      <c r="D66" s="166"/>
      <c r="E66" s="166">
        <f>'将来負担比率（分子）の構造'!J$41</f>
        <v>7000</v>
      </c>
      <c r="F66" s="166"/>
      <c r="G66" s="166"/>
      <c r="H66" s="166">
        <f>'将来負担比率（分子）の構造'!K$41</f>
        <v>7145</v>
      </c>
      <c r="I66" s="166"/>
      <c r="J66" s="166"/>
      <c r="K66" s="166">
        <f>'将来負担比率（分子）の構造'!L$41</f>
        <v>7115</v>
      </c>
      <c r="L66" s="166"/>
      <c r="M66" s="166"/>
      <c r="N66" s="166">
        <f>'将来負担比率（分子）の構造'!M$41</f>
        <v>6757</v>
      </c>
      <c r="O66" s="166"/>
      <c r="P66" s="166"/>
    </row>
    <row r="67" spans="1:16" x14ac:dyDescent="0.15">
      <c r="A67" s="166" t="s">
        <v>75</v>
      </c>
      <c r="B67" s="166" t="e">
        <f>NA()</f>
        <v>#N/A</v>
      </c>
      <c r="C67" s="166">
        <f>IF(ISNUMBER('将来負担比率（分子）の構造'!I$53), IF('将来負担比率（分子）の構造'!I$53 &lt; 0, 0, '将来負担比率（分子）の構造'!I$53), NA())</f>
        <v>1039</v>
      </c>
      <c r="D67" s="166" t="e">
        <f>NA()</f>
        <v>#N/A</v>
      </c>
      <c r="E67" s="166" t="e">
        <f>NA()</f>
        <v>#N/A</v>
      </c>
      <c r="F67" s="166">
        <f>IF(ISNUMBER('将来負担比率（分子）の構造'!J$53), IF('将来負担比率（分子）の構造'!J$53 &lt; 0, 0, '将来負担比率（分子）の構造'!J$53), NA())</f>
        <v>1845</v>
      </c>
      <c r="G67" s="166" t="e">
        <f>NA()</f>
        <v>#N/A</v>
      </c>
      <c r="H67" s="166" t="e">
        <f>NA()</f>
        <v>#N/A</v>
      </c>
      <c r="I67" s="166">
        <f>IF(ISNUMBER('将来負担比率（分子）の構造'!K$53), IF('将来負担比率（分子）の構造'!K$53 &lt; 0, 0, '将来負担比率（分子）の構造'!K$53), NA())</f>
        <v>2008</v>
      </c>
      <c r="J67" s="166" t="e">
        <f>NA()</f>
        <v>#N/A</v>
      </c>
      <c r="K67" s="166" t="e">
        <f>NA()</f>
        <v>#N/A</v>
      </c>
      <c r="L67" s="166">
        <f>IF(ISNUMBER('将来負担比率（分子）の構造'!L$53), IF('将来負担比率（分子）の構造'!L$53 &lt; 0, 0, '将来負担比率（分子）の構造'!L$53), NA())</f>
        <v>1897</v>
      </c>
      <c r="M67" s="166" t="e">
        <f>NA()</f>
        <v>#N/A</v>
      </c>
      <c r="N67" s="166" t="e">
        <f>NA()</f>
        <v>#N/A</v>
      </c>
      <c r="O67" s="166">
        <f>IF(ISNUMBER('将来負担比率（分子）の構造'!M$53), IF('将来負担比率（分子）の構造'!M$53 &lt; 0, 0, '将来負担比率（分子）の構造'!M$53), NA())</f>
        <v>1310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682</v>
      </c>
      <c r="C72" s="170">
        <f>基金残高に係る経年分析!G55</f>
        <v>877</v>
      </c>
      <c r="D72" s="170">
        <f>基金残高に係る経年分析!H55</f>
        <v>1056</v>
      </c>
    </row>
    <row r="73" spans="1:16" x14ac:dyDescent="0.15">
      <c r="A73" s="169" t="s">
        <v>78</v>
      </c>
      <c r="B73" s="170">
        <f>基金残高に係る経年分析!F56</f>
        <v>217</v>
      </c>
      <c r="C73" s="170">
        <f>基金残高に係る経年分析!G56</f>
        <v>217</v>
      </c>
      <c r="D73" s="170">
        <f>基金残高に係る経年分析!H56</f>
        <v>253</v>
      </c>
    </row>
    <row r="74" spans="1:16" x14ac:dyDescent="0.15">
      <c r="A74" s="169" t="s">
        <v>79</v>
      </c>
      <c r="B74" s="170">
        <f>基金残高に係る経年分析!F57</f>
        <v>713</v>
      </c>
      <c r="C74" s="170">
        <f>基金残高に係る経年分析!G57</f>
        <v>770</v>
      </c>
      <c r="D74" s="170">
        <f>基金残高に係る経年分析!H57</f>
        <v>973</v>
      </c>
    </row>
  </sheetData>
  <sheetProtection algorithmName="SHA-512" hashValue="b3YLmIt9uuq+FEga8KhjTZ8uxTatRjACtWcAF6ZOAH6QpA04empkr5oqas8YgzJMx001HJHltcXUyAk9m7Jhlw==" saltValue="uFHvFQhwQaUGTRY3w5oe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49" t="s">
        <v>220</v>
      </c>
      <c r="DI1" s="750"/>
      <c r="DJ1" s="750"/>
      <c r="DK1" s="750"/>
      <c r="DL1" s="750"/>
      <c r="DM1" s="750"/>
      <c r="DN1" s="751"/>
      <c r="DO1" s="205"/>
      <c r="DP1" s="749" t="s">
        <v>221</v>
      </c>
      <c r="DQ1" s="750"/>
      <c r="DR1" s="750"/>
      <c r="DS1" s="750"/>
      <c r="DT1" s="750"/>
      <c r="DU1" s="750"/>
      <c r="DV1" s="750"/>
      <c r="DW1" s="750"/>
      <c r="DX1" s="750"/>
      <c r="DY1" s="750"/>
      <c r="DZ1" s="750"/>
      <c r="EA1" s="750"/>
      <c r="EB1" s="750"/>
      <c r="EC1" s="751"/>
      <c r="ED1" s="204"/>
      <c r="EE1" s="204"/>
      <c r="EF1" s="204"/>
      <c r="EG1" s="204"/>
      <c r="EH1" s="204"/>
      <c r="EI1" s="204"/>
      <c r="EJ1" s="204"/>
      <c r="EK1" s="204"/>
      <c r="EL1" s="204"/>
      <c r="EM1" s="204"/>
    </row>
    <row r="2" spans="2:143" ht="22.5" customHeight="1" x14ac:dyDescent="0.15">
      <c r="B2" s="206" t="s">
        <v>222</v>
      </c>
      <c r="R2" s="207"/>
      <c r="S2" s="207"/>
      <c r="T2" s="207"/>
      <c r="U2" s="207"/>
      <c r="V2" s="207"/>
      <c r="W2" s="207"/>
      <c r="X2" s="207"/>
      <c r="Y2" s="207"/>
      <c r="Z2" s="207"/>
      <c r="AA2" s="207"/>
      <c r="AB2" s="207"/>
      <c r="AC2" s="207"/>
      <c r="AE2" s="358"/>
      <c r="AF2" s="358"/>
      <c r="AG2" s="358"/>
      <c r="AH2" s="358"/>
      <c r="AI2" s="35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1" t="s">
        <v>223</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224</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225</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226</v>
      </c>
      <c r="S4" s="712"/>
      <c r="T4" s="712"/>
      <c r="U4" s="712"/>
      <c r="V4" s="712"/>
      <c r="W4" s="712"/>
      <c r="X4" s="712"/>
      <c r="Y4" s="713"/>
      <c r="Z4" s="711" t="s">
        <v>227</v>
      </c>
      <c r="AA4" s="712"/>
      <c r="AB4" s="712"/>
      <c r="AC4" s="713"/>
      <c r="AD4" s="711" t="s">
        <v>228</v>
      </c>
      <c r="AE4" s="712"/>
      <c r="AF4" s="712"/>
      <c r="AG4" s="712"/>
      <c r="AH4" s="712"/>
      <c r="AI4" s="712"/>
      <c r="AJ4" s="712"/>
      <c r="AK4" s="713"/>
      <c r="AL4" s="711" t="s">
        <v>227</v>
      </c>
      <c r="AM4" s="712"/>
      <c r="AN4" s="712"/>
      <c r="AO4" s="713"/>
      <c r="AP4" s="752" t="s">
        <v>229</v>
      </c>
      <c r="AQ4" s="752"/>
      <c r="AR4" s="752"/>
      <c r="AS4" s="752"/>
      <c r="AT4" s="752"/>
      <c r="AU4" s="752"/>
      <c r="AV4" s="752"/>
      <c r="AW4" s="752"/>
      <c r="AX4" s="752"/>
      <c r="AY4" s="752"/>
      <c r="AZ4" s="752"/>
      <c r="BA4" s="752"/>
      <c r="BB4" s="752"/>
      <c r="BC4" s="752"/>
      <c r="BD4" s="752"/>
      <c r="BE4" s="752"/>
      <c r="BF4" s="752"/>
      <c r="BG4" s="752" t="s">
        <v>230</v>
      </c>
      <c r="BH4" s="752"/>
      <c r="BI4" s="752"/>
      <c r="BJ4" s="752"/>
      <c r="BK4" s="752"/>
      <c r="BL4" s="752"/>
      <c r="BM4" s="752"/>
      <c r="BN4" s="752"/>
      <c r="BO4" s="752" t="s">
        <v>227</v>
      </c>
      <c r="BP4" s="752"/>
      <c r="BQ4" s="752"/>
      <c r="BR4" s="752"/>
      <c r="BS4" s="752" t="s">
        <v>231</v>
      </c>
      <c r="BT4" s="752"/>
      <c r="BU4" s="752"/>
      <c r="BV4" s="752"/>
      <c r="BW4" s="752"/>
      <c r="BX4" s="752"/>
      <c r="BY4" s="752"/>
      <c r="BZ4" s="752"/>
      <c r="CA4" s="752"/>
      <c r="CB4" s="752"/>
      <c r="CD4" s="711" t="s">
        <v>232</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233</v>
      </c>
      <c r="C5" s="709"/>
      <c r="D5" s="709"/>
      <c r="E5" s="709"/>
      <c r="F5" s="709"/>
      <c r="G5" s="709"/>
      <c r="H5" s="709"/>
      <c r="I5" s="709"/>
      <c r="J5" s="709"/>
      <c r="K5" s="709"/>
      <c r="L5" s="709"/>
      <c r="M5" s="709"/>
      <c r="N5" s="709"/>
      <c r="O5" s="709"/>
      <c r="P5" s="709"/>
      <c r="Q5" s="710"/>
      <c r="R5" s="705">
        <v>1290330</v>
      </c>
      <c r="S5" s="706"/>
      <c r="T5" s="706"/>
      <c r="U5" s="706"/>
      <c r="V5" s="706"/>
      <c r="W5" s="706"/>
      <c r="X5" s="706"/>
      <c r="Y5" s="734"/>
      <c r="Z5" s="747">
        <v>18.399999999999999</v>
      </c>
      <c r="AA5" s="747"/>
      <c r="AB5" s="747"/>
      <c r="AC5" s="747"/>
      <c r="AD5" s="748">
        <v>1290330</v>
      </c>
      <c r="AE5" s="748"/>
      <c r="AF5" s="748"/>
      <c r="AG5" s="748"/>
      <c r="AH5" s="748"/>
      <c r="AI5" s="748"/>
      <c r="AJ5" s="748"/>
      <c r="AK5" s="748"/>
      <c r="AL5" s="735">
        <v>33.799999999999997</v>
      </c>
      <c r="AM5" s="721"/>
      <c r="AN5" s="721"/>
      <c r="AO5" s="736"/>
      <c r="AP5" s="708" t="s">
        <v>234</v>
      </c>
      <c r="AQ5" s="709"/>
      <c r="AR5" s="709"/>
      <c r="AS5" s="709"/>
      <c r="AT5" s="709"/>
      <c r="AU5" s="709"/>
      <c r="AV5" s="709"/>
      <c r="AW5" s="709"/>
      <c r="AX5" s="709"/>
      <c r="AY5" s="709"/>
      <c r="AZ5" s="709"/>
      <c r="BA5" s="709"/>
      <c r="BB5" s="709"/>
      <c r="BC5" s="709"/>
      <c r="BD5" s="709"/>
      <c r="BE5" s="709"/>
      <c r="BF5" s="710"/>
      <c r="BG5" s="658">
        <v>1258833</v>
      </c>
      <c r="BH5" s="659"/>
      <c r="BI5" s="659"/>
      <c r="BJ5" s="659"/>
      <c r="BK5" s="659"/>
      <c r="BL5" s="659"/>
      <c r="BM5" s="659"/>
      <c r="BN5" s="660"/>
      <c r="BO5" s="684">
        <v>97.6</v>
      </c>
      <c r="BP5" s="684"/>
      <c r="BQ5" s="684"/>
      <c r="BR5" s="684"/>
      <c r="BS5" s="685">
        <v>5182</v>
      </c>
      <c r="BT5" s="685"/>
      <c r="BU5" s="685"/>
      <c r="BV5" s="685"/>
      <c r="BW5" s="685"/>
      <c r="BX5" s="685"/>
      <c r="BY5" s="685"/>
      <c r="BZ5" s="685"/>
      <c r="CA5" s="685"/>
      <c r="CB5" s="730"/>
      <c r="CD5" s="711" t="s">
        <v>229</v>
      </c>
      <c r="CE5" s="712"/>
      <c r="CF5" s="712"/>
      <c r="CG5" s="712"/>
      <c r="CH5" s="712"/>
      <c r="CI5" s="712"/>
      <c r="CJ5" s="712"/>
      <c r="CK5" s="712"/>
      <c r="CL5" s="712"/>
      <c r="CM5" s="712"/>
      <c r="CN5" s="712"/>
      <c r="CO5" s="712"/>
      <c r="CP5" s="712"/>
      <c r="CQ5" s="713"/>
      <c r="CR5" s="711" t="s">
        <v>235</v>
      </c>
      <c r="CS5" s="712"/>
      <c r="CT5" s="712"/>
      <c r="CU5" s="712"/>
      <c r="CV5" s="712"/>
      <c r="CW5" s="712"/>
      <c r="CX5" s="712"/>
      <c r="CY5" s="713"/>
      <c r="CZ5" s="711" t="s">
        <v>227</v>
      </c>
      <c r="DA5" s="712"/>
      <c r="DB5" s="712"/>
      <c r="DC5" s="713"/>
      <c r="DD5" s="711" t="s">
        <v>236</v>
      </c>
      <c r="DE5" s="712"/>
      <c r="DF5" s="712"/>
      <c r="DG5" s="712"/>
      <c r="DH5" s="712"/>
      <c r="DI5" s="712"/>
      <c r="DJ5" s="712"/>
      <c r="DK5" s="712"/>
      <c r="DL5" s="712"/>
      <c r="DM5" s="712"/>
      <c r="DN5" s="712"/>
      <c r="DO5" s="712"/>
      <c r="DP5" s="713"/>
      <c r="DQ5" s="711" t="s">
        <v>237</v>
      </c>
      <c r="DR5" s="712"/>
      <c r="DS5" s="712"/>
      <c r="DT5" s="712"/>
      <c r="DU5" s="712"/>
      <c r="DV5" s="712"/>
      <c r="DW5" s="712"/>
      <c r="DX5" s="712"/>
      <c r="DY5" s="712"/>
      <c r="DZ5" s="712"/>
      <c r="EA5" s="712"/>
      <c r="EB5" s="712"/>
      <c r="EC5" s="713"/>
    </row>
    <row r="6" spans="2:143" ht="11.25" customHeight="1" x14ac:dyDescent="0.15">
      <c r="B6" s="655" t="s">
        <v>238</v>
      </c>
      <c r="C6" s="656"/>
      <c r="D6" s="656"/>
      <c r="E6" s="656"/>
      <c r="F6" s="656"/>
      <c r="G6" s="656"/>
      <c r="H6" s="656"/>
      <c r="I6" s="656"/>
      <c r="J6" s="656"/>
      <c r="K6" s="656"/>
      <c r="L6" s="656"/>
      <c r="M6" s="656"/>
      <c r="N6" s="656"/>
      <c r="O6" s="656"/>
      <c r="P6" s="656"/>
      <c r="Q6" s="657"/>
      <c r="R6" s="658">
        <v>74107</v>
      </c>
      <c r="S6" s="659"/>
      <c r="T6" s="659"/>
      <c r="U6" s="659"/>
      <c r="V6" s="659"/>
      <c r="W6" s="659"/>
      <c r="X6" s="659"/>
      <c r="Y6" s="660"/>
      <c r="Z6" s="684">
        <v>1.1000000000000001</v>
      </c>
      <c r="AA6" s="684"/>
      <c r="AB6" s="684"/>
      <c r="AC6" s="684"/>
      <c r="AD6" s="685">
        <v>74107</v>
      </c>
      <c r="AE6" s="685"/>
      <c r="AF6" s="685"/>
      <c r="AG6" s="685"/>
      <c r="AH6" s="685"/>
      <c r="AI6" s="685"/>
      <c r="AJ6" s="685"/>
      <c r="AK6" s="685"/>
      <c r="AL6" s="661">
        <v>1.9</v>
      </c>
      <c r="AM6" s="662"/>
      <c r="AN6" s="662"/>
      <c r="AO6" s="686"/>
      <c r="AP6" s="655" t="s">
        <v>239</v>
      </c>
      <c r="AQ6" s="656"/>
      <c r="AR6" s="656"/>
      <c r="AS6" s="656"/>
      <c r="AT6" s="656"/>
      <c r="AU6" s="656"/>
      <c r="AV6" s="656"/>
      <c r="AW6" s="656"/>
      <c r="AX6" s="656"/>
      <c r="AY6" s="656"/>
      <c r="AZ6" s="656"/>
      <c r="BA6" s="656"/>
      <c r="BB6" s="656"/>
      <c r="BC6" s="656"/>
      <c r="BD6" s="656"/>
      <c r="BE6" s="656"/>
      <c r="BF6" s="657"/>
      <c r="BG6" s="658">
        <v>1258833</v>
      </c>
      <c r="BH6" s="659"/>
      <c r="BI6" s="659"/>
      <c r="BJ6" s="659"/>
      <c r="BK6" s="659"/>
      <c r="BL6" s="659"/>
      <c r="BM6" s="659"/>
      <c r="BN6" s="660"/>
      <c r="BO6" s="684">
        <v>97.6</v>
      </c>
      <c r="BP6" s="684"/>
      <c r="BQ6" s="684"/>
      <c r="BR6" s="684"/>
      <c r="BS6" s="685">
        <v>5182</v>
      </c>
      <c r="BT6" s="685"/>
      <c r="BU6" s="685"/>
      <c r="BV6" s="685"/>
      <c r="BW6" s="685"/>
      <c r="BX6" s="685"/>
      <c r="BY6" s="685"/>
      <c r="BZ6" s="685"/>
      <c r="CA6" s="685"/>
      <c r="CB6" s="730"/>
      <c r="CD6" s="708" t="s">
        <v>240</v>
      </c>
      <c r="CE6" s="709"/>
      <c r="CF6" s="709"/>
      <c r="CG6" s="709"/>
      <c r="CH6" s="709"/>
      <c r="CI6" s="709"/>
      <c r="CJ6" s="709"/>
      <c r="CK6" s="709"/>
      <c r="CL6" s="709"/>
      <c r="CM6" s="709"/>
      <c r="CN6" s="709"/>
      <c r="CO6" s="709"/>
      <c r="CP6" s="709"/>
      <c r="CQ6" s="710"/>
      <c r="CR6" s="658">
        <v>73296</v>
      </c>
      <c r="CS6" s="659"/>
      <c r="CT6" s="659"/>
      <c r="CU6" s="659"/>
      <c r="CV6" s="659"/>
      <c r="CW6" s="659"/>
      <c r="CX6" s="659"/>
      <c r="CY6" s="660"/>
      <c r="CZ6" s="735">
        <v>1.1000000000000001</v>
      </c>
      <c r="DA6" s="721"/>
      <c r="DB6" s="721"/>
      <c r="DC6" s="737"/>
      <c r="DD6" s="664" t="s">
        <v>131</v>
      </c>
      <c r="DE6" s="659"/>
      <c r="DF6" s="659"/>
      <c r="DG6" s="659"/>
      <c r="DH6" s="659"/>
      <c r="DI6" s="659"/>
      <c r="DJ6" s="659"/>
      <c r="DK6" s="659"/>
      <c r="DL6" s="659"/>
      <c r="DM6" s="659"/>
      <c r="DN6" s="659"/>
      <c r="DO6" s="659"/>
      <c r="DP6" s="660"/>
      <c r="DQ6" s="664">
        <v>73296</v>
      </c>
      <c r="DR6" s="659"/>
      <c r="DS6" s="659"/>
      <c r="DT6" s="659"/>
      <c r="DU6" s="659"/>
      <c r="DV6" s="659"/>
      <c r="DW6" s="659"/>
      <c r="DX6" s="659"/>
      <c r="DY6" s="659"/>
      <c r="DZ6" s="659"/>
      <c r="EA6" s="659"/>
      <c r="EB6" s="659"/>
      <c r="EC6" s="696"/>
    </row>
    <row r="7" spans="2:143" ht="11.25" customHeight="1" x14ac:dyDescent="0.15">
      <c r="B7" s="655" t="s">
        <v>241</v>
      </c>
      <c r="C7" s="656"/>
      <c r="D7" s="656"/>
      <c r="E7" s="656"/>
      <c r="F7" s="656"/>
      <c r="G7" s="656"/>
      <c r="H7" s="656"/>
      <c r="I7" s="656"/>
      <c r="J7" s="656"/>
      <c r="K7" s="656"/>
      <c r="L7" s="656"/>
      <c r="M7" s="656"/>
      <c r="N7" s="656"/>
      <c r="O7" s="656"/>
      <c r="P7" s="656"/>
      <c r="Q7" s="657"/>
      <c r="R7" s="658">
        <v>623</v>
      </c>
      <c r="S7" s="659"/>
      <c r="T7" s="659"/>
      <c r="U7" s="659"/>
      <c r="V7" s="659"/>
      <c r="W7" s="659"/>
      <c r="X7" s="659"/>
      <c r="Y7" s="660"/>
      <c r="Z7" s="684">
        <v>0</v>
      </c>
      <c r="AA7" s="684"/>
      <c r="AB7" s="684"/>
      <c r="AC7" s="684"/>
      <c r="AD7" s="685">
        <v>623</v>
      </c>
      <c r="AE7" s="685"/>
      <c r="AF7" s="685"/>
      <c r="AG7" s="685"/>
      <c r="AH7" s="685"/>
      <c r="AI7" s="685"/>
      <c r="AJ7" s="685"/>
      <c r="AK7" s="685"/>
      <c r="AL7" s="661">
        <v>0</v>
      </c>
      <c r="AM7" s="662"/>
      <c r="AN7" s="662"/>
      <c r="AO7" s="686"/>
      <c r="AP7" s="655" t="s">
        <v>242</v>
      </c>
      <c r="AQ7" s="656"/>
      <c r="AR7" s="656"/>
      <c r="AS7" s="656"/>
      <c r="AT7" s="656"/>
      <c r="AU7" s="656"/>
      <c r="AV7" s="656"/>
      <c r="AW7" s="656"/>
      <c r="AX7" s="656"/>
      <c r="AY7" s="656"/>
      <c r="AZ7" s="656"/>
      <c r="BA7" s="656"/>
      <c r="BB7" s="656"/>
      <c r="BC7" s="656"/>
      <c r="BD7" s="656"/>
      <c r="BE7" s="656"/>
      <c r="BF7" s="657"/>
      <c r="BG7" s="658">
        <v>410798</v>
      </c>
      <c r="BH7" s="659"/>
      <c r="BI7" s="659"/>
      <c r="BJ7" s="659"/>
      <c r="BK7" s="659"/>
      <c r="BL7" s="659"/>
      <c r="BM7" s="659"/>
      <c r="BN7" s="660"/>
      <c r="BO7" s="684">
        <v>31.8</v>
      </c>
      <c r="BP7" s="684"/>
      <c r="BQ7" s="684"/>
      <c r="BR7" s="684"/>
      <c r="BS7" s="685">
        <v>5182</v>
      </c>
      <c r="BT7" s="685"/>
      <c r="BU7" s="685"/>
      <c r="BV7" s="685"/>
      <c r="BW7" s="685"/>
      <c r="BX7" s="685"/>
      <c r="BY7" s="685"/>
      <c r="BZ7" s="685"/>
      <c r="CA7" s="685"/>
      <c r="CB7" s="730"/>
      <c r="CD7" s="655" t="s">
        <v>243</v>
      </c>
      <c r="CE7" s="656"/>
      <c r="CF7" s="656"/>
      <c r="CG7" s="656"/>
      <c r="CH7" s="656"/>
      <c r="CI7" s="656"/>
      <c r="CJ7" s="656"/>
      <c r="CK7" s="656"/>
      <c r="CL7" s="656"/>
      <c r="CM7" s="656"/>
      <c r="CN7" s="656"/>
      <c r="CO7" s="656"/>
      <c r="CP7" s="656"/>
      <c r="CQ7" s="657"/>
      <c r="CR7" s="658">
        <v>1644665</v>
      </c>
      <c r="CS7" s="659"/>
      <c r="CT7" s="659"/>
      <c r="CU7" s="659"/>
      <c r="CV7" s="659"/>
      <c r="CW7" s="659"/>
      <c r="CX7" s="659"/>
      <c r="CY7" s="660"/>
      <c r="CZ7" s="684">
        <v>24</v>
      </c>
      <c r="DA7" s="684"/>
      <c r="DB7" s="684"/>
      <c r="DC7" s="684"/>
      <c r="DD7" s="664">
        <v>17556</v>
      </c>
      <c r="DE7" s="659"/>
      <c r="DF7" s="659"/>
      <c r="DG7" s="659"/>
      <c r="DH7" s="659"/>
      <c r="DI7" s="659"/>
      <c r="DJ7" s="659"/>
      <c r="DK7" s="659"/>
      <c r="DL7" s="659"/>
      <c r="DM7" s="659"/>
      <c r="DN7" s="659"/>
      <c r="DO7" s="659"/>
      <c r="DP7" s="660"/>
      <c r="DQ7" s="664">
        <v>850950</v>
      </c>
      <c r="DR7" s="659"/>
      <c r="DS7" s="659"/>
      <c r="DT7" s="659"/>
      <c r="DU7" s="659"/>
      <c r="DV7" s="659"/>
      <c r="DW7" s="659"/>
      <c r="DX7" s="659"/>
      <c r="DY7" s="659"/>
      <c r="DZ7" s="659"/>
      <c r="EA7" s="659"/>
      <c r="EB7" s="659"/>
      <c r="EC7" s="696"/>
    </row>
    <row r="8" spans="2:143" ht="11.25" customHeight="1" x14ac:dyDescent="0.15">
      <c r="B8" s="655" t="s">
        <v>244</v>
      </c>
      <c r="C8" s="656"/>
      <c r="D8" s="656"/>
      <c r="E8" s="656"/>
      <c r="F8" s="656"/>
      <c r="G8" s="656"/>
      <c r="H8" s="656"/>
      <c r="I8" s="656"/>
      <c r="J8" s="656"/>
      <c r="K8" s="656"/>
      <c r="L8" s="656"/>
      <c r="M8" s="656"/>
      <c r="N8" s="656"/>
      <c r="O8" s="656"/>
      <c r="P8" s="656"/>
      <c r="Q8" s="657"/>
      <c r="R8" s="658">
        <v>4875</v>
      </c>
      <c r="S8" s="659"/>
      <c r="T8" s="659"/>
      <c r="U8" s="659"/>
      <c r="V8" s="659"/>
      <c r="W8" s="659"/>
      <c r="X8" s="659"/>
      <c r="Y8" s="660"/>
      <c r="Z8" s="684">
        <v>0.1</v>
      </c>
      <c r="AA8" s="684"/>
      <c r="AB8" s="684"/>
      <c r="AC8" s="684"/>
      <c r="AD8" s="685">
        <v>4875</v>
      </c>
      <c r="AE8" s="685"/>
      <c r="AF8" s="685"/>
      <c r="AG8" s="685"/>
      <c r="AH8" s="685"/>
      <c r="AI8" s="685"/>
      <c r="AJ8" s="685"/>
      <c r="AK8" s="685"/>
      <c r="AL8" s="661">
        <v>0.1</v>
      </c>
      <c r="AM8" s="662"/>
      <c r="AN8" s="662"/>
      <c r="AO8" s="686"/>
      <c r="AP8" s="655" t="s">
        <v>245</v>
      </c>
      <c r="AQ8" s="656"/>
      <c r="AR8" s="656"/>
      <c r="AS8" s="656"/>
      <c r="AT8" s="656"/>
      <c r="AU8" s="656"/>
      <c r="AV8" s="656"/>
      <c r="AW8" s="656"/>
      <c r="AX8" s="656"/>
      <c r="AY8" s="656"/>
      <c r="AZ8" s="656"/>
      <c r="BA8" s="656"/>
      <c r="BB8" s="656"/>
      <c r="BC8" s="656"/>
      <c r="BD8" s="656"/>
      <c r="BE8" s="656"/>
      <c r="BF8" s="657"/>
      <c r="BG8" s="658">
        <v>18733</v>
      </c>
      <c r="BH8" s="659"/>
      <c r="BI8" s="659"/>
      <c r="BJ8" s="659"/>
      <c r="BK8" s="659"/>
      <c r="BL8" s="659"/>
      <c r="BM8" s="659"/>
      <c r="BN8" s="660"/>
      <c r="BO8" s="684">
        <v>1.5</v>
      </c>
      <c r="BP8" s="684"/>
      <c r="BQ8" s="684"/>
      <c r="BR8" s="684"/>
      <c r="BS8" s="685" t="s">
        <v>131</v>
      </c>
      <c r="BT8" s="685"/>
      <c r="BU8" s="685"/>
      <c r="BV8" s="685"/>
      <c r="BW8" s="685"/>
      <c r="BX8" s="685"/>
      <c r="BY8" s="685"/>
      <c r="BZ8" s="685"/>
      <c r="CA8" s="685"/>
      <c r="CB8" s="730"/>
      <c r="CD8" s="655" t="s">
        <v>246</v>
      </c>
      <c r="CE8" s="656"/>
      <c r="CF8" s="656"/>
      <c r="CG8" s="656"/>
      <c r="CH8" s="656"/>
      <c r="CI8" s="656"/>
      <c r="CJ8" s="656"/>
      <c r="CK8" s="656"/>
      <c r="CL8" s="656"/>
      <c r="CM8" s="656"/>
      <c r="CN8" s="656"/>
      <c r="CO8" s="656"/>
      <c r="CP8" s="656"/>
      <c r="CQ8" s="657"/>
      <c r="CR8" s="658">
        <v>1386755</v>
      </c>
      <c r="CS8" s="659"/>
      <c r="CT8" s="659"/>
      <c r="CU8" s="659"/>
      <c r="CV8" s="659"/>
      <c r="CW8" s="659"/>
      <c r="CX8" s="659"/>
      <c r="CY8" s="660"/>
      <c r="CZ8" s="684">
        <v>20.2</v>
      </c>
      <c r="DA8" s="684"/>
      <c r="DB8" s="684"/>
      <c r="DC8" s="684"/>
      <c r="DD8" s="664">
        <v>5808</v>
      </c>
      <c r="DE8" s="659"/>
      <c r="DF8" s="659"/>
      <c r="DG8" s="659"/>
      <c r="DH8" s="659"/>
      <c r="DI8" s="659"/>
      <c r="DJ8" s="659"/>
      <c r="DK8" s="659"/>
      <c r="DL8" s="659"/>
      <c r="DM8" s="659"/>
      <c r="DN8" s="659"/>
      <c r="DO8" s="659"/>
      <c r="DP8" s="660"/>
      <c r="DQ8" s="664">
        <v>748970</v>
      </c>
      <c r="DR8" s="659"/>
      <c r="DS8" s="659"/>
      <c r="DT8" s="659"/>
      <c r="DU8" s="659"/>
      <c r="DV8" s="659"/>
      <c r="DW8" s="659"/>
      <c r="DX8" s="659"/>
      <c r="DY8" s="659"/>
      <c r="DZ8" s="659"/>
      <c r="EA8" s="659"/>
      <c r="EB8" s="659"/>
      <c r="EC8" s="696"/>
    </row>
    <row r="9" spans="2:143" ht="11.25" customHeight="1" x14ac:dyDescent="0.15">
      <c r="B9" s="655" t="s">
        <v>247</v>
      </c>
      <c r="C9" s="656"/>
      <c r="D9" s="656"/>
      <c r="E9" s="656"/>
      <c r="F9" s="656"/>
      <c r="G9" s="656"/>
      <c r="H9" s="656"/>
      <c r="I9" s="656"/>
      <c r="J9" s="656"/>
      <c r="K9" s="656"/>
      <c r="L9" s="656"/>
      <c r="M9" s="656"/>
      <c r="N9" s="656"/>
      <c r="O9" s="656"/>
      <c r="P9" s="656"/>
      <c r="Q9" s="657"/>
      <c r="R9" s="658">
        <v>5267</v>
      </c>
      <c r="S9" s="659"/>
      <c r="T9" s="659"/>
      <c r="U9" s="659"/>
      <c r="V9" s="659"/>
      <c r="W9" s="659"/>
      <c r="X9" s="659"/>
      <c r="Y9" s="660"/>
      <c r="Z9" s="684">
        <v>0.1</v>
      </c>
      <c r="AA9" s="684"/>
      <c r="AB9" s="684"/>
      <c r="AC9" s="684"/>
      <c r="AD9" s="685">
        <v>5267</v>
      </c>
      <c r="AE9" s="685"/>
      <c r="AF9" s="685"/>
      <c r="AG9" s="685"/>
      <c r="AH9" s="685"/>
      <c r="AI9" s="685"/>
      <c r="AJ9" s="685"/>
      <c r="AK9" s="685"/>
      <c r="AL9" s="661">
        <v>0.1</v>
      </c>
      <c r="AM9" s="662"/>
      <c r="AN9" s="662"/>
      <c r="AO9" s="686"/>
      <c r="AP9" s="655" t="s">
        <v>248</v>
      </c>
      <c r="AQ9" s="656"/>
      <c r="AR9" s="656"/>
      <c r="AS9" s="656"/>
      <c r="AT9" s="656"/>
      <c r="AU9" s="656"/>
      <c r="AV9" s="656"/>
      <c r="AW9" s="656"/>
      <c r="AX9" s="656"/>
      <c r="AY9" s="656"/>
      <c r="AZ9" s="656"/>
      <c r="BA9" s="656"/>
      <c r="BB9" s="656"/>
      <c r="BC9" s="656"/>
      <c r="BD9" s="656"/>
      <c r="BE9" s="656"/>
      <c r="BF9" s="657"/>
      <c r="BG9" s="658">
        <v>323046</v>
      </c>
      <c r="BH9" s="659"/>
      <c r="BI9" s="659"/>
      <c r="BJ9" s="659"/>
      <c r="BK9" s="659"/>
      <c r="BL9" s="659"/>
      <c r="BM9" s="659"/>
      <c r="BN9" s="660"/>
      <c r="BO9" s="684">
        <v>25</v>
      </c>
      <c r="BP9" s="684"/>
      <c r="BQ9" s="684"/>
      <c r="BR9" s="684"/>
      <c r="BS9" s="685" t="s">
        <v>131</v>
      </c>
      <c r="BT9" s="685"/>
      <c r="BU9" s="685"/>
      <c r="BV9" s="685"/>
      <c r="BW9" s="685"/>
      <c r="BX9" s="685"/>
      <c r="BY9" s="685"/>
      <c r="BZ9" s="685"/>
      <c r="CA9" s="685"/>
      <c r="CB9" s="730"/>
      <c r="CD9" s="655" t="s">
        <v>249</v>
      </c>
      <c r="CE9" s="656"/>
      <c r="CF9" s="656"/>
      <c r="CG9" s="656"/>
      <c r="CH9" s="656"/>
      <c r="CI9" s="656"/>
      <c r="CJ9" s="656"/>
      <c r="CK9" s="656"/>
      <c r="CL9" s="656"/>
      <c r="CM9" s="656"/>
      <c r="CN9" s="656"/>
      <c r="CO9" s="656"/>
      <c r="CP9" s="656"/>
      <c r="CQ9" s="657"/>
      <c r="CR9" s="658">
        <v>453608</v>
      </c>
      <c r="CS9" s="659"/>
      <c r="CT9" s="659"/>
      <c r="CU9" s="659"/>
      <c r="CV9" s="659"/>
      <c r="CW9" s="659"/>
      <c r="CX9" s="659"/>
      <c r="CY9" s="660"/>
      <c r="CZ9" s="684">
        <v>6.6</v>
      </c>
      <c r="DA9" s="684"/>
      <c r="DB9" s="684"/>
      <c r="DC9" s="684"/>
      <c r="DD9" s="664">
        <v>11757</v>
      </c>
      <c r="DE9" s="659"/>
      <c r="DF9" s="659"/>
      <c r="DG9" s="659"/>
      <c r="DH9" s="659"/>
      <c r="DI9" s="659"/>
      <c r="DJ9" s="659"/>
      <c r="DK9" s="659"/>
      <c r="DL9" s="659"/>
      <c r="DM9" s="659"/>
      <c r="DN9" s="659"/>
      <c r="DO9" s="659"/>
      <c r="DP9" s="660"/>
      <c r="DQ9" s="664">
        <v>220957</v>
      </c>
      <c r="DR9" s="659"/>
      <c r="DS9" s="659"/>
      <c r="DT9" s="659"/>
      <c r="DU9" s="659"/>
      <c r="DV9" s="659"/>
      <c r="DW9" s="659"/>
      <c r="DX9" s="659"/>
      <c r="DY9" s="659"/>
      <c r="DZ9" s="659"/>
      <c r="EA9" s="659"/>
      <c r="EB9" s="659"/>
      <c r="EC9" s="696"/>
    </row>
    <row r="10" spans="2:143" ht="11.25" customHeight="1" x14ac:dyDescent="0.15">
      <c r="B10" s="655" t="s">
        <v>250</v>
      </c>
      <c r="C10" s="656"/>
      <c r="D10" s="656"/>
      <c r="E10" s="656"/>
      <c r="F10" s="656"/>
      <c r="G10" s="656"/>
      <c r="H10" s="656"/>
      <c r="I10" s="656"/>
      <c r="J10" s="656"/>
      <c r="K10" s="656"/>
      <c r="L10" s="656"/>
      <c r="M10" s="656"/>
      <c r="N10" s="656"/>
      <c r="O10" s="656"/>
      <c r="P10" s="656"/>
      <c r="Q10" s="657"/>
      <c r="R10" s="658" t="s">
        <v>131</v>
      </c>
      <c r="S10" s="659"/>
      <c r="T10" s="659"/>
      <c r="U10" s="659"/>
      <c r="V10" s="659"/>
      <c r="W10" s="659"/>
      <c r="X10" s="659"/>
      <c r="Y10" s="660"/>
      <c r="Z10" s="684" t="s">
        <v>131</v>
      </c>
      <c r="AA10" s="684"/>
      <c r="AB10" s="684"/>
      <c r="AC10" s="684"/>
      <c r="AD10" s="685" t="s">
        <v>131</v>
      </c>
      <c r="AE10" s="685"/>
      <c r="AF10" s="685"/>
      <c r="AG10" s="685"/>
      <c r="AH10" s="685"/>
      <c r="AI10" s="685"/>
      <c r="AJ10" s="685"/>
      <c r="AK10" s="685"/>
      <c r="AL10" s="661" t="s">
        <v>131</v>
      </c>
      <c r="AM10" s="662"/>
      <c r="AN10" s="662"/>
      <c r="AO10" s="686"/>
      <c r="AP10" s="655" t="s">
        <v>251</v>
      </c>
      <c r="AQ10" s="656"/>
      <c r="AR10" s="656"/>
      <c r="AS10" s="656"/>
      <c r="AT10" s="656"/>
      <c r="AU10" s="656"/>
      <c r="AV10" s="656"/>
      <c r="AW10" s="656"/>
      <c r="AX10" s="656"/>
      <c r="AY10" s="656"/>
      <c r="AZ10" s="656"/>
      <c r="BA10" s="656"/>
      <c r="BB10" s="656"/>
      <c r="BC10" s="656"/>
      <c r="BD10" s="656"/>
      <c r="BE10" s="656"/>
      <c r="BF10" s="657"/>
      <c r="BG10" s="658">
        <v>50866</v>
      </c>
      <c r="BH10" s="659"/>
      <c r="BI10" s="659"/>
      <c r="BJ10" s="659"/>
      <c r="BK10" s="659"/>
      <c r="BL10" s="659"/>
      <c r="BM10" s="659"/>
      <c r="BN10" s="660"/>
      <c r="BO10" s="684">
        <v>3.9</v>
      </c>
      <c r="BP10" s="684"/>
      <c r="BQ10" s="684"/>
      <c r="BR10" s="684"/>
      <c r="BS10" s="685" t="s">
        <v>131</v>
      </c>
      <c r="BT10" s="685"/>
      <c r="BU10" s="685"/>
      <c r="BV10" s="685"/>
      <c r="BW10" s="685"/>
      <c r="BX10" s="685"/>
      <c r="BY10" s="685"/>
      <c r="BZ10" s="685"/>
      <c r="CA10" s="685"/>
      <c r="CB10" s="730"/>
      <c r="CD10" s="655" t="s">
        <v>252</v>
      </c>
      <c r="CE10" s="656"/>
      <c r="CF10" s="656"/>
      <c r="CG10" s="656"/>
      <c r="CH10" s="656"/>
      <c r="CI10" s="656"/>
      <c r="CJ10" s="656"/>
      <c r="CK10" s="656"/>
      <c r="CL10" s="656"/>
      <c r="CM10" s="656"/>
      <c r="CN10" s="656"/>
      <c r="CO10" s="656"/>
      <c r="CP10" s="656"/>
      <c r="CQ10" s="657"/>
      <c r="CR10" s="658" t="s">
        <v>131</v>
      </c>
      <c r="CS10" s="659"/>
      <c r="CT10" s="659"/>
      <c r="CU10" s="659"/>
      <c r="CV10" s="659"/>
      <c r="CW10" s="659"/>
      <c r="CX10" s="659"/>
      <c r="CY10" s="660"/>
      <c r="CZ10" s="684" t="s">
        <v>131</v>
      </c>
      <c r="DA10" s="684"/>
      <c r="DB10" s="684"/>
      <c r="DC10" s="684"/>
      <c r="DD10" s="664" t="s">
        <v>131</v>
      </c>
      <c r="DE10" s="659"/>
      <c r="DF10" s="659"/>
      <c r="DG10" s="659"/>
      <c r="DH10" s="659"/>
      <c r="DI10" s="659"/>
      <c r="DJ10" s="659"/>
      <c r="DK10" s="659"/>
      <c r="DL10" s="659"/>
      <c r="DM10" s="659"/>
      <c r="DN10" s="659"/>
      <c r="DO10" s="659"/>
      <c r="DP10" s="660"/>
      <c r="DQ10" s="664" t="s">
        <v>131</v>
      </c>
      <c r="DR10" s="659"/>
      <c r="DS10" s="659"/>
      <c r="DT10" s="659"/>
      <c r="DU10" s="659"/>
      <c r="DV10" s="659"/>
      <c r="DW10" s="659"/>
      <c r="DX10" s="659"/>
      <c r="DY10" s="659"/>
      <c r="DZ10" s="659"/>
      <c r="EA10" s="659"/>
      <c r="EB10" s="659"/>
      <c r="EC10" s="696"/>
    </row>
    <row r="11" spans="2:143" ht="11.25" customHeight="1" x14ac:dyDescent="0.15">
      <c r="B11" s="655" t="s">
        <v>253</v>
      </c>
      <c r="C11" s="656"/>
      <c r="D11" s="656"/>
      <c r="E11" s="656"/>
      <c r="F11" s="656"/>
      <c r="G11" s="656"/>
      <c r="H11" s="656"/>
      <c r="I11" s="656"/>
      <c r="J11" s="656"/>
      <c r="K11" s="656"/>
      <c r="L11" s="656"/>
      <c r="M11" s="656"/>
      <c r="N11" s="656"/>
      <c r="O11" s="656"/>
      <c r="P11" s="656"/>
      <c r="Q11" s="657"/>
      <c r="R11" s="658">
        <v>241832</v>
      </c>
      <c r="S11" s="659"/>
      <c r="T11" s="659"/>
      <c r="U11" s="659"/>
      <c r="V11" s="659"/>
      <c r="W11" s="659"/>
      <c r="X11" s="659"/>
      <c r="Y11" s="660"/>
      <c r="Z11" s="661">
        <v>3.5</v>
      </c>
      <c r="AA11" s="662"/>
      <c r="AB11" s="662"/>
      <c r="AC11" s="663"/>
      <c r="AD11" s="664">
        <v>241832</v>
      </c>
      <c r="AE11" s="659"/>
      <c r="AF11" s="659"/>
      <c r="AG11" s="659"/>
      <c r="AH11" s="659"/>
      <c r="AI11" s="659"/>
      <c r="AJ11" s="659"/>
      <c r="AK11" s="660"/>
      <c r="AL11" s="661">
        <v>6.3</v>
      </c>
      <c r="AM11" s="662"/>
      <c r="AN11" s="662"/>
      <c r="AO11" s="686"/>
      <c r="AP11" s="655" t="s">
        <v>254</v>
      </c>
      <c r="AQ11" s="656"/>
      <c r="AR11" s="656"/>
      <c r="AS11" s="656"/>
      <c r="AT11" s="656"/>
      <c r="AU11" s="656"/>
      <c r="AV11" s="656"/>
      <c r="AW11" s="656"/>
      <c r="AX11" s="656"/>
      <c r="AY11" s="656"/>
      <c r="AZ11" s="656"/>
      <c r="BA11" s="656"/>
      <c r="BB11" s="656"/>
      <c r="BC11" s="656"/>
      <c r="BD11" s="656"/>
      <c r="BE11" s="656"/>
      <c r="BF11" s="657"/>
      <c r="BG11" s="658">
        <v>18153</v>
      </c>
      <c r="BH11" s="659"/>
      <c r="BI11" s="659"/>
      <c r="BJ11" s="659"/>
      <c r="BK11" s="659"/>
      <c r="BL11" s="659"/>
      <c r="BM11" s="659"/>
      <c r="BN11" s="660"/>
      <c r="BO11" s="684">
        <v>1.4</v>
      </c>
      <c r="BP11" s="684"/>
      <c r="BQ11" s="684"/>
      <c r="BR11" s="684"/>
      <c r="BS11" s="685">
        <v>5182</v>
      </c>
      <c r="BT11" s="685"/>
      <c r="BU11" s="685"/>
      <c r="BV11" s="685"/>
      <c r="BW11" s="685"/>
      <c r="BX11" s="685"/>
      <c r="BY11" s="685"/>
      <c r="BZ11" s="685"/>
      <c r="CA11" s="685"/>
      <c r="CB11" s="730"/>
      <c r="CD11" s="655" t="s">
        <v>255</v>
      </c>
      <c r="CE11" s="656"/>
      <c r="CF11" s="656"/>
      <c r="CG11" s="656"/>
      <c r="CH11" s="656"/>
      <c r="CI11" s="656"/>
      <c r="CJ11" s="656"/>
      <c r="CK11" s="656"/>
      <c r="CL11" s="656"/>
      <c r="CM11" s="656"/>
      <c r="CN11" s="656"/>
      <c r="CO11" s="656"/>
      <c r="CP11" s="656"/>
      <c r="CQ11" s="657"/>
      <c r="CR11" s="658">
        <v>246924</v>
      </c>
      <c r="CS11" s="659"/>
      <c r="CT11" s="659"/>
      <c r="CU11" s="659"/>
      <c r="CV11" s="659"/>
      <c r="CW11" s="659"/>
      <c r="CX11" s="659"/>
      <c r="CY11" s="660"/>
      <c r="CZ11" s="684">
        <v>3.6</v>
      </c>
      <c r="DA11" s="684"/>
      <c r="DB11" s="684"/>
      <c r="DC11" s="684"/>
      <c r="DD11" s="664">
        <v>73020</v>
      </c>
      <c r="DE11" s="659"/>
      <c r="DF11" s="659"/>
      <c r="DG11" s="659"/>
      <c r="DH11" s="659"/>
      <c r="DI11" s="659"/>
      <c r="DJ11" s="659"/>
      <c r="DK11" s="659"/>
      <c r="DL11" s="659"/>
      <c r="DM11" s="659"/>
      <c r="DN11" s="659"/>
      <c r="DO11" s="659"/>
      <c r="DP11" s="660"/>
      <c r="DQ11" s="664">
        <v>97748</v>
      </c>
      <c r="DR11" s="659"/>
      <c r="DS11" s="659"/>
      <c r="DT11" s="659"/>
      <c r="DU11" s="659"/>
      <c r="DV11" s="659"/>
      <c r="DW11" s="659"/>
      <c r="DX11" s="659"/>
      <c r="DY11" s="659"/>
      <c r="DZ11" s="659"/>
      <c r="EA11" s="659"/>
      <c r="EB11" s="659"/>
      <c r="EC11" s="696"/>
    </row>
    <row r="12" spans="2:143" ht="11.25" customHeight="1" x14ac:dyDescent="0.15">
      <c r="B12" s="655" t="s">
        <v>256</v>
      </c>
      <c r="C12" s="656"/>
      <c r="D12" s="656"/>
      <c r="E12" s="656"/>
      <c r="F12" s="656"/>
      <c r="G12" s="656"/>
      <c r="H12" s="656"/>
      <c r="I12" s="656"/>
      <c r="J12" s="656"/>
      <c r="K12" s="656"/>
      <c r="L12" s="656"/>
      <c r="M12" s="656"/>
      <c r="N12" s="656"/>
      <c r="O12" s="656"/>
      <c r="P12" s="656"/>
      <c r="Q12" s="657"/>
      <c r="R12" s="658" t="s">
        <v>131</v>
      </c>
      <c r="S12" s="659"/>
      <c r="T12" s="659"/>
      <c r="U12" s="659"/>
      <c r="V12" s="659"/>
      <c r="W12" s="659"/>
      <c r="X12" s="659"/>
      <c r="Y12" s="660"/>
      <c r="Z12" s="684" t="s">
        <v>131</v>
      </c>
      <c r="AA12" s="684"/>
      <c r="AB12" s="684"/>
      <c r="AC12" s="684"/>
      <c r="AD12" s="685" t="s">
        <v>131</v>
      </c>
      <c r="AE12" s="685"/>
      <c r="AF12" s="685"/>
      <c r="AG12" s="685"/>
      <c r="AH12" s="685"/>
      <c r="AI12" s="685"/>
      <c r="AJ12" s="685"/>
      <c r="AK12" s="685"/>
      <c r="AL12" s="661" t="s">
        <v>131</v>
      </c>
      <c r="AM12" s="662"/>
      <c r="AN12" s="662"/>
      <c r="AO12" s="686"/>
      <c r="AP12" s="655" t="s">
        <v>257</v>
      </c>
      <c r="AQ12" s="656"/>
      <c r="AR12" s="656"/>
      <c r="AS12" s="656"/>
      <c r="AT12" s="656"/>
      <c r="AU12" s="656"/>
      <c r="AV12" s="656"/>
      <c r="AW12" s="656"/>
      <c r="AX12" s="656"/>
      <c r="AY12" s="656"/>
      <c r="AZ12" s="656"/>
      <c r="BA12" s="656"/>
      <c r="BB12" s="656"/>
      <c r="BC12" s="656"/>
      <c r="BD12" s="656"/>
      <c r="BE12" s="656"/>
      <c r="BF12" s="657"/>
      <c r="BG12" s="658">
        <v>747232</v>
      </c>
      <c r="BH12" s="659"/>
      <c r="BI12" s="659"/>
      <c r="BJ12" s="659"/>
      <c r="BK12" s="659"/>
      <c r="BL12" s="659"/>
      <c r="BM12" s="659"/>
      <c r="BN12" s="660"/>
      <c r="BO12" s="684">
        <v>57.9</v>
      </c>
      <c r="BP12" s="684"/>
      <c r="BQ12" s="684"/>
      <c r="BR12" s="684"/>
      <c r="BS12" s="685" t="s">
        <v>131</v>
      </c>
      <c r="BT12" s="685"/>
      <c r="BU12" s="685"/>
      <c r="BV12" s="685"/>
      <c r="BW12" s="685"/>
      <c r="BX12" s="685"/>
      <c r="BY12" s="685"/>
      <c r="BZ12" s="685"/>
      <c r="CA12" s="685"/>
      <c r="CB12" s="730"/>
      <c r="CD12" s="655" t="s">
        <v>258</v>
      </c>
      <c r="CE12" s="656"/>
      <c r="CF12" s="656"/>
      <c r="CG12" s="656"/>
      <c r="CH12" s="656"/>
      <c r="CI12" s="656"/>
      <c r="CJ12" s="656"/>
      <c r="CK12" s="656"/>
      <c r="CL12" s="656"/>
      <c r="CM12" s="656"/>
      <c r="CN12" s="656"/>
      <c r="CO12" s="656"/>
      <c r="CP12" s="656"/>
      <c r="CQ12" s="657"/>
      <c r="CR12" s="658">
        <v>540592</v>
      </c>
      <c r="CS12" s="659"/>
      <c r="CT12" s="659"/>
      <c r="CU12" s="659"/>
      <c r="CV12" s="659"/>
      <c r="CW12" s="659"/>
      <c r="CX12" s="659"/>
      <c r="CY12" s="660"/>
      <c r="CZ12" s="684">
        <v>7.9</v>
      </c>
      <c r="DA12" s="684"/>
      <c r="DB12" s="684"/>
      <c r="DC12" s="684"/>
      <c r="DD12" s="664">
        <v>27753</v>
      </c>
      <c r="DE12" s="659"/>
      <c r="DF12" s="659"/>
      <c r="DG12" s="659"/>
      <c r="DH12" s="659"/>
      <c r="DI12" s="659"/>
      <c r="DJ12" s="659"/>
      <c r="DK12" s="659"/>
      <c r="DL12" s="659"/>
      <c r="DM12" s="659"/>
      <c r="DN12" s="659"/>
      <c r="DO12" s="659"/>
      <c r="DP12" s="660"/>
      <c r="DQ12" s="664">
        <v>301778</v>
      </c>
      <c r="DR12" s="659"/>
      <c r="DS12" s="659"/>
      <c r="DT12" s="659"/>
      <c r="DU12" s="659"/>
      <c r="DV12" s="659"/>
      <c r="DW12" s="659"/>
      <c r="DX12" s="659"/>
      <c r="DY12" s="659"/>
      <c r="DZ12" s="659"/>
      <c r="EA12" s="659"/>
      <c r="EB12" s="659"/>
      <c r="EC12" s="696"/>
    </row>
    <row r="13" spans="2:143" ht="11.25" customHeight="1" x14ac:dyDescent="0.15">
      <c r="B13" s="655" t="s">
        <v>259</v>
      </c>
      <c r="C13" s="656"/>
      <c r="D13" s="656"/>
      <c r="E13" s="656"/>
      <c r="F13" s="656"/>
      <c r="G13" s="656"/>
      <c r="H13" s="656"/>
      <c r="I13" s="656"/>
      <c r="J13" s="656"/>
      <c r="K13" s="656"/>
      <c r="L13" s="656"/>
      <c r="M13" s="656"/>
      <c r="N13" s="656"/>
      <c r="O13" s="656"/>
      <c r="P13" s="656"/>
      <c r="Q13" s="657"/>
      <c r="R13" s="658" t="s">
        <v>131</v>
      </c>
      <c r="S13" s="659"/>
      <c r="T13" s="659"/>
      <c r="U13" s="659"/>
      <c r="V13" s="659"/>
      <c r="W13" s="659"/>
      <c r="X13" s="659"/>
      <c r="Y13" s="660"/>
      <c r="Z13" s="684" t="s">
        <v>131</v>
      </c>
      <c r="AA13" s="684"/>
      <c r="AB13" s="684"/>
      <c r="AC13" s="684"/>
      <c r="AD13" s="685" t="s">
        <v>131</v>
      </c>
      <c r="AE13" s="685"/>
      <c r="AF13" s="685"/>
      <c r="AG13" s="685"/>
      <c r="AH13" s="685"/>
      <c r="AI13" s="685"/>
      <c r="AJ13" s="685"/>
      <c r="AK13" s="685"/>
      <c r="AL13" s="661" t="s">
        <v>131</v>
      </c>
      <c r="AM13" s="662"/>
      <c r="AN13" s="662"/>
      <c r="AO13" s="686"/>
      <c r="AP13" s="655" t="s">
        <v>260</v>
      </c>
      <c r="AQ13" s="656"/>
      <c r="AR13" s="656"/>
      <c r="AS13" s="656"/>
      <c r="AT13" s="656"/>
      <c r="AU13" s="656"/>
      <c r="AV13" s="656"/>
      <c r="AW13" s="656"/>
      <c r="AX13" s="656"/>
      <c r="AY13" s="656"/>
      <c r="AZ13" s="656"/>
      <c r="BA13" s="656"/>
      <c r="BB13" s="656"/>
      <c r="BC13" s="656"/>
      <c r="BD13" s="656"/>
      <c r="BE13" s="656"/>
      <c r="BF13" s="657"/>
      <c r="BG13" s="658">
        <v>744893</v>
      </c>
      <c r="BH13" s="659"/>
      <c r="BI13" s="659"/>
      <c r="BJ13" s="659"/>
      <c r="BK13" s="659"/>
      <c r="BL13" s="659"/>
      <c r="BM13" s="659"/>
      <c r="BN13" s="660"/>
      <c r="BO13" s="684">
        <v>57.7</v>
      </c>
      <c r="BP13" s="684"/>
      <c r="BQ13" s="684"/>
      <c r="BR13" s="684"/>
      <c r="BS13" s="685" t="s">
        <v>131</v>
      </c>
      <c r="BT13" s="685"/>
      <c r="BU13" s="685"/>
      <c r="BV13" s="685"/>
      <c r="BW13" s="685"/>
      <c r="BX13" s="685"/>
      <c r="BY13" s="685"/>
      <c r="BZ13" s="685"/>
      <c r="CA13" s="685"/>
      <c r="CB13" s="730"/>
      <c r="CD13" s="655" t="s">
        <v>261</v>
      </c>
      <c r="CE13" s="656"/>
      <c r="CF13" s="656"/>
      <c r="CG13" s="656"/>
      <c r="CH13" s="656"/>
      <c r="CI13" s="656"/>
      <c r="CJ13" s="656"/>
      <c r="CK13" s="656"/>
      <c r="CL13" s="656"/>
      <c r="CM13" s="656"/>
      <c r="CN13" s="656"/>
      <c r="CO13" s="656"/>
      <c r="CP13" s="656"/>
      <c r="CQ13" s="657"/>
      <c r="CR13" s="658">
        <v>1103519</v>
      </c>
      <c r="CS13" s="659"/>
      <c r="CT13" s="659"/>
      <c r="CU13" s="659"/>
      <c r="CV13" s="659"/>
      <c r="CW13" s="659"/>
      <c r="CX13" s="659"/>
      <c r="CY13" s="660"/>
      <c r="CZ13" s="684">
        <v>16.100000000000001</v>
      </c>
      <c r="DA13" s="684"/>
      <c r="DB13" s="684"/>
      <c r="DC13" s="684"/>
      <c r="DD13" s="664">
        <v>232153</v>
      </c>
      <c r="DE13" s="659"/>
      <c r="DF13" s="659"/>
      <c r="DG13" s="659"/>
      <c r="DH13" s="659"/>
      <c r="DI13" s="659"/>
      <c r="DJ13" s="659"/>
      <c r="DK13" s="659"/>
      <c r="DL13" s="659"/>
      <c r="DM13" s="659"/>
      <c r="DN13" s="659"/>
      <c r="DO13" s="659"/>
      <c r="DP13" s="660"/>
      <c r="DQ13" s="664">
        <v>793763</v>
      </c>
      <c r="DR13" s="659"/>
      <c r="DS13" s="659"/>
      <c r="DT13" s="659"/>
      <c r="DU13" s="659"/>
      <c r="DV13" s="659"/>
      <c r="DW13" s="659"/>
      <c r="DX13" s="659"/>
      <c r="DY13" s="659"/>
      <c r="DZ13" s="659"/>
      <c r="EA13" s="659"/>
      <c r="EB13" s="659"/>
      <c r="EC13" s="696"/>
    </row>
    <row r="14" spans="2:143" ht="11.25" customHeight="1" x14ac:dyDescent="0.15">
      <c r="B14" s="655" t="s">
        <v>262</v>
      </c>
      <c r="C14" s="656"/>
      <c r="D14" s="656"/>
      <c r="E14" s="656"/>
      <c r="F14" s="656"/>
      <c r="G14" s="656"/>
      <c r="H14" s="656"/>
      <c r="I14" s="656"/>
      <c r="J14" s="656"/>
      <c r="K14" s="656"/>
      <c r="L14" s="656"/>
      <c r="M14" s="656"/>
      <c r="N14" s="656"/>
      <c r="O14" s="656"/>
      <c r="P14" s="656"/>
      <c r="Q14" s="657"/>
      <c r="R14" s="658" t="s">
        <v>131</v>
      </c>
      <c r="S14" s="659"/>
      <c r="T14" s="659"/>
      <c r="U14" s="659"/>
      <c r="V14" s="659"/>
      <c r="W14" s="659"/>
      <c r="X14" s="659"/>
      <c r="Y14" s="660"/>
      <c r="Z14" s="684" t="s">
        <v>131</v>
      </c>
      <c r="AA14" s="684"/>
      <c r="AB14" s="684"/>
      <c r="AC14" s="684"/>
      <c r="AD14" s="685" t="s">
        <v>131</v>
      </c>
      <c r="AE14" s="685"/>
      <c r="AF14" s="685"/>
      <c r="AG14" s="685"/>
      <c r="AH14" s="685"/>
      <c r="AI14" s="685"/>
      <c r="AJ14" s="685"/>
      <c r="AK14" s="685"/>
      <c r="AL14" s="661" t="s">
        <v>131</v>
      </c>
      <c r="AM14" s="662"/>
      <c r="AN14" s="662"/>
      <c r="AO14" s="686"/>
      <c r="AP14" s="655" t="s">
        <v>263</v>
      </c>
      <c r="AQ14" s="656"/>
      <c r="AR14" s="656"/>
      <c r="AS14" s="656"/>
      <c r="AT14" s="656"/>
      <c r="AU14" s="656"/>
      <c r="AV14" s="656"/>
      <c r="AW14" s="656"/>
      <c r="AX14" s="656"/>
      <c r="AY14" s="656"/>
      <c r="AZ14" s="656"/>
      <c r="BA14" s="656"/>
      <c r="BB14" s="656"/>
      <c r="BC14" s="656"/>
      <c r="BD14" s="656"/>
      <c r="BE14" s="656"/>
      <c r="BF14" s="657"/>
      <c r="BG14" s="658">
        <v>36216</v>
      </c>
      <c r="BH14" s="659"/>
      <c r="BI14" s="659"/>
      <c r="BJ14" s="659"/>
      <c r="BK14" s="659"/>
      <c r="BL14" s="659"/>
      <c r="BM14" s="659"/>
      <c r="BN14" s="660"/>
      <c r="BO14" s="684">
        <v>2.8</v>
      </c>
      <c r="BP14" s="684"/>
      <c r="BQ14" s="684"/>
      <c r="BR14" s="684"/>
      <c r="BS14" s="685" t="s">
        <v>131</v>
      </c>
      <c r="BT14" s="685"/>
      <c r="BU14" s="685"/>
      <c r="BV14" s="685"/>
      <c r="BW14" s="685"/>
      <c r="BX14" s="685"/>
      <c r="BY14" s="685"/>
      <c r="BZ14" s="685"/>
      <c r="CA14" s="685"/>
      <c r="CB14" s="730"/>
      <c r="CD14" s="655" t="s">
        <v>264</v>
      </c>
      <c r="CE14" s="656"/>
      <c r="CF14" s="656"/>
      <c r="CG14" s="656"/>
      <c r="CH14" s="656"/>
      <c r="CI14" s="656"/>
      <c r="CJ14" s="656"/>
      <c r="CK14" s="656"/>
      <c r="CL14" s="656"/>
      <c r="CM14" s="656"/>
      <c r="CN14" s="656"/>
      <c r="CO14" s="656"/>
      <c r="CP14" s="656"/>
      <c r="CQ14" s="657"/>
      <c r="CR14" s="658">
        <v>189650</v>
      </c>
      <c r="CS14" s="659"/>
      <c r="CT14" s="659"/>
      <c r="CU14" s="659"/>
      <c r="CV14" s="659"/>
      <c r="CW14" s="659"/>
      <c r="CX14" s="659"/>
      <c r="CY14" s="660"/>
      <c r="CZ14" s="684">
        <v>2.8</v>
      </c>
      <c r="DA14" s="684"/>
      <c r="DB14" s="684"/>
      <c r="DC14" s="684"/>
      <c r="DD14" s="664">
        <v>4631</v>
      </c>
      <c r="DE14" s="659"/>
      <c r="DF14" s="659"/>
      <c r="DG14" s="659"/>
      <c r="DH14" s="659"/>
      <c r="DI14" s="659"/>
      <c r="DJ14" s="659"/>
      <c r="DK14" s="659"/>
      <c r="DL14" s="659"/>
      <c r="DM14" s="659"/>
      <c r="DN14" s="659"/>
      <c r="DO14" s="659"/>
      <c r="DP14" s="660"/>
      <c r="DQ14" s="664">
        <v>187070</v>
      </c>
      <c r="DR14" s="659"/>
      <c r="DS14" s="659"/>
      <c r="DT14" s="659"/>
      <c r="DU14" s="659"/>
      <c r="DV14" s="659"/>
      <c r="DW14" s="659"/>
      <c r="DX14" s="659"/>
      <c r="DY14" s="659"/>
      <c r="DZ14" s="659"/>
      <c r="EA14" s="659"/>
      <c r="EB14" s="659"/>
      <c r="EC14" s="696"/>
    </row>
    <row r="15" spans="2:143" ht="11.25" customHeight="1" x14ac:dyDescent="0.15">
      <c r="B15" s="655" t="s">
        <v>265</v>
      </c>
      <c r="C15" s="656"/>
      <c r="D15" s="656"/>
      <c r="E15" s="656"/>
      <c r="F15" s="656"/>
      <c r="G15" s="656"/>
      <c r="H15" s="656"/>
      <c r="I15" s="656"/>
      <c r="J15" s="656"/>
      <c r="K15" s="656"/>
      <c r="L15" s="656"/>
      <c r="M15" s="656"/>
      <c r="N15" s="656"/>
      <c r="O15" s="656"/>
      <c r="P15" s="656"/>
      <c r="Q15" s="657"/>
      <c r="R15" s="658" t="s">
        <v>131</v>
      </c>
      <c r="S15" s="659"/>
      <c r="T15" s="659"/>
      <c r="U15" s="659"/>
      <c r="V15" s="659"/>
      <c r="W15" s="659"/>
      <c r="X15" s="659"/>
      <c r="Y15" s="660"/>
      <c r="Z15" s="684" t="s">
        <v>131</v>
      </c>
      <c r="AA15" s="684"/>
      <c r="AB15" s="684"/>
      <c r="AC15" s="684"/>
      <c r="AD15" s="685" t="s">
        <v>131</v>
      </c>
      <c r="AE15" s="685"/>
      <c r="AF15" s="685"/>
      <c r="AG15" s="685"/>
      <c r="AH15" s="685"/>
      <c r="AI15" s="685"/>
      <c r="AJ15" s="685"/>
      <c r="AK15" s="685"/>
      <c r="AL15" s="661" t="s">
        <v>131</v>
      </c>
      <c r="AM15" s="662"/>
      <c r="AN15" s="662"/>
      <c r="AO15" s="686"/>
      <c r="AP15" s="655" t="s">
        <v>266</v>
      </c>
      <c r="AQ15" s="656"/>
      <c r="AR15" s="656"/>
      <c r="AS15" s="656"/>
      <c r="AT15" s="656"/>
      <c r="AU15" s="656"/>
      <c r="AV15" s="656"/>
      <c r="AW15" s="656"/>
      <c r="AX15" s="656"/>
      <c r="AY15" s="656"/>
      <c r="AZ15" s="656"/>
      <c r="BA15" s="656"/>
      <c r="BB15" s="656"/>
      <c r="BC15" s="656"/>
      <c r="BD15" s="656"/>
      <c r="BE15" s="656"/>
      <c r="BF15" s="657"/>
      <c r="BG15" s="658">
        <v>64587</v>
      </c>
      <c r="BH15" s="659"/>
      <c r="BI15" s="659"/>
      <c r="BJ15" s="659"/>
      <c r="BK15" s="659"/>
      <c r="BL15" s="659"/>
      <c r="BM15" s="659"/>
      <c r="BN15" s="660"/>
      <c r="BO15" s="684">
        <v>5</v>
      </c>
      <c r="BP15" s="684"/>
      <c r="BQ15" s="684"/>
      <c r="BR15" s="684"/>
      <c r="BS15" s="685" t="s">
        <v>131</v>
      </c>
      <c r="BT15" s="685"/>
      <c r="BU15" s="685"/>
      <c r="BV15" s="685"/>
      <c r="BW15" s="685"/>
      <c r="BX15" s="685"/>
      <c r="BY15" s="685"/>
      <c r="BZ15" s="685"/>
      <c r="CA15" s="685"/>
      <c r="CB15" s="730"/>
      <c r="CD15" s="655" t="s">
        <v>267</v>
      </c>
      <c r="CE15" s="656"/>
      <c r="CF15" s="656"/>
      <c r="CG15" s="656"/>
      <c r="CH15" s="656"/>
      <c r="CI15" s="656"/>
      <c r="CJ15" s="656"/>
      <c r="CK15" s="656"/>
      <c r="CL15" s="656"/>
      <c r="CM15" s="656"/>
      <c r="CN15" s="656"/>
      <c r="CO15" s="656"/>
      <c r="CP15" s="656"/>
      <c r="CQ15" s="657"/>
      <c r="CR15" s="658">
        <v>495604</v>
      </c>
      <c r="CS15" s="659"/>
      <c r="CT15" s="659"/>
      <c r="CU15" s="659"/>
      <c r="CV15" s="659"/>
      <c r="CW15" s="659"/>
      <c r="CX15" s="659"/>
      <c r="CY15" s="660"/>
      <c r="CZ15" s="684">
        <v>7.2</v>
      </c>
      <c r="DA15" s="684"/>
      <c r="DB15" s="684"/>
      <c r="DC15" s="684"/>
      <c r="DD15" s="664">
        <v>16349</v>
      </c>
      <c r="DE15" s="659"/>
      <c r="DF15" s="659"/>
      <c r="DG15" s="659"/>
      <c r="DH15" s="659"/>
      <c r="DI15" s="659"/>
      <c r="DJ15" s="659"/>
      <c r="DK15" s="659"/>
      <c r="DL15" s="659"/>
      <c r="DM15" s="659"/>
      <c r="DN15" s="659"/>
      <c r="DO15" s="659"/>
      <c r="DP15" s="660"/>
      <c r="DQ15" s="664">
        <v>427156</v>
      </c>
      <c r="DR15" s="659"/>
      <c r="DS15" s="659"/>
      <c r="DT15" s="659"/>
      <c r="DU15" s="659"/>
      <c r="DV15" s="659"/>
      <c r="DW15" s="659"/>
      <c r="DX15" s="659"/>
      <c r="DY15" s="659"/>
      <c r="DZ15" s="659"/>
      <c r="EA15" s="659"/>
      <c r="EB15" s="659"/>
      <c r="EC15" s="696"/>
    </row>
    <row r="16" spans="2:143" ht="11.25" customHeight="1" x14ac:dyDescent="0.15">
      <c r="B16" s="655" t="s">
        <v>268</v>
      </c>
      <c r="C16" s="656"/>
      <c r="D16" s="656"/>
      <c r="E16" s="656"/>
      <c r="F16" s="656"/>
      <c r="G16" s="656"/>
      <c r="H16" s="656"/>
      <c r="I16" s="656"/>
      <c r="J16" s="656"/>
      <c r="K16" s="656"/>
      <c r="L16" s="656"/>
      <c r="M16" s="656"/>
      <c r="N16" s="656"/>
      <c r="O16" s="656"/>
      <c r="P16" s="656"/>
      <c r="Q16" s="657"/>
      <c r="R16" s="658">
        <v>5077</v>
      </c>
      <c r="S16" s="659"/>
      <c r="T16" s="659"/>
      <c r="U16" s="659"/>
      <c r="V16" s="659"/>
      <c r="W16" s="659"/>
      <c r="X16" s="659"/>
      <c r="Y16" s="660"/>
      <c r="Z16" s="684">
        <v>0.1</v>
      </c>
      <c r="AA16" s="684"/>
      <c r="AB16" s="684"/>
      <c r="AC16" s="684"/>
      <c r="AD16" s="685">
        <v>5077</v>
      </c>
      <c r="AE16" s="685"/>
      <c r="AF16" s="685"/>
      <c r="AG16" s="685"/>
      <c r="AH16" s="685"/>
      <c r="AI16" s="685"/>
      <c r="AJ16" s="685"/>
      <c r="AK16" s="685"/>
      <c r="AL16" s="661">
        <v>0.1</v>
      </c>
      <c r="AM16" s="662"/>
      <c r="AN16" s="662"/>
      <c r="AO16" s="686"/>
      <c r="AP16" s="655" t="s">
        <v>269</v>
      </c>
      <c r="AQ16" s="656"/>
      <c r="AR16" s="656"/>
      <c r="AS16" s="656"/>
      <c r="AT16" s="656"/>
      <c r="AU16" s="656"/>
      <c r="AV16" s="656"/>
      <c r="AW16" s="656"/>
      <c r="AX16" s="656"/>
      <c r="AY16" s="656"/>
      <c r="AZ16" s="656"/>
      <c r="BA16" s="656"/>
      <c r="BB16" s="656"/>
      <c r="BC16" s="656"/>
      <c r="BD16" s="656"/>
      <c r="BE16" s="656"/>
      <c r="BF16" s="657"/>
      <c r="BG16" s="658" t="s">
        <v>131</v>
      </c>
      <c r="BH16" s="659"/>
      <c r="BI16" s="659"/>
      <c r="BJ16" s="659"/>
      <c r="BK16" s="659"/>
      <c r="BL16" s="659"/>
      <c r="BM16" s="659"/>
      <c r="BN16" s="660"/>
      <c r="BO16" s="684" t="s">
        <v>131</v>
      </c>
      <c r="BP16" s="684"/>
      <c r="BQ16" s="684"/>
      <c r="BR16" s="684"/>
      <c r="BS16" s="685" t="s">
        <v>131</v>
      </c>
      <c r="BT16" s="685"/>
      <c r="BU16" s="685"/>
      <c r="BV16" s="685"/>
      <c r="BW16" s="685"/>
      <c r="BX16" s="685"/>
      <c r="BY16" s="685"/>
      <c r="BZ16" s="685"/>
      <c r="CA16" s="685"/>
      <c r="CB16" s="730"/>
      <c r="CD16" s="655" t="s">
        <v>270</v>
      </c>
      <c r="CE16" s="656"/>
      <c r="CF16" s="656"/>
      <c r="CG16" s="656"/>
      <c r="CH16" s="656"/>
      <c r="CI16" s="656"/>
      <c r="CJ16" s="656"/>
      <c r="CK16" s="656"/>
      <c r="CL16" s="656"/>
      <c r="CM16" s="656"/>
      <c r="CN16" s="656"/>
      <c r="CO16" s="656"/>
      <c r="CP16" s="656"/>
      <c r="CQ16" s="657"/>
      <c r="CR16" s="658">
        <v>1287</v>
      </c>
      <c r="CS16" s="659"/>
      <c r="CT16" s="659"/>
      <c r="CU16" s="659"/>
      <c r="CV16" s="659"/>
      <c r="CW16" s="659"/>
      <c r="CX16" s="659"/>
      <c r="CY16" s="660"/>
      <c r="CZ16" s="684">
        <v>0</v>
      </c>
      <c r="DA16" s="684"/>
      <c r="DB16" s="684"/>
      <c r="DC16" s="684"/>
      <c r="DD16" s="664" t="s">
        <v>131</v>
      </c>
      <c r="DE16" s="659"/>
      <c r="DF16" s="659"/>
      <c r="DG16" s="659"/>
      <c r="DH16" s="659"/>
      <c r="DI16" s="659"/>
      <c r="DJ16" s="659"/>
      <c r="DK16" s="659"/>
      <c r="DL16" s="659"/>
      <c r="DM16" s="659"/>
      <c r="DN16" s="659"/>
      <c r="DO16" s="659"/>
      <c r="DP16" s="660"/>
      <c r="DQ16" s="664">
        <v>87</v>
      </c>
      <c r="DR16" s="659"/>
      <c r="DS16" s="659"/>
      <c r="DT16" s="659"/>
      <c r="DU16" s="659"/>
      <c r="DV16" s="659"/>
      <c r="DW16" s="659"/>
      <c r="DX16" s="659"/>
      <c r="DY16" s="659"/>
      <c r="DZ16" s="659"/>
      <c r="EA16" s="659"/>
      <c r="EB16" s="659"/>
      <c r="EC16" s="696"/>
    </row>
    <row r="17" spans="2:133" ht="11.25" customHeight="1" x14ac:dyDescent="0.15">
      <c r="B17" s="655" t="s">
        <v>271</v>
      </c>
      <c r="C17" s="656"/>
      <c r="D17" s="656"/>
      <c r="E17" s="656"/>
      <c r="F17" s="656"/>
      <c r="G17" s="656"/>
      <c r="H17" s="656"/>
      <c r="I17" s="656"/>
      <c r="J17" s="656"/>
      <c r="K17" s="656"/>
      <c r="L17" s="656"/>
      <c r="M17" s="656"/>
      <c r="N17" s="656"/>
      <c r="O17" s="656"/>
      <c r="P17" s="656"/>
      <c r="Q17" s="657"/>
      <c r="R17" s="658">
        <v>15340</v>
      </c>
      <c r="S17" s="659"/>
      <c r="T17" s="659"/>
      <c r="U17" s="659"/>
      <c r="V17" s="659"/>
      <c r="W17" s="659"/>
      <c r="X17" s="659"/>
      <c r="Y17" s="660"/>
      <c r="Z17" s="684">
        <v>0.2</v>
      </c>
      <c r="AA17" s="684"/>
      <c r="AB17" s="684"/>
      <c r="AC17" s="684"/>
      <c r="AD17" s="685">
        <v>15340</v>
      </c>
      <c r="AE17" s="685"/>
      <c r="AF17" s="685"/>
      <c r="AG17" s="685"/>
      <c r="AH17" s="685"/>
      <c r="AI17" s="685"/>
      <c r="AJ17" s="685"/>
      <c r="AK17" s="685"/>
      <c r="AL17" s="661">
        <v>0.4</v>
      </c>
      <c r="AM17" s="662"/>
      <c r="AN17" s="662"/>
      <c r="AO17" s="686"/>
      <c r="AP17" s="655" t="s">
        <v>272</v>
      </c>
      <c r="AQ17" s="656"/>
      <c r="AR17" s="656"/>
      <c r="AS17" s="656"/>
      <c r="AT17" s="656"/>
      <c r="AU17" s="656"/>
      <c r="AV17" s="656"/>
      <c r="AW17" s="656"/>
      <c r="AX17" s="656"/>
      <c r="AY17" s="656"/>
      <c r="AZ17" s="656"/>
      <c r="BA17" s="656"/>
      <c r="BB17" s="656"/>
      <c r="BC17" s="656"/>
      <c r="BD17" s="656"/>
      <c r="BE17" s="656"/>
      <c r="BF17" s="657"/>
      <c r="BG17" s="658" t="s">
        <v>131</v>
      </c>
      <c r="BH17" s="659"/>
      <c r="BI17" s="659"/>
      <c r="BJ17" s="659"/>
      <c r="BK17" s="659"/>
      <c r="BL17" s="659"/>
      <c r="BM17" s="659"/>
      <c r="BN17" s="660"/>
      <c r="BO17" s="684" t="s">
        <v>131</v>
      </c>
      <c r="BP17" s="684"/>
      <c r="BQ17" s="684"/>
      <c r="BR17" s="684"/>
      <c r="BS17" s="685" t="s">
        <v>131</v>
      </c>
      <c r="BT17" s="685"/>
      <c r="BU17" s="685"/>
      <c r="BV17" s="685"/>
      <c r="BW17" s="685"/>
      <c r="BX17" s="685"/>
      <c r="BY17" s="685"/>
      <c r="BZ17" s="685"/>
      <c r="CA17" s="685"/>
      <c r="CB17" s="730"/>
      <c r="CD17" s="655" t="s">
        <v>273</v>
      </c>
      <c r="CE17" s="656"/>
      <c r="CF17" s="656"/>
      <c r="CG17" s="656"/>
      <c r="CH17" s="656"/>
      <c r="CI17" s="656"/>
      <c r="CJ17" s="656"/>
      <c r="CK17" s="656"/>
      <c r="CL17" s="656"/>
      <c r="CM17" s="656"/>
      <c r="CN17" s="656"/>
      <c r="CO17" s="656"/>
      <c r="CP17" s="656"/>
      <c r="CQ17" s="657"/>
      <c r="CR17" s="658">
        <v>712776</v>
      </c>
      <c r="CS17" s="659"/>
      <c r="CT17" s="659"/>
      <c r="CU17" s="659"/>
      <c r="CV17" s="659"/>
      <c r="CW17" s="659"/>
      <c r="CX17" s="659"/>
      <c r="CY17" s="660"/>
      <c r="CZ17" s="684">
        <v>10.4</v>
      </c>
      <c r="DA17" s="684"/>
      <c r="DB17" s="684"/>
      <c r="DC17" s="684"/>
      <c r="DD17" s="664" t="s">
        <v>131</v>
      </c>
      <c r="DE17" s="659"/>
      <c r="DF17" s="659"/>
      <c r="DG17" s="659"/>
      <c r="DH17" s="659"/>
      <c r="DI17" s="659"/>
      <c r="DJ17" s="659"/>
      <c r="DK17" s="659"/>
      <c r="DL17" s="659"/>
      <c r="DM17" s="659"/>
      <c r="DN17" s="659"/>
      <c r="DO17" s="659"/>
      <c r="DP17" s="660"/>
      <c r="DQ17" s="664">
        <v>708512</v>
      </c>
      <c r="DR17" s="659"/>
      <c r="DS17" s="659"/>
      <c r="DT17" s="659"/>
      <c r="DU17" s="659"/>
      <c r="DV17" s="659"/>
      <c r="DW17" s="659"/>
      <c r="DX17" s="659"/>
      <c r="DY17" s="659"/>
      <c r="DZ17" s="659"/>
      <c r="EA17" s="659"/>
      <c r="EB17" s="659"/>
      <c r="EC17" s="696"/>
    </row>
    <row r="18" spans="2:133" ht="11.25" customHeight="1" x14ac:dyDescent="0.15">
      <c r="B18" s="655" t="s">
        <v>274</v>
      </c>
      <c r="C18" s="656"/>
      <c r="D18" s="656"/>
      <c r="E18" s="656"/>
      <c r="F18" s="656"/>
      <c r="G18" s="656"/>
      <c r="H18" s="656"/>
      <c r="I18" s="656"/>
      <c r="J18" s="656"/>
      <c r="K18" s="656"/>
      <c r="L18" s="656"/>
      <c r="M18" s="656"/>
      <c r="N18" s="656"/>
      <c r="O18" s="656"/>
      <c r="P18" s="656"/>
      <c r="Q18" s="657"/>
      <c r="R18" s="658">
        <v>173678</v>
      </c>
      <c r="S18" s="659"/>
      <c r="T18" s="659"/>
      <c r="U18" s="659"/>
      <c r="V18" s="659"/>
      <c r="W18" s="659"/>
      <c r="X18" s="659"/>
      <c r="Y18" s="660"/>
      <c r="Z18" s="684">
        <v>2.5</v>
      </c>
      <c r="AA18" s="684"/>
      <c r="AB18" s="684"/>
      <c r="AC18" s="684"/>
      <c r="AD18" s="685">
        <v>173678</v>
      </c>
      <c r="AE18" s="685"/>
      <c r="AF18" s="685"/>
      <c r="AG18" s="685"/>
      <c r="AH18" s="685"/>
      <c r="AI18" s="685"/>
      <c r="AJ18" s="685"/>
      <c r="AK18" s="685"/>
      <c r="AL18" s="661">
        <v>4.5999999046325684</v>
      </c>
      <c r="AM18" s="662"/>
      <c r="AN18" s="662"/>
      <c r="AO18" s="686"/>
      <c r="AP18" s="655" t="s">
        <v>275</v>
      </c>
      <c r="AQ18" s="656"/>
      <c r="AR18" s="656"/>
      <c r="AS18" s="656"/>
      <c r="AT18" s="656"/>
      <c r="AU18" s="656"/>
      <c r="AV18" s="656"/>
      <c r="AW18" s="656"/>
      <c r="AX18" s="656"/>
      <c r="AY18" s="656"/>
      <c r="AZ18" s="656"/>
      <c r="BA18" s="656"/>
      <c r="BB18" s="656"/>
      <c r="BC18" s="656"/>
      <c r="BD18" s="656"/>
      <c r="BE18" s="656"/>
      <c r="BF18" s="657"/>
      <c r="BG18" s="658" t="s">
        <v>131</v>
      </c>
      <c r="BH18" s="659"/>
      <c r="BI18" s="659"/>
      <c r="BJ18" s="659"/>
      <c r="BK18" s="659"/>
      <c r="BL18" s="659"/>
      <c r="BM18" s="659"/>
      <c r="BN18" s="660"/>
      <c r="BO18" s="684" t="s">
        <v>131</v>
      </c>
      <c r="BP18" s="684"/>
      <c r="BQ18" s="684"/>
      <c r="BR18" s="684"/>
      <c r="BS18" s="685" t="s">
        <v>131</v>
      </c>
      <c r="BT18" s="685"/>
      <c r="BU18" s="685"/>
      <c r="BV18" s="685"/>
      <c r="BW18" s="685"/>
      <c r="BX18" s="685"/>
      <c r="BY18" s="685"/>
      <c r="BZ18" s="685"/>
      <c r="CA18" s="685"/>
      <c r="CB18" s="730"/>
      <c r="CD18" s="655" t="s">
        <v>276</v>
      </c>
      <c r="CE18" s="656"/>
      <c r="CF18" s="656"/>
      <c r="CG18" s="656"/>
      <c r="CH18" s="656"/>
      <c r="CI18" s="656"/>
      <c r="CJ18" s="656"/>
      <c r="CK18" s="656"/>
      <c r="CL18" s="656"/>
      <c r="CM18" s="656"/>
      <c r="CN18" s="656"/>
      <c r="CO18" s="656"/>
      <c r="CP18" s="656"/>
      <c r="CQ18" s="657"/>
      <c r="CR18" s="658" t="s">
        <v>131</v>
      </c>
      <c r="CS18" s="659"/>
      <c r="CT18" s="659"/>
      <c r="CU18" s="659"/>
      <c r="CV18" s="659"/>
      <c r="CW18" s="659"/>
      <c r="CX18" s="659"/>
      <c r="CY18" s="660"/>
      <c r="CZ18" s="684" t="s">
        <v>131</v>
      </c>
      <c r="DA18" s="684"/>
      <c r="DB18" s="684"/>
      <c r="DC18" s="684"/>
      <c r="DD18" s="664" t="s">
        <v>131</v>
      </c>
      <c r="DE18" s="659"/>
      <c r="DF18" s="659"/>
      <c r="DG18" s="659"/>
      <c r="DH18" s="659"/>
      <c r="DI18" s="659"/>
      <c r="DJ18" s="659"/>
      <c r="DK18" s="659"/>
      <c r="DL18" s="659"/>
      <c r="DM18" s="659"/>
      <c r="DN18" s="659"/>
      <c r="DO18" s="659"/>
      <c r="DP18" s="660"/>
      <c r="DQ18" s="664" t="s">
        <v>131</v>
      </c>
      <c r="DR18" s="659"/>
      <c r="DS18" s="659"/>
      <c r="DT18" s="659"/>
      <c r="DU18" s="659"/>
      <c r="DV18" s="659"/>
      <c r="DW18" s="659"/>
      <c r="DX18" s="659"/>
      <c r="DY18" s="659"/>
      <c r="DZ18" s="659"/>
      <c r="EA18" s="659"/>
      <c r="EB18" s="659"/>
      <c r="EC18" s="696"/>
    </row>
    <row r="19" spans="2:133" ht="11.25" customHeight="1" x14ac:dyDescent="0.15">
      <c r="B19" s="655" t="s">
        <v>277</v>
      </c>
      <c r="C19" s="656"/>
      <c r="D19" s="656"/>
      <c r="E19" s="656"/>
      <c r="F19" s="656"/>
      <c r="G19" s="656"/>
      <c r="H19" s="656"/>
      <c r="I19" s="656"/>
      <c r="J19" s="656"/>
      <c r="K19" s="656"/>
      <c r="L19" s="656"/>
      <c r="M19" s="656"/>
      <c r="N19" s="656"/>
      <c r="O19" s="656"/>
      <c r="P19" s="656"/>
      <c r="Q19" s="657"/>
      <c r="R19" s="658">
        <v>3653</v>
      </c>
      <c r="S19" s="659"/>
      <c r="T19" s="659"/>
      <c r="U19" s="659"/>
      <c r="V19" s="659"/>
      <c r="W19" s="659"/>
      <c r="X19" s="659"/>
      <c r="Y19" s="660"/>
      <c r="Z19" s="684">
        <v>0.1</v>
      </c>
      <c r="AA19" s="684"/>
      <c r="AB19" s="684"/>
      <c r="AC19" s="684"/>
      <c r="AD19" s="685">
        <v>3653</v>
      </c>
      <c r="AE19" s="685"/>
      <c r="AF19" s="685"/>
      <c r="AG19" s="685"/>
      <c r="AH19" s="685"/>
      <c r="AI19" s="685"/>
      <c r="AJ19" s="685"/>
      <c r="AK19" s="685"/>
      <c r="AL19" s="661">
        <v>0.1</v>
      </c>
      <c r="AM19" s="662"/>
      <c r="AN19" s="662"/>
      <c r="AO19" s="686"/>
      <c r="AP19" s="655" t="s">
        <v>278</v>
      </c>
      <c r="AQ19" s="656"/>
      <c r="AR19" s="656"/>
      <c r="AS19" s="656"/>
      <c r="AT19" s="656"/>
      <c r="AU19" s="656"/>
      <c r="AV19" s="656"/>
      <c r="AW19" s="656"/>
      <c r="AX19" s="656"/>
      <c r="AY19" s="656"/>
      <c r="AZ19" s="656"/>
      <c r="BA19" s="656"/>
      <c r="BB19" s="656"/>
      <c r="BC19" s="656"/>
      <c r="BD19" s="656"/>
      <c r="BE19" s="656"/>
      <c r="BF19" s="657"/>
      <c r="BG19" s="658">
        <v>31497</v>
      </c>
      <c r="BH19" s="659"/>
      <c r="BI19" s="659"/>
      <c r="BJ19" s="659"/>
      <c r="BK19" s="659"/>
      <c r="BL19" s="659"/>
      <c r="BM19" s="659"/>
      <c r="BN19" s="660"/>
      <c r="BO19" s="684">
        <v>2.4</v>
      </c>
      <c r="BP19" s="684"/>
      <c r="BQ19" s="684"/>
      <c r="BR19" s="684"/>
      <c r="BS19" s="685" t="s">
        <v>131</v>
      </c>
      <c r="BT19" s="685"/>
      <c r="BU19" s="685"/>
      <c r="BV19" s="685"/>
      <c r="BW19" s="685"/>
      <c r="BX19" s="685"/>
      <c r="BY19" s="685"/>
      <c r="BZ19" s="685"/>
      <c r="CA19" s="685"/>
      <c r="CB19" s="730"/>
      <c r="CD19" s="655" t="s">
        <v>279</v>
      </c>
      <c r="CE19" s="656"/>
      <c r="CF19" s="656"/>
      <c r="CG19" s="656"/>
      <c r="CH19" s="656"/>
      <c r="CI19" s="656"/>
      <c r="CJ19" s="656"/>
      <c r="CK19" s="656"/>
      <c r="CL19" s="656"/>
      <c r="CM19" s="656"/>
      <c r="CN19" s="656"/>
      <c r="CO19" s="656"/>
      <c r="CP19" s="656"/>
      <c r="CQ19" s="657"/>
      <c r="CR19" s="658" t="s">
        <v>131</v>
      </c>
      <c r="CS19" s="659"/>
      <c r="CT19" s="659"/>
      <c r="CU19" s="659"/>
      <c r="CV19" s="659"/>
      <c r="CW19" s="659"/>
      <c r="CX19" s="659"/>
      <c r="CY19" s="660"/>
      <c r="CZ19" s="684" t="s">
        <v>131</v>
      </c>
      <c r="DA19" s="684"/>
      <c r="DB19" s="684"/>
      <c r="DC19" s="684"/>
      <c r="DD19" s="664" t="s">
        <v>131</v>
      </c>
      <c r="DE19" s="659"/>
      <c r="DF19" s="659"/>
      <c r="DG19" s="659"/>
      <c r="DH19" s="659"/>
      <c r="DI19" s="659"/>
      <c r="DJ19" s="659"/>
      <c r="DK19" s="659"/>
      <c r="DL19" s="659"/>
      <c r="DM19" s="659"/>
      <c r="DN19" s="659"/>
      <c r="DO19" s="659"/>
      <c r="DP19" s="660"/>
      <c r="DQ19" s="664" t="s">
        <v>131</v>
      </c>
      <c r="DR19" s="659"/>
      <c r="DS19" s="659"/>
      <c r="DT19" s="659"/>
      <c r="DU19" s="659"/>
      <c r="DV19" s="659"/>
      <c r="DW19" s="659"/>
      <c r="DX19" s="659"/>
      <c r="DY19" s="659"/>
      <c r="DZ19" s="659"/>
      <c r="EA19" s="659"/>
      <c r="EB19" s="659"/>
      <c r="EC19" s="696"/>
    </row>
    <row r="20" spans="2:133" ht="11.25" customHeight="1" x14ac:dyDescent="0.15">
      <c r="B20" s="655" t="s">
        <v>280</v>
      </c>
      <c r="C20" s="656"/>
      <c r="D20" s="656"/>
      <c r="E20" s="656"/>
      <c r="F20" s="656"/>
      <c r="G20" s="656"/>
      <c r="H20" s="656"/>
      <c r="I20" s="656"/>
      <c r="J20" s="656"/>
      <c r="K20" s="656"/>
      <c r="L20" s="656"/>
      <c r="M20" s="656"/>
      <c r="N20" s="656"/>
      <c r="O20" s="656"/>
      <c r="P20" s="656"/>
      <c r="Q20" s="657"/>
      <c r="R20" s="658">
        <v>1481</v>
      </c>
      <c r="S20" s="659"/>
      <c r="T20" s="659"/>
      <c r="U20" s="659"/>
      <c r="V20" s="659"/>
      <c r="W20" s="659"/>
      <c r="X20" s="659"/>
      <c r="Y20" s="660"/>
      <c r="Z20" s="684">
        <v>0</v>
      </c>
      <c r="AA20" s="684"/>
      <c r="AB20" s="684"/>
      <c r="AC20" s="684"/>
      <c r="AD20" s="685">
        <v>1481</v>
      </c>
      <c r="AE20" s="685"/>
      <c r="AF20" s="685"/>
      <c r="AG20" s="685"/>
      <c r="AH20" s="685"/>
      <c r="AI20" s="685"/>
      <c r="AJ20" s="685"/>
      <c r="AK20" s="685"/>
      <c r="AL20" s="661">
        <v>0</v>
      </c>
      <c r="AM20" s="662"/>
      <c r="AN20" s="662"/>
      <c r="AO20" s="686"/>
      <c r="AP20" s="655" t="s">
        <v>281</v>
      </c>
      <c r="AQ20" s="656"/>
      <c r="AR20" s="656"/>
      <c r="AS20" s="656"/>
      <c r="AT20" s="656"/>
      <c r="AU20" s="656"/>
      <c r="AV20" s="656"/>
      <c r="AW20" s="656"/>
      <c r="AX20" s="656"/>
      <c r="AY20" s="656"/>
      <c r="AZ20" s="656"/>
      <c r="BA20" s="656"/>
      <c r="BB20" s="656"/>
      <c r="BC20" s="656"/>
      <c r="BD20" s="656"/>
      <c r="BE20" s="656"/>
      <c r="BF20" s="657"/>
      <c r="BG20" s="658">
        <v>31497</v>
      </c>
      <c r="BH20" s="659"/>
      <c r="BI20" s="659"/>
      <c r="BJ20" s="659"/>
      <c r="BK20" s="659"/>
      <c r="BL20" s="659"/>
      <c r="BM20" s="659"/>
      <c r="BN20" s="660"/>
      <c r="BO20" s="684">
        <v>2.4</v>
      </c>
      <c r="BP20" s="684"/>
      <c r="BQ20" s="684"/>
      <c r="BR20" s="684"/>
      <c r="BS20" s="685" t="s">
        <v>131</v>
      </c>
      <c r="BT20" s="685"/>
      <c r="BU20" s="685"/>
      <c r="BV20" s="685"/>
      <c r="BW20" s="685"/>
      <c r="BX20" s="685"/>
      <c r="BY20" s="685"/>
      <c r="BZ20" s="685"/>
      <c r="CA20" s="685"/>
      <c r="CB20" s="730"/>
      <c r="CD20" s="655" t="s">
        <v>282</v>
      </c>
      <c r="CE20" s="656"/>
      <c r="CF20" s="656"/>
      <c r="CG20" s="656"/>
      <c r="CH20" s="656"/>
      <c r="CI20" s="656"/>
      <c r="CJ20" s="656"/>
      <c r="CK20" s="656"/>
      <c r="CL20" s="656"/>
      <c r="CM20" s="656"/>
      <c r="CN20" s="656"/>
      <c r="CO20" s="656"/>
      <c r="CP20" s="656"/>
      <c r="CQ20" s="657"/>
      <c r="CR20" s="658">
        <v>6848676</v>
      </c>
      <c r="CS20" s="659"/>
      <c r="CT20" s="659"/>
      <c r="CU20" s="659"/>
      <c r="CV20" s="659"/>
      <c r="CW20" s="659"/>
      <c r="CX20" s="659"/>
      <c r="CY20" s="660"/>
      <c r="CZ20" s="684">
        <v>100</v>
      </c>
      <c r="DA20" s="684"/>
      <c r="DB20" s="684"/>
      <c r="DC20" s="684"/>
      <c r="DD20" s="664">
        <v>389027</v>
      </c>
      <c r="DE20" s="659"/>
      <c r="DF20" s="659"/>
      <c r="DG20" s="659"/>
      <c r="DH20" s="659"/>
      <c r="DI20" s="659"/>
      <c r="DJ20" s="659"/>
      <c r="DK20" s="659"/>
      <c r="DL20" s="659"/>
      <c r="DM20" s="659"/>
      <c r="DN20" s="659"/>
      <c r="DO20" s="659"/>
      <c r="DP20" s="660"/>
      <c r="DQ20" s="664">
        <v>4410287</v>
      </c>
      <c r="DR20" s="659"/>
      <c r="DS20" s="659"/>
      <c r="DT20" s="659"/>
      <c r="DU20" s="659"/>
      <c r="DV20" s="659"/>
      <c r="DW20" s="659"/>
      <c r="DX20" s="659"/>
      <c r="DY20" s="659"/>
      <c r="DZ20" s="659"/>
      <c r="EA20" s="659"/>
      <c r="EB20" s="659"/>
      <c r="EC20" s="696"/>
    </row>
    <row r="21" spans="2:133" ht="11.25" customHeight="1" x14ac:dyDescent="0.15">
      <c r="B21" s="655" t="s">
        <v>283</v>
      </c>
      <c r="C21" s="656"/>
      <c r="D21" s="656"/>
      <c r="E21" s="656"/>
      <c r="F21" s="656"/>
      <c r="G21" s="656"/>
      <c r="H21" s="656"/>
      <c r="I21" s="656"/>
      <c r="J21" s="656"/>
      <c r="K21" s="656"/>
      <c r="L21" s="656"/>
      <c r="M21" s="656"/>
      <c r="N21" s="656"/>
      <c r="O21" s="656"/>
      <c r="P21" s="656"/>
      <c r="Q21" s="657"/>
      <c r="R21" s="658">
        <v>630</v>
      </c>
      <c r="S21" s="659"/>
      <c r="T21" s="659"/>
      <c r="U21" s="659"/>
      <c r="V21" s="659"/>
      <c r="W21" s="659"/>
      <c r="X21" s="659"/>
      <c r="Y21" s="660"/>
      <c r="Z21" s="684">
        <v>0</v>
      </c>
      <c r="AA21" s="684"/>
      <c r="AB21" s="684"/>
      <c r="AC21" s="684"/>
      <c r="AD21" s="685">
        <v>630</v>
      </c>
      <c r="AE21" s="685"/>
      <c r="AF21" s="685"/>
      <c r="AG21" s="685"/>
      <c r="AH21" s="685"/>
      <c r="AI21" s="685"/>
      <c r="AJ21" s="685"/>
      <c r="AK21" s="685"/>
      <c r="AL21" s="661">
        <v>0</v>
      </c>
      <c r="AM21" s="662"/>
      <c r="AN21" s="662"/>
      <c r="AO21" s="686"/>
      <c r="AP21" s="655" t="s">
        <v>284</v>
      </c>
      <c r="AQ21" s="731"/>
      <c r="AR21" s="731"/>
      <c r="AS21" s="731"/>
      <c r="AT21" s="731"/>
      <c r="AU21" s="731"/>
      <c r="AV21" s="731"/>
      <c r="AW21" s="731"/>
      <c r="AX21" s="731"/>
      <c r="AY21" s="731"/>
      <c r="AZ21" s="731"/>
      <c r="BA21" s="731"/>
      <c r="BB21" s="731"/>
      <c r="BC21" s="731"/>
      <c r="BD21" s="731"/>
      <c r="BE21" s="731"/>
      <c r="BF21" s="732"/>
      <c r="BG21" s="658">
        <v>31497</v>
      </c>
      <c r="BH21" s="659"/>
      <c r="BI21" s="659"/>
      <c r="BJ21" s="659"/>
      <c r="BK21" s="659"/>
      <c r="BL21" s="659"/>
      <c r="BM21" s="659"/>
      <c r="BN21" s="660"/>
      <c r="BO21" s="684">
        <v>2.4</v>
      </c>
      <c r="BP21" s="684"/>
      <c r="BQ21" s="684"/>
      <c r="BR21" s="684"/>
      <c r="BS21" s="685" t="s">
        <v>131</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285</v>
      </c>
      <c r="C22" s="716"/>
      <c r="D22" s="716"/>
      <c r="E22" s="716"/>
      <c r="F22" s="716"/>
      <c r="G22" s="716"/>
      <c r="H22" s="716"/>
      <c r="I22" s="716"/>
      <c r="J22" s="716"/>
      <c r="K22" s="716"/>
      <c r="L22" s="716"/>
      <c r="M22" s="716"/>
      <c r="N22" s="716"/>
      <c r="O22" s="716"/>
      <c r="P22" s="716"/>
      <c r="Q22" s="717"/>
      <c r="R22" s="658">
        <v>167914</v>
      </c>
      <c r="S22" s="659"/>
      <c r="T22" s="659"/>
      <c r="U22" s="659"/>
      <c r="V22" s="659"/>
      <c r="W22" s="659"/>
      <c r="X22" s="659"/>
      <c r="Y22" s="660"/>
      <c r="Z22" s="684">
        <v>2.4</v>
      </c>
      <c r="AA22" s="684"/>
      <c r="AB22" s="684"/>
      <c r="AC22" s="684"/>
      <c r="AD22" s="685">
        <v>167914</v>
      </c>
      <c r="AE22" s="685"/>
      <c r="AF22" s="685"/>
      <c r="AG22" s="685"/>
      <c r="AH22" s="685"/>
      <c r="AI22" s="685"/>
      <c r="AJ22" s="685"/>
      <c r="AK22" s="685"/>
      <c r="AL22" s="661">
        <v>4.4000000953674316</v>
      </c>
      <c r="AM22" s="662"/>
      <c r="AN22" s="662"/>
      <c r="AO22" s="686"/>
      <c r="AP22" s="655" t="s">
        <v>286</v>
      </c>
      <c r="AQ22" s="731"/>
      <c r="AR22" s="731"/>
      <c r="AS22" s="731"/>
      <c r="AT22" s="731"/>
      <c r="AU22" s="731"/>
      <c r="AV22" s="731"/>
      <c r="AW22" s="731"/>
      <c r="AX22" s="731"/>
      <c r="AY22" s="731"/>
      <c r="AZ22" s="731"/>
      <c r="BA22" s="731"/>
      <c r="BB22" s="731"/>
      <c r="BC22" s="731"/>
      <c r="BD22" s="731"/>
      <c r="BE22" s="731"/>
      <c r="BF22" s="732"/>
      <c r="BG22" s="658" t="s">
        <v>131</v>
      </c>
      <c r="BH22" s="659"/>
      <c r="BI22" s="659"/>
      <c r="BJ22" s="659"/>
      <c r="BK22" s="659"/>
      <c r="BL22" s="659"/>
      <c r="BM22" s="659"/>
      <c r="BN22" s="660"/>
      <c r="BO22" s="684" t="s">
        <v>131</v>
      </c>
      <c r="BP22" s="684"/>
      <c r="BQ22" s="684"/>
      <c r="BR22" s="684"/>
      <c r="BS22" s="685" t="s">
        <v>131</v>
      </c>
      <c r="BT22" s="685"/>
      <c r="BU22" s="685"/>
      <c r="BV22" s="685"/>
      <c r="BW22" s="685"/>
      <c r="BX22" s="685"/>
      <c r="BY22" s="685"/>
      <c r="BZ22" s="685"/>
      <c r="CA22" s="685"/>
      <c r="CB22" s="730"/>
      <c r="CD22" s="711" t="s">
        <v>287</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288</v>
      </c>
      <c r="C23" s="656"/>
      <c r="D23" s="656"/>
      <c r="E23" s="656"/>
      <c r="F23" s="656"/>
      <c r="G23" s="656"/>
      <c r="H23" s="656"/>
      <c r="I23" s="656"/>
      <c r="J23" s="656"/>
      <c r="K23" s="656"/>
      <c r="L23" s="656"/>
      <c r="M23" s="656"/>
      <c r="N23" s="656"/>
      <c r="O23" s="656"/>
      <c r="P23" s="656"/>
      <c r="Q23" s="657"/>
      <c r="R23" s="658">
        <v>2394351</v>
      </c>
      <c r="S23" s="659"/>
      <c r="T23" s="659"/>
      <c r="U23" s="659"/>
      <c r="V23" s="659"/>
      <c r="W23" s="659"/>
      <c r="X23" s="659"/>
      <c r="Y23" s="660"/>
      <c r="Z23" s="684">
        <v>34.200000000000003</v>
      </c>
      <c r="AA23" s="684"/>
      <c r="AB23" s="684"/>
      <c r="AC23" s="684"/>
      <c r="AD23" s="685">
        <v>2003407</v>
      </c>
      <c r="AE23" s="685"/>
      <c r="AF23" s="685"/>
      <c r="AG23" s="685"/>
      <c r="AH23" s="685"/>
      <c r="AI23" s="685"/>
      <c r="AJ23" s="685"/>
      <c r="AK23" s="685"/>
      <c r="AL23" s="661">
        <v>52.5</v>
      </c>
      <c r="AM23" s="662"/>
      <c r="AN23" s="662"/>
      <c r="AO23" s="686"/>
      <c r="AP23" s="655" t="s">
        <v>289</v>
      </c>
      <c r="AQ23" s="731"/>
      <c r="AR23" s="731"/>
      <c r="AS23" s="731"/>
      <c r="AT23" s="731"/>
      <c r="AU23" s="731"/>
      <c r="AV23" s="731"/>
      <c r="AW23" s="731"/>
      <c r="AX23" s="731"/>
      <c r="AY23" s="731"/>
      <c r="AZ23" s="731"/>
      <c r="BA23" s="731"/>
      <c r="BB23" s="731"/>
      <c r="BC23" s="731"/>
      <c r="BD23" s="731"/>
      <c r="BE23" s="731"/>
      <c r="BF23" s="732"/>
      <c r="BG23" s="658" t="s">
        <v>131</v>
      </c>
      <c r="BH23" s="659"/>
      <c r="BI23" s="659"/>
      <c r="BJ23" s="659"/>
      <c r="BK23" s="659"/>
      <c r="BL23" s="659"/>
      <c r="BM23" s="659"/>
      <c r="BN23" s="660"/>
      <c r="BO23" s="684" t="s">
        <v>131</v>
      </c>
      <c r="BP23" s="684"/>
      <c r="BQ23" s="684"/>
      <c r="BR23" s="684"/>
      <c r="BS23" s="685" t="s">
        <v>131</v>
      </c>
      <c r="BT23" s="685"/>
      <c r="BU23" s="685"/>
      <c r="BV23" s="685"/>
      <c r="BW23" s="685"/>
      <c r="BX23" s="685"/>
      <c r="BY23" s="685"/>
      <c r="BZ23" s="685"/>
      <c r="CA23" s="685"/>
      <c r="CB23" s="730"/>
      <c r="CD23" s="711" t="s">
        <v>229</v>
      </c>
      <c r="CE23" s="712"/>
      <c r="CF23" s="712"/>
      <c r="CG23" s="712"/>
      <c r="CH23" s="712"/>
      <c r="CI23" s="712"/>
      <c r="CJ23" s="712"/>
      <c r="CK23" s="712"/>
      <c r="CL23" s="712"/>
      <c r="CM23" s="712"/>
      <c r="CN23" s="712"/>
      <c r="CO23" s="712"/>
      <c r="CP23" s="712"/>
      <c r="CQ23" s="713"/>
      <c r="CR23" s="711" t="s">
        <v>290</v>
      </c>
      <c r="CS23" s="712"/>
      <c r="CT23" s="712"/>
      <c r="CU23" s="712"/>
      <c r="CV23" s="712"/>
      <c r="CW23" s="712"/>
      <c r="CX23" s="712"/>
      <c r="CY23" s="713"/>
      <c r="CZ23" s="711" t="s">
        <v>291</v>
      </c>
      <c r="DA23" s="712"/>
      <c r="DB23" s="712"/>
      <c r="DC23" s="713"/>
      <c r="DD23" s="711" t="s">
        <v>292</v>
      </c>
      <c r="DE23" s="712"/>
      <c r="DF23" s="712"/>
      <c r="DG23" s="712"/>
      <c r="DH23" s="712"/>
      <c r="DI23" s="712"/>
      <c r="DJ23" s="712"/>
      <c r="DK23" s="713"/>
      <c r="DL23" s="743" t="s">
        <v>293</v>
      </c>
      <c r="DM23" s="744"/>
      <c r="DN23" s="744"/>
      <c r="DO23" s="744"/>
      <c r="DP23" s="744"/>
      <c r="DQ23" s="744"/>
      <c r="DR23" s="744"/>
      <c r="DS23" s="744"/>
      <c r="DT23" s="744"/>
      <c r="DU23" s="744"/>
      <c r="DV23" s="745"/>
      <c r="DW23" s="711" t="s">
        <v>294</v>
      </c>
      <c r="DX23" s="712"/>
      <c r="DY23" s="712"/>
      <c r="DZ23" s="712"/>
      <c r="EA23" s="712"/>
      <c r="EB23" s="712"/>
      <c r="EC23" s="713"/>
    </row>
    <row r="24" spans="2:133" ht="11.25" customHeight="1" x14ac:dyDescent="0.15">
      <c r="B24" s="655" t="s">
        <v>295</v>
      </c>
      <c r="C24" s="656"/>
      <c r="D24" s="656"/>
      <c r="E24" s="656"/>
      <c r="F24" s="656"/>
      <c r="G24" s="656"/>
      <c r="H24" s="656"/>
      <c r="I24" s="656"/>
      <c r="J24" s="656"/>
      <c r="K24" s="656"/>
      <c r="L24" s="656"/>
      <c r="M24" s="656"/>
      <c r="N24" s="656"/>
      <c r="O24" s="656"/>
      <c r="P24" s="656"/>
      <c r="Q24" s="657"/>
      <c r="R24" s="658">
        <v>2003407</v>
      </c>
      <c r="S24" s="659"/>
      <c r="T24" s="659"/>
      <c r="U24" s="659"/>
      <c r="V24" s="659"/>
      <c r="W24" s="659"/>
      <c r="X24" s="659"/>
      <c r="Y24" s="660"/>
      <c r="Z24" s="684">
        <v>28.6</v>
      </c>
      <c r="AA24" s="684"/>
      <c r="AB24" s="684"/>
      <c r="AC24" s="684"/>
      <c r="AD24" s="685">
        <v>2003407</v>
      </c>
      <c r="AE24" s="685"/>
      <c r="AF24" s="685"/>
      <c r="AG24" s="685"/>
      <c r="AH24" s="685"/>
      <c r="AI24" s="685"/>
      <c r="AJ24" s="685"/>
      <c r="AK24" s="685"/>
      <c r="AL24" s="661">
        <v>52.5</v>
      </c>
      <c r="AM24" s="662"/>
      <c r="AN24" s="662"/>
      <c r="AO24" s="686"/>
      <c r="AP24" s="655" t="s">
        <v>296</v>
      </c>
      <c r="AQ24" s="731"/>
      <c r="AR24" s="731"/>
      <c r="AS24" s="731"/>
      <c r="AT24" s="731"/>
      <c r="AU24" s="731"/>
      <c r="AV24" s="731"/>
      <c r="AW24" s="731"/>
      <c r="AX24" s="731"/>
      <c r="AY24" s="731"/>
      <c r="AZ24" s="731"/>
      <c r="BA24" s="731"/>
      <c r="BB24" s="731"/>
      <c r="BC24" s="731"/>
      <c r="BD24" s="731"/>
      <c r="BE24" s="731"/>
      <c r="BF24" s="732"/>
      <c r="BG24" s="658" t="s">
        <v>131</v>
      </c>
      <c r="BH24" s="659"/>
      <c r="BI24" s="659"/>
      <c r="BJ24" s="659"/>
      <c r="BK24" s="659"/>
      <c r="BL24" s="659"/>
      <c r="BM24" s="659"/>
      <c r="BN24" s="660"/>
      <c r="BO24" s="684" t="s">
        <v>131</v>
      </c>
      <c r="BP24" s="684"/>
      <c r="BQ24" s="684"/>
      <c r="BR24" s="684"/>
      <c r="BS24" s="685" t="s">
        <v>131</v>
      </c>
      <c r="BT24" s="685"/>
      <c r="BU24" s="685"/>
      <c r="BV24" s="685"/>
      <c r="BW24" s="685"/>
      <c r="BX24" s="685"/>
      <c r="BY24" s="685"/>
      <c r="BZ24" s="685"/>
      <c r="CA24" s="685"/>
      <c r="CB24" s="730"/>
      <c r="CD24" s="708" t="s">
        <v>297</v>
      </c>
      <c r="CE24" s="709"/>
      <c r="CF24" s="709"/>
      <c r="CG24" s="709"/>
      <c r="CH24" s="709"/>
      <c r="CI24" s="709"/>
      <c r="CJ24" s="709"/>
      <c r="CK24" s="709"/>
      <c r="CL24" s="709"/>
      <c r="CM24" s="709"/>
      <c r="CN24" s="709"/>
      <c r="CO24" s="709"/>
      <c r="CP24" s="709"/>
      <c r="CQ24" s="710"/>
      <c r="CR24" s="705">
        <v>2278782</v>
      </c>
      <c r="CS24" s="706"/>
      <c r="CT24" s="706"/>
      <c r="CU24" s="706"/>
      <c r="CV24" s="706"/>
      <c r="CW24" s="706"/>
      <c r="CX24" s="706"/>
      <c r="CY24" s="734"/>
      <c r="CZ24" s="735">
        <v>33.299999999999997</v>
      </c>
      <c r="DA24" s="721"/>
      <c r="DB24" s="721"/>
      <c r="DC24" s="737"/>
      <c r="DD24" s="733">
        <v>1758948</v>
      </c>
      <c r="DE24" s="706"/>
      <c r="DF24" s="706"/>
      <c r="DG24" s="706"/>
      <c r="DH24" s="706"/>
      <c r="DI24" s="706"/>
      <c r="DJ24" s="706"/>
      <c r="DK24" s="734"/>
      <c r="DL24" s="733">
        <v>1467389</v>
      </c>
      <c r="DM24" s="706"/>
      <c r="DN24" s="706"/>
      <c r="DO24" s="706"/>
      <c r="DP24" s="706"/>
      <c r="DQ24" s="706"/>
      <c r="DR24" s="706"/>
      <c r="DS24" s="706"/>
      <c r="DT24" s="706"/>
      <c r="DU24" s="706"/>
      <c r="DV24" s="734"/>
      <c r="DW24" s="735">
        <v>37</v>
      </c>
      <c r="DX24" s="721"/>
      <c r="DY24" s="721"/>
      <c r="DZ24" s="721"/>
      <c r="EA24" s="721"/>
      <c r="EB24" s="721"/>
      <c r="EC24" s="736"/>
    </row>
    <row r="25" spans="2:133" ht="11.25" customHeight="1" x14ac:dyDescent="0.15">
      <c r="B25" s="655" t="s">
        <v>298</v>
      </c>
      <c r="C25" s="656"/>
      <c r="D25" s="656"/>
      <c r="E25" s="656"/>
      <c r="F25" s="656"/>
      <c r="G25" s="656"/>
      <c r="H25" s="656"/>
      <c r="I25" s="656"/>
      <c r="J25" s="656"/>
      <c r="K25" s="656"/>
      <c r="L25" s="656"/>
      <c r="M25" s="656"/>
      <c r="N25" s="656"/>
      <c r="O25" s="656"/>
      <c r="P25" s="656"/>
      <c r="Q25" s="657"/>
      <c r="R25" s="658">
        <v>390924</v>
      </c>
      <c r="S25" s="659"/>
      <c r="T25" s="659"/>
      <c r="U25" s="659"/>
      <c r="V25" s="659"/>
      <c r="W25" s="659"/>
      <c r="X25" s="659"/>
      <c r="Y25" s="660"/>
      <c r="Z25" s="684">
        <v>5.6</v>
      </c>
      <c r="AA25" s="684"/>
      <c r="AB25" s="684"/>
      <c r="AC25" s="684"/>
      <c r="AD25" s="685" t="s">
        <v>131</v>
      </c>
      <c r="AE25" s="685"/>
      <c r="AF25" s="685"/>
      <c r="AG25" s="685"/>
      <c r="AH25" s="685"/>
      <c r="AI25" s="685"/>
      <c r="AJ25" s="685"/>
      <c r="AK25" s="685"/>
      <c r="AL25" s="661" t="s">
        <v>131</v>
      </c>
      <c r="AM25" s="662"/>
      <c r="AN25" s="662"/>
      <c r="AO25" s="686"/>
      <c r="AP25" s="655" t="s">
        <v>299</v>
      </c>
      <c r="AQ25" s="731"/>
      <c r="AR25" s="731"/>
      <c r="AS25" s="731"/>
      <c r="AT25" s="731"/>
      <c r="AU25" s="731"/>
      <c r="AV25" s="731"/>
      <c r="AW25" s="731"/>
      <c r="AX25" s="731"/>
      <c r="AY25" s="731"/>
      <c r="AZ25" s="731"/>
      <c r="BA25" s="731"/>
      <c r="BB25" s="731"/>
      <c r="BC25" s="731"/>
      <c r="BD25" s="731"/>
      <c r="BE25" s="731"/>
      <c r="BF25" s="732"/>
      <c r="BG25" s="658" t="s">
        <v>131</v>
      </c>
      <c r="BH25" s="659"/>
      <c r="BI25" s="659"/>
      <c r="BJ25" s="659"/>
      <c r="BK25" s="659"/>
      <c r="BL25" s="659"/>
      <c r="BM25" s="659"/>
      <c r="BN25" s="660"/>
      <c r="BO25" s="684" t="s">
        <v>131</v>
      </c>
      <c r="BP25" s="684"/>
      <c r="BQ25" s="684"/>
      <c r="BR25" s="684"/>
      <c r="BS25" s="685" t="s">
        <v>131</v>
      </c>
      <c r="BT25" s="685"/>
      <c r="BU25" s="685"/>
      <c r="BV25" s="685"/>
      <c r="BW25" s="685"/>
      <c r="BX25" s="685"/>
      <c r="BY25" s="685"/>
      <c r="BZ25" s="685"/>
      <c r="CA25" s="685"/>
      <c r="CB25" s="730"/>
      <c r="CD25" s="655" t="s">
        <v>300</v>
      </c>
      <c r="CE25" s="656"/>
      <c r="CF25" s="656"/>
      <c r="CG25" s="656"/>
      <c r="CH25" s="656"/>
      <c r="CI25" s="656"/>
      <c r="CJ25" s="656"/>
      <c r="CK25" s="656"/>
      <c r="CL25" s="656"/>
      <c r="CM25" s="656"/>
      <c r="CN25" s="656"/>
      <c r="CO25" s="656"/>
      <c r="CP25" s="656"/>
      <c r="CQ25" s="657"/>
      <c r="CR25" s="658">
        <v>1030600</v>
      </c>
      <c r="CS25" s="668"/>
      <c r="CT25" s="668"/>
      <c r="CU25" s="668"/>
      <c r="CV25" s="668"/>
      <c r="CW25" s="668"/>
      <c r="CX25" s="668"/>
      <c r="CY25" s="669"/>
      <c r="CZ25" s="661">
        <v>15</v>
      </c>
      <c r="DA25" s="670"/>
      <c r="DB25" s="670"/>
      <c r="DC25" s="671"/>
      <c r="DD25" s="664">
        <v>919424</v>
      </c>
      <c r="DE25" s="668"/>
      <c r="DF25" s="668"/>
      <c r="DG25" s="668"/>
      <c r="DH25" s="668"/>
      <c r="DI25" s="668"/>
      <c r="DJ25" s="668"/>
      <c r="DK25" s="669"/>
      <c r="DL25" s="664">
        <v>684249</v>
      </c>
      <c r="DM25" s="668"/>
      <c r="DN25" s="668"/>
      <c r="DO25" s="668"/>
      <c r="DP25" s="668"/>
      <c r="DQ25" s="668"/>
      <c r="DR25" s="668"/>
      <c r="DS25" s="668"/>
      <c r="DT25" s="668"/>
      <c r="DU25" s="668"/>
      <c r="DV25" s="669"/>
      <c r="DW25" s="661">
        <v>17.3</v>
      </c>
      <c r="DX25" s="670"/>
      <c r="DY25" s="670"/>
      <c r="DZ25" s="670"/>
      <c r="EA25" s="670"/>
      <c r="EB25" s="670"/>
      <c r="EC25" s="697"/>
    </row>
    <row r="26" spans="2:133" ht="11.25" customHeight="1" x14ac:dyDescent="0.15">
      <c r="B26" s="655" t="s">
        <v>301</v>
      </c>
      <c r="C26" s="656"/>
      <c r="D26" s="656"/>
      <c r="E26" s="656"/>
      <c r="F26" s="656"/>
      <c r="G26" s="656"/>
      <c r="H26" s="656"/>
      <c r="I26" s="656"/>
      <c r="J26" s="656"/>
      <c r="K26" s="656"/>
      <c r="L26" s="656"/>
      <c r="M26" s="656"/>
      <c r="N26" s="656"/>
      <c r="O26" s="656"/>
      <c r="P26" s="656"/>
      <c r="Q26" s="657"/>
      <c r="R26" s="658">
        <v>20</v>
      </c>
      <c r="S26" s="659"/>
      <c r="T26" s="659"/>
      <c r="U26" s="659"/>
      <c r="V26" s="659"/>
      <c r="W26" s="659"/>
      <c r="X26" s="659"/>
      <c r="Y26" s="660"/>
      <c r="Z26" s="684">
        <v>0</v>
      </c>
      <c r="AA26" s="684"/>
      <c r="AB26" s="684"/>
      <c r="AC26" s="684"/>
      <c r="AD26" s="685" t="s">
        <v>131</v>
      </c>
      <c r="AE26" s="685"/>
      <c r="AF26" s="685"/>
      <c r="AG26" s="685"/>
      <c r="AH26" s="685"/>
      <c r="AI26" s="685"/>
      <c r="AJ26" s="685"/>
      <c r="AK26" s="685"/>
      <c r="AL26" s="661" t="s">
        <v>131</v>
      </c>
      <c r="AM26" s="662"/>
      <c r="AN26" s="662"/>
      <c r="AO26" s="686"/>
      <c r="AP26" s="655" t="s">
        <v>302</v>
      </c>
      <c r="AQ26" s="731"/>
      <c r="AR26" s="731"/>
      <c r="AS26" s="731"/>
      <c r="AT26" s="731"/>
      <c r="AU26" s="731"/>
      <c r="AV26" s="731"/>
      <c r="AW26" s="731"/>
      <c r="AX26" s="731"/>
      <c r="AY26" s="731"/>
      <c r="AZ26" s="731"/>
      <c r="BA26" s="731"/>
      <c r="BB26" s="731"/>
      <c r="BC26" s="731"/>
      <c r="BD26" s="731"/>
      <c r="BE26" s="731"/>
      <c r="BF26" s="732"/>
      <c r="BG26" s="658" t="s">
        <v>131</v>
      </c>
      <c r="BH26" s="659"/>
      <c r="BI26" s="659"/>
      <c r="BJ26" s="659"/>
      <c r="BK26" s="659"/>
      <c r="BL26" s="659"/>
      <c r="BM26" s="659"/>
      <c r="BN26" s="660"/>
      <c r="BO26" s="684" t="s">
        <v>131</v>
      </c>
      <c r="BP26" s="684"/>
      <c r="BQ26" s="684"/>
      <c r="BR26" s="684"/>
      <c r="BS26" s="685" t="s">
        <v>131</v>
      </c>
      <c r="BT26" s="685"/>
      <c r="BU26" s="685"/>
      <c r="BV26" s="685"/>
      <c r="BW26" s="685"/>
      <c r="BX26" s="685"/>
      <c r="BY26" s="685"/>
      <c r="BZ26" s="685"/>
      <c r="CA26" s="685"/>
      <c r="CB26" s="730"/>
      <c r="CD26" s="655" t="s">
        <v>303</v>
      </c>
      <c r="CE26" s="656"/>
      <c r="CF26" s="656"/>
      <c r="CG26" s="656"/>
      <c r="CH26" s="656"/>
      <c r="CI26" s="656"/>
      <c r="CJ26" s="656"/>
      <c r="CK26" s="656"/>
      <c r="CL26" s="656"/>
      <c r="CM26" s="656"/>
      <c r="CN26" s="656"/>
      <c r="CO26" s="656"/>
      <c r="CP26" s="656"/>
      <c r="CQ26" s="657"/>
      <c r="CR26" s="658">
        <v>543196</v>
      </c>
      <c r="CS26" s="659"/>
      <c r="CT26" s="659"/>
      <c r="CU26" s="659"/>
      <c r="CV26" s="659"/>
      <c r="CW26" s="659"/>
      <c r="CX26" s="659"/>
      <c r="CY26" s="660"/>
      <c r="CZ26" s="661">
        <v>7.9</v>
      </c>
      <c r="DA26" s="670"/>
      <c r="DB26" s="670"/>
      <c r="DC26" s="671"/>
      <c r="DD26" s="664">
        <v>460745</v>
      </c>
      <c r="DE26" s="659"/>
      <c r="DF26" s="659"/>
      <c r="DG26" s="659"/>
      <c r="DH26" s="659"/>
      <c r="DI26" s="659"/>
      <c r="DJ26" s="659"/>
      <c r="DK26" s="660"/>
      <c r="DL26" s="664" t="s">
        <v>131</v>
      </c>
      <c r="DM26" s="659"/>
      <c r="DN26" s="659"/>
      <c r="DO26" s="659"/>
      <c r="DP26" s="659"/>
      <c r="DQ26" s="659"/>
      <c r="DR26" s="659"/>
      <c r="DS26" s="659"/>
      <c r="DT26" s="659"/>
      <c r="DU26" s="659"/>
      <c r="DV26" s="660"/>
      <c r="DW26" s="661" t="s">
        <v>131</v>
      </c>
      <c r="DX26" s="670"/>
      <c r="DY26" s="670"/>
      <c r="DZ26" s="670"/>
      <c r="EA26" s="670"/>
      <c r="EB26" s="670"/>
      <c r="EC26" s="697"/>
    </row>
    <row r="27" spans="2:133" ht="11.25" customHeight="1" x14ac:dyDescent="0.15">
      <c r="B27" s="655" t="s">
        <v>304</v>
      </c>
      <c r="C27" s="656"/>
      <c r="D27" s="656"/>
      <c r="E27" s="656"/>
      <c r="F27" s="656"/>
      <c r="G27" s="656"/>
      <c r="H27" s="656"/>
      <c r="I27" s="656"/>
      <c r="J27" s="656"/>
      <c r="K27" s="656"/>
      <c r="L27" s="656"/>
      <c r="M27" s="656"/>
      <c r="N27" s="656"/>
      <c r="O27" s="656"/>
      <c r="P27" s="656"/>
      <c r="Q27" s="657"/>
      <c r="R27" s="658">
        <v>4205480</v>
      </c>
      <c r="S27" s="659"/>
      <c r="T27" s="659"/>
      <c r="U27" s="659"/>
      <c r="V27" s="659"/>
      <c r="W27" s="659"/>
      <c r="X27" s="659"/>
      <c r="Y27" s="660"/>
      <c r="Z27" s="684">
        <v>60</v>
      </c>
      <c r="AA27" s="684"/>
      <c r="AB27" s="684"/>
      <c r="AC27" s="684"/>
      <c r="AD27" s="685">
        <v>3814536</v>
      </c>
      <c r="AE27" s="685"/>
      <c r="AF27" s="685"/>
      <c r="AG27" s="685"/>
      <c r="AH27" s="685"/>
      <c r="AI27" s="685"/>
      <c r="AJ27" s="685"/>
      <c r="AK27" s="685"/>
      <c r="AL27" s="661">
        <v>100</v>
      </c>
      <c r="AM27" s="662"/>
      <c r="AN27" s="662"/>
      <c r="AO27" s="686"/>
      <c r="AP27" s="655" t="s">
        <v>305</v>
      </c>
      <c r="AQ27" s="656"/>
      <c r="AR27" s="656"/>
      <c r="AS27" s="656"/>
      <c r="AT27" s="656"/>
      <c r="AU27" s="656"/>
      <c r="AV27" s="656"/>
      <c r="AW27" s="656"/>
      <c r="AX27" s="656"/>
      <c r="AY27" s="656"/>
      <c r="AZ27" s="656"/>
      <c r="BA27" s="656"/>
      <c r="BB27" s="656"/>
      <c r="BC27" s="656"/>
      <c r="BD27" s="656"/>
      <c r="BE27" s="656"/>
      <c r="BF27" s="657"/>
      <c r="BG27" s="658">
        <v>1290330</v>
      </c>
      <c r="BH27" s="659"/>
      <c r="BI27" s="659"/>
      <c r="BJ27" s="659"/>
      <c r="BK27" s="659"/>
      <c r="BL27" s="659"/>
      <c r="BM27" s="659"/>
      <c r="BN27" s="660"/>
      <c r="BO27" s="684">
        <v>100</v>
      </c>
      <c r="BP27" s="684"/>
      <c r="BQ27" s="684"/>
      <c r="BR27" s="684"/>
      <c r="BS27" s="685">
        <v>5182</v>
      </c>
      <c r="BT27" s="685"/>
      <c r="BU27" s="685"/>
      <c r="BV27" s="685"/>
      <c r="BW27" s="685"/>
      <c r="BX27" s="685"/>
      <c r="BY27" s="685"/>
      <c r="BZ27" s="685"/>
      <c r="CA27" s="685"/>
      <c r="CB27" s="730"/>
      <c r="CD27" s="655" t="s">
        <v>306</v>
      </c>
      <c r="CE27" s="656"/>
      <c r="CF27" s="656"/>
      <c r="CG27" s="656"/>
      <c r="CH27" s="656"/>
      <c r="CI27" s="656"/>
      <c r="CJ27" s="656"/>
      <c r="CK27" s="656"/>
      <c r="CL27" s="656"/>
      <c r="CM27" s="656"/>
      <c r="CN27" s="656"/>
      <c r="CO27" s="656"/>
      <c r="CP27" s="656"/>
      <c r="CQ27" s="657"/>
      <c r="CR27" s="658">
        <v>535406</v>
      </c>
      <c r="CS27" s="668"/>
      <c r="CT27" s="668"/>
      <c r="CU27" s="668"/>
      <c r="CV27" s="668"/>
      <c r="CW27" s="668"/>
      <c r="CX27" s="668"/>
      <c r="CY27" s="669"/>
      <c r="CZ27" s="661">
        <v>7.8</v>
      </c>
      <c r="DA27" s="670"/>
      <c r="DB27" s="670"/>
      <c r="DC27" s="671"/>
      <c r="DD27" s="664">
        <v>131012</v>
      </c>
      <c r="DE27" s="668"/>
      <c r="DF27" s="668"/>
      <c r="DG27" s="668"/>
      <c r="DH27" s="668"/>
      <c r="DI27" s="668"/>
      <c r="DJ27" s="668"/>
      <c r="DK27" s="669"/>
      <c r="DL27" s="664">
        <v>74628</v>
      </c>
      <c r="DM27" s="668"/>
      <c r="DN27" s="668"/>
      <c r="DO27" s="668"/>
      <c r="DP27" s="668"/>
      <c r="DQ27" s="668"/>
      <c r="DR27" s="668"/>
      <c r="DS27" s="668"/>
      <c r="DT27" s="668"/>
      <c r="DU27" s="668"/>
      <c r="DV27" s="669"/>
      <c r="DW27" s="661">
        <v>1.9</v>
      </c>
      <c r="DX27" s="670"/>
      <c r="DY27" s="670"/>
      <c r="DZ27" s="670"/>
      <c r="EA27" s="670"/>
      <c r="EB27" s="670"/>
      <c r="EC27" s="697"/>
    </row>
    <row r="28" spans="2:133" ht="11.25" customHeight="1" x14ac:dyDescent="0.15">
      <c r="B28" s="655" t="s">
        <v>307</v>
      </c>
      <c r="C28" s="656"/>
      <c r="D28" s="656"/>
      <c r="E28" s="656"/>
      <c r="F28" s="656"/>
      <c r="G28" s="656"/>
      <c r="H28" s="656"/>
      <c r="I28" s="656"/>
      <c r="J28" s="656"/>
      <c r="K28" s="656"/>
      <c r="L28" s="656"/>
      <c r="M28" s="656"/>
      <c r="N28" s="656"/>
      <c r="O28" s="656"/>
      <c r="P28" s="656"/>
      <c r="Q28" s="657"/>
      <c r="R28" s="658">
        <v>1577</v>
      </c>
      <c r="S28" s="659"/>
      <c r="T28" s="659"/>
      <c r="U28" s="659"/>
      <c r="V28" s="659"/>
      <c r="W28" s="659"/>
      <c r="X28" s="659"/>
      <c r="Y28" s="660"/>
      <c r="Z28" s="684">
        <v>0</v>
      </c>
      <c r="AA28" s="684"/>
      <c r="AB28" s="684"/>
      <c r="AC28" s="684"/>
      <c r="AD28" s="685">
        <v>1577</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308</v>
      </c>
      <c r="CE28" s="656"/>
      <c r="CF28" s="656"/>
      <c r="CG28" s="656"/>
      <c r="CH28" s="656"/>
      <c r="CI28" s="656"/>
      <c r="CJ28" s="656"/>
      <c r="CK28" s="656"/>
      <c r="CL28" s="656"/>
      <c r="CM28" s="656"/>
      <c r="CN28" s="656"/>
      <c r="CO28" s="656"/>
      <c r="CP28" s="656"/>
      <c r="CQ28" s="657"/>
      <c r="CR28" s="658">
        <v>712776</v>
      </c>
      <c r="CS28" s="659"/>
      <c r="CT28" s="659"/>
      <c r="CU28" s="659"/>
      <c r="CV28" s="659"/>
      <c r="CW28" s="659"/>
      <c r="CX28" s="659"/>
      <c r="CY28" s="660"/>
      <c r="CZ28" s="661">
        <v>10.4</v>
      </c>
      <c r="DA28" s="670"/>
      <c r="DB28" s="670"/>
      <c r="DC28" s="671"/>
      <c r="DD28" s="664">
        <v>708512</v>
      </c>
      <c r="DE28" s="659"/>
      <c r="DF28" s="659"/>
      <c r="DG28" s="659"/>
      <c r="DH28" s="659"/>
      <c r="DI28" s="659"/>
      <c r="DJ28" s="659"/>
      <c r="DK28" s="660"/>
      <c r="DL28" s="664">
        <v>708512</v>
      </c>
      <c r="DM28" s="659"/>
      <c r="DN28" s="659"/>
      <c r="DO28" s="659"/>
      <c r="DP28" s="659"/>
      <c r="DQ28" s="659"/>
      <c r="DR28" s="659"/>
      <c r="DS28" s="659"/>
      <c r="DT28" s="659"/>
      <c r="DU28" s="659"/>
      <c r="DV28" s="660"/>
      <c r="DW28" s="661">
        <v>17.899999999999999</v>
      </c>
      <c r="DX28" s="670"/>
      <c r="DY28" s="670"/>
      <c r="DZ28" s="670"/>
      <c r="EA28" s="670"/>
      <c r="EB28" s="670"/>
      <c r="EC28" s="697"/>
    </row>
    <row r="29" spans="2:133" ht="11.25" customHeight="1" x14ac:dyDescent="0.15">
      <c r="B29" s="655" t="s">
        <v>309</v>
      </c>
      <c r="C29" s="656"/>
      <c r="D29" s="656"/>
      <c r="E29" s="656"/>
      <c r="F29" s="656"/>
      <c r="G29" s="656"/>
      <c r="H29" s="656"/>
      <c r="I29" s="656"/>
      <c r="J29" s="656"/>
      <c r="K29" s="656"/>
      <c r="L29" s="656"/>
      <c r="M29" s="656"/>
      <c r="N29" s="656"/>
      <c r="O29" s="656"/>
      <c r="P29" s="656"/>
      <c r="Q29" s="657"/>
      <c r="R29" s="658">
        <v>101556</v>
      </c>
      <c r="S29" s="659"/>
      <c r="T29" s="659"/>
      <c r="U29" s="659"/>
      <c r="V29" s="659"/>
      <c r="W29" s="659"/>
      <c r="X29" s="659"/>
      <c r="Y29" s="660"/>
      <c r="Z29" s="684">
        <v>1.4</v>
      </c>
      <c r="AA29" s="684"/>
      <c r="AB29" s="684"/>
      <c r="AC29" s="684"/>
      <c r="AD29" s="685" t="s">
        <v>131</v>
      </c>
      <c r="AE29" s="685"/>
      <c r="AF29" s="685"/>
      <c r="AG29" s="685"/>
      <c r="AH29" s="685"/>
      <c r="AI29" s="685"/>
      <c r="AJ29" s="685"/>
      <c r="AK29" s="685"/>
      <c r="AL29" s="661" t="s">
        <v>131</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310</v>
      </c>
      <c r="CE29" s="679"/>
      <c r="CF29" s="655" t="s">
        <v>70</v>
      </c>
      <c r="CG29" s="656"/>
      <c r="CH29" s="656"/>
      <c r="CI29" s="656"/>
      <c r="CJ29" s="656"/>
      <c r="CK29" s="656"/>
      <c r="CL29" s="656"/>
      <c r="CM29" s="656"/>
      <c r="CN29" s="656"/>
      <c r="CO29" s="656"/>
      <c r="CP29" s="656"/>
      <c r="CQ29" s="657"/>
      <c r="CR29" s="658">
        <v>712550</v>
      </c>
      <c r="CS29" s="668"/>
      <c r="CT29" s="668"/>
      <c r="CU29" s="668"/>
      <c r="CV29" s="668"/>
      <c r="CW29" s="668"/>
      <c r="CX29" s="668"/>
      <c r="CY29" s="669"/>
      <c r="CZ29" s="661">
        <v>10.4</v>
      </c>
      <c r="DA29" s="670"/>
      <c r="DB29" s="670"/>
      <c r="DC29" s="671"/>
      <c r="DD29" s="664">
        <v>708286</v>
      </c>
      <c r="DE29" s="668"/>
      <c r="DF29" s="668"/>
      <c r="DG29" s="668"/>
      <c r="DH29" s="668"/>
      <c r="DI29" s="668"/>
      <c r="DJ29" s="668"/>
      <c r="DK29" s="669"/>
      <c r="DL29" s="664">
        <v>708286</v>
      </c>
      <c r="DM29" s="668"/>
      <c r="DN29" s="668"/>
      <c r="DO29" s="668"/>
      <c r="DP29" s="668"/>
      <c r="DQ29" s="668"/>
      <c r="DR29" s="668"/>
      <c r="DS29" s="668"/>
      <c r="DT29" s="668"/>
      <c r="DU29" s="668"/>
      <c r="DV29" s="669"/>
      <c r="DW29" s="661">
        <v>17.899999999999999</v>
      </c>
      <c r="DX29" s="670"/>
      <c r="DY29" s="670"/>
      <c r="DZ29" s="670"/>
      <c r="EA29" s="670"/>
      <c r="EB29" s="670"/>
      <c r="EC29" s="697"/>
    </row>
    <row r="30" spans="2:133" ht="11.25" customHeight="1" x14ac:dyDescent="0.15">
      <c r="B30" s="655" t="s">
        <v>311</v>
      </c>
      <c r="C30" s="656"/>
      <c r="D30" s="656"/>
      <c r="E30" s="656"/>
      <c r="F30" s="656"/>
      <c r="G30" s="656"/>
      <c r="H30" s="656"/>
      <c r="I30" s="656"/>
      <c r="J30" s="656"/>
      <c r="K30" s="656"/>
      <c r="L30" s="656"/>
      <c r="M30" s="656"/>
      <c r="N30" s="656"/>
      <c r="O30" s="656"/>
      <c r="P30" s="656"/>
      <c r="Q30" s="657"/>
      <c r="R30" s="658">
        <v>57253</v>
      </c>
      <c r="S30" s="659"/>
      <c r="T30" s="659"/>
      <c r="U30" s="659"/>
      <c r="V30" s="659"/>
      <c r="W30" s="659"/>
      <c r="X30" s="659"/>
      <c r="Y30" s="660"/>
      <c r="Z30" s="684">
        <v>0.8</v>
      </c>
      <c r="AA30" s="684"/>
      <c r="AB30" s="684"/>
      <c r="AC30" s="684"/>
      <c r="AD30" s="685" t="s">
        <v>131</v>
      </c>
      <c r="AE30" s="685"/>
      <c r="AF30" s="685"/>
      <c r="AG30" s="685"/>
      <c r="AH30" s="685"/>
      <c r="AI30" s="685"/>
      <c r="AJ30" s="685"/>
      <c r="AK30" s="685"/>
      <c r="AL30" s="661" t="s">
        <v>131</v>
      </c>
      <c r="AM30" s="662"/>
      <c r="AN30" s="662"/>
      <c r="AO30" s="686"/>
      <c r="AP30" s="711" t="s">
        <v>229</v>
      </c>
      <c r="AQ30" s="712"/>
      <c r="AR30" s="712"/>
      <c r="AS30" s="712"/>
      <c r="AT30" s="712"/>
      <c r="AU30" s="712"/>
      <c r="AV30" s="712"/>
      <c r="AW30" s="712"/>
      <c r="AX30" s="712"/>
      <c r="AY30" s="712"/>
      <c r="AZ30" s="712"/>
      <c r="BA30" s="712"/>
      <c r="BB30" s="712"/>
      <c r="BC30" s="712"/>
      <c r="BD30" s="712"/>
      <c r="BE30" s="712"/>
      <c r="BF30" s="713"/>
      <c r="BG30" s="711" t="s">
        <v>312</v>
      </c>
      <c r="BH30" s="728"/>
      <c r="BI30" s="728"/>
      <c r="BJ30" s="728"/>
      <c r="BK30" s="728"/>
      <c r="BL30" s="728"/>
      <c r="BM30" s="728"/>
      <c r="BN30" s="728"/>
      <c r="BO30" s="728"/>
      <c r="BP30" s="728"/>
      <c r="BQ30" s="729"/>
      <c r="BR30" s="711" t="s">
        <v>313</v>
      </c>
      <c r="BS30" s="728"/>
      <c r="BT30" s="728"/>
      <c r="BU30" s="728"/>
      <c r="BV30" s="728"/>
      <c r="BW30" s="728"/>
      <c r="BX30" s="728"/>
      <c r="BY30" s="728"/>
      <c r="BZ30" s="728"/>
      <c r="CA30" s="728"/>
      <c r="CB30" s="729"/>
      <c r="CD30" s="680"/>
      <c r="CE30" s="681"/>
      <c r="CF30" s="655" t="s">
        <v>314</v>
      </c>
      <c r="CG30" s="656"/>
      <c r="CH30" s="656"/>
      <c r="CI30" s="656"/>
      <c r="CJ30" s="656"/>
      <c r="CK30" s="656"/>
      <c r="CL30" s="656"/>
      <c r="CM30" s="656"/>
      <c r="CN30" s="656"/>
      <c r="CO30" s="656"/>
      <c r="CP30" s="656"/>
      <c r="CQ30" s="657"/>
      <c r="CR30" s="658">
        <v>689531</v>
      </c>
      <c r="CS30" s="659"/>
      <c r="CT30" s="659"/>
      <c r="CU30" s="659"/>
      <c r="CV30" s="659"/>
      <c r="CW30" s="659"/>
      <c r="CX30" s="659"/>
      <c r="CY30" s="660"/>
      <c r="CZ30" s="661">
        <v>10.1</v>
      </c>
      <c r="DA30" s="670"/>
      <c r="DB30" s="670"/>
      <c r="DC30" s="671"/>
      <c r="DD30" s="664">
        <v>685267</v>
      </c>
      <c r="DE30" s="659"/>
      <c r="DF30" s="659"/>
      <c r="DG30" s="659"/>
      <c r="DH30" s="659"/>
      <c r="DI30" s="659"/>
      <c r="DJ30" s="659"/>
      <c r="DK30" s="660"/>
      <c r="DL30" s="664">
        <v>685267</v>
      </c>
      <c r="DM30" s="659"/>
      <c r="DN30" s="659"/>
      <c r="DO30" s="659"/>
      <c r="DP30" s="659"/>
      <c r="DQ30" s="659"/>
      <c r="DR30" s="659"/>
      <c r="DS30" s="659"/>
      <c r="DT30" s="659"/>
      <c r="DU30" s="659"/>
      <c r="DV30" s="660"/>
      <c r="DW30" s="661">
        <v>17.3</v>
      </c>
      <c r="DX30" s="670"/>
      <c r="DY30" s="670"/>
      <c r="DZ30" s="670"/>
      <c r="EA30" s="670"/>
      <c r="EB30" s="670"/>
      <c r="EC30" s="697"/>
    </row>
    <row r="31" spans="2:133" ht="11.25" customHeight="1" x14ac:dyDescent="0.15">
      <c r="B31" s="655" t="s">
        <v>315</v>
      </c>
      <c r="C31" s="656"/>
      <c r="D31" s="656"/>
      <c r="E31" s="656"/>
      <c r="F31" s="656"/>
      <c r="G31" s="656"/>
      <c r="H31" s="656"/>
      <c r="I31" s="656"/>
      <c r="J31" s="656"/>
      <c r="K31" s="656"/>
      <c r="L31" s="656"/>
      <c r="M31" s="656"/>
      <c r="N31" s="656"/>
      <c r="O31" s="656"/>
      <c r="P31" s="656"/>
      <c r="Q31" s="657"/>
      <c r="R31" s="658">
        <v>7347</v>
      </c>
      <c r="S31" s="659"/>
      <c r="T31" s="659"/>
      <c r="U31" s="659"/>
      <c r="V31" s="659"/>
      <c r="W31" s="659"/>
      <c r="X31" s="659"/>
      <c r="Y31" s="660"/>
      <c r="Z31" s="684">
        <v>0.1</v>
      </c>
      <c r="AA31" s="684"/>
      <c r="AB31" s="684"/>
      <c r="AC31" s="684"/>
      <c r="AD31" s="685" t="s">
        <v>131</v>
      </c>
      <c r="AE31" s="685"/>
      <c r="AF31" s="685"/>
      <c r="AG31" s="685"/>
      <c r="AH31" s="685"/>
      <c r="AI31" s="685"/>
      <c r="AJ31" s="685"/>
      <c r="AK31" s="685"/>
      <c r="AL31" s="661" t="s">
        <v>131</v>
      </c>
      <c r="AM31" s="662"/>
      <c r="AN31" s="662"/>
      <c r="AO31" s="686"/>
      <c r="AP31" s="723" t="s">
        <v>316</v>
      </c>
      <c r="AQ31" s="724"/>
      <c r="AR31" s="724"/>
      <c r="AS31" s="724"/>
      <c r="AT31" s="725" t="s">
        <v>317</v>
      </c>
      <c r="AU31" s="356"/>
      <c r="AV31" s="356"/>
      <c r="AW31" s="356"/>
      <c r="AX31" s="708" t="s">
        <v>194</v>
      </c>
      <c r="AY31" s="709"/>
      <c r="AZ31" s="709"/>
      <c r="BA31" s="709"/>
      <c r="BB31" s="709"/>
      <c r="BC31" s="709"/>
      <c r="BD31" s="709"/>
      <c r="BE31" s="709"/>
      <c r="BF31" s="710"/>
      <c r="BG31" s="719">
        <v>98.3</v>
      </c>
      <c r="BH31" s="720"/>
      <c r="BI31" s="720"/>
      <c r="BJ31" s="720"/>
      <c r="BK31" s="720"/>
      <c r="BL31" s="720"/>
      <c r="BM31" s="721">
        <v>83.3</v>
      </c>
      <c r="BN31" s="720"/>
      <c r="BO31" s="720"/>
      <c r="BP31" s="720"/>
      <c r="BQ31" s="722"/>
      <c r="BR31" s="719">
        <v>95.8</v>
      </c>
      <c r="BS31" s="720"/>
      <c r="BT31" s="720"/>
      <c r="BU31" s="720"/>
      <c r="BV31" s="720"/>
      <c r="BW31" s="720"/>
      <c r="BX31" s="721">
        <v>81.8</v>
      </c>
      <c r="BY31" s="720"/>
      <c r="BZ31" s="720"/>
      <c r="CA31" s="720"/>
      <c r="CB31" s="722"/>
      <c r="CD31" s="680"/>
      <c r="CE31" s="681"/>
      <c r="CF31" s="655" t="s">
        <v>318</v>
      </c>
      <c r="CG31" s="656"/>
      <c r="CH31" s="656"/>
      <c r="CI31" s="656"/>
      <c r="CJ31" s="656"/>
      <c r="CK31" s="656"/>
      <c r="CL31" s="656"/>
      <c r="CM31" s="656"/>
      <c r="CN31" s="656"/>
      <c r="CO31" s="656"/>
      <c r="CP31" s="656"/>
      <c r="CQ31" s="657"/>
      <c r="CR31" s="658">
        <v>23019</v>
      </c>
      <c r="CS31" s="668"/>
      <c r="CT31" s="668"/>
      <c r="CU31" s="668"/>
      <c r="CV31" s="668"/>
      <c r="CW31" s="668"/>
      <c r="CX31" s="668"/>
      <c r="CY31" s="669"/>
      <c r="CZ31" s="661">
        <v>0.3</v>
      </c>
      <c r="DA31" s="670"/>
      <c r="DB31" s="670"/>
      <c r="DC31" s="671"/>
      <c r="DD31" s="664">
        <v>23019</v>
      </c>
      <c r="DE31" s="668"/>
      <c r="DF31" s="668"/>
      <c r="DG31" s="668"/>
      <c r="DH31" s="668"/>
      <c r="DI31" s="668"/>
      <c r="DJ31" s="668"/>
      <c r="DK31" s="669"/>
      <c r="DL31" s="664">
        <v>23019</v>
      </c>
      <c r="DM31" s="668"/>
      <c r="DN31" s="668"/>
      <c r="DO31" s="668"/>
      <c r="DP31" s="668"/>
      <c r="DQ31" s="668"/>
      <c r="DR31" s="668"/>
      <c r="DS31" s="668"/>
      <c r="DT31" s="668"/>
      <c r="DU31" s="668"/>
      <c r="DV31" s="669"/>
      <c r="DW31" s="661">
        <v>0.6</v>
      </c>
      <c r="DX31" s="670"/>
      <c r="DY31" s="670"/>
      <c r="DZ31" s="670"/>
      <c r="EA31" s="670"/>
      <c r="EB31" s="670"/>
      <c r="EC31" s="697"/>
    </row>
    <row r="32" spans="2:133" ht="11.25" customHeight="1" x14ac:dyDescent="0.15">
      <c r="B32" s="655" t="s">
        <v>319</v>
      </c>
      <c r="C32" s="656"/>
      <c r="D32" s="656"/>
      <c r="E32" s="656"/>
      <c r="F32" s="656"/>
      <c r="G32" s="656"/>
      <c r="H32" s="656"/>
      <c r="I32" s="656"/>
      <c r="J32" s="656"/>
      <c r="K32" s="656"/>
      <c r="L32" s="656"/>
      <c r="M32" s="656"/>
      <c r="N32" s="656"/>
      <c r="O32" s="656"/>
      <c r="P32" s="656"/>
      <c r="Q32" s="657"/>
      <c r="R32" s="658">
        <v>871893</v>
      </c>
      <c r="S32" s="659"/>
      <c r="T32" s="659"/>
      <c r="U32" s="659"/>
      <c r="V32" s="659"/>
      <c r="W32" s="659"/>
      <c r="X32" s="659"/>
      <c r="Y32" s="660"/>
      <c r="Z32" s="684">
        <v>12.4</v>
      </c>
      <c r="AA32" s="684"/>
      <c r="AB32" s="684"/>
      <c r="AC32" s="684"/>
      <c r="AD32" s="685" t="s">
        <v>131</v>
      </c>
      <c r="AE32" s="685"/>
      <c r="AF32" s="685"/>
      <c r="AG32" s="685"/>
      <c r="AH32" s="685"/>
      <c r="AI32" s="685"/>
      <c r="AJ32" s="685"/>
      <c r="AK32" s="685"/>
      <c r="AL32" s="661" t="s">
        <v>131</v>
      </c>
      <c r="AM32" s="662"/>
      <c r="AN32" s="662"/>
      <c r="AO32" s="686"/>
      <c r="AP32" s="698"/>
      <c r="AQ32" s="699"/>
      <c r="AR32" s="699"/>
      <c r="AS32" s="699"/>
      <c r="AT32" s="726"/>
      <c r="AU32" s="205" t="s">
        <v>320</v>
      </c>
      <c r="AX32" s="655" t="s">
        <v>321</v>
      </c>
      <c r="AY32" s="656"/>
      <c r="AZ32" s="656"/>
      <c r="BA32" s="656"/>
      <c r="BB32" s="656"/>
      <c r="BC32" s="656"/>
      <c r="BD32" s="656"/>
      <c r="BE32" s="656"/>
      <c r="BF32" s="657"/>
      <c r="BG32" s="718">
        <v>99.2</v>
      </c>
      <c r="BH32" s="668"/>
      <c r="BI32" s="668"/>
      <c r="BJ32" s="668"/>
      <c r="BK32" s="668"/>
      <c r="BL32" s="668"/>
      <c r="BM32" s="662">
        <v>96.8</v>
      </c>
      <c r="BN32" s="668"/>
      <c r="BO32" s="668"/>
      <c r="BP32" s="668"/>
      <c r="BQ32" s="695"/>
      <c r="BR32" s="718">
        <v>98.2</v>
      </c>
      <c r="BS32" s="668"/>
      <c r="BT32" s="668"/>
      <c r="BU32" s="668"/>
      <c r="BV32" s="668"/>
      <c r="BW32" s="668"/>
      <c r="BX32" s="662">
        <v>93.1</v>
      </c>
      <c r="BY32" s="668"/>
      <c r="BZ32" s="668"/>
      <c r="CA32" s="668"/>
      <c r="CB32" s="695"/>
      <c r="CD32" s="682"/>
      <c r="CE32" s="683"/>
      <c r="CF32" s="655" t="s">
        <v>322</v>
      </c>
      <c r="CG32" s="656"/>
      <c r="CH32" s="656"/>
      <c r="CI32" s="656"/>
      <c r="CJ32" s="656"/>
      <c r="CK32" s="656"/>
      <c r="CL32" s="656"/>
      <c r="CM32" s="656"/>
      <c r="CN32" s="656"/>
      <c r="CO32" s="656"/>
      <c r="CP32" s="656"/>
      <c r="CQ32" s="657"/>
      <c r="CR32" s="658">
        <v>226</v>
      </c>
      <c r="CS32" s="659"/>
      <c r="CT32" s="659"/>
      <c r="CU32" s="659"/>
      <c r="CV32" s="659"/>
      <c r="CW32" s="659"/>
      <c r="CX32" s="659"/>
      <c r="CY32" s="660"/>
      <c r="CZ32" s="661">
        <v>0</v>
      </c>
      <c r="DA32" s="670"/>
      <c r="DB32" s="670"/>
      <c r="DC32" s="671"/>
      <c r="DD32" s="664">
        <v>226</v>
      </c>
      <c r="DE32" s="659"/>
      <c r="DF32" s="659"/>
      <c r="DG32" s="659"/>
      <c r="DH32" s="659"/>
      <c r="DI32" s="659"/>
      <c r="DJ32" s="659"/>
      <c r="DK32" s="660"/>
      <c r="DL32" s="664">
        <v>226</v>
      </c>
      <c r="DM32" s="659"/>
      <c r="DN32" s="659"/>
      <c r="DO32" s="659"/>
      <c r="DP32" s="659"/>
      <c r="DQ32" s="659"/>
      <c r="DR32" s="659"/>
      <c r="DS32" s="659"/>
      <c r="DT32" s="659"/>
      <c r="DU32" s="659"/>
      <c r="DV32" s="660"/>
      <c r="DW32" s="661">
        <v>0</v>
      </c>
      <c r="DX32" s="670"/>
      <c r="DY32" s="670"/>
      <c r="DZ32" s="670"/>
      <c r="EA32" s="670"/>
      <c r="EB32" s="670"/>
      <c r="EC32" s="697"/>
    </row>
    <row r="33" spans="2:133" ht="11.25" customHeight="1" x14ac:dyDescent="0.15">
      <c r="B33" s="715" t="s">
        <v>323</v>
      </c>
      <c r="C33" s="716"/>
      <c r="D33" s="716"/>
      <c r="E33" s="716"/>
      <c r="F33" s="716"/>
      <c r="G33" s="716"/>
      <c r="H33" s="716"/>
      <c r="I33" s="716"/>
      <c r="J33" s="716"/>
      <c r="K33" s="716"/>
      <c r="L33" s="716"/>
      <c r="M33" s="716"/>
      <c r="N33" s="716"/>
      <c r="O33" s="716"/>
      <c r="P33" s="716"/>
      <c r="Q33" s="717"/>
      <c r="R33" s="658" t="s">
        <v>131</v>
      </c>
      <c r="S33" s="659"/>
      <c r="T33" s="659"/>
      <c r="U33" s="659"/>
      <c r="V33" s="659"/>
      <c r="W33" s="659"/>
      <c r="X33" s="659"/>
      <c r="Y33" s="660"/>
      <c r="Z33" s="684" t="s">
        <v>131</v>
      </c>
      <c r="AA33" s="684"/>
      <c r="AB33" s="684"/>
      <c r="AC33" s="684"/>
      <c r="AD33" s="685" t="s">
        <v>131</v>
      </c>
      <c r="AE33" s="685"/>
      <c r="AF33" s="685"/>
      <c r="AG33" s="685"/>
      <c r="AH33" s="685"/>
      <c r="AI33" s="685"/>
      <c r="AJ33" s="685"/>
      <c r="AK33" s="685"/>
      <c r="AL33" s="661" t="s">
        <v>131</v>
      </c>
      <c r="AM33" s="662"/>
      <c r="AN33" s="662"/>
      <c r="AO33" s="686"/>
      <c r="AP33" s="700"/>
      <c r="AQ33" s="701"/>
      <c r="AR33" s="701"/>
      <c r="AS33" s="701"/>
      <c r="AT33" s="727"/>
      <c r="AU33" s="355"/>
      <c r="AV33" s="355"/>
      <c r="AW33" s="355"/>
      <c r="AX33" s="635" t="s">
        <v>324</v>
      </c>
      <c r="AY33" s="636"/>
      <c r="AZ33" s="636"/>
      <c r="BA33" s="636"/>
      <c r="BB33" s="636"/>
      <c r="BC33" s="636"/>
      <c r="BD33" s="636"/>
      <c r="BE33" s="636"/>
      <c r="BF33" s="637"/>
      <c r="BG33" s="714">
        <v>97.6</v>
      </c>
      <c r="BH33" s="639"/>
      <c r="BI33" s="639"/>
      <c r="BJ33" s="639"/>
      <c r="BK33" s="639"/>
      <c r="BL33" s="639"/>
      <c r="BM33" s="676">
        <v>75.599999999999994</v>
      </c>
      <c r="BN33" s="639"/>
      <c r="BO33" s="639"/>
      <c r="BP33" s="639"/>
      <c r="BQ33" s="687"/>
      <c r="BR33" s="714">
        <v>94.3</v>
      </c>
      <c r="BS33" s="639"/>
      <c r="BT33" s="639"/>
      <c r="BU33" s="639"/>
      <c r="BV33" s="639"/>
      <c r="BW33" s="639"/>
      <c r="BX33" s="676">
        <v>75.8</v>
      </c>
      <c r="BY33" s="639"/>
      <c r="BZ33" s="639"/>
      <c r="CA33" s="639"/>
      <c r="CB33" s="687"/>
      <c r="CD33" s="655" t="s">
        <v>325</v>
      </c>
      <c r="CE33" s="656"/>
      <c r="CF33" s="656"/>
      <c r="CG33" s="656"/>
      <c r="CH33" s="656"/>
      <c r="CI33" s="656"/>
      <c r="CJ33" s="656"/>
      <c r="CK33" s="656"/>
      <c r="CL33" s="656"/>
      <c r="CM33" s="656"/>
      <c r="CN33" s="656"/>
      <c r="CO33" s="656"/>
      <c r="CP33" s="656"/>
      <c r="CQ33" s="657"/>
      <c r="CR33" s="658">
        <v>4179580</v>
      </c>
      <c r="CS33" s="668"/>
      <c r="CT33" s="668"/>
      <c r="CU33" s="668"/>
      <c r="CV33" s="668"/>
      <c r="CW33" s="668"/>
      <c r="CX33" s="668"/>
      <c r="CY33" s="669"/>
      <c r="CZ33" s="661">
        <v>61</v>
      </c>
      <c r="DA33" s="670"/>
      <c r="DB33" s="670"/>
      <c r="DC33" s="671"/>
      <c r="DD33" s="664">
        <v>2585788</v>
      </c>
      <c r="DE33" s="668"/>
      <c r="DF33" s="668"/>
      <c r="DG33" s="668"/>
      <c r="DH33" s="668"/>
      <c r="DI33" s="668"/>
      <c r="DJ33" s="668"/>
      <c r="DK33" s="669"/>
      <c r="DL33" s="664">
        <v>1475533</v>
      </c>
      <c r="DM33" s="668"/>
      <c r="DN33" s="668"/>
      <c r="DO33" s="668"/>
      <c r="DP33" s="668"/>
      <c r="DQ33" s="668"/>
      <c r="DR33" s="668"/>
      <c r="DS33" s="668"/>
      <c r="DT33" s="668"/>
      <c r="DU33" s="668"/>
      <c r="DV33" s="669"/>
      <c r="DW33" s="661">
        <v>37.200000000000003</v>
      </c>
      <c r="DX33" s="670"/>
      <c r="DY33" s="670"/>
      <c r="DZ33" s="670"/>
      <c r="EA33" s="670"/>
      <c r="EB33" s="670"/>
      <c r="EC33" s="697"/>
    </row>
    <row r="34" spans="2:133" ht="11.25" customHeight="1" x14ac:dyDescent="0.15">
      <c r="B34" s="655" t="s">
        <v>326</v>
      </c>
      <c r="C34" s="656"/>
      <c r="D34" s="656"/>
      <c r="E34" s="656"/>
      <c r="F34" s="656"/>
      <c r="G34" s="656"/>
      <c r="H34" s="656"/>
      <c r="I34" s="656"/>
      <c r="J34" s="656"/>
      <c r="K34" s="656"/>
      <c r="L34" s="656"/>
      <c r="M34" s="656"/>
      <c r="N34" s="656"/>
      <c r="O34" s="656"/>
      <c r="P34" s="656"/>
      <c r="Q34" s="657"/>
      <c r="R34" s="658">
        <v>378293</v>
      </c>
      <c r="S34" s="659"/>
      <c r="T34" s="659"/>
      <c r="U34" s="659"/>
      <c r="V34" s="659"/>
      <c r="W34" s="659"/>
      <c r="X34" s="659"/>
      <c r="Y34" s="660"/>
      <c r="Z34" s="684">
        <v>5.4</v>
      </c>
      <c r="AA34" s="684"/>
      <c r="AB34" s="684"/>
      <c r="AC34" s="684"/>
      <c r="AD34" s="685" t="s">
        <v>131</v>
      </c>
      <c r="AE34" s="685"/>
      <c r="AF34" s="685"/>
      <c r="AG34" s="685"/>
      <c r="AH34" s="685"/>
      <c r="AI34" s="685"/>
      <c r="AJ34" s="685"/>
      <c r="AK34" s="685"/>
      <c r="AL34" s="661" t="s">
        <v>131</v>
      </c>
      <c r="AM34" s="662"/>
      <c r="AN34" s="662"/>
      <c r="AO34" s="686"/>
      <c r="AP34" s="208"/>
      <c r="AQ34" s="209"/>
      <c r="AS34" s="356"/>
      <c r="AT34" s="356"/>
      <c r="AU34" s="356"/>
      <c r="AV34" s="356"/>
      <c r="AW34" s="356"/>
      <c r="AX34" s="356"/>
      <c r="AY34" s="356"/>
      <c r="AZ34" s="356"/>
      <c r="BA34" s="356"/>
      <c r="BB34" s="356"/>
      <c r="BC34" s="356"/>
      <c r="BD34" s="356"/>
      <c r="BE34" s="356"/>
      <c r="BF34" s="356"/>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55" t="s">
        <v>327</v>
      </c>
      <c r="CE34" s="656"/>
      <c r="CF34" s="656"/>
      <c r="CG34" s="656"/>
      <c r="CH34" s="656"/>
      <c r="CI34" s="656"/>
      <c r="CJ34" s="656"/>
      <c r="CK34" s="656"/>
      <c r="CL34" s="656"/>
      <c r="CM34" s="656"/>
      <c r="CN34" s="656"/>
      <c r="CO34" s="656"/>
      <c r="CP34" s="656"/>
      <c r="CQ34" s="657"/>
      <c r="CR34" s="658">
        <v>1032856</v>
      </c>
      <c r="CS34" s="659"/>
      <c r="CT34" s="659"/>
      <c r="CU34" s="659"/>
      <c r="CV34" s="659"/>
      <c r="CW34" s="659"/>
      <c r="CX34" s="659"/>
      <c r="CY34" s="660"/>
      <c r="CZ34" s="661">
        <v>15.1</v>
      </c>
      <c r="DA34" s="670"/>
      <c r="DB34" s="670"/>
      <c r="DC34" s="671"/>
      <c r="DD34" s="664">
        <v>512022</v>
      </c>
      <c r="DE34" s="659"/>
      <c r="DF34" s="659"/>
      <c r="DG34" s="659"/>
      <c r="DH34" s="659"/>
      <c r="DI34" s="659"/>
      <c r="DJ34" s="659"/>
      <c r="DK34" s="660"/>
      <c r="DL34" s="664">
        <v>402001</v>
      </c>
      <c r="DM34" s="659"/>
      <c r="DN34" s="659"/>
      <c r="DO34" s="659"/>
      <c r="DP34" s="659"/>
      <c r="DQ34" s="659"/>
      <c r="DR34" s="659"/>
      <c r="DS34" s="659"/>
      <c r="DT34" s="659"/>
      <c r="DU34" s="659"/>
      <c r="DV34" s="660"/>
      <c r="DW34" s="661">
        <v>10.1</v>
      </c>
      <c r="DX34" s="670"/>
      <c r="DY34" s="670"/>
      <c r="DZ34" s="670"/>
      <c r="EA34" s="670"/>
      <c r="EB34" s="670"/>
      <c r="EC34" s="697"/>
    </row>
    <row r="35" spans="2:133" ht="11.25" customHeight="1" x14ac:dyDescent="0.15">
      <c r="B35" s="655" t="s">
        <v>328</v>
      </c>
      <c r="C35" s="656"/>
      <c r="D35" s="656"/>
      <c r="E35" s="656"/>
      <c r="F35" s="656"/>
      <c r="G35" s="656"/>
      <c r="H35" s="656"/>
      <c r="I35" s="656"/>
      <c r="J35" s="656"/>
      <c r="K35" s="656"/>
      <c r="L35" s="656"/>
      <c r="M35" s="656"/>
      <c r="N35" s="656"/>
      <c r="O35" s="656"/>
      <c r="P35" s="656"/>
      <c r="Q35" s="657"/>
      <c r="R35" s="658">
        <v>17755</v>
      </c>
      <c r="S35" s="659"/>
      <c r="T35" s="659"/>
      <c r="U35" s="659"/>
      <c r="V35" s="659"/>
      <c r="W35" s="659"/>
      <c r="X35" s="659"/>
      <c r="Y35" s="660"/>
      <c r="Z35" s="684">
        <v>0.3</v>
      </c>
      <c r="AA35" s="684"/>
      <c r="AB35" s="684"/>
      <c r="AC35" s="684"/>
      <c r="AD35" s="685" t="s">
        <v>131</v>
      </c>
      <c r="AE35" s="685"/>
      <c r="AF35" s="685"/>
      <c r="AG35" s="685"/>
      <c r="AH35" s="685"/>
      <c r="AI35" s="685"/>
      <c r="AJ35" s="685"/>
      <c r="AK35" s="685"/>
      <c r="AL35" s="661" t="s">
        <v>131</v>
      </c>
      <c r="AM35" s="662"/>
      <c r="AN35" s="662"/>
      <c r="AO35" s="686"/>
      <c r="AP35" s="210"/>
      <c r="AQ35" s="711" t="s">
        <v>329</v>
      </c>
      <c r="AR35" s="712"/>
      <c r="AS35" s="712"/>
      <c r="AT35" s="712"/>
      <c r="AU35" s="712"/>
      <c r="AV35" s="712"/>
      <c r="AW35" s="712"/>
      <c r="AX35" s="712"/>
      <c r="AY35" s="712"/>
      <c r="AZ35" s="712"/>
      <c r="BA35" s="712"/>
      <c r="BB35" s="712"/>
      <c r="BC35" s="712"/>
      <c r="BD35" s="712"/>
      <c r="BE35" s="712"/>
      <c r="BF35" s="713"/>
      <c r="BG35" s="711" t="s">
        <v>330</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331</v>
      </c>
      <c r="CE35" s="656"/>
      <c r="CF35" s="656"/>
      <c r="CG35" s="656"/>
      <c r="CH35" s="656"/>
      <c r="CI35" s="656"/>
      <c r="CJ35" s="656"/>
      <c r="CK35" s="656"/>
      <c r="CL35" s="656"/>
      <c r="CM35" s="656"/>
      <c r="CN35" s="656"/>
      <c r="CO35" s="656"/>
      <c r="CP35" s="656"/>
      <c r="CQ35" s="657"/>
      <c r="CR35" s="658">
        <v>491945</v>
      </c>
      <c r="CS35" s="668"/>
      <c r="CT35" s="668"/>
      <c r="CU35" s="668"/>
      <c r="CV35" s="668"/>
      <c r="CW35" s="668"/>
      <c r="CX35" s="668"/>
      <c r="CY35" s="669"/>
      <c r="CZ35" s="661">
        <v>7.2</v>
      </c>
      <c r="DA35" s="670"/>
      <c r="DB35" s="670"/>
      <c r="DC35" s="671"/>
      <c r="DD35" s="664">
        <v>406443</v>
      </c>
      <c r="DE35" s="668"/>
      <c r="DF35" s="668"/>
      <c r="DG35" s="668"/>
      <c r="DH35" s="668"/>
      <c r="DI35" s="668"/>
      <c r="DJ35" s="668"/>
      <c r="DK35" s="669"/>
      <c r="DL35" s="664">
        <v>18596</v>
      </c>
      <c r="DM35" s="668"/>
      <c r="DN35" s="668"/>
      <c r="DO35" s="668"/>
      <c r="DP35" s="668"/>
      <c r="DQ35" s="668"/>
      <c r="DR35" s="668"/>
      <c r="DS35" s="668"/>
      <c r="DT35" s="668"/>
      <c r="DU35" s="668"/>
      <c r="DV35" s="669"/>
      <c r="DW35" s="661">
        <v>0.5</v>
      </c>
      <c r="DX35" s="670"/>
      <c r="DY35" s="670"/>
      <c r="DZ35" s="670"/>
      <c r="EA35" s="670"/>
      <c r="EB35" s="670"/>
      <c r="EC35" s="697"/>
    </row>
    <row r="36" spans="2:133" ht="11.25" customHeight="1" x14ac:dyDescent="0.15">
      <c r="B36" s="655" t="s">
        <v>332</v>
      </c>
      <c r="C36" s="656"/>
      <c r="D36" s="656"/>
      <c r="E36" s="656"/>
      <c r="F36" s="656"/>
      <c r="G36" s="656"/>
      <c r="H36" s="656"/>
      <c r="I36" s="656"/>
      <c r="J36" s="656"/>
      <c r="K36" s="656"/>
      <c r="L36" s="656"/>
      <c r="M36" s="656"/>
      <c r="N36" s="656"/>
      <c r="O36" s="656"/>
      <c r="P36" s="656"/>
      <c r="Q36" s="657"/>
      <c r="R36" s="658">
        <v>522277</v>
      </c>
      <c r="S36" s="659"/>
      <c r="T36" s="659"/>
      <c r="U36" s="659"/>
      <c r="V36" s="659"/>
      <c r="W36" s="659"/>
      <c r="X36" s="659"/>
      <c r="Y36" s="660"/>
      <c r="Z36" s="684">
        <v>7.5</v>
      </c>
      <c r="AA36" s="684"/>
      <c r="AB36" s="684"/>
      <c r="AC36" s="684"/>
      <c r="AD36" s="685" t="s">
        <v>131</v>
      </c>
      <c r="AE36" s="685"/>
      <c r="AF36" s="685"/>
      <c r="AG36" s="685"/>
      <c r="AH36" s="685"/>
      <c r="AI36" s="685"/>
      <c r="AJ36" s="685"/>
      <c r="AK36" s="685"/>
      <c r="AL36" s="661" t="s">
        <v>131</v>
      </c>
      <c r="AM36" s="662"/>
      <c r="AN36" s="662"/>
      <c r="AO36" s="686"/>
      <c r="AP36" s="210"/>
      <c r="AQ36" s="702" t="s">
        <v>333</v>
      </c>
      <c r="AR36" s="703"/>
      <c r="AS36" s="703"/>
      <c r="AT36" s="703"/>
      <c r="AU36" s="703"/>
      <c r="AV36" s="703"/>
      <c r="AW36" s="703"/>
      <c r="AX36" s="703"/>
      <c r="AY36" s="704"/>
      <c r="AZ36" s="705">
        <v>708214</v>
      </c>
      <c r="BA36" s="706"/>
      <c r="BB36" s="706"/>
      <c r="BC36" s="706"/>
      <c r="BD36" s="706"/>
      <c r="BE36" s="706"/>
      <c r="BF36" s="707"/>
      <c r="BG36" s="708" t="s">
        <v>334</v>
      </c>
      <c r="BH36" s="709"/>
      <c r="BI36" s="709"/>
      <c r="BJ36" s="709"/>
      <c r="BK36" s="709"/>
      <c r="BL36" s="709"/>
      <c r="BM36" s="709"/>
      <c r="BN36" s="709"/>
      <c r="BO36" s="709"/>
      <c r="BP36" s="709"/>
      <c r="BQ36" s="709"/>
      <c r="BR36" s="709"/>
      <c r="BS36" s="709"/>
      <c r="BT36" s="709"/>
      <c r="BU36" s="710"/>
      <c r="BV36" s="705">
        <v>5432</v>
      </c>
      <c r="BW36" s="706"/>
      <c r="BX36" s="706"/>
      <c r="BY36" s="706"/>
      <c r="BZ36" s="706"/>
      <c r="CA36" s="706"/>
      <c r="CB36" s="707"/>
      <c r="CD36" s="655" t="s">
        <v>335</v>
      </c>
      <c r="CE36" s="656"/>
      <c r="CF36" s="656"/>
      <c r="CG36" s="656"/>
      <c r="CH36" s="656"/>
      <c r="CI36" s="656"/>
      <c r="CJ36" s="656"/>
      <c r="CK36" s="656"/>
      <c r="CL36" s="656"/>
      <c r="CM36" s="656"/>
      <c r="CN36" s="656"/>
      <c r="CO36" s="656"/>
      <c r="CP36" s="656"/>
      <c r="CQ36" s="657"/>
      <c r="CR36" s="658">
        <v>1615994</v>
      </c>
      <c r="CS36" s="659"/>
      <c r="CT36" s="659"/>
      <c r="CU36" s="659"/>
      <c r="CV36" s="659"/>
      <c r="CW36" s="659"/>
      <c r="CX36" s="659"/>
      <c r="CY36" s="660"/>
      <c r="CZ36" s="661">
        <v>23.6</v>
      </c>
      <c r="DA36" s="670"/>
      <c r="DB36" s="670"/>
      <c r="DC36" s="671"/>
      <c r="DD36" s="664">
        <v>1087780</v>
      </c>
      <c r="DE36" s="659"/>
      <c r="DF36" s="659"/>
      <c r="DG36" s="659"/>
      <c r="DH36" s="659"/>
      <c r="DI36" s="659"/>
      <c r="DJ36" s="659"/>
      <c r="DK36" s="660"/>
      <c r="DL36" s="664">
        <v>757044</v>
      </c>
      <c r="DM36" s="659"/>
      <c r="DN36" s="659"/>
      <c r="DO36" s="659"/>
      <c r="DP36" s="659"/>
      <c r="DQ36" s="659"/>
      <c r="DR36" s="659"/>
      <c r="DS36" s="659"/>
      <c r="DT36" s="659"/>
      <c r="DU36" s="659"/>
      <c r="DV36" s="660"/>
      <c r="DW36" s="661">
        <v>19.100000000000001</v>
      </c>
      <c r="DX36" s="670"/>
      <c r="DY36" s="670"/>
      <c r="DZ36" s="670"/>
      <c r="EA36" s="670"/>
      <c r="EB36" s="670"/>
      <c r="EC36" s="697"/>
    </row>
    <row r="37" spans="2:133" ht="11.25" customHeight="1" x14ac:dyDescent="0.15">
      <c r="B37" s="655" t="s">
        <v>336</v>
      </c>
      <c r="C37" s="656"/>
      <c r="D37" s="656"/>
      <c r="E37" s="656"/>
      <c r="F37" s="656"/>
      <c r="G37" s="656"/>
      <c r="H37" s="656"/>
      <c r="I37" s="656"/>
      <c r="J37" s="656"/>
      <c r="K37" s="656"/>
      <c r="L37" s="656"/>
      <c r="M37" s="656"/>
      <c r="N37" s="656"/>
      <c r="O37" s="656"/>
      <c r="P37" s="656"/>
      <c r="Q37" s="657"/>
      <c r="R37" s="658">
        <v>290128</v>
      </c>
      <c r="S37" s="659"/>
      <c r="T37" s="659"/>
      <c r="U37" s="659"/>
      <c r="V37" s="659"/>
      <c r="W37" s="659"/>
      <c r="X37" s="659"/>
      <c r="Y37" s="660"/>
      <c r="Z37" s="684">
        <v>4.0999999999999996</v>
      </c>
      <c r="AA37" s="684"/>
      <c r="AB37" s="684"/>
      <c r="AC37" s="684"/>
      <c r="AD37" s="685" t="s">
        <v>131</v>
      </c>
      <c r="AE37" s="685"/>
      <c r="AF37" s="685"/>
      <c r="AG37" s="685"/>
      <c r="AH37" s="685"/>
      <c r="AI37" s="685"/>
      <c r="AJ37" s="685"/>
      <c r="AK37" s="685"/>
      <c r="AL37" s="661" t="s">
        <v>131</v>
      </c>
      <c r="AM37" s="662"/>
      <c r="AN37" s="662"/>
      <c r="AO37" s="686"/>
      <c r="AQ37" s="692" t="s">
        <v>337</v>
      </c>
      <c r="AR37" s="693"/>
      <c r="AS37" s="693"/>
      <c r="AT37" s="693"/>
      <c r="AU37" s="693"/>
      <c r="AV37" s="693"/>
      <c r="AW37" s="693"/>
      <c r="AX37" s="693"/>
      <c r="AY37" s="694"/>
      <c r="AZ37" s="658">
        <v>342625</v>
      </c>
      <c r="BA37" s="659"/>
      <c r="BB37" s="659"/>
      <c r="BC37" s="659"/>
      <c r="BD37" s="668"/>
      <c r="BE37" s="668"/>
      <c r="BF37" s="695"/>
      <c r="BG37" s="655" t="s">
        <v>338</v>
      </c>
      <c r="BH37" s="656"/>
      <c r="BI37" s="656"/>
      <c r="BJ37" s="656"/>
      <c r="BK37" s="656"/>
      <c r="BL37" s="656"/>
      <c r="BM37" s="656"/>
      <c r="BN37" s="656"/>
      <c r="BO37" s="656"/>
      <c r="BP37" s="656"/>
      <c r="BQ37" s="656"/>
      <c r="BR37" s="656"/>
      <c r="BS37" s="656"/>
      <c r="BT37" s="656"/>
      <c r="BU37" s="657"/>
      <c r="BV37" s="658">
        <v>5432</v>
      </c>
      <c r="BW37" s="659"/>
      <c r="BX37" s="659"/>
      <c r="BY37" s="659"/>
      <c r="BZ37" s="659"/>
      <c r="CA37" s="659"/>
      <c r="CB37" s="696"/>
      <c r="CD37" s="655" t="s">
        <v>339</v>
      </c>
      <c r="CE37" s="656"/>
      <c r="CF37" s="656"/>
      <c r="CG37" s="656"/>
      <c r="CH37" s="656"/>
      <c r="CI37" s="656"/>
      <c r="CJ37" s="656"/>
      <c r="CK37" s="656"/>
      <c r="CL37" s="656"/>
      <c r="CM37" s="656"/>
      <c r="CN37" s="656"/>
      <c r="CO37" s="656"/>
      <c r="CP37" s="656"/>
      <c r="CQ37" s="657"/>
      <c r="CR37" s="658">
        <v>479705</v>
      </c>
      <c r="CS37" s="668"/>
      <c r="CT37" s="668"/>
      <c r="CU37" s="668"/>
      <c r="CV37" s="668"/>
      <c r="CW37" s="668"/>
      <c r="CX37" s="668"/>
      <c r="CY37" s="669"/>
      <c r="CZ37" s="661">
        <v>7</v>
      </c>
      <c r="DA37" s="670"/>
      <c r="DB37" s="670"/>
      <c r="DC37" s="671"/>
      <c r="DD37" s="664">
        <v>381528</v>
      </c>
      <c r="DE37" s="668"/>
      <c r="DF37" s="668"/>
      <c r="DG37" s="668"/>
      <c r="DH37" s="668"/>
      <c r="DI37" s="668"/>
      <c r="DJ37" s="668"/>
      <c r="DK37" s="669"/>
      <c r="DL37" s="664">
        <v>343930</v>
      </c>
      <c r="DM37" s="668"/>
      <c r="DN37" s="668"/>
      <c r="DO37" s="668"/>
      <c r="DP37" s="668"/>
      <c r="DQ37" s="668"/>
      <c r="DR37" s="668"/>
      <c r="DS37" s="668"/>
      <c r="DT37" s="668"/>
      <c r="DU37" s="668"/>
      <c r="DV37" s="669"/>
      <c r="DW37" s="661">
        <v>8.6999999999999993</v>
      </c>
      <c r="DX37" s="670"/>
      <c r="DY37" s="670"/>
      <c r="DZ37" s="670"/>
      <c r="EA37" s="670"/>
      <c r="EB37" s="670"/>
      <c r="EC37" s="697"/>
    </row>
    <row r="38" spans="2:133" ht="11.25" customHeight="1" x14ac:dyDescent="0.15">
      <c r="B38" s="655" t="s">
        <v>340</v>
      </c>
      <c r="C38" s="656"/>
      <c r="D38" s="656"/>
      <c r="E38" s="656"/>
      <c r="F38" s="656"/>
      <c r="G38" s="656"/>
      <c r="H38" s="656"/>
      <c r="I38" s="656"/>
      <c r="J38" s="656"/>
      <c r="K38" s="656"/>
      <c r="L38" s="656"/>
      <c r="M38" s="656"/>
      <c r="N38" s="656"/>
      <c r="O38" s="656"/>
      <c r="P38" s="656"/>
      <c r="Q38" s="657"/>
      <c r="R38" s="658">
        <v>66422</v>
      </c>
      <c r="S38" s="659"/>
      <c r="T38" s="659"/>
      <c r="U38" s="659"/>
      <c r="V38" s="659"/>
      <c r="W38" s="659"/>
      <c r="X38" s="659"/>
      <c r="Y38" s="660"/>
      <c r="Z38" s="684">
        <v>0.9</v>
      </c>
      <c r="AA38" s="684"/>
      <c r="AB38" s="684"/>
      <c r="AC38" s="684"/>
      <c r="AD38" s="685" t="s">
        <v>131</v>
      </c>
      <c r="AE38" s="685"/>
      <c r="AF38" s="685"/>
      <c r="AG38" s="685"/>
      <c r="AH38" s="685"/>
      <c r="AI38" s="685"/>
      <c r="AJ38" s="685"/>
      <c r="AK38" s="685"/>
      <c r="AL38" s="661" t="s">
        <v>131</v>
      </c>
      <c r="AM38" s="662"/>
      <c r="AN38" s="662"/>
      <c r="AO38" s="686"/>
      <c r="AQ38" s="692" t="s">
        <v>341</v>
      </c>
      <c r="AR38" s="693"/>
      <c r="AS38" s="693"/>
      <c r="AT38" s="693"/>
      <c r="AU38" s="693"/>
      <c r="AV38" s="693"/>
      <c r="AW38" s="693"/>
      <c r="AX38" s="693"/>
      <c r="AY38" s="694"/>
      <c r="AZ38" s="658">
        <v>6513</v>
      </c>
      <c r="BA38" s="659"/>
      <c r="BB38" s="659"/>
      <c r="BC38" s="659"/>
      <c r="BD38" s="668"/>
      <c r="BE38" s="668"/>
      <c r="BF38" s="695"/>
      <c r="BG38" s="655" t="s">
        <v>342</v>
      </c>
      <c r="BH38" s="656"/>
      <c r="BI38" s="656"/>
      <c r="BJ38" s="656"/>
      <c r="BK38" s="656"/>
      <c r="BL38" s="656"/>
      <c r="BM38" s="656"/>
      <c r="BN38" s="656"/>
      <c r="BO38" s="656"/>
      <c r="BP38" s="656"/>
      <c r="BQ38" s="656"/>
      <c r="BR38" s="656"/>
      <c r="BS38" s="656"/>
      <c r="BT38" s="656"/>
      <c r="BU38" s="657"/>
      <c r="BV38" s="658">
        <v>1684</v>
      </c>
      <c r="BW38" s="659"/>
      <c r="BX38" s="659"/>
      <c r="BY38" s="659"/>
      <c r="BZ38" s="659"/>
      <c r="CA38" s="659"/>
      <c r="CB38" s="696"/>
      <c r="CD38" s="655" t="s">
        <v>343</v>
      </c>
      <c r="CE38" s="656"/>
      <c r="CF38" s="656"/>
      <c r="CG38" s="656"/>
      <c r="CH38" s="656"/>
      <c r="CI38" s="656"/>
      <c r="CJ38" s="656"/>
      <c r="CK38" s="656"/>
      <c r="CL38" s="656"/>
      <c r="CM38" s="656"/>
      <c r="CN38" s="656"/>
      <c r="CO38" s="656"/>
      <c r="CP38" s="656"/>
      <c r="CQ38" s="657"/>
      <c r="CR38" s="658">
        <v>362201</v>
      </c>
      <c r="CS38" s="659"/>
      <c r="CT38" s="659"/>
      <c r="CU38" s="659"/>
      <c r="CV38" s="659"/>
      <c r="CW38" s="659"/>
      <c r="CX38" s="659"/>
      <c r="CY38" s="660"/>
      <c r="CZ38" s="661">
        <v>5.3</v>
      </c>
      <c r="DA38" s="670"/>
      <c r="DB38" s="670"/>
      <c r="DC38" s="671"/>
      <c r="DD38" s="664">
        <v>297892</v>
      </c>
      <c r="DE38" s="659"/>
      <c r="DF38" s="659"/>
      <c r="DG38" s="659"/>
      <c r="DH38" s="659"/>
      <c r="DI38" s="659"/>
      <c r="DJ38" s="659"/>
      <c r="DK38" s="660"/>
      <c r="DL38" s="664">
        <v>297892</v>
      </c>
      <c r="DM38" s="659"/>
      <c r="DN38" s="659"/>
      <c r="DO38" s="659"/>
      <c r="DP38" s="659"/>
      <c r="DQ38" s="659"/>
      <c r="DR38" s="659"/>
      <c r="DS38" s="659"/>
      <c r="DT38" s="659"/>
      <c r="DU38" s="659"/>
      <c r="DV38" s="660"/>
      <c r="DW38" s="661">
        <v>7.5</v>
      </c>
      <c r="DX38" s="670"/>
      <c r="DY38" s="670"/>
      <c r="DZ38" s="670"/>
      <c r="EA38" s="670"/>
      <c r="EB38" s="670"/>
      <c r="EC38" s="697"/>
    </row>
    <row r="39" spans="2:133" ht="11.25" customHeight="1" x14ac:dyDescent="0.15">
      <c r="B39" s="655" t="s">
        <v>344</v>
      </c>
      <c r="C39" s="656"/>
      <c r="D39" s="656"/>
      <c r="E39" s="656"/>
      <c r="F39" s="656"/>
      <c r="G39" s="656"/>
      <c r="H39" s="656"/>
      <c r="I39" s="656"/>
      <c r="J39" s="656"/>
      <c r="K39" s="656"/>
      <c r="L39" s="656"/>
      <c r="M39" s="656"/>
      <c r="N39" s="656"/>
      <c r="O39" s="656"/>
      <c r="P39" s="656"/>
      <c r="Q39" s="657"/>
      <c r="R39" s="658">
        <v>155078</v>
      </c>
      <c r="S39" s="659"/>
      <c r="T39" s="659"/>
      <c r="U39" s="659"/>
      <c r="V39" s="659"/>
      <c r="W39" s="659"/>
      <c r="X39" s="659"/>
      <c r="Y39" s="660"/>
      <c r="Z39" s="684">
        <v>2.2000000000000002</v>
      </c>
      <c r="AA39" s="684"/>
      <c r="AB39" s="684"/>
      <c r="AC39" s="684"/>
      <c r="AD39" s="685">
        <v>1</v>
      </c>
      <c r="AE39" s="685"/>
      <c r="AF39" s="685"/>
      <c r="AG39" s="685"/>
      <c r="AH39" s="685"/>
      <c r="AI39" s="685"/>
      <c r="AJ39" s="685"/>
      <c r="AK39" s="685"/>
      <c r="AL39" s="661">
        <v>0</v>
      </c>
      <c r="AM39" s="662"/>
      <c r="AN39" s="662"/>
      <c r="AO39" s="686"/>
      <c r="AQ39" s="692" t="s">
        <v>345</v>
      </c>
      <c r="AR39" s="693"/>
      <c r="AS39" s="693"/>
      <c r="AT39" s="693"/>
      <c r="AU39" s="693"/>
      <c r="AV39" s="693"/>
      <c r="AW39" s="693"/>
      <c r="AX39" s="693"/>
      <c r="AY39" s="694"/>
      <c r="AZ39" s="658" t="s">
        <v>131</v>
      </c>
      <c r="BA39" s="659"/>
      <c r="BB39" s="659"/>
      <c r="BC39" s="659"/>
      <c r="BD39" s="668"/>
      <c r="BE39" s="668"/>
      <c r="BF39" s="695"/>
      <c r="BG39" s="655" t="s">
        <v>346</v>
      </c>
      <c r="BH39" s="656"/>
      <c r="BI39" s="656"/>
      <c r="BJ39" s="656"/>
      <c r="BK39" s="656"/>
      <c r="BL39" s="656"/>
      <c r="BM39" s="656"/>
      <c r="BN39" s="656"/>
      <c r="BO39" s="656"/>
      <c r="BP39" s="656"/>
      <c r="BQ39" s="656"/>
      <c r="BR39" s="656"/>
      <c r="BS39" s="656"/>
      <c r="BT39" s="656"/>
      <c r="BU39" s="657"/>
      <c r="BV39" s="658">
        <v>2737</v>
      </c>
      <c r="BW39" s="659"/>
      <c r="BX39" s="659"/>
      <c r="BY39" s="659"/>
      <c r="BZ39" s="659"/>
      <c r="CA39" s="659"/>
      <c r="CB39" s="696"/>
      <c r="CD39" s="655" t="s">
        <v>347</v>
      </c>
      <c r="CE39" s="656"/>
      <c r="CF39" s="656"/>
      <c r="CG39" s="656"/>
      <c r="CH39" s="656"/>
      <c r="CI39" s="656"/>
      <c r="CJ39" s="656"/>
      <c r="CK39" s="656"/>
      <c r="CL39" s="656"/>
      <c r="CM39" s="656"/>
      <c r="CN39" s="656"/>
      <c r="CO39" s="656"/>
      <c r="CP39" s="656"/>
      <c r="CQ39" s="657"/>
      <c r="CR39" s="658">
        <v>656584</v>
      </c>
      <c r="CS39" s="668"/>
      <c r="CT39" s="668"/>
      <c r="CU39" s="668"/>
      <c r="CV39" s="668"/>
      <c r="CW39" s="668"/>
      <c r="CX39" s="668"/>
      <c r="CY39" s="669"/>
      <c r="CZ39" s="661">
        <v>9.6</v>
      </c>
      <c r="DA39" s="670"/>
      <c r="DB39" s="670"/>
      <c r="DC39" s="671"/>
      <c r="DD39" s="664">
        <v>281651</v>
      </c>
      <c r="DE39" s="668"/>
      <c r="DF39" s="668"/>
      <c r="DG39" s="668"/>
      <c r="DH39" s="668"/>
      <c r="DI39" s="668"/>
      <c r="DJ39" s="668"/>
      <c r="DK39" s="669"/>
      <c r="DL39" s="664" t="s">
        <v>131</v>
      </c>
      <c r="DM39" s="668"/>
      <c r="DN39" s="668"/>
      <c r="DO39" s="668"/>
      <c r="DP39" s="668"/>
      <c r="DQ39" s="668"/>
      <c r="DR39" s="668"/>
      <c r="DS39" s="668"/>
      <c r="DT39" s="668"/>
      <c r="DU39" s="668"/>
      <c r="DV39" s="669"/>
      <c r="DW39" s="661" t="s">
        <v>131</v>
      </c>
      <c r="DX39" s="670"/>
      <c r="DY39" s="670"/>
      <c r="DZ39" s="670"/>
      <c r="EA39" s="670"/>
      <c r="EB39" s="670"/>
      <c r="EC39" s="697"/>
    </row>
    <row r="40" spans="2:133" ht="11.25" customHeight="1" x14ac:dyDescent="0.15">
      <c r="B40" s="655" t="s">
        <v>348</v>
      </c>
      <c r="C40" s="656"/>
      <c r="D40" s="656"/>
      <c r="E40" s="656"/>
      <c r="F40" s="656"/>
      <c r="G40" s="656"/>
      <c r="H40" s="656"/>
      <c r="I40" s="656"/>
      <c r="J40" s="656"/>
      <c r="K40" s="656"/>
      <c r="L40" s="656"/>
      <c r="M40" s="656"/>
      <c r="N40" s="656"/>
      <c r="O40" s="656"/>
      <c r="P40" s="656"/>
      <c r="Q40" s="657"/>
      <c r="R40" s="658">
        <v>331598</v>
      </c>
      <c r="S40" s="659"/>
      <c r="T40" s="659"/>
      <c r="U40" s="659"/>
      <c r="V40" s="659"/>
      <c r="W40" s="659"/>
      <c r="X40" s="659"/>
      <c r="Y40" s="660"/>
      <c r="Z40" s="684">
        <v>4.7</v>
      </c>
      <c r="AA40" s="684"/>
      <c r="AB40" s="684"/>
      <c r="AC40" s="684"/>
      <c r="AD40" s="685" t="s">
        <v>131</v>
      </c>
      <c r="AE40" s="685"/>
      <c r="AF40" s="685"/>
      <c r="AG40" s="685"/>
      <c r="AH40" s="685"/>
      <c r="AI40" s="685"/>
      <c r="AJ40" s="685"/>
      <c r="AK40" s="685"/>
      <c r="AL40" s="661" t="s">
        <v>131</v>
      </c>
      <c r="AM40" s="662"/>
      <c r="AN40" s="662"/>
      <c r="AO40" s="686"/>
      <c r="AQ40" s="692" t="s">
        <v>349</v>
      </c>
      <c r="AR40" s="693"/>
      <c r="AS40" s="693"/>
      <c r="AT40" s="693"/>
      <c r="AU40" s="693"/>
      <c r="AV40" s="693"/>
      <c r="AW40" s="693"/>
      <c r="AX40" s="693"/>
      <c r="AY40" s="694"/>
      <c r="AZ40" s="658" t="s">
        <v>131</v>
      </c>
      <c r="BA40" s="659"/>
      <c r="BB40" s="659"/>
      <c r="BC40" s="659"/>
      <c r="BD40" s="668"/>
      <c r="BE40" s="668"/>
      <c r="BF40" s="695"/>
      <c r="BG40" s="698" t="s">
        <v>350</v>
      </c>
      <c r="BH40" s="699"/>
      <c r="BI40" s="699"/>
      <c r="BJ40" s="699"/>
      <c r="BK40" s="699"/>
      <c r="BL40" s="359"/>
      <c r="BM40" s="656" t="s">
        <v>351</v>
      </c>
      <c r="BN40" s="656"/>
      <c r="BO40" s="656"/>
      <c r="BP40" s="656"/>
      <c r="BQ40" s="656"/>
      <c r="BR40" s="656"/>
      <c r="BS40" s="656"/>
      <c r="BT40" s="656"/>
      <c r="BU40" s="657"/>
      <c r="BV40" s="658">
        <v>84</v>
      </c>
      <c r="BW40" s="659"/>
      <c r="BX40" s="659"/>
      <c r="BY40" s="659"/>
      <c r="BZ40" s="659"/>
      <c r="CA40" s="659"/>
      <c r="CB40" s="696"/>
      <c r="CD40" s="655" t="s">
        <v>352</v>
      </c>
      <c r="CE40" s="656"/>
      <c r="CF40" s="656"/>
      <c r="CG40" s="656"/>
      <c r="CH40" s="656"/>
      <c r="CI40" s="656"/>
      <c r="CJ40" s="656"/>
      <c r="CK40" s="656"/>
      <c r="CL40" s="656"/>
      <c r="CM40" s="656"/>
      <c r="CN40" s="656"/>
      <c r="CO40" s="656"/>
      <c r="CP40" s="656"/>
      <c r="CQ40" s="657"/>
      <c r="CR40" s="658">
        <v>20000</v>
      </c>
      <c r="CS40" s="659"/>
      <c r="CT40" s="659"/>
      <c r="CU40" s="659"/>
      <c r="CV40" s="659"/>
      <c r="CW40" s="659"/>
      <c r="CX40" s="659"/>
      <c r="CY40" s="660"/>
      <c r="CZ40" s="661">
        <v>0.3</v>
      </c>
      <c r="DA40" s="670"/>
      <c r="DB40" s="670"/>
      <c r="DC40" s="671"/>
      <c r="DD40" s="664" t="s">
        <v>131</v>
      </c>
      <c r="DE40" s="659"/>
      <c r="DF40" s="659"/>
      <c r="DG40" s="659"/>
      <c r="DH40" s="659"/>
      <c r="DI40" s="659"/>
      <c r="DJ40" s="659"/>
      <c r="DK40" s="660"/>
      <c r="DL40" s="664" t="s">
        <v>131</v>
      </c>
      <c r="DM40" s="659"/>
      <c r="DN40" s="659"/>
      <c r="DO40" s="659"/>
      <c r="DP40" s="659"/>
      <c r="DQ40" s="659"/>
      <c r="DR40" s="659"/>
      <c r="DS40" s="659"/>
      <c r="DT40" s="659"/>
      <c r="DU40" s="659"/>
      <c r="DV40" s="660"/>
      <c r="DW40" s="661" t="s">
        <v>131</v>
      </c>
      <c r="DX40" s="670"/>
      <c r="DY40" s="670"/>
      <c r="DZ40" s="670"/>
      <c r="EA40" s="670"/>
      <c r="EB40" s="670"/>
      <c r="EC40" s="697"/>
    </row>
    <row r="41" spans="2:133" ht="11.25" customHeight="1" x14ac:dyDescent="0.15">
      <c r="B41" s="655" t="s">
        <v>353</v>
      </c>
      <c r="C41" s="656"/>
      <c r="D41" s="656"/>
      <c r="E41" s="656"/>
      <c r="F41" s="656"/>
      <c r="G41" s="656"/>
      <c r="H41" s="656"/>
      <c r="I41" s="656"/>
      <c r="J41" s="656"/>
      <c r="K41" s="656"/>
      <c r="L41" s="656"/>
      <c r="M41" s="656"/>
      <c r="N41" s="656"/>
      <c r="O41" s="656"/>
      <c r="P41" s="656"/>
      <c r="Q41" s="657"/>
      <c r="R41" s="658" t="s">
        <v>131</v>
      </c>
      <c r="S41" s="659"/>
      <c r="T41" s="659"/>
      <c r="U41" s="659"/>
      <c r="V41" s="659"/>
      <c r="W41" s="659"/>
      <c r="X41" s="659"/>
      <c r="Y41" s="660"/>
      <c r="Z41" s="684" t="s">
        <v>131</v>
      </c>
      <c r="AA41" s="684"/>
      <c r="AB41" s="684"/>
      <c r="AC41" s="684"/>
      <c r="AD41" s="685" t="s">
        <v>131</v>
      </c>
      <c r="AE41" s="685"/>
      <c r="AF41" s="685"/>
      <c r="AG41" s="685"/>
      <c r="AH41" s="685"/>
      <c r="AI41" s="685"/>
      <c r="AJ41" s="685"/>
      <c r="AK41" s="685"/>
      <c r="AL41" s="661" t="s">
        <v>131</v>
      </c>
      <c r="AM41" s="662"/>
      <c r="AN41" s="662"/>
      <c r="AO41" s="686"/>
      <c r="AQ41" s="692" t="s">
        <v>354</v>
      </c>
      <c r="AR41" s="693"/>
      <c r="AS41" s="693"/>
      <c r="AT41" s="693"/>
      <c r="AU41" s="693"/>
      <c r="AV41" s="693"/>
      <c r="AW41" s="693"/>
      <c r="AX41" s="693"/>
      <c r="AY41" s="694"/>
      <c r="AZ41" s="658">
        <v>98138</v>
      </c>
      <c r="BA41" s="659"/>
      <c r="BB41" s="659"/>
      <c r="BC41" s="659"/>
      <c r="BD41" s="668"/>
      <c r="BE41" s="668"/>
      <c r="BF41" s="695"/>
      <c r="BG41" s="698"/>
      <c r="BH41" s="699"/>
      <c r="BI41" s="699"/>
      <c r="BJ41" s="699"/>
      <c r="BK41" s="699"/>
      <c r="BL41" s="359"/>
      <c r="BM41" s="656" t="s">
        <v>355</v>
      </c>
      <c r="BN41" s="656"/>
      <c r="BO41" s="656"/>
      <c r="BP41" s="656"/>
      <c r="BQ41" s="656"/>
      <c r="BR41" s="656"/>
      <c r="BS41" s="656"/>
      <c r="BT41" s="656"/>
      <c r="BU41" s="657"/>
      <c r="BV41" s="658" t="s">
        <v>131</v>
      </c>
      <c r="BW41" s="659"/>
      <c r="BX41" s="659"/>
      <c r="BY41" s="659"/>
      <c r="BZ41" s="659"/>
      <c r="CA41" s="659"/>
      <c r="CB41" s="696"/>
      <c r="CD41" s="655" t="s">
        <v>356</v>
      </c>
      <c r="CE41" s="656"/>
      <c r="CF41" s="656"/>
      <c r="CG41" s="656"/>
      <c r="CH41" s="656"/>
      <c r="CI41" s="656"/>
      <c r="CJ41" s="656"/>
      <c r="CK41" s="656"/>
      <c r="CL41" s="656"/>
      <c r="CM41" s="656"/>
      <c r="CN41" s="656"/>
      <c r="CO41" s="656"/>
      <c r="CP41" s="656"/>
      <c r="CQ41" s="657"/>
      <c r="CR41" s="658" t="s">
        <v>131</v>
      </c>
      <c r="CS41" s="668"/>
      <c r="CT41" s="668"/>
      <c r="CU41" s="668"/>
      <c r="CV41" s="668"/>
      <c r="CW41" s="668"/>
      <c r="CX41" s="668"/>
      <c r="CY41" s="669"/>
      <c r="CZ41" s="661" t="s">
        <v>131</v>
      </c>
      <c r="DA41" s="670"/>
      <c r="DB41" s="670"/>
      <c r="DC41" s="671"/>
      <c r="DD41" s="664" t="s">
        <v>131</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357</v>
      </c>
      <c r="C42" s="656"/>
      <c r="D42" s="656"/>
      <c r="E42" s="656"/>
      <c r="F42" s="656"/>
      <c r="G42" s="656"/>
      <c r="H42" s="656"/>
      <c r="I42" s="656"/>
      <c r="J42" s="656"/>
      <c r="K42" s="656"/>
      <c r="L42" s="656"/>
      <c r="M42" s="656"/>
      <c r="N42" s="656"/>
      <c r="O42" s="656"/>
      <c r="P42" s="656"/>
      <c r="Q42" s="657"/>
      <c r="R42" s="658" t="s">
        <v>131</v>
      </c>
      <c r="S42" s="659"/>
      <c r="T42" s="659"/>
      <c r="U42" s="659"/>
      <c r="V42" s="659"/>
      <c r="W42" s="659"/>
      <c r="X42" s="659"/>
      <c r="Y42" s="660"/>
      <c r="Z42" s="684" t="s">
        <v>131</v>
      </c>
      <c r="AA42" s="684"/>
      <c r="AB42" s="684"/>
      <c r="AC42" s="684"/>
      <c r="AD42" s="685" t="s">
        <v>131</v>
      </c>
      <c r="AE42" s="685"/>
      <c r="AF42" s="685"/>
      <c r="AG42" s="685"/>
      <c r="AH42" s="685"/>
      <c r="AI42" s="685"/>
      <c r="AJ42" s="685"/>
      <c r="AK42" s="685"/>
      <c r="AL42" s="661" t="s">
        <v>131</v>
      </c>
      <c r="AM42" s="662"/>
      <c r="AN42" s="662"/>
      <c r="AO42" s="686"/>
      <c r="AQ42" s="689" t="s">
        <v>358</v>
      </c>
      <c r="AR42" s="690"/>
      <c r="AS42" s="690"/>
      <c r="AT42" s="690"/>
      <c r="AU42" s="690"/>
      <c r="AV42" s="690"/>
      <c r="AW42" s="690"/>
      <c r="AX42" s="690"/>
      <c r="AY42" s="691"/>
      <c r="AZ42" s="638">
        <v>260938</v>
      </c>
      <c r="BA42" s="672"/>
      <c r="BB42" s="672"/>
      <c r="BC42" s="672"/>
      <c r="BD42" s="639"/>
      <c r="BE42" s="639"/>
      <c r="BF42" s="687"/>
      <c r="BG42" s="700"/>
      <c r="BH42" s="701"/>
      <c r="BI42" s="701"/>
      <c r="BJ42" s="701"/>
      <c r="BK42" s="701"/>
      <c r="BL42" s="357"/>
      <c r="BM42" s="636" t="s">
        <v>359</v>
      </c>
      <c r="BN42" s="636"/>
      <c r="BO42" s="636"/>
      <c r="BP42" s="636"/>
      <c r="BQ42" s="636"/>
      <c r="BR42" s="636"/>
      <c r="BS42" s="636"/>
      <c r="BT42" s="636"/>
      <c r="BU42" s="637"/>
      <c r="BV42" s="638">
        <v>242</v>
      </c>
      <c r="BW42" s="672"/>
      <c r="BX42" s="672"/>
      <c r="BY42" s="672"/>
      <c r="BZ42" s="672"/>
      <c r="CA42" s="672"/>
      <c r="CB42" s="688"/>
      <c r="CD42" s="655" t="s">
        <v>360</v>
      </c>
      <c r="CE42" s="656"/>
      <c r="CF42" s="656"/>
      <c r="CG42" s="656"/>
      <c r="CH42" s="656"/>
      <c r="CI42" s="656"/>
      <c r="CJ42" s="656"/>
      <c r="CK42" s="656"/>
      <c r="CL42" s="656"/>
      <c r="CM42" s="656"/>
      <c r="CN42" s="656"/>
      <c r="CO42" s="656"/>
      <c r="CP42" s="656"/>
      <c r="CQ42" s="657"/>
      <c r="CR42" s="658">
        <v>390314</v>
      </c>
      <c r="CS42" s="668"/>
      <c r="CT42" s="668"/>
      <c r="CU42" s="668"/>
      <c r="CV42" s="668"/>
      <c r="CW42" s="668"/>
      <c r="CX42" s="668"/>
      <c r="CY42" s="669"/>
      <c r="CZ42" s="661">
        <v>5.7</v>
      </c>
      <c r="DA42" s="670"/>
      <c r="DB42" s="670"/>
      <c r="DC42" s="671"/>
      <c r="DD42" s="664">
        <v>65551</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361</v>
      </c>
      <c r="C43" s="656"/>
      <c r="D43" s="656"/>
      <c r="E43" s="656"/>
      <c r="F43" s="656"/>
      <c r="G43" s="656"/>
      <c r="H43" s="656"/>
      <c r="I43" s="656"/>
      <c r="J43" s="656"/>
      <c r="K43" s="656"/>
      <c r="L43" s="656"/>
      <c r="M43" s="656"/>
      <c r="N43" s="656"/>
      <c r="O43" s="656"/>
      <c r="P43" s="656"/>
      <c r="Q43" s="657"/>
      <c r="R43" s="658">
        <v>145898</v>
      </c>
      <c r="S43" s="659"/>
      <c r="T43" s="659"/>
      <c r="U43" s="659"/>
      <c r="V43" s="659"/>
      <c r="W43" s="659"/>
      <c r="X43" s="659"/>
      <c r="Y43" s="660"/>
      <c r="Z43" s="684">
        <v>2.1</v>
      </c>
      <c r="AA43" s="684"/>
      <c r="AB43" s="684"/>
      <c r="AC43" s="684"/>
      <c r="AD43" s="685" t="s">
        <v>131</v>
      </c>
      <c r="AE43" s="685"/>
      <c r="AF43" s="685"/>
      <c r="AG43" s="685"/>
      <c r="AH43" s="685"/>
      <c r="AI43" s="685"/>
      <c r="AJ43" s="685"/>
      <c r="AK43" s="685"/>
      <c r="AL43" s="661" t="s">
        <v>131</v>
      </c>
      <c r="AM43" s="662"/>
      <c r="AN43" s="662"/>
      <c r="AO43" s="686"/>
      <c r="CD43" s="655" t="s">
        <v>362</v>
      </c>
      <c r="CE43" s="656"/>
      <c r="CF43" s="656"/>
      <c r="CG43" s="656"/>
      <c r="CH43" s="656"/>
      <c r="CI43" s="656"/>
      <c r="CJ43" s="656"/>
      <c r="CK43" s="656"/>
      <c r="CL43" s="656"/>
      <c r="CM43" s="656"/>
      <c r="CN43" s="656"/>
      <c r="CO43" s="656"/>
      <c r="CP43" s="656"/>
      <c r="CQ43" s="657"/>
      <c r="CR43" s="658">
        <v>5968</v>
      </c>
      <c r="CS43" s="668"/>
      <c r="CT43" s="668"/>
      <c r="CU43" s="668"/>
      <c r="CV43" s="668"/>
      <c r="CW43" s="668"/>
      <c r="CX43" s="668"/>
      <c r="CY43" s="669"/>
      <c r="CZ43" s="661">
        <v>0.1</v>
      </c>
      <c r="DA43" s="670"/>
      <c r="DB43" s="670"/>
      <c r="DC43" s="671"/>
      <c r="DD43" s="664">
        <v>5968</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363</v>
      </c>
      <c r="C44" s="636"/>
      <c r="D44" s="636"/>
      <c r="E44" s="636"/>
      <c r="F44" s="636"/>
      <c r="G44" s="636"/>
      <c r="H44" s="636"/>
      <c r="I44" s="636"/>
      <c r="J44" s="636"/>
      <c r="K44" s="636"/>
      <c r="L44" s="636"/>
      <c r="M44" s="636"/>
      <c r="N44" s="636"/>
      <c r="O44" s="636"/>
      <c r="P44" s="636"/>
      <c r="Q44" s="637"/>
      <c r="R44" s="638">
        <v>7006657</v>
      </c>
      <c r="S44" s="672"/>
      <c r="T44" s="672"/>
      <c r="U44" s="672"/>
      <c r="V44" s="672"/>
      <c r="W44" s="672"/>
      <c r="X44" s="672"/>
      <c r="Y44" s="673"/>
      <c r="Z44" s="674">
        <v>100</v>
      </c>
      <c r="AA44" s="674"/>
      <c r="AB44" s="674"/>
      <c r="AC44" s="674"/>
      <c r="AD44" s="675">
        <v>3816114</v>
      </c>
      <c r="AE44" s="675"/>
      <c r="AF44" s="675"/>
      <c r="AG44" s="675"/>
      <c r="AH44" s="675"/>
      <c r="AI44" s="675"/>
      <c r="AJ44" s="675"/>
      <c r="AK44" s="675"/>
      <c r="AL44" s="641">
        <v>100</v>
      </c>
      <c r="AM44" s="676"/>
      <c r="AN44" s="676"/>
      <c r="AO44" s="677"/>
      <c r="CD44" s="678" t="s">
        <v>310</v>
      </c>
      <c r="CE44" s="679"/>
      <c r="CF44" s="655" t="s">
        <v>364</v>
      </c>
      <c r="CG44" s="656"/>
      <c r="CH44" s="656"/>
      <c r="CI44" s="656"/>
      <c r="CJ44" s="656"/>
      <c r="CK44" s="656"/>
      <c r="CL44" s="656"/>
      <c r="CM44" s="656"/>
      <c r="CN44" s="656"/>
      <c r="CO44" s="656"/>
      <c r="CP44" s="656"/>
      <c r="CQ44" s="657"/>
      <c r="CR44" s="658">
        <v>389027</v>
      </c>
      <c r="CS44" s="659"/>
      <c r="CT44" s="659"/>
      <c r="CU44" s="659"/>
      <c r="CV44" s="659"/>
      <c r="CW44" s="659"/>
      <c r="CX44" s="659"/>
      <c r="CY44" s="660"/>
      <c r="CZ44" s="661">
        <v>5.7</v>
      </c>
      <c r="DA44" s="662"/>
      <c r="DB44" s="662"/>
      <c r="DC44" s="663"/>
      <c r="DD44" s="664">
        <v>65464</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365</v>
      </c>
      <c r="CG45" s="656"/>
      <c r="CH45" s="656"/>
      <c r="CI45" s="656"/>
      <c r="CJ45" s="656"/>
      <c r="CK45" s="656"/>
      <c r="CL45" s="656"/>
      <c r="CM45" s="656"/>
      <c r="CN45" s="656"/>
      <c r="CO45" s="656"/>
      <c r="CP45" s="656"/>
      <c r="CQ45" s="657"/>
      <c r="CR45" s="658">
        <v>132621</v>
      </c>
      <c r="CS45" s="668"/>
      <c r="CT45" s="668"/>
      <c r="CU45" s="668"/>
      <c r="CV45" s="668"/>
      <c r="CW45" s="668"/>
      <c r="CX45" s="668"/>
      <c r="CY45" s="669"/>
      <c r="CZ45" s="661">
        <v>1.9</v>
      </c>
      <c r="DA45" s="670"/>
      <c r="DB45" s="670"/>
      <c r="DC45" s="671"/>
      <c r="DD45" s="664">
        <v>5087</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05" t="s">
        <v>366</v>
      </c>
      <c r="CD46" s="680"/>
      <c r="CE46" s="681"/>
      <c r="CF46" s="655" t="s">
        <v>367</v>
      </c>
      <c r="CG46" s="656"/>
      <c r="CH46" s="656"/>
      <c r="CI46" s="656"/>
      <c r="CJ46" s="656"/>
      <c r="CK46" s="656"/>
      <c r="CL46" s="656"/>
      <c r="CM46" s="656"/>
      <c r="CN46" s="656"/>
      <c r="CO46" s="656"/>
      <c r="CP46" s="656"/>
      <c r="CQ46" s="657"/>
      <c r="CR46" s="658">
        <v>172881</v>
      </c>
      <c r="CS46" s="659"/>
      <c r="CT46" s="659"/>
      <c r="CU46" s="659"/>
      <c r="CV46" s="659"/>
      <c r="CW46" s="659"/>
      <c r="CX46" s="659"/>
      <c r="CY46" s="660"/>
      <c r="CZ46" s="661">
        <v>2.5</v>
      </c>
      <c r="DA46" s="662"/>
      <c r="DB46" s="662"/>
      <c r="DC46" s="663"/>
      <c r="DD46" s="664">
        <v>60302</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368</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369</v>
      </c>
      <c r="CG47" s="656"/>
      <c r="CH47" s="656"/>
      <c r="CI47" s="656"/>
      <c r="CJ47" s="656"/>
      <c r="CK47" s="656"/>
      <c r="CL47" s="656"/>
      <c r="CM47" s="656"/>
      <c r="CN47" s="656"/>
      <c r="CO47" s="656"/>
      <c r="CP47" s="656"/>
      <c r="CQ47" s="657"/>
      <c r="CR47" s="658">
        <v>1287</v>
      </c>
      <c r="CS47" s="668"/>
      <c r="CT47" s="668"/>
      <c r="CU47" s="668"/>
      <c r="CV47" s="668"/>
      <c r="CW47" s="668"/>
      <c r="CX47" s="668"/>
      <c r="CY47" s="669"/>
      <c r="CZ47" s="661">
        <v>0</v>
      </c>
      <c r="DA47" s="670"/>
      <c r="DB47" s="670"/>
      <c r="DC47" s="671"/>
      <c r="DD47" s="664">
        <v>87</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370</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371</v>
      </c>
      <c r="CG48" s="656"/>
      <c r="CH48" s="656"/>
      <c r="CI48" s="656"/>
      <c r="CJ48" s="656"/>
      <c r="CK48" s="656"/>
      <c r="CL48" s="656"/>
      <c r="CM48" s="656"/>
      <c r="CN48" s="656"/>
      <c r="CO48" s="656"/>
      <c r="CP48" s="656"/>
      <c r="CQ48" s="657"/>
      <c r="CR48" s="658" t="s">
        <v>131</v>
      </c>
      <c r="CS48" s="659"/>
      <c r="CT48" s="659"/>
      <c r="CU48" s="659"/>
      <c r="CV48" s="659"/>
      <c r="CW48" s="659"/>
      <c r="CX48" s="659"/>
      <c r="CY48" s="660"/>
      <c r="CZ48" s="661" t="s">
        <v>131</v>
      </c>
      <c r="DA48" s="662"/>
      <c r="DB48" s="662"/>
      <c r="DC48" s="663"/>
      <c r="DD48" s="664" t="s">
        <v>131</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372</v>
      </c>
      <c r="CE49" s="636"/>
      <c r="CF49" s="636"/>
      <c r="CG49" s="636"/>
      <c r="CH49" s="636"/>
      <c r="CI49" s="636"/>
      <c r="CJ49" s="636"/>
      <c r="CK49" s="636"/>
      <c r="CL49" s="636"/>
      <c r="CM49" s="636"/>
      <c r="CN49" s="636"/>
      <c r="CO49" s="636"/>
      <c r="CP49" s="636"/>
      <c r="CQ49" s="637"/>
      <c r="CR49" s="638">
        <v>6848676</v>
      </c>
      <c r="CS49" s="639"/>
      <c r="CT49" s="639"/>
      <c r="CU49" s="639"/>
      <c r="CV49" s="639"/>
      <c r="CW49" s="639"/>
      <c r="CX49" s="639"/>
      <c r="CY49" s="640"/>
      <c r="CZ49" s="641">
        <v>100</v>
      </c>
      <c r="DA49" s="642"/>
      <c r="DB49" s="642"/>
      <c r="DC49" s="643"/>
      <c r="DD49" s="644">
        <v>4410287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NjN+QTQyc1ml/Nxiwbe6s6ha72FC515llvGcF1RmeiBtzRYDHxhzRqe5N95YNdZbHhFgieOuk5qUagC9RB/BFQ==" saltValue="EDdpR7bJmeKxzvpNPkuv4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3" zoomScale="70" zoomScaleNormal="25" zoomScaleSheetLayoutView="70" workbookViewId="0">
      <selection activeCell="AP83" sqref="AP83:AT83"/>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122" t="s">
        <v>373</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123" t="s">
        <v>374</v>
      </c>
      <c r="DK2" s="1124"/>
      <c r="DL2" s="1124"/>
      <c r="DM2" s="1124"/>
      <c r="DN2" s="1124"/>
      <c r="DO2" s="1125"/>
      <c r="DP2" s="213"/>
      <c r="DQ2" s="1123" t="s">
        <v>375</v>
      </c>
      <c r="DR2" s="1124"/>
      <c r="DS2" s="1124"/>
      <c r="DT2" s="1124"/>
      <c r="DU2" s="1124"/>
      <c r="DV2" s="1124"/>
      <c r="DW2" s="1124"/>
      <c r="DX2" s="1124"/>
      <c r="DY2" s="1124"/>
      <c r="DZ2" s="1125"/>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91" t="s">
        <v>376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17"/>
      <c r="BA4" s="217"/>
      <c r="BB4" s="217"/>
      <c r="BC4" s="217"/>
      <c r="BD4" s="217"/>
      <c r="BE4" s="218"/>
      <c r="BF4" s="218"/>
      <c r="BG4" s="218"/>
      <c r="BH4" s="218"/>
      <c r="BI4" s="218"/>
      <c r="BJ4" s="218"/>
      <c r="BK4" s="218"/>
      <c r="BL4" s="218"/>
      <c r="BM4" s="218"/>
      <c r="BN4" s="218"/>
      <c r="BO4" s="218"/>
      <c r="BP4" s="218"/>
      <c r="BQ4" s="762" t="s">
        <v>377</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19"/>
    </row>
    <row r="5" spans="1:131" s="220" customFormat="1" ht="26.25" customHeight="1" x14ac:dyDescent="0.15">
      <c r="A5" s="1027" t="s">
        <v>378</v>
      </c>
      <c r="B5" s="1028"/>
      <c r="C5" s="1028"/>
      <c r="D5" s="1028"/>
      <c r="E5" s="1028"/>
      <c r="F5" s="1028"/>
      <c r="G5" s="1028"/>
      <c r="H5" s="1028"/>
      <c r="I5" s="1028"/>
      <c r="J5" s="1028"/>
      <c r="K5" s="1028"/>
      <c r="L5" s="1028"/>
      <c r="M5" s="1028"/>
      <c r="N5" s="1028"/>
      <c r="O5" s="1028"/>
      <c r="P5" s="1029"/>
      <c r="Q5" s="1033" t="s">
        <v>379</v>
      </c>
      <c r="R5" s="1034"/>
      <c r="S5" s="1034"/>
      <c r="T5" s="1034"/>
      <c r="U5" s="1035"/>
      <c r="V5" s="1033" t="s">
        <v>380</v>
      </c>
      <c r="W5" s="1034"/>
      <c r="X5" s="1034"/>
      <c r="Y5" s="1034"/>
      <c r="Z5" s="1035"/>
      <c r="AA5" s="1033" t="s">
        <v>381</v>
      </c>
      <c r="AB5" s="1034"/>
      <c r="AC5" s="1034"/>
      <c r="AD5" s="1034"/>
      <c r="AE5" s="1034"/>
      <c r="AF5" s="1126" t="s">
        <v>382</v>
      </c>
      <c r="AG5" s="1034"/>
      <c r="AH5" s="1034"/>
      <c r="AI5" s="1034"/>
      <c r="AJ5" s="1047"/>
      <c r="AK5" s="1034" t="s">
        <v>383</v>
      </c>
      <c r="AL5" s="1034"/>
      <c r="AM5" s="1034"/>
      <c r="AN5" s="1034"/>
      <c r="AO5" s="1035"/>
      <c r="AP5" s="1033" t="s">
        <v>384</v>
      </c>
      <c r="AQ5" s="1034"/>
      <c r="AR5" s="1034"/>
      <c r="AS5" s="1034"/>
      <c r="AT5" s="1035"/>
      <c r="AU5" s="1033" t="s">
        <v>385</v>
      </c>
      <c r="AV5" s="1034"/>
      <c r="AW5" s="1034"/>
      <c r="AX5" s="1034"/>
      <c r="AY5" s="1047"/>
      <c r="AZ5" s="217"/>
      <c r="BA5" s="217"/>
      <c r="BB5" s="217"/>
      <c r="BC5" s="217"/>
      <c r="BD5" s="217"/>
      <c r="BE5" s="218"/>
      <c r="BF5" s="218"/>
      <c r="BG5" s="218"/>
      <c r="BH5" s="218"/>
      <c r="BI5" s="218"/>
      <c r="BJ5" s="218"/>
      <c r="BK5" s="218"/>
      <c r="BL5" s="218"/>
      <c r="BM5" s="218"/>
      <c r="BN5" s="218"/>
      <c r="BO5" s="218"/>
      <c r="BP5" s="218"/>
      <c r="BQ5" s="1027" t="s">
        <v>386</v>
      </c>
      <c r="BR5" s="1028"/>
      <c r="BS5" s="1028"/>
      <c r="BT5" s="1028"/>
      <c r="BU5" s="1028"/>
      <c r="BV5" s="1028"/>
      <c r="BW5" s="1028"/>
      <c r="BX5" s="1028"/>
      <c r="BY5" s="1028"/>
      <c r="BZ5" s="1028"/>
      <c r="CA5" s="1028"/>
      <c r="CB5" s="1028"/>
      <c r="CC5" s="1028"/>
      <c r="CD5" s="1028"/>
      <c r="CE5" s="1028"/>
      <c r="CF5" s="1028"/>
      <c r="CG5" s="1029"/>
      <c r="CH5" s="1033" t="s">
        <v>387</v>
      </c>
      <c r="CI5" s="1034"/>
      <c r="CJ5" s="1034"/>
      <c r="CK5" s="1034"/>
      <c r="CL5" s="1035"/>
      <c r="CM5" s="1033" t="s">
        <v>388</v>
      </c>
      <c r="CN5" s="1034"/>
      <c r="CO5" s="1034"/>
      <c r="CP5" s="1034"/>
      <c r="CQ5" s="1035"/>
      <c r="CR5" s="1033" t="s">
        <v>389</v>
      </c>
      <c r="CS5" s="1034"/>
      <c r="CT5" s="1034"/>
      <c r="CU5" s="1034"/>
      <c r="CV5" s="1035"/>
      <c r="CW5" s="1033" t="s">
        <v>390</v>
      </c>
      <c r="CX5" s="1034"/>
      <c r="CY5" s="1034"/>
      <c r="CZ5" s="1034"/>
      <c r="DA5" s="1035"/>
      <c r="DB5" s="1033" t="s">
        <v>391</v>
      </c>
      <c r="DC5" s="1034"/>
      <c r="DD5" s="1034"/>
      <c r="DE5" s="1034"/>
      <c r="DF5" s="1035"/>
      <c r="DG5" s="1116" t="s">
        <v>392</v>
      </c>
      <c r="DH5" s="1117"/>
      <c r="DI5" s="1117"/>
      <c r="DJ5" s="1117"/>
      <c r="DK5" s="1118"/>
      <c r="DL5" s="1116" t="s">
        <v>393</v>
      </c>
      <c r="DM5" s="1117"/>
      <c r="DN5" s="1117"/>
      <c r="DO5" s="1117"/>
      <c r="DP5" s="1118"/>
      <c r="DQ5" s="1033" t="s">
        <v>394</v>
      </c>
      <c r="DR5" s="1034"/>
      <c r="DS5" s="1034"/>
      <c r="DT5" s="1034"/>
      <c r="DU5" s="1035"/>
      <c r="DV5" s="1033" t="s">
        <v>385</v>
      </c>
      <c r="DW5" s="1034"/>
      <c r="DX5" s="1034"/>
      <c r="DY5" s="1034"/>
      <c r="DZ5" s="1047"/>
      <c r="EA5" s="219"/>
    </row>
    <row r="6" spans="1:131" s="220"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17"/>
      <c r="BA6" s="217"/>
      <c r="BB6" s="217"/>
      <c r="BC6" s="217"/>
      <c r="BD6" s="217"/>
      <c r="BE6" s="218"/>
      <c r="BF6" s="218"/>
      <c r="BG6" s="218"/>
      <c r="BH6" s="218"/>
      <c r="BI6" s="218"/>
      <c r="BJ6" s="218"/>
      <c r="BK6" s="218"/>
      <c r="BL6" s="218"/>
      <c r="BM6" s="218"/>
      <c r="BN6" s="218"/>
      <c r="BO6" s="218"/>
      <c r="BP6" s="218"/>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19"/>
    </row>
    <row r="7" spans="1:131" s="220" customFormat="1" ht="26.25" customHeight="1" thickTop="1" x14ac:dyDescent="0.15">
      <c r="A7" s="221">
        <v>1</v>
      </c>
      <c r="B7" s="1079" t="s">
        <v>395</v>
      </c>
      <c r="C7" s="1080"/>
      <c r="D7" s="1080"/>
      <c r="E7" s="1080"/>
      <c r="F7" s="1080"/>
      <c r="G7" s="1080"/>
      <c r="H7" s="1080"/>
      <c r="I7" s="1080"/>
      <c r="J7" s="1080"/>
      <c r="K7" s="1080"/>
      <c r="L7" s="1080"/>
      <c r="M7" s="1080"/>
      <c r="N7" s="1080"/>
      <c r="O7" s="1080"/>
      <c r="P7" s="1081"/>
      <c r="Q7" s="1134">
        <v>7007</v>
      </c>
      <c r="R7" s="1135"/>
      <c r="S7" s="1135"/>
      <c r="T7" s="1135"/>
      <c r="U7" s="1135"/>
      <c r="V7" s="1135">
        <v>6849</v>
      </c>
      <c r="W7" s="1135"/>
      <c r="X7" s="1135"/>
      <c r="Y7" s="1135"/>
      <c r="Z7" s="1135"/>
      <c r="AA7" s="1135">
        <v>158</v>
      </c>
      <c r="AB7" s="1135"/>
      <c r="AC7" s="1135"/>
      <c r="AD7" s="1135"/>
      <c r="AE7" s="1136"/>
      <c r="AF7" s="1137">
        <v>140</v>
      </c>
      <c r="AG7" s="1138"/>
      <c r="AH7" s="1138"/>
      <c r="AI7" s="1138"/>
      <c r="AJ7" s="1139"/>
      <c r="AK7" s="1140"/>
      <c r="AL7" s="1141"/>
      <c r="AM7" s="1141"/>
      <c r="AN7" s="1141"/>
      <c r="AO7" s="1141"/>
      <c r="AP7" s="1141">
        <v>6757</v>
      </c>
      <c r="AQ7" s="1141"/>
      <c r="AR7" s="1141"/>
      <c r="AS7" s="1141"/>
      <c r="AT7" s="1141"/>
      <c r="AU7" s="1142"/>
      <c r="AV7" s="1142"/>
      <c r="AW7" s="1142"/>
      <c r="AX7" s="1142"/>
      <c r="AY7" s="1143"/>
      <c r="AZ7" s="217"/>
      <c r="BA7" s="217"/>
      <c r="BB7" s="217"/>
      <c r="BC7" s="217"/>
      <c r="BD7" s="217"/>
      <c r="BE7" s="218"/>
      <c r="BF7" s="218"/>
      <c r="BG7" s="218"/>
      <c r="BH7" s="218"/>
      <c r="BI7" s="218"/>
      <c r="BJ7" s="218"/>
      <c r="BK7" s="218"/>
      <c r="BL7" s="218"/>
      <c r="BM7" s="218"/>
      <c r="BN7" s="218"/>
      <c r="BO7" s="218"/>
      <c r="BP7" s="218"/>
      <c r="BQ7" s="221">
        <v>1</v>
      </c>
      <c r="BR7" s="222"/>
      <c r="BS7" s="1131" t="s">
        <v>597</v>
      </c>
      <c r="BT7" s="1132"/>
      <c r="BU7" s="1132"/>
      <c r="BV7" s="1132"/>
      <c r="BW7" s="1132"/>
      <c r="BX7" s="1132"/>
      <c r="BY7" s="1132"/>
      <c r="BZ7" s="1132"/>
      <c r="CA7" s="1132"/>
      <c r="CB7" s="1132"/>
      <c r="CC7" s="1132"/>
      <c r="CD7" s="1132"/>
      <c r="CE7" s="1132"/>
      <c r="CF7" s="1132"/>
      <c r="CG7" s="1144"/>
      <c r="CH7" s="1128">
        <v>0</v>
      </c>
      <c r="CI7" s="1129"/>
      <c r="CJ7" s="1129"/>
      <c r="CK7" s="1129"/>
      <c r="CL7" s="1130"/>
      <c r="CM7" s="1128">
        <v>4</v>
      </c>
      <c r="CN7" s="1129"/>
      <c r="CO7" s="1129"/>
      <c r="CP7" s="1129"/>
      <c r="CQ7" s="1130"/>
      <c r="CR7" s="1128">
        <v>3</v>
      </c>
      <c r="CS7" s="1129"/>
      <c r="CT7" s="1129"/>
      <c r="CU7" s="1129"/>
      <c r="CV7" s="1130"/>
      <c r="CW7" s="1128">
        <v>0</v>
      </c>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19"/>
    </row>
    <row r="8" spans="1:131" s="220" customFormat="1" ht="26.25" customHeight="1" x14ac:dyDescent="0.15">
      <c r="A8" s="223">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17"/>
      <c r="BA8" s="217"/>
      <c r="BB8" s="217"/>
      <c r="BC8" s="217"/>
      <c r="BD8" s="217"/>
      <c r="BE8" s="218"/>
      <c r="BF8" s="218"/>
      <c r="BG8" s="218"/>
      <c r="BH8" s="218"/>
      <c r="BI8" s="218"/>
      <c r="BJ8" s="218"/>
      <c r="BK8" s="218"/>
      <c r="BL8" s="218"/>
      <c r="BM8" s="218"/>
      <c r="BN8" s="218"/>
      <c r="BO8" s="218"/>
      <c r="BP8" s="218"/>
      <c r="BQ8" s="223">
        <v>2</v>
      </c>
      <c r="BR8" s="224"/>
      <c r="BS8" s="1024" t="s">
        <v>598</v>
      </c>
      <c r="BT8" s="1025"/>
      <c r="BU8" s="1025"/>
      <c r="BV8" s="1025"/>
      <c r="BW8" s="1025"/>
      <c r="BX8" s="1025"/>
      <c r="BY8" s="1025"/>
      <c r="BZ8" s="1025"/>
      <c r="CA8" s="1025"/>
      <c r="CB8" s="1025"/>
      <c r="CC8" s="1025"/>
      <c r="CD8" s="1025"/>
      <c r="CE8" s="1025"/>
      <c r="CF8" s="1025"/>
      <c r="CG8" s="1046"/>
      <c r="CH8" s="1021">
        <v>-32</v>
      </c>
      <c r="CI8" s="1022"/>
      <c r="CJ8" s="1022"/>
      <c r="CK8" s="1022"/>
      <c r="CL8" s="1023"/>
      <c r="CM8" s="1021">
        <v>23</v>
      </c>
      <c r="CN8" s="1022"/>
      <c r="CO8" s="1022"/>
      <c r="CP8" s="1022"/>
      <c r="CQ8" s="1023"/>
      <c r="CR8" s="1021">
        <v>40</v>
      </c>
      <c r="CS8" s="1022"/>
      <c r="CT8" s="1022"/>
      <c r="CU8" s="1022"/>
      <c r="CV8" s="1023"/>
      <c r="CW8" s="1021">
        <v>1</v>
      </c>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19"/>
    </row>
    <row r="9" spans="1:131" s="220" customFormat="1" ht="26.25" customHeight="1" x14ac:dyDescent="0.15">
      <c r="A9" s="223">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17"/>
      <c r="BA9" s="217"/>
      <c r="BB9" s="217"/>
      <c r="BC9" s="217"/>
      <c r="BD9" s="217"/>
      <c r="BE9" s="218"/>
      <c r="BF9" s="218"/>
      <c r="BG9" s="218"/>
      <c r="BH9" s="218"/>
      <c r="BI9" s="218"/>
      <c r="BJ9" s="218"/>
      <c r="BK9" s="218"/>
      <c r="BL9" s="218"/>
      <c r="BM9" s="218"/>
      <c r="BN9" s="218"/>
      <c r="BO9" s="218"/>
      <c r="BP9" s="218"/>
      <c r="BQ9" s="223">
        <v>3</v>
      </c>
      <c r="BR9" s="224"/>
      <c r="BS9" s="1024" t="s">
        <v>599</v>
      </c>
      <c r="BT9" s="1025"/>
      <c r="BU9" s="1025"/>
      <c r="BV9" s="1025"/>
      <c r="BW9" s="1025"/>
      <c r="BX9" s="1025"/>
      <c r="BY9" s="1025"/>
      <c r="BZ9" s="1025"/>
      <c r="CA9" s="1025"/>
      <c r="CB9" s="1025"/>
      <c r="CC9" s="1025"/>
      <c r="CD9" s="1025"/>
      <c r="CE9" s="1025"/>
      <c r="CF9" s="1025"/>
      <c r="CG9" s="1046"/>
      <c r="CH9" s="1021" t="s">
        <v>601</v>
      </c>
      <c r="CI9" s="1022"/>
      <c r="CJ9" s="1022"/>
      <c r="CK9" s="1022"/>
      <c r="CL9" s="1023"/>
      <c r="CM9" s="1021" t="s">
        <v>601</v>
      </c>
      <c r="CN9" s="1022"/>
      <c r="CO9" s="1022"/>
      <c r="CP9" s="1022"/>
      <c r="CQ9" s="1023"/>
      <c r="CR9" s="1021">
        <v>8</v>
      </c>
      <c r="CS9" s="1022"/>
      <c r="CT9" s="1022"/>
      <c r="CU9" s="1022"/>
      <c r="CV9" s="1023"/>
      <c r="CW9" s="1021" t="s">
        <v>601</v>
      </c>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19"/>
    </row>
    <row r="10" spans="1:131" s="220" customFormat="1" ht="26.25" customHeight="1" x14ac:dyDescent="0.15">
      <c r="A10" s="223">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17"/>
      <c r="BA10" s="217"/>
      <c r="BB10" s="217"/>
      <c r="BC10" s="217"/>
      <c r="BD10" s="217"/>
      <c r="BE10" s="218"/>
      <c r="BF10" s="218"/>
      <c r="BG10" s="218"/>
      <c r="BH10" s="218"/>
      <c r="BI10" s="218"/>
      <c r="BJ10" s="218"/>
      <c r="BK10" s="218"/>
      <c r="BL10" s="218"/>
      <c r="BM10" s="218"/>
      <c r="BN10" s="218"/>
      <c r="BO10" s="218"/>
      <c r="BP10" s="218"/>
      <c r="BQ10" s="223">
        <v>4</v>
      </c>
      <c r="BR10" s="224"/>
      <c r="BS10" s="1024" t="s">
        <v>600</v>
      </c>
      <c r="BT10" s="1025"/>
      <c r="BU10" s="1025"/>
      <c r="BV10" s="1025"/>
      <c r="BW10" s="1025"/>
      <c r="BX10" s="1025"/>
      <c r="BY10" s="1025"/>
      <c r="BZ10" s="1025"/>
      <c r="CA10" s="1025"/>
      <c r="CB10" s="1025"/>
      <c r="CC10" s="1025"/>
      <c r="CD10" s="1025"/>
      <c r="CE10" s="1025"/>
      <c r="CF10" s="1025"/>
      <c r="CG10" s="1046"/>
      <c r="CH10" s="1021">
        <v>-17</v>
      </c>
      <c r="CI10" s="1022"/>
      <c r="CJ10" s="1022"/>
      <c r="CK10" s="1022"/>
      <c r="CL10" s="1023"/>
      <c r="CM10" s="1021">
        <v>66</v>
      </c>
      <c r="CN10" s="1022"/>
      <c r="CO10" s="1022"/>
      <c r="CP10" s="1022"/>
      <c r="CQ10" s="1023"/>
      <c r="CR10" s="1021">
        <v>16</v>
      </c>
      <c r="CS10" s="1022"/>
      <c r="CT10" s="1022"/>
      <c r="CU10" s="1022"/>
      <c r="CV10" s="1023"/>
      <c r="CW10" s="1021">
        <v>158</v>
      </c>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19"/>
    </row>
    <row r="11" spans="1:131" s="220" customFormat="1" ht="26.25" customHeight="1" x14ac:dyDescent="0.15">
      <c r="A11" s="223">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17"/>
      <c r="BA11" s="217"/>
      <c r="BB11" s="217"/>
      <c r="BC11" s="217"/>
      <c r="BD11" s="217"/>
      <c r="BE11" s="218"/>
      <c r="BF11" s="218"/>
      <c r="BG11" s="218"/>
      <c r="BH11" s="218"/>
      <c r="BI11" s="218"/>
      <c r="BJ11" s="218"/>
      <c r="BK11" s="218"/>
      <c r="BL11" s="218"/>
      <c r="BM11" s="218"/>
      <c r="BN11" s="218"/>
      <c r="BO11" s="218"/>
      <c r="BP11" s="218"/>
      <c r="BQ11" s="223">
        <v>5</v>
      </c>
      <c r="BR11" s="224"/>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19"/>
    </row>
    <row r="12" spans="1:131" s="220" customFormat="1" ht="26.25" customHeight="1" x14ac:dyDescent="0.15">
      <c r="A12" s="223">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17"/>
      <c r="BA12" s="217"/>
      <c r="BB12" s="217"/>
      <c r="BC12" s="217"/>
      <c r="BD12" s="217"/>
      <c r="BE12" s="218"/>
      <c r="BF12" s="218"/>
      <c r="BG12" s="218"/>
      <c r="BH12" s="218"/>
      <c r="BI12" s="218"/>
      <c r="BJ12" s="218"/>
      <c r="BK12" s="218"/>
      <c r="BL12" s="218"/>
      <c r="BM12" s="218"/>
      <c r="BN12" s="218"/>
      <c r="BO12" s="218"/>
      <c r="BP12" s="218"/>
      <c r="BQ12" s="223">
        <v>6</v>
      </c>
      <c r="BR12" s="224"/>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19"/>
    </row>
    <row r="13" spans="1:131" s="220" customFormat="1" ht="26.25" customHeight="1" x14ac:dyDescent="0.15">
      <c r="A13" s="223">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17"/>
      <c r="BA13" s="217"/>
      <c r="BB13" s="217"/>
      <c r="BC13" s="217"/>
      <c r="BD13" s="217"/>
      <c r="BE13" s="218"/>
      <c r="BF13" s="218"/>
      <c r="BG13" s="218"/>
      <c r="BH13" s="218"/>
      <c r="BI13" s="218"/>
      <c r="BJ13" s="218"/>
      <c r="BK13" s="218"/>
      <c r="BL13" s="218"/>
      <c r="BM13" s="218"/>
      <c r="BN13" s="218"/>
      <c r="BO13" s="218"/>
      <c r="BP13" s="218"/>
      <c r="BQ13" s="223">
        <v>7</v>
      </c>
      <c r="BR13" s="224"/>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19"/>
    </row>
    <row r="14" spans="1:131" s="220" customFormat="1" ht="26.25" customHeight="1" x14ac:dyDescent="0.15">
      <c r="A14" s="223">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17"/>
      <c r="BA14" s="217"/>
      <c r="BB14" s="217"/>
      <c r="BC14" s="217"/>
      <c r="BD14" s="217"/>
      <c r="BE14" s="218"/>
      <c r="BF14" s="218"/>
      <c r="BG14" s="218"/>
      <c r="BH14" s="218"/>
      <c r="BI14" s="218"/>
      <c r="BJ14" s="218"/>
      <c r="BK14" s="218"/>
      <c r="BL14" s="218"/>
      <c r="BM14" s="218"/>
      <c r="BN14" s="218"/>
      <c r="BO14" s="218"/>
      <c r="BP14" s="218"/>
      <c r="BQ14" s="223">
        <v>8</v>
      </c>
      <c r="BR14" s="224"/>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19"/>
    </row>
    <row r="15" spans="1:131" s="220" customFormat="1" ht="26.25" customHeight="1" x14ac:dyDescent="0.15">
      <c r="A15" s="223">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17"/>
      <c r="BA15" s="217"/>
      <c r="BB15" s="217"/>
      <c r="BC15" s="217"/>
      <c r="BD15" s="217"/>
      <c r="BE15" s="218"/>
      <c r="BF15" s="218"/>
      <c r="BG15" s="218"/>
      <c r="BH15" s="218"/>
      <c r="BI15" s="218"/>
      <c r="BJ15" s="218"/>
      <c r="BK15" s="218"/>
      <c r="BL15" s="218"/>
      <c r="BM15" s="218"/>
      <c r="BN15" s="218"/>
      <c r="BO15" s="218"/>
      <c r="BP15" s="218"/>
      <c r="BQ15" s="223">
        <v>9</v>
      </c>
      <c r="BR15" s="224"/>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19"/>
    </row>
    <row r="16" spans="1:131" s="220" customFormat="1" ht="26.25" customHeight="1" x14ac:dyDescent="0.15">
      <c r="A16" s="223">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17"/>
      <c r="BA16" s="217"/>
      <c r="BB16" s="217"/>
      <c r="BC16" s="217"/>
      <c r="BD16" s="217"/>
      <c r="BE16" s="218"/>
      <c r="BF16" s="218"/>
      <c r="BG16" s="218"/>
      <c r="BH16" s="218"/>
      <c r="BI16" s="218"/>
      <c r="BJ16" s="218"/>
      <c r="BK16" s="218"/>
      <c r="BL16" s="218"/>
      <c r="BM16" s="218"/>
      <c r="BN16" s="218"/>
      <c r="BO16" s="218"/>
      <c r="BP16" s="218"/>
      <c r="BQ16" s="223">
        <v>10</v>
      </c>
      <c r="BR16" s="224"/>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19"/>
    </row>
    <row r="17" spans="1:131" s="220" customFormat="1" ht="26.25" customHeight="1" x14ac:dyDescent="0.15">
      <c r="A17" s="223">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17"/>
      <c r="BA17" s="217"/>
      <c r="BB17" s="217"/>
      <c r="BC17" s="217"/>
      <c r="BD17" s="217"/>
      <c r="BE17" s="218"/>
      <c r="BF17" s="218"/>
      <c r="BG17" s="218"/>
      <c r="BH17" s="218"/>
      <c r="BI17" s="218"/>
      <c r="BJ17" s="218"/>
      <c r="BK17" s="218"/>
      <c r="BL17" s="218"/>
      <c r="BM17" s="218"/>
      <c r="BN17" s="218"/>
      <c r="BO17" s="218"/>
      <c r="BP17" s="218"/>
      <c r="BQ17" s="223">
        <v>11</v>
      </c>
      <c r="BR17" s="224"/>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19"/>
    </row>
    <row r="18" spans="1:131" s="220" customFormat="1" ht="26.25" customHeight="1" x14ac:dyDescent="0.15">
      <c r="A18" s="223">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17"/>
      <c r="BA18" s="217"/>
      <c r="BB18" s="217"/>
      <c r="BC18" s="217"/>
      <c r="BD18" s="217"/>
      <c r="BE18" s="218"/>
      <c r="BF18" s="218"/>
      <c r="BG18" s="218"/>
      <c r="BH18" s="218"/>
      <c r="BI18" s="218"/>
      <c r="BJ18" s="218"/>
      <c r="BK18" s="218"/>
      <c r="BL18" s="218"/>
      <c r="BM18" s="218"/>
      <c r="BN18" s="218"/>
      <c r="BO18" s="218"/>
      <c r="BP18" s="218"/>
      <c r="BQ18" s="223">
        <v>12</v>
      </c>
      <c r="BR18" s="224"/>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19"/>
    </row>
    <row r="19" spans="1:131" s="220" customFormat="1" ht="26.25" customHeight="1" x14ac:dyDescent="0.15">
      <c r="A19" s="223">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17"/>
      <c r="BA19" s="217"/>
      <c r="BB19" s="217"/>
      <c r="BC19" s="217"/>
      <c r="BD19" s="217"/>
      <c r="BE19" s="218"/>
      <c r="BF19" s="218"/>
      <c r="BG19" s="218"/>
      <c r="BH19" s="218"/>
      <c r="BI19" s="218"/>
      <c r="BJ19" s="218"/>
      <c r="BK19" s="218"/>
      <c r="BL19" s="218"/>
      <c r="BM19" s="218"/>
      <c r="BN19" s="218"/>
      <c r="BO19" s="218"/>
      <c r="BP19" s="218"/>
      <c r="BQ19" s="223">
        <v>13</v>
      </c>
      <c r="BR19" s="224"/>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19"/>
    </row>
    <row r="20" spans="1:131" s="220" customFormat="1" ht="26.25" customHeight="1" x14ac:dyDescent="0.15">
      <c r="A20" s="223">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17"/>
      <c r="BA20" s="217"/>
      <c r="BB20" s="217"/>
      <c r="BC20" s="217"/>
      <c r="BD20" s="217"/>
      <c r="BE20" s="218"/>
      <c r="BF20" s="218"/>
      <c r="BG20" s="218"/>
      <c r="BH20" s="218"/>
      <c r="BI20" s="218"/>
      <c r="BJ20" s="218"/>
      <c r="BK20" s="218"/>
      <c r="BL20" s="218"/>
      <c r="BM20" s="218"/>
      <c r="BN20" s="218"/>
      <c r="BO20" s="218"/>
      <c r="BP20" s="218"/>
      <c r="BQ20" s="223">
        <v>14</v>
      </c>
      <c r="BR20" s="224"/>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19"/>
    </row>
    <row r="21" spans="1:131" s="220" customFormat="1" ht="26.25" customHeight="1" thickBot="1" x14ac:dyDescent="0.2">
      <c r="A21" s="223">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17"/>
      <c r="BA21" s="217"/>
      <c r="BB21" s="217"/>
      <c r="BC21" s="217"/>
      <c r="BD21" s="217"/>
      <c r="BE21" s="218"/>
      <c r="BF21" s="218"/>
      <c r="BG21" s="218"/>
      <c r="BH21" s="218"/>
      <c r="BI21" s="218"/>
      <c r="BJ21" s="218"/>
      <c r="BK21" s="218"/>
      <c r="BL21" s="218"/>
      <c r="BM21" s="218"/>
      <c r="BN21" s="218"/>
      <c r="BO21" s="218"/>
      <c r="BP21" s="218"/>
      <c r="BQ21" s="223">
        <v>15</v>
      </c>
      <c r="BR21" s="224"/>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19"/>
    </row>
    <row r="22" spans="1:131" s="220" customFormat="1" ht="26.25" customHeight="1" x14ac:dyDescent="0.15">
      <c r="A22" s="223">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396</v>
      </c>
      <c r="BA22" s="1060"/>
      <c r="BB22" s="1060"/>
      <c r="BC22" s="1060"/>
      <c r="BD22" s="1061"/>
      <c r="BE22" s="218"/>
      <c r="BF22" s="218"/>
      <c r="BG22" s="218"/>
      <c r="BH22" s="218"/>
      <c r="BI22" s="218"/>
      <c r="BJ22" s="218"/>
      <c r="BK22" s="218"/>
      <c r="BL22" s="218"/>
      <c r="BM22" s="218"/>
      <c r="BN22" s="218"/>
      <c r="BO22" s="218"/>
      <c r="BP22" s="218"/>
      <c r="BQ22" s="223">
        <v>16</v>
      </c>
      <c r="BR22" s="224"/>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19"/>
    </row>
    <row r="23" spans="1:131" s="220" customFormat="1" ht="26.25" customHeight="1" thickBot="1" x14ac:dyDescent="0.2">
      <c r="A23" s="225" t="s">
        <v>397</v>
      </c>
      <c r="B23" s="969" t="s">
        <v>398</v>
      </c>
      <c r="C23" s="970"/>
      <c r="D23" s="970"/>
      <c r="E23" s="970"/>
      <c r="F23" s="970"/>
      <c r="G23" s="970"/>
      <c r="H23" s="970"/>
      <c r="I23" s="970"/>
      <c r="J23" s="970"/>
      <c r="K23" s="970"/>
      <c r="L23" s="970"/>
      <c r="M23" s="970"/>
      <c r="N23" s="970"/>
      <c r="O23" s="970"/>
      <c r="P23" s="980"/>
      <c r="Q23" s="1099">
        <v>7007</v>
      </c>
      <c r="R23" s="1093"/>
      <c r="S23" s="1093"/>
      <c r="T23" s="1093"/>
      <c r="U23" s="1093"/>
      <c r="V23" s="1093">
        <v>6849</v>
      </c>
      <c r="W23" s="1093"/>
      <c r="X23" s="1093"/>
      <c r="Y23" s="1093"/>
      <c r="Z23" s="1093"/>
      <c r="AA23" s="1093">
        <v>158</v>
      </c>
      <c r="AB23" s="1093"/>
      <c r="AC23" s="1093"/>
      <c r="AD23" s="1093"/>
      <c r="AE23" s="1100"/>
      <c r="AF23" s="1101">
        <v>140</v>
      </c>
      <c r="AG23" s="1093"/>
      <c r="AH23" s="1093"/>
      <c r="AI23" s="1093"/>
      <c r="AJ23" s="1102"/>
      <c r="AK23" s="1103"/>
      <c r="AL23" s="1104"/>
      <c r="AM23" s="1104"/>
      <c r="AN23" s="1104"/>
      <c r="AO23" s="1104"/>
      <c r="AP23" s="1093">
        <v>6757</v>
      </c>
      <c r="AQ23" s="1093"/>
      <c r="AR23" s="1093"/>
      <c r="AS23" s="1093"/>
      <c r="AT23" s="1093"/>
      <c r="AU23" s="1094"/>
      <c r="AV23" s="1094"/>
      <c r="AW23" s="1094"/>
      <c r="AX23" s="1094"/>
      <c r="AY23" s="1095"/>
      <c r="AZ23" s="1096" t="s">
        <v>399</v>
      </c>
      <c r="BA23" s="1097"/>
      <c r="BB23" s="1097"/>
      <c r="BC23" s="1097"/>
      <c r="BD23" s="1098"/>
      <c r="BE23" s="218"/>
      <c r="BF23" s="218"/>
      <c r="BG23" s="218"/>
      <c r="BH23" s="218"/>
      <c r="BI23" s="218"/>
      <c r="BJ23" s="218"/>
      <c r="BK23" s="218"/>
      <c r="BL23" s="218"/>
      <c r="BM23" s="218"/>
      <c r="BN23" s="218"/>
      <c r="BO23" s="218"/>
      <c r="BP23" s="218"/>
      <c r="BQ23" s="223">
        <v>17</v>
      </c>
      <c r="BR23" s="224"/>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19"/>
    </row>
    <row r="24" spans="1:131" s="220" customFormat="1" ht="26.25" customHeight="1" x14ac:dyDescent="0.15">
      <c r="A24" s="1092" t="s">
        <v>400</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17"/>
      <c r="BA24" s="217"/>
      <c r="BB24" s="217"/>
      <c r="BC24" s="217"/>
      <c r="BD24" s="217"/>
      <c r="BE24" s="218"/>
      <c r="BF24" s="218"/>
      <c r="BG24" s="218"/>
      <c r="BH24" s="218"/>
      <c r="BI24" s="218"/>
      <c r="BJ24" s="218"/>
      <c r="BK24" s="218"/>
      <c r="BL24" s="218"/>
      <c r="BM24" s="218"/>
      <c r="BN24" s="218"/>
      <c r="BO24" s="218"/>
      <c r="BP24" s="218"/>
      <c r="BQ24" s="223">
        <v>18</v>
      </c>
      <c r="BR24" s="224"/>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19"/>
    </row>
    <row r="25" spans="1:131" ht="26.25" customHeight="1" thickBot="1" x14ac:dyDescent="0.2">
      <c r="A25" s="1091" t="s">
        <v>401</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17"/>
      <c r="BK25" s="217"/>
      <c r="BL25" s="217"/>
      <c r="BM25" s="217"/>
      <c r="BN25" s="217"/>
      <c r="BO25" s="226"/>
      <c r="BP25" s="226"/>
      <c r="BQ25" s="223">
        <v>19</v>
      </c>
      <c r="BR25" s="224"/>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15"/>
    </row>
    <row r="26" spans="1:131" ht="26.25" customHeight="1" x14ac:dyDescent="0.15">
      <c r="A26" s="1027" t="s">
        <v>378</v>
      </c>
      <c r="B26" s="1028"/>
      <c r="C26" s="1028"/>
      <c r="D26" s="1028"/>
      <c r="E26" s="1028"/>
      <c r="F26" s="1028"/>
      <c r="G26" s="1028"/>
      <c r="H26" s="1028"/>
      <c r="I26" s="1028"/>
      <c r="J26" s="1028"/>
      <c r="K26" s="1028"/>
      <c r="L26" s="1028"/>
      <c r="M26" s="1028"/>
      <c r="N26" s="1028"/>
      <c r="O26" s="1028"/>
      <c r="P26" s="1029"/>
      <c r="Q26" s="1033" t="s">
        <v>402</v>
      </c>
      <c r="R26" s="1034"/>
      <c r="S26" s="1034"/>
      <c r="T26" s="1034"/>
      <c r="U26" s="1035"/>
      <c r="V26" s="1033" t="s">
        <v>403</v>
      </c>
      <c r="W26" s="1034"/>
      <c r="X26" s="1034"/>
      <c r="Y26" s="1034"/>
      <c r="Z26" s="1035"/>
      <c r="AA26" s="1033" t="s">
        <v>404</v>
      </c>
      <c r="AB26" s="1034"/>
      <c r="AC26" s="1034"/>
      <c r="AD26" s="1034"/>
      <c r="AE26" s="1034"/>
      <c r="AF26" s="1087" t="s">
        <v>405</v>
      </c>
      <c r="AG26" s="1040"/>
      <c r="AH26" s="1040"/>
      <c r="AI26" s="1040"/>
      <c r="AJ26" s="1088"/>
      <c r="AK26" s="1034" t="s">
        <v>406</v>
      </c>
      <c r="AL26" s="1034"/>
      <c r="AM26" s="1034"/>
      <c r="AN26" s="1034"/>
      <c r="AO26" s="1035"/>
      <c r="AP26" s="1033" t="s">
        <v>407</v>
      </c>
      <c r="AQ26" s="1034"/>
      <c r="AR26" s="1034"/>
      <c r="AS26" s="1034"/>
      <c r="AT26" s="1035"/>
      <c r="AU26" s="1033" t="s">
        <v>408</v>
      </c>
      <c r="AV26" s="1034"/>
      <c r="AW26" s="1034"/>
      <c r="AX26" s="1034"/>
      <c r="AY26" s="1035"/>
      <c r="AZ26" s="1033" t="s">
        <v>409</v>
      </c>
      <c r="BA26" s="1034"/>
      <c r="BB26" s="1034"/>
      <c r="BC26" s="1034"/>
      <c r="BD26" s="1035"/>
      <c r="BE26" s="1033" t="s">
        <v>385</v>
      </c>
      <c r="BF26" s="1034"/>
      <c r="BG26" s="1034"/>
      <c r="BH26" s="1034"/>
      <c r="BI26" s="1047"/>
      <c r="BJ26" s="217"/>
      <c r="BK26" s="217"/>
      <c r="BL26" s="217"/>
      <c r="BM26" s="217"/>
      <c r="BN26" s="217"/>
      <c r="BO26" s="226"/>
      <c r="BP26" s="226"/>
      <c r="BQ26" s="223">
        <v>20</v>
      </c>
      <c r="BR26" s="224"/>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15"/>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17"/>
      <c r="BK27" s="217"/>
      <c r="BL27" s="217"/>
      <c r="BM27" s="217"/>
      <c r="BN27" s="217"/>
      <c r="BO27" s="226"/>
      <c r="BP27" s="226"/>
      <c r="BQ27" s="223">
        <v>21</v>
      </c>
      <c r="BR27" s="224"/>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15"/>
    </row>
    <row r="28" spans="1:131" ht="26.25" customHeight="1" thickTop="1" x14ac:dyDescent="0.15">
      <c r="A28" s="227">
        <v>1</v>
      </c>
      <c r="B28" s="1079" t="s">
        <v>410</v>
      </c>
      <c r="C28" s="1080"/>
      <c r="D28" s="1080"/>
      <c r="E28" s="1080"/>
      <c r="F28" s="1080"/>
      <c r="G28" s="1080"/>
      <c r="H28" s="1080"/>
      <c r="I28" s="1080"/>
      <c r="J28" s="1080"/>
      <c r="K28" s="1080"/>
      <c r="L28" s="1080"/>
      <c r="M28" s="1080"/>
      <c r="N28" s="1080"/>
      <c r="O28" s="1080"/>
      <c r="P28" s="1081"/>
      <c r="Q28" s="1082">
        <v>1030</v>
      </c>
      <c r="R28" s="1083"/>
      <c r="S28" s="1083"/>
      <c r="T28" s="1083"/>
      <c r="U28" s="1083"/>
      <c r="V28" s="1083">
        <v>1025</v>
      </c>
      <c r="W28" s="1083"/>
      <c r="X28" s="1083"/>
      <c r="Y28" s="1083"/>
      <c r="Z28" s="1083"/>
      <c r="AA28" s="1083">
        <v>5</v>
      </c>
      <c r="AB28" s="1083"/>
      <c r="AC28" s="1083"/>
      <c r="AD28" s="1083"/>
      <c r="AE28" s="1084"/>
      <c r="AF28" s="1085">
        <v>5</v>
      </c>
      <c r="AG28" s="1083"/>
      <c r="AH28" s="1083"/>
      <c r="AI28" s="1083"/>
      <c r="AJ28" s="1086"/>
      <c r="AK28" s="1074">
        <v>98</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17"/>
      <c r="BK28" s="217"/>
      <c r="BL28" s="217"/>
      <c r="BM28" s="217"/>
      <c r="BN28" s="217"/>
      <c r="BO28" s="226"/>
      <c r="BP28" s="226"/>
      <c r="BQ28" s="223">
        <v>22</v>
      </c>
      <c r="BR28" s="224"/>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15"/>
    </row>
    <row r="29" spans="1:131" ht="26.25" customHeight="1" x14ac:dyDescent="0.15">
      <c r="A29" s="227">
        <v>2</v>
      </c>
      <c r="B29" s="1062" t="s">
        <v>411</v>
      </c>
      <c r="C29" s="1063"/>
      <c r="D29" s="1063"/>
      <c r="E29" s="1063"/>
      <c r="F29" s="1063"/>
      <c r="G29" s="1063"/>
      <c r="H29" s="1063"/>
      <c r="I29" s="1063"/>
      <c r="J29" s="1063"/>
      <c r="K29" s="1063"/>
      <c r="L29" s="1063"/>
      <c r="M29" s="1063"/>
      <c r="N29" s="1063"/>
      <c r="O29" s="1063"/>
      <c r="P29" s="1064"/>
      <c r="Q29" s="1070">
        <v>104</v>
      </c>
      <c r="R29" s="1071"/>
      <c r="S29" s="1071"/>
      <c r="T29" s="1071"/>
      <c r="U29" s="1071"/>
      <c r="V29" s="1071">
        <v>103</v>
      </c>
      <c r="W29" s="1071"/>
      <c r="X29" s="1071"/>
      <c r="Y29" s="1071"/>
      <c r="Z29" s="1071"/>
      <c r="AA29" s="1071">
        <v>1</v>
      </c>
      <c r="AB29" s="1071"/>
      <c r="AC29" s="1071"/>
      <c r="AD29" s="1071"/>
      <c r="AE29" s="1072"/>
      <c r="AF29" s="1067">
        <v>1</v>
      </c>
      <c r="AG29" s="1068"/>
      <c r="AH29" s="1068"/>
      <c r="AI29" s="1068"/>
      <c r="AJ29" s="1069"/>
      <c r="AK29" s="1012">
        <v>23</v>
      </c>
      <c r="AL29" s="1003"/>
      <c r="AM29" s="1003"/>
      <c r="AN29" s="1003"/>
      <c r="AO29" s="1003"/>
      <c r="AP29" s="1003"/>
      <c r="AQ29" s="1003"/>
      <c r="AR29" s="1003"/>
      <c r="AS29" s="1003"/>
      <c r="AT29" s="1003"/>
      <c r="AU29" s="1003"/>
      <c r="AV29" s="1003"/>
      <c r="AW29" s="1003"/>
      <c r="AX29" s="1003"/>
      <c r="AY29" s="1003"/>
      <c r="AZ29" s="1073"/>
      <c r="BA29" s="1073"/>
      <c r="BB29" s="1073"/>
      <c r="BC29" s="1073"/>
      <c r="BD29" s="1073"/>
      <c r="BE29" s="1004"/>
      <c r="BF29" s="1004"/>
      <c r="BG29" s="1004"/>
      <c r="BH29" s="1004"/>
      <c r="BI29" s="1005"/>
      <c r="BJ29" s="217"/>
      <c r="BK29" s="217"/>
      <c r="BL29" s="217"/>
      <c r="BM29" s="217"/>
      <c r="BN29" s="217"/>
      <c r="BO29" s="226"/>
      <c r="BP29" s="226"/>
      <c r="BQ29" s="223">
        <v>23</v>
      </c>
      <c r="BR29" s="224"/>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15"/>
    </row>
    <row r="30" spans="1:131" ht="26.25" customHeight="1" x14ac:dyDescent="0.15">
      <c r="A30" s="227">
        <v>3</v>
      </c>
      <c r="B30" s="1062" t="s">
        <v>412</v>
      </c>
      <c r="C30" s="1063"/>
      <c r="D30" s="1063"/>
      <c r="E30" s="1063"/>
      <c r="F30" s="1063"/>
      <c r="G30" s="1063"/>
      <c r="H30" s="1063"/>
      <c r="I30" s="1063"/>
      <c r="J30" s="1063"/>
      <c r="K30" s="1063"/>
      <c r="L30" s="1063"/>
      <c r="M30" s="1063"/>
      <c r="N30" s="1063"/>
      <c r="O30" s="1063"/>
      <c r="P30" s="1064"/>
      <c r="Q30" s="1070">
        <v>289</v>
      </c>
      <c r="R30" s="1071"/>
      <c r="S30" s="1071"/>
      <c r="T30" s="1071"/>
      <c r="U30" s="1071"/>
      <c r="V30" s="1071">
        <v>225</v>
      </c>
      <c r="W30" s="1071"/>
      <c r="X30" s="1071"/>
      <c r="Y30" s="1071"/>
      <c r="Z30" s="1071"/>
      <c r="AA30" s="1071">
        <v>64</v>
      </c>
      <c r="AB30" s="1071"/>
      <c r="AC30" s="1071"/>
      <c r="AD30" s="1071"/>
      <c r="AE30" s="1072"/>
      <c r="AF30" s="1067">
        <v>762</v>
      </c>
      <c r="AG30" s="1068"/>
      <c r="AH30" s="1068"/>
      <c r="AI30" s="1068"/>
      <c r="AJ30" s="1069"/>
      <c r="AK30" s="1012">
        <v>3</v>
      </c>
      <c r="AL30" s="1003"/>
      <c r="AM30" s="1003"/>
      <c r="AN30" s="1003"/>
      <c r="AO30" s="1003"/>
      <c r="AP30" s="1003">
        <v>259</v>
      </c>
      <c r="AQ30" s="1003"/>
      <c r="AR30" s="1003"/>
      <c r="AS30" s="1003"/>
      <c r="AT30" s="1003"/>
      <c r="AU30" s="1003">
        <v>19</v>
      </c>
      <c r="AV30" s="1003"/>
      <c r="AW30" s="1003"/>
      <c r="AX30" s="1003"/>
      <c r="AY30" s="1003"/>
      <c r="AZ30" s="1073"/>
      <c r="BA30" s="1073"/>
      <c r="BB30" s="1073"/>
      <c r="BC30" s="1073"/>
      <c r="BD30" s="1073"/>
      <c r="BE30" s="1004" t="s">
        <v>413</v>
      </c>
      <c r="BF30" s="1004"/>
      <c r="BG30" s="1004"/>
      <c r="BH30" s="1004"/>
      <c r="BI30" s="1005"/>
      <c r="BJ30" s="217"/>
      <c r="BK30" s="217"/>
      <c r="BL30" s="217"/>
      <c r="BM30" s="217"/>
      <c r="BN30" s="217"/>
      <c r="BO30" s="226"/>
      <c r="BP30" s="226"/>
      <c r="BQ30" s="223">
        <v>24</v>
      </c>
      <c r="BR30" s="224"/>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15"/>
    </row>
    <row r="31" spans="1:131" ht="26.25" customHeight="1" x14ac:dyDescent="0.15">
      <c r="A31" s="227">
        <v>4</v>
      </c>
      <c r="B31" s="1062" t="s">
        <v>414</v>
      </c>
      <c r="C31" s="1063"/>
      <c r="D31" s="1063"/>
      <c r="E31" s="1063"/>
      <c r="F31" s="1063"/>
      <c r="G31" s="1063"/>
      <c r="H31" s="1063"/>
      <c r="I31" s="1063"/>
      <c r="J31" s="1063"/>
      <c r="K31" s="1063"/>
      <c r="L31" s="1063"/>
      <c r="M31" s="1063"/>
      <c r="N31" s="1063"/>
      <c r="O31" s="1063"/>
      <c r="P31" s="1064"/>
      <c r="Q31" s="1070">
        <v>507</v>
      </c>
      <c r="R31" s="1071"/>
      <c r="S31" s="1071"/>
      <c r="T31" s="1071"/>
      <c r="U31" s="1071"/>
      <c r="V31" s="1071">
        <v>482</v>
      </c>
      <c r="W31" s="1071"/>
      <c r="X31" s="1071"/>
      <c r="Y31" s="1071"/>
      <c r="Z31" s="1071"/>
      <c r="AA31" s="1071">
        <v>26</v>
      </c>
      <c r="AB31" s="1071"/>
      <c r="AC31" s="1071"/>
      <c r="AD31" s="1071"/>
      <c r="AE31" s="1072"/>
      <c r="AF31" s="1067">
        <v>87</v>
      </c>
      <c r="AG31" s="1068"/>
      <c r="AH31" s="1068"/>
      <c r="AI31" s="1068"/>
      <c r="AJ31" s="1069"/>
      <c r="AK31" s="1012">
        <v>340</v>
      </c>
      <c r="AL31" s="1003"/>
      <c r="AM31" s="1003"/>
      <c r="AN31" s="1003"/>
      <c r="AO31" s="1003"/>
      <c r="AP31" s="1003">
        <v>3461</v>
      </c>
      <c r="AQ31" s="1003"/>
      <c r="AR31" s="1003"/>
      <c r="AS31" s="1003"/>
      <c r="AT31" s="1003"/>
      <c r="AU31" s="1003">
        <v>2429</v>
      </c>
      <c r="AV31" s="1003"/>
      <c r="AW31" s="1003"/>
      <c r="AX31" s="1003"/>
      <c r="AY31" s="1003"/>
      <c r="AZ31" s="1073"/>
      <c r="BA31" s="1073"/>
      <c r="BB31" s="1073"/>
      <c r="BC31" s="1073"/>
      <c r="BD31" s="1073"/>
      <c r="BE31" s="1004" t="s">
        <v>415</v>
      </c>
      <c r="BF31" s="1004"/>
      <c r="BG31" s="1004"/>
      <c r="BH31" s="1004"/>
      <c r="BI31" s="1005"/>
      <c r="BJ31" s="217"/>
      <c r="BK31" s="217"/>
      <c r="BL31" s="217"/>
      <c r="BM31" s="217"/>
      <c r="BN31" s="217"/>
      <c r="BO31" s="226"/>
      <c r="BP31" s="226"/>
      <c r="BQ31" s="223">
        <v>25</v>
      </c>
      <c r="BR31" s="224"/>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15"/>
    </row>
    <row r="32" spans="1:131" ht="26.25" customHeight="1" x14ac:dyDescent="0.15">
      <c r="A32" s="227">
        <v>5</v>
      </c>
      <c r="B32" s="1062" t="s">
        <v>416</v>
      </c>
      <c r="C32" s="1063"/>
      <c r="D32" s="1063"/>
      <c r="E32" s="1063"/>
      <c r="F32" s="1063"/>
      <c r="G32" s="1063"/>
      <c r="H32" s="1063"/>
      <c r="I32" s="1063"/>
      <c r="J32" s="1063"/>
      <c r="K32" s="1063"/>
      <c r="L32" s="1063"/>
      <c r="M32" s="1063"/>
      <c r="N32" s="1063"/>
      <c r="O32" s="1063"/>
      <c r="P32" s="1064"/>
      <c r="Q32" s="1070">
        <v>4</v>
      </c>
      <c r="R32" s="1071"/>
      <c r="S32" s="1071"/>
      <c r="T32" s="1071"/>
      <c r="U32" s="1071"/>
      <c r="V32" s="1071">
        <v>4</v>
      </c>
      <c r="W32" s="1071"/>
      <c r="X32" s="1071"/>
      <c r="Y32" s="1071"/>
      <c r="Z32" s="1071"/>
      <c r="AA32" s="1071">
        <v>0</v>
      </c>
      <c r="AB32" s="1071"/>
      <c r="AC32" s="1071"/>
      <c r="AD32" s="1071"/>
      <c r="AE32" s="1072"/>
      <c r="AF32" s="1067">
        <v>0</v>
      </c>
      <c r="AG32" s="1068"/>
      <c r="AH32" s="1068"/>
      <c r="AI32" s="1068"/>
      <c r="AJ32" s="1069"/>
      <c r="AK32" s="1012">
        <v>3</v>
      </c>
      <c r="AL32" s="1003"/>
      <c r="AM32" s="1003"/>
      <c r="AN32" s="1003"/>
      <c r="AO32" s="1003"/>
      <c r="AP32" s="1003">
        <v>16</v>
      </c>
      <c r="AQ32" s="1003"/>
      <c r="AR32" s="1003"/>
      <c r="AS32" s="1003"/>
      <c r="AT32" s="1003"/>
      <c r="AU32" s="1003">
        <v>16</v>
      </c>
      <c r="AV32" s="1003"/>
      <c r="AW32" s="1003"/>
      <c r="AX32" s="1003"/>
      <c r="AY32" s="1003"/>
      <c r="AZ32" s="1073"/>
      <c r="BA32" s="1073"/>
      <c r="BB32" s="1073"/>
      <c r="BC32" s="1073"/>
      <c r="BD32" s="1073"/>
      <c r="BE32" s="1004" t="s">
        <v>417</v>
      </c>
      <c r="BF32" s="1004"/>
      <c r="BG32" s="1004"/>
      <c r="BH32" s="1004"/>
      <c r="BI32" s="1005"/>
      <c r="BJ32" s="217"/>
      <c r="BK32" s="217"/>
      <c r="BL32" s="217"/>
      <c r="BM32" s="217"/>
      <c r="BN32" s="217"/>
      <c r="BO32" s="226"/>
      <c r="BP32" s="226"/>
      <c r="BQ32" s="223">
        <v>26</v>
      </c>
      <c r="BR32" s="224"/>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15"/>
    </row>
    <row r="33" spans="1:131" ht="26.25" customHeight="1" x14ac:dyDescent="0.15">
      <c r="A33" s="227">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17"/>
      <c r="BK33" s="217"/>
      <c r="BL33" s="217"/>
      <c r="BM33" s="217"/>
      <c r="BN33" s="217"/>
      <c r="BO33" s="226"/>
      <c r="BP33" s="226"/>
      <c r="BQ33" s="223">
        <v>27</v>
      </c>
      <c r="BR33" s="224"/>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15"/>
    </row>
    <row r="34" spans="1:131" ht="26.25" customHeight="1" x14ac:dyDescent="0.15">
      <c r="A34" s="227">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17"/>
      <c r="BK34" s="217"/>
      <c r="BL34" s="217"/>
      <c r="BM34" s="217"/>
      <c r="BN34" s="217"/>
      <c r="BO34" s="226"/>
      <c r="BP34" s="226"/>
      <c r="BQ34" s="223">
        <v>28</v>
      </c>
      <c r="BR34" s="224"/>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15"/>
    </row>
    <row r="35" spans="1:131" ht="26.25" customHeight="1" x14ac:dyDescent="0.15">
      <c r="A35" s="227">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17"/>
      <c r="BK35" s="217"/>
      <c r="BL35" s="217"/>
      <c r="BM35" s="217"/>
      <c r="BN35" s="217"/>
      <c r="BO35" s="226"/>
      <c r="BP35" s="226"/>
      <c r="BQ35" s="223">
        <v>29</v>
      </c>
      <c r="BR35" s="224"/>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15"/>
    </row>
    <row r="36" spans="1:131" ht="26.25" customHeight="1" x14ac:dyDescent="0.15">
      <c r="A36" s="227">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17"/>
      <c r="BK36" s="217"/>
      <c r="BL36" s="217"/>
      <c r="BM36" s="217"/>
      <c r="BN36" s="217"/>
      <c r="BO36" s="226"/>
      <c r="BP36" s="226"/>
      <c r="BQ36" s="223">
        <v>30</v>
      </c>
      <c r="BR36" s="224"/>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15"/>
    </row>
    <row r="37" spans="1:131" ht="26.25" customHeight="1" x14ac:dyDescent="0.15">
      <c r="A37" s="227">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17"/>
      <c r="BK37" s="217"/>
      <c r="BL37" s="217"/>
      <c r="BM37" s="217"/>
      <c r="BN37" s="217"/>
      <c r="BO37" s="226"/>
      <c r="BP37" s="226"/>
      <c r="BQ37" s="223">
        <v>31</v>
      </c>
      <c r="BR37" s="224"/>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15"/>
    </row>
    <row r="38" spans="1:131" ht="26.25" customHeight="1" x14ac:dyDescent="0.15">
      <c r="A38" s="227">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17"/>
      <c r="BK38" s="217"/>
      <c r="BL38" s="217"/>
      <c r="BM38" s="217"/>
      <c r="BN38" s="217"/>
      <c r="BO38" s="226"/>
      <c r="BP38" s="226"/>
      <c r="BQ38" s="223">
        <v>32</v>
      </c>
      <c r="BR38" s="224"/>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15"/>
    </row>
    <row r="39" spans="1:131" ht="26.25" customHeight="1" x14ac:dyDescent="0.15">
      <c r="A39" s="227">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17"/>
      <c r="BK39" s="217"/>
      <c r="BL39" s="217"/>
      <c r="BM39" s="217"/>
      <c r="BN39" s="217"/>
      <c r="BO39" s="226"/>
      <c r="BP39" s="226"/>
      <c r="BQ39" s="223">
        <v>33</v>
      </c>
      <c r="BR39" s="224"/>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15"/>
    </row>
    <row r="40" spans="1:131" ht="26.25" customHeight="1" x14ac:dyDescent="0.15">
      <c r="A40" s="223">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17"/>
      <c r="BK40" s="217"/>
      <c r="BL40" s="217"/>
      <c r="BM40" s="217"/>
      <c r="BN40" s="217"/>
      <c r="BO40" s="226"/>
      <c r="BP40" s="226"/>
      <c r="BQ40" s="223">
        <v>34</v>
      </c>
      <c r="BR40" s="224"/>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15"/>
    </row>
    <row r="41" spans="1:131" ht="26.25" customHeight="1" x14ac:dyDescent="0.15">
      <c r="A41" s="223">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17"/>
      <c r="BK41" s="217"/>
      <c r="BL41" s="217"/>
      <c r="BM41" s="217"/>
      <c r="BN41" s="217"/>
      <c r="BO41" s="226"/>
      <c r="BP41" s="226"/>
      <c r="BQ41" s="223">
        <v>35</v>
      </c>
      <c r="BR41" s="224"/>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15"/>
    </row>
    <row r="42" spans="1:131" ht="26.25" customHeight="1" x14ac:dyDescent="0.15">
      <c r="A42" s="223">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17"/>
      <c r="BK42" s="217"/>
      <c r="BL42" s="217"/>
      <c r="BM42" s="217"/>
      <c r="BN42" s="217"/>
      <c r="BO42" s="226"/>
      <c r="BP42" s="226"/>
      <c r="BQ42" s="223">
        <v>36</v>
      </c>
      <c r="BR42" s="224"/>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15"/>
    </row>
    <row r="43" spans="1:131" ht="26.25" customHeight="1" x14ac:dyDescent="0.15">
      <c r="A43" s="223">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17"/>
      <c r="BK43" s="217"/>
      <c r="BL43" s="217"/>
      <c r="BM43" s="217"/>
      <c r="BN43" s="217"/>
      <c r="BO43" s="226"/>
      <c r="BP43" s="226"/>
      <c r="BQ43" s="223">
        <v>37</v>
      </c>
      <c r="BR43" s="224"/>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15"/>
    </row>
    <row r="44" spans="1:131" ht="26.25" customHeight="1" x14ac:dyDescent="0.15">
      <c r="A44" s="223">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17"/>
      <c r="BK44" s="217"/>
      <c r="BL44" s="217"/>
      <c r="BM44" s="217"/>
      <c r="BN44" s="217"/>
      <c r="BO44" s="226"/>
      <c r="BP44" s="226"/>
      <c r="BQ44" s="223">
        <v>38</v>
      </c>
      <c r="BR44" s="224"/>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15"/>
    </row>
    <row r="45" spans="1:131" ht="26.25" customHeight="1" x14ac:dyDescent="0.15">
      <c r="A45" s="223">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17"/>
      <c r="BK45" s="217"/>
      <c r="BL45" s="217"/>
      <c r="BM45" s="217"/>
      <c r="BN45" s="217"/>
      <c r="BO45" s="226"/>
      <c r="BP45" s="226"/>
      <c r="BQ45" s="223">
        <v>39</v>
      </c>
      <c r="BR45" s="224"/>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15"/>
    </row>
    <row r="46" spans="1:131" ht="26.25" customHeight="1" x14ac:dyDescent="0.15">
      <c r="A46" s="223">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17"/>
      <c r="BK46" s="217"/>
      <c r="BL46" s="217"/>
      <c r="BM46" s="217"/>
      <c r="BN46" s="217"/>
      <c r="BO46" s="226"/>
      <c r="BP46" s="226"/>
      <c r="BQ46" s="223">
        <v>40</v>
      </c>
      <c r="BR46" s="224"/>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15"/>
    </row>
    <row r="47" spans="1:131" ht="26.25" customHeight="1" x14ac:dyDescent="0.15">
      <c r="A47" s="223">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17"/>
      <c r="BK47" s="217"/>
      <c r="BL47" s="217"/>
      <c r="BM47" s="217"/>
      <c r="BN47" s="217"/>
      <c r="BO47" s="226"/>
      <c r="BP47" s="226"/>
      <c r="BQ47" s="223">
        <v>41</v>
      </c>
      <c r="BR47" s="224"/>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15"/>
    </row>
    <row r="48" spans="1:131" ht="26.25" customHeight="1" x14ac:dyDescent="0.15">
      <c r="A48" s="223">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17"/>
      <c r="BK48" s="217"/>
      <c r="BL48" s="217"/>
      <c r="BM48" s="217"/>
      <c r="BN48" s="217"/>
      <c r="BO48" s="226"/>
      <c r="BP48" s="226"/>
      <c r="BQ48" s="223">
        <v>42</v>
      </c>
      <c r="BR48" s="224"/>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15"/>
    </row>
    <row r="49" spans="1:131" ht="26.25" customHeight="1" x14ac:dyDescent="0.15">
      <c r="A49" s="223">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17"/>
      <c r="BK49" s="217"/>
      <c r="BL49" s="217"/>
      <c r="BM49" s="217"/>
      <c r="BN49" s="217"/>
      <c r="BO49" s="226"/>
      <c r="BP49" s="226"/>
      <c r="BQ49" s="223">
        <v>43</v>
      </c>
      <c r="BR49" s="224"/>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15"/>
    </row>
    <row r="50" spans="1:131" ht="26.25" customHeight="1" x14ac:dyDescent="0.15">
      <c r="A50" s="223">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17"/>
      <c r="BK50" s="217"/>
      <c r="BL50" s="217"/>
      <c r="BM50" s="217"/>
      <c r="BN50" s="217"/>
      <c r="BO50" s="226"/>
      <c r="BP50" s="226"/>
      <c r="BQ50" s="223">
        <v>44</v>
      </c>
      <c r="BR50" s="224"/>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15"/>
    </row>
    <row r="51" spans="1:131" ht="26.25" customHeight="1" x14ac:dyDescent="0.15">
      <c r="A51" s="223">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17"/>
      <c r="BK51" s="217"/>
      <c r="BL51" s="217"/>
      <c r="BM51" s="217"/>
      <c r="BN51" s="217"/>
      <c r="BO51" s="226"/>
      <c r="BP51" s="226"/>
      <c r="BQ51" s="223">
        <v>45</v>
      </c>
      <c r="BR51" s="224"/>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15"/>
    </row>
    <row r="52" spans="1:131" ht="26.25" customHeight="1" x14ac:dyDescent="0.15">
      <c r="A52" s="223">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17"/>
      <c r="BK52" s="217"/>
      <c r="BL52" s="217"/>
      <c r="BM52" s="217"/>
      <c r="BN52" s="217"/>
      <c r="BO52" s="226"/>
      <c r="BP52" s="226"/>
      <c r="BQ52" s="223">
        <v>46</v>
      </c>
      <c r="BR52" s="224"/>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15"/>
    </row>
    <row r="53" spans="1:131" ht="26.25" customHeight="1" x14ac:dyDescent="0.15">
      <c r="A53" s="223">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17"/>
      <c r="BK53" s="217"/>
      <c r="BL53" s="217"/>
      <c r="BM53" s="217"/>
      <c r="BN53" s="217"/>
      <c r="BO53" s="226"/>
      <c r="BP53" s="226"/>
      <c r="BQ53" s="223">
        <v>47</v>
      </c>
      <c r="BR53" s="224"/>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15"/>
    </row>
    <row r="54" spans="1:131" ht="26.25" customHeight="1" x14ac:dyDescent="0.15">
      <c r="A54" s="223">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17"/>
      <c r="BK54" s="217"/>
      <c r="BL54" s="217"/>
      <c r="BM54" s="217"/>
      <c r="BN54" s="217"/>
      <c r="BO54" s="226"/>
      <c r="BP54" s="226"/>
      <c r="BQ54" s="223">
        <v>48</v>
      </c>
      <c r="BR54" s="224"/>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15"/>
    </row>
    <row r="55" spans="1:131" ht="26.25" customHeight="1" x14ac:dyDescent="0.15">
      <c r="A55" s="223">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17"/>
      <c r="BK55" s="217"/>
      <c r="BL55" s="217"/>
      <c r="BM55" s="217"/>
      <c r="BN55" s="217"/>
      <c r="BO55" s="226"/>
      <c r="BP55" s="226"/>
      <c r="BQ55" s="223">
        <v>49</v>
      </c>
      <c r="BR55" s="224"/>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15"/>
    </row>
    <row r="56" spans="1:131" ht="26.25" customHeight="1" x14ac:dyDescent="0.15">
      <c r="A56" s="223">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17"/>
      <c r="BK56" s="217"/>
      <c r="BL56" s="217"/>
      <c r="BM56" s="217"/>
      <c r="BN56" s="217"/>
      <c r="BO56" s="226"/>
      <c r="BP56" s="226"/>
      <c r="BQ56" s="223">
        <v>50</v>
      </c>
      <c r="BR56" s="224"/>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15"/>
    </row>
    <row r="57" spans="1:131" ht="26.25" customHeight="1" x14ac:dyDescent="0.15">
      <c r="A57" s="223">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17"/>
      <c r="BK57" s="217"/>
      <c r="BL57" s="217"/>
      <c r="BM57" s="217"/>
      <c r="BN57" s="217"/>
      <c r="BO57" s="226"/>
      <c r="BP57" s="226"/>
      <c r="BQ57" s="223">
        <v>51</v>
      </c>
      <c r="BR57" s="224"/>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15"/>
    </row>
    <row r="58" spans="1:131" ht="26.25" customHeight="1" x14ac:dyDescent="0.15">
      <c r="A58" s="223">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17"/>
      <c r="BK58" s="217"/>
      <c r="BL58" s="217"/>
      <c r="BM58" s="217"/>
      <c r="BN58" s="217"/>
      <c r="BO58" s="226"/>
      <c r="BP58" s="226"/>
      <c r="BQ58" s="223">
        <v>52</v>
      </c>
      <c r="BR58" s="224"/>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15"/>
    </row>
    <row r="59" spans="1:131" ht="26.25" customHeight="1" x14ac:dyDescent="0.15">
      <c r="A59" s="223">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17"/>
      <c r="BK59" s="217"/>
      <c r="BL59" s="217"/>
      <c r="BM59" s="217"/>
      <c r="BN59" s="217"/>
      <c r="BO59" s="226"/>
      <c r="BP59" s="226"/>
      <c r="BQ59" s="223">
        <v>53</v>
      </c>
      <c r="BR59" s="224"/>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15"/>
    </row>
    <row r="60" spans="1:131" ht="26.25" customHeight="1" x14ac:dyDescent="0.15">
      <c r="A60" s="223">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17"/>
      <c r="BK60" s="217"/>
      <c r="BL60" s="217"/>
      <c r="BM60" s="217"/>
      <c r="BN60" s="217"/>
      <c r="BO60" s="226"/>
      <c r="BP60" s="226"/>
      <c r="BQ60" s="223">
        <v>54</v>
      </c>
      <c r="BR60" s="224"/>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15"/>
    </row>
    <row r="61" spans="1:131" ht="26.25" customHeight="1" thickBot="1" x14ac:dyDescent="0.2">
      <c r="A61" s="223">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17"/>
      <c r="BK61" s="217"/>
      <c r="BL61" s="217"/>
      <c r="BM61" s="217"/>
      <c r="BN61" s="217"/>
      <c r="BO61" s="226"/>
      <c r="BP61" s="226"/>
      <c r="BQ61" s="223">
        <v>55</v>
      </c>
      <c r="BR61" s="224"/>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15"/>
    </row>
    <row r="62" spans="1:131" ht="26.25" customHeight="1" x14ac:dyDescent="0.15">
      <c r="A62" s="223">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418</v>
      </c>
      <c r="BK62" s="1060"/>
      <c r="BL62" s="1060"/>
      <c r="BM62" s="1060"/>
      <c r="BN62" s="1061"/>
      <c r="BO62" s="226"/>
      <c r="BP62" s="226"/>
      <c r="BQ62" s="223">
        <v>56</v>
      </c>
      <c r="BR62" s="224"/>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15"/>
    </row>
    <row r="63" spans="1:131" ht="26.25" customHeight="1" thickBot="1" x14ac:dyDescent="0.2">
      <c r="A63" s="225" t="s">
        <v>397</v>
      </c>
      <c r="B63" s="969" t="s">
        <v>419</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855</v>
      </c>
      <c r="AG63" s="991"/>
      <c r="AH63" s="991"/>
      <c r="AI63" s="991"/>
      <c r="AJ63" s="1054"/>
      <c r="AK63" s="1055"/>
      <c r="AL63" s="995"/>
      <c r="AM63" s="995"/>
      <c r="AN63" s="995"/>
      <c r="AO63" s="995"/>
      <c r="AP63" s="991">
        <v>3736</v>
      </c>
      <c r="AQ63" s="991"/>
      <c r="AR63" s="991"/>
      <c r="AS63" s="991"/>
      <c r="AT63" s="991"/>
      <c r="AU63" s="991">
        <v>2464</v>
      </c>
      <c r="AV63" s="991"/>
      <c r="AW63" s="991"/>
      <c r="AX63" s="991"/>
      <c r="AY63" s="991"/>
      <c r="AZ63" s="1049"/>
      <c r="BA63" s="1049"/>
      <c r="BB63" s="1049"/>
      <c r="BC63" s="1049"/>
      <c r="BD63" s="1049"/>
      <c r="BE63" s="992"/>
      <c r="BF63" s="992"/>
      <c r="BG63" s="992"/>
      <c r="BH63" s="992"/>
      <c r="BI63" s="993"/>
      <c r="BJ63" s="1050" t="s">
        <v>420</v>
      </c>
      <c r="BK63" s="985"/>
      <c r="BL63" s="985"/>
      <c r="BM63" s="985"/>
      <c r="BN63" s="1051"/>
      <c r="BO63" s="226"/>
      <c r="BP63" s="226"/>
      <c r="BQ63" s="223">
        <v>57</v>
      </c>
      <c r="BR63" s="224"/>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15"/>
    </row>
    <row r="65" spans="1:131" ht="26.25" customHeight="1" thickBot="1" x14ac:dyDescent="0.2">
      <c r="A65" s="217" t="s">
        <v>421</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15"/>
    </row>
    <row r="66" spans="1:131" ht="26.25" customHeight="1" x14ac:dyDescent="0.15">
      <c r="A66" s="1027" t="s">
        <v>422</v>
      </c>
      <c r="B66" s="1028"/>
      <c r="C66" s="1028"/>
      <c r="D66" s="1028"/>
      <c r="E66" s="1028"/>
      <c r="F66" s="1028"/>
      <c r="G66" s="1028"/>
      <c r="H66" s="1028"/>
      <c r="I66" s="1028"/>
      <c r="J66" s="1028"/>
      <c r="K66" s="1028"/>
      <c r="L66" s="1028"/>
      <c r="M66" s="1028"/>
      <c r="N66" s="1028"/>
      <c r="O66" s="1028"/>
      <c r="P66" s="1029"/>
      <c r="Q66" s="1033" t="s">
        <v>423</v>
      </c>
      <c r="R66" s="1034"/>
      <c r="S66" s="1034"/>
      <c r="T66" s="1034"/>
      <c r="U66" s="1035"/>
      <c r="V66" s="1033" t="s">
        <v>424</v>
      </c>
      <c r="W66" s="1034"/>
      <c r="X66" s="1034"/>
      <c r="Y66" s="1034"/>
      <c r="Z66" s="1035"/>
      <c r="AA66" s="1033" t="s">
        <v>425</v>
      </c>
      <c r="AB66" s="1034"/>
      <c r="AC66" s="1034"/>
      <c r="AD66" s="1034"/>
      <c r="AE66" s="1035"/>
      <c r="AF66" s="1039" t="s">
        <v>426</v>
      </c>
      <c r="AG66" s="1040"/>
      <c r="AH66" s="1040"/>
      <c r="AI66" s="1040"/>
      <c r="AJ66" s="1041"/>
      <c r="AK66" s="1033" t="s">
        <v>427</v>
      </c>
      <c r="AL66" s="1028"/>
      <c r="AM66" s="1028"/>
      <c r="AN66" s="1028"/>
      <c r="AO66" s="1029"/>
      <c r="AP66" s="1033" t="s">
        <v>407</v>
      </c>
      <c r="AQ66" s="1034"/>
      <c r="AR66" s="1034"/>
      <c r="AS66" s="1034"/>
      <c r="AT66" s="1035"/>
      <c r="AU66" s="1033" t="s">
        <v>428</v>
      </c>
      <c r="AV66" s="1034"/>
      <c r="AW66" s="1034"/>
      <c r="AX66" s="1034"/>
      <c r="AY66" s="1035"/>
      <c r="AZ66" s="1033" t="s">
        <v>385</v>
      </c>
      <c r="BA66" s="1034"/>
      <c r="BB66" s="1034"/>
      <c r="BC66" s="1034"/>
      <c r="BD66" s="1047"/>
      <c r="BE66" s="226"/>
      <c r="BF66" s="226"/>
      <c r="BG66" s="226"/>
      <c r="BH66" s="226"/>
      <c r="BI66" s="226"/>
      <c r="BJ66" s="226"/>
      <c r="BK66" s="226"/>
      <c r="BL66" s="226"/>
      <c r="BM66" s="226"/>
      <c r="BN66" s="226"/>
      <c r="BO66" s="226"/>
      <c r="BP66" s="226"/>
      <c r="BQ66" s="223">
        <v>60</v>
      </c>
      <c r="BR66" s="228"/>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15"/>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26"/>
      <c r="BF67" s="226"/>
      <c r="BG67" s="226"/>
      <c r="BH67" s="226"/>
      <c r="BI67" s="226"/>
      <c r="BJ67" s="226"/>
      <c r="BK67" s="226"/>
      <c r="BL67" s="226"/>
      <c r="BM67" s="226"/>
      <c r="BN67" s="226"/>
      <c r="BO67" s="226"/>
      <c r="BP67" s="226"/>
      <c r="BQ67" s="223">
        <v>61</v>
      </c>
      <c r="BR67" s="228"/>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15"/>
    </row>
    <row r="68" spans="1:131" ht="26.25" customHeight="1" thickTop="1" x14ac:dyDescent="0.15">
      <c r="A68" s="221">
        <v>1</v>
      </c>
      <c r="B68" s="1017" t="s">
        <v>585</v>
      </c>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26"/>
      <c r="BF68" s="226"/>
      <c r="BG68" s="226"/>
      <c r="BH68" s="226"/>
      <c r="BI68" s="226"/>
      <c r="BJ68" s="226"/>
      <c r="BK68" s="226"/>
      <c r="BL68" s="226"/>
      <c r="BM68" s="226"/>
      <c r="BN68" s="226"/>
      <c r="BO68" s="226"/>
      <c r="BP68" s="226"/>
      <c r="BQ68" s="223">
        <v>62</v>
      </c>
      <c r="BR68" s="228"/>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15"/>
    </row>
    <row r="69" spans="1:131" ht="26.25" customHeight="1" x14ac:dyDescent="0.15">
      <c r="A69" s="223">
        <v>2</v>
      </c>
      <c r="B69" s="1006" t="s">
        <v>586</v>
      </c>
      <c r="C69" s="1007"/>
      <c r="D69" s="1007"/>
      <c r="E69" s="1007"/>
      <c r="F69" s="1007"/>
      <c r="G69" s="1007"/>
      <c r="H69" s="1007"/>
      <c r="I69" s="1007"/>
      <c r="J69" s="1007"/>
      <c r="K69" s="1007"/>
      <c r="L69" s="1007"/>
      <c r="M69" s="1007"/>
      <c r="N69" s="1007"/>
      <c r="O69" s="1007"/>
      <c r="P69" s="1008"/>
      <c r="Q69" s="1009">
        <v>2449</v>
      </c>
      <c r="R69" s="1003"/>
      <c r="S69" s="1003"/>
      <c r="T69" s="1003"/>
      <c r="U69" s="1003"/>
      <c r="V69" s="1003">
        <v>2341</v>
      </c>
      <c r="W69" s="1003"/>
      <c r="X69" s="1003"/>
      <c r="Y69" s="1003"/>
      <c r="Z69" s="1003"/>
      <c r="AA69" s="1003">
        <v>108</v>
      </c>
      <c r="AB69" s="1003"/>
      <c r="AC69" s="1003"/>
      <c r="AD69" s="1003"/>
      <c r="AE69" s="1003"/>
      <c r="AF69" s="1003">
        <v>108</v>
      </c>
      <c r="AG69" s="1003"/>
      <c r="AH69" s="1003"/>
      <c r="AI69" s="1003"/>
      <c r="AJ69" s="1003"/>
      <c r="AK69" s="1003">
        <v>108</v>
      </c>
      <c r="AL69" s="1003"/>
      <c r="AM69" s="1003"/>
      <c r="AN69" s="1003"/>
      <c r="AO69" s="1003"/>
      <c r="AP69" s="1003">
        <v>357</v>
      </c>
      <c r="AQ69" s="1003"/>
      <c r="AR69" s="1003"/>
      <c r="AS69" s="1003"/>
      <c r="AT69" s="1003"/>
      <c r="AU69" s="1003">
        <v>64</v>
      </c>
      <c r="AV69" s="1003"/>
      <c r="AW69" s="1003"/>
      <c r="AX69" s="1003"/>
      <c r="AY69" s="1003"/>
      <c r="AZ69" s="1004"/>
      <c r="BA69" s="1004"/>
      <c r="BB69" s="1004"/>
      <c r="BC69" s="1004"/>
      <c r="BD69" s="1005"/>
      <c r="BE69" s="226"/>
      <c r="BF69" s="226"/>
      <c r="BG69" s="226"/>
      <c r="BH69" s="226"/>
      <c r="BI69" s="226"/>
      <c r="BJ69" s="226"/>
      <c r="BK69" s="226"/>
      <c r="BL69" s="226"/>
      <c r="BM69" s="226"/>
      <c r="BN69" s="226"/>
      <c r="BO69" s="226"/>
      <c r="BP69" s="226"/>
      <c r="BQ69" s="223">
        <v>63</v>
      </c>
      <c r="BR69" s="228"/>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15"/>
    </row>
    <row r="70" spans="1:131" ht="26.25" customHeight="1" x14ac:dyDescent="0.15">
      <c r="A70" s="223">
        <v>3</v>
      </c>
      <c r="B70" s="1006" t="s">
        <v>587</v>
      </c>
      <c r="C70" s="1007"/>
      <c r="D70" s="1007"/>
      <c r="E70" s="1007"/>
      <c r="F70" s="1007"/>
      <c r="G70" s="1007"/>
      <c r="H70" s="1007"/>
      <c r="I70" s="1007"/>
      <c r="J70" s="1007"/>
      <c r="K70" s="1007"/>
      <c r="L70" s="1007"/>
      <c r="M70" s="1007"/>
      <c r="N70" s="1007"/>
      <c r="O70" s="1007"/>
      <c r="P70" s="1008"/>
      <c r="Q70" s="1009">
        <v>7156</v>
      </c>
      <c r="R70" s="1003"/>
      <c r="S70" s="1003"/>
      <c r="T70" s="1003"/>
      <c r="U70" s="1003"/>
      <c r="V70" s="1003">
        <v>7009</v>
      </c>
      <c r="W70" s="1003"/>
      <c r="X70" s="1003"/>
      <c r="Y70" s="1003"/>
      <c r="Z70" s="1003"/>
      <c r="AA70" s="1003">
        <v>147</v>
      </c>
      <c r="AB70" s="1003"/>
      <c r="AC70" s="1003"/>
      <c r="AD70" s="1003"/>
      <c r="AE70" s="1003"/>
      <c r="AF70" s="1003">
        <v>147</v>
      </c>
      <c r="AG70" s="1003"/>
      <c r="AH70" s="1003"/>
      <c r="AI70" s="1003"/>
      <c r="AJ70" s="1003"/>
      <c r="AK70" s="1003">
        <v>77</v>
      </c>
      <c r="AL70" s="1003"/>
      <c r="AM70" s="1003"/>
      <c r="AN70" s="1003"/>
      <c r="AO70" s="1003"/>
      <c r="AP70" s="1003" t="s">
        <v>523</v>
      </c>
      <c r="AQ70" s="1003"/>
      <c r="AR70" s="1003"/>
      <c r="AS70" s="1003"/>
      <c r="AT70" s="1003"/>
      <c r="AU70" s="1003" t="s">
        <v>523</v>
      </c>
      <c r="AV70" s="1003"/>
      <c r="AW70" s="1003"/>
      <c r="AX70" s="1003"/>
      <c r="AY70" s="1003"/>
      <c r="AZ70" s="1004"/>
      <c r="BA70" s="1004"/>
      <c r="BB70" s="1004"/>
      <c r="BC70" s="1004"/>
      <c r="BD70" s="1005"/>
      <c r="BE70" s="226"/>
      <c r="BF70" s="226"/>
      <c r="BG70" s="226"/>
      <c r="BH70" s="226"/>
      <c r="BI70" s="226"/>
      <c r="BJ70" s="226"/>
      <c r="BK70" s="226"/>
      <c r="BL70" s="226"/>
      <c r="BM70" s="226"/>
      <c r="BN70" s="226"/>
      <c r="BO70" s="226"/>
      <c r="BP70" s="226"/>
      <c r="BQ70" s="223">
        <v>64</v>
      </c>
      <c r="BR70" s="228"/>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15"/>
    </row>
    <row r="71" spans="1:131" ht="26.25" customHeight="1" x14ac:dyDescent="0.15">
      <c r="A71" s="223">
        <v>4</v>
      </c>
      <c r="B71" s="1006" t="s">
        <v>588</v>
      </c>
      <c r="C71" s="1007"/>
      <c r="D71" s="1007"/>
      <c r="E71" s="1007"/>
      <c r="F71" s="1007"/>
      <c r="G71" s="1007"/>
      <c r="H71" s="1007"/>
      <c r="I71" s="1007"/>
      <c r="J71" s="1007"/>
      <c r="K71" s="1007"/>
      <c r="L71" s="1007"/>
      <c r="M71" s="1007"/>
      <c r="N71" s="1007"/>
      <c r="O71" s="1007"/>
      <c r="P71" s="1008"/>
      <c r="Q71" s="1009"/>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3"/>
      <c r="AY71" s="1003"/>
      <c r="AZ71" s="1004"/>
      <c r="BA71" s="1004"/>
      <c r="BB71" s="1004"/>
      <c r="BC71" s="1004"/>
      <c r="BD71" s="1005"/>
      <c r="BE71" s="226"/>
      <c r="BF71" s="226"/>
      <c r="BG71" s="226"/>
      <c r="BH71" s="226"/>
      <c r="BI71" s="226"/>
      <c r="BJ71" s="226"/>
      <c r="BK71" s="226"/>
      <c r="BL71" s="226"/>
      <c r="BM71" s="226"/>
      <c r="BN71" s="226"/>
      <c r="BO71" s="226"/>
      <c r="BP71" s="226"/>
      <c r="BQ71" s="223">
        <v>65</v>
      </c>
      <c r="BR71" s="228"/>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15"/>
    </row>
    <row r="72" spans="1:131" ht="26.25" customHeight="1" x14ac:dyDescent="0.15">
      <c r="A72" s="223">
        <v>5</v>
      </c>
      <c r="B72" s="1006" t="s">
        <v>589</v>
      </c>
      <c r="C72" s="1007"/>
      <c r="D72" s="1007"/>
      <c r="E72" s="1007"/>
      <c r="F72" s="1007"/>
      <c r="G72" s="1007"/>
      <c r="H72" s="1007"/>
      <c r="I72" s="1007"/>
      <c r="J72" s="1007"/>
      <c r="K72" s="1007"/>
      <c r="L72" s="1007"/>
      <c r="M72" s="1007"/>
      <c r="N72" s="1007"/>
      <c r="O72" s="1007"/>
      <c r="P72" s="1008"/>
      <c r="Q72" s="1009">
        <v>347</v>
      </c>
      <c r="R72" s="1003"/>
      <c r="S72" s="1003"/>
      <c r="T72" s="1003"/>
      <c r="U72" s="1003"/>
      <c r="V72" s="1003">
        <v>294</v>
      </c>
      <c r="W72" s="1003"/>
      <c r="X72" s="1003"/>
      <c r="Y72" s="1003"/>
      <c r="Z72" s="1003"/>
      <c r="AA72" s="1003">
        <v>54</v>
      </c>
      <c r="AB72" s="1003"/>
      <c r="AC72" s="1003"/>
      <c r="AD72" s="1003"/>
      <c r="AE72" s="1003"/>
      <c r="AF72" s="1003">
        <v>54</v>
      </c>
      <c r="AG72" s="1003"/>
      <c r="AH72" s="1003"/>
      <c r="AI72" s="1003"/>
      <c r="AJ72" s="1003"/>
      <c r="AK72" s="1003">
        <v>135</v>
      </c>
      <c r="AL72" s="1003"/>
      <c r="AM72" s="1003"/>
      <c r="AN72" s="1003"/>
      <c r="AO72" s="1003"/>
      <c r="AP72" s="1003" t="s">
        <v>523</v>
      </c>
      <c r="AQ72" s="1003"/>
      <c r="AR72" s="1003"/>
      <c r="AS72" s="1003"/>
      <c r="AT72" s="1003"/>
      <c r="AU72" s="1003" t="s">
        <v>523</v>
      </c>
      <c r="AV72" s="1003"/>
      <c r="AW72" s="1003"/>
      <c r="AX72" s="1003"/>
      <c r="AY72" s="1003"/>
      <c r="AZ72" s="1004"/>
      <c r="BA72" s="1004"/>
      <c r="BB72" s="1004"/>
      <c r="BC72" s="1004"/>
      <c r="BD72" s="1005"/>
      <c r="BE72" s="226"/>
      <c r="BF72" s="226"/>
      <c r="BG72" s="226"/>
      <c r="BH72" s="226"/>
      <c r="BI72" s="226"/>
      <c r="BJ72" s="226"/>
      <c r="BK72" s="226"/>
      <c r="BL72" s="226"/>
      <c r="BM72" s="226"/>
      <c r="BN72" s="226"/>
      <c r="BO72" s="226"/>
      <c r="BP72" s="226"/>
      <c r="BQ72" s="223">
        <v>66</v>
      </c>
      <c r="BR72" s="228"/>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15"/>
    </row>
    <row r="73" spans="1:131" ht="26.25" customHeight="1" x14ac:dyDescent="0.15">
      <c r="A73" s="223">
        <v>6</v>
      </c>
      <c r="B73" s="1006" t="s">
        <v>590</v>
      </c>
      <c r="C73" s="1007"/>
      <c r="D73" s="1007"/>
      <c r="E73" s="1007"/>
      <c r="F73" s="1007"/>
      <c r="G73" s="1007"/>
      <c r="H73" s="1007"/>
      <c r="I73" s="1007"/>
      <c r="J73" s="1007"/>
      <c r="K73" s="1007"/>
      <c r="L73" s="1007"/>
      <c r="M73" s="1007"/>
      <c r="N73" s="1007"/>
      <c r="O73" s="1007"/>
      <c r="P73" s="1008"/>
      <c r="Q73" s="1009">
        <v>304201</v>
      </c>
      <c r="R73" s="1003"/>
      <c r="S73" s="1003"/>
      <c r="T73" s="1003"/>
      <c r="U73" s="1003"/>
      <c r="V73" s="1003">
        <v>288028</v>
      </c>
      <c r="W73" s="1003"/>
      <c r="X73" s="1003"/>
      <c r="Y73" s="1003"/>
      <c r="Z73" s="1003"/>
      <c r="AA73" s="1003">
        <v>16173</v>
      </c>
      <c r="AB73" s="1003"/>
      <c r="AC73" s="1003"/>
      <c r="AD73" s="1003"/>
      <c r="AE73" s="1003"/>
      <c r="AF73" s="1003">
        <v>16179</v>
      </c>
      <c r="AG73" s="1003"/>
      <c r="AH73" s="1003"/>
      <c r="AI73" s="1003"/>
      <c r="AJ73" s="1003"/>
      <c r="AK73" s="1003">
        <v>0</v>
      </c>
      <c r="AL73" s="1003"/>
      <c r="AM73" s="1003"/>
      <c r="AN73" s="1003"/>
      <c r="AO73" s="1003"/>
      <c r="AP73" s="1003" t="s">
        <v>523</v>
      </c>
      <c r="AQ73" s="1003"/>
      <c r="AR73" s="1003"/>
      <c r="AS73" s="1003"/>
      <c r="AT73" s="1003"/>
      <c r="AU73" s="1003" t="s">
        <v>523</v>
      </c>
      <c r="AV73" s="1003"/>
      <c r="AW73" s="1003"/>
      <c r="AX73" s="1003"/>
      <c r="AY73" s="1003"/>
      <c r="AZ73" s="1004"/>
      <c r="BA73" s="1004"/>
      <c r="BB73" s="1004"/>
      <c r="BC73" s="1004"/>
      <c r="BD73" s="1005"/>
      <c r="BE73" s="226"/>
      <c r="BF73" s="226"/>
      <c r="BG73" s="226"/>
      <c r="BH73" s="226"/>
      <c r="BI73" s="226"/>
      <c r="BJ73" s="226"/>
      <c r="BK73" s="226"/>
      <c r="BL73" s="226"/>
      <c r="BM73" s="226"/>
      <c r="BN73" s="226"/>
      <c r="BO73" s="226"/>
      <c r="BP73" s="226"/>
      <c r="BQ73" s="223">
        <v>67</v>
      </c>
      <c r="BR73" s="228"/>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15"/>
    </row>
    <row r="74" spans="1:131" ht="26.25" customHeight="1" x14ac:dyDescent="0.15">
      <c r="A74" s="223">
        <v>7</v>
      </c>
      <c r="B74" s="1006" t="s">
        <v>591</v>
      </c>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26"/>
      <c r="BF74" s="226"/>
      <c r="BG74" s="226"/>
      <c r="BH74" s="226"/>
      <c r="BI74" s="226"/>
      <c r="BJ74" s="226"/>
      <c r="BK74" s="226"/>
      <c r="BL74" s="226"/>
      <c r="BM74" s="226"/>
      <c r="BN74" s="226"/>
      <c r="BO74" s="226"/>
      <c r="BP74" s="226"/>
      <c r="BQ74" s="223">
        <v>68</v>
      </c>
      <c r="BR74" s="228"/>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15"/>
    </row>
    <row r="75" spans="1:131" ht="26.25" customHeight="1" x14ac:dyDescent="0.15">
      <c r="A75" s="223">
        <v>8</v>
      </c>
      <c r="B75" s="1006" t="s">
        <v>589</v>
      </c>
      <c r="C75" s="1007"/>
      <c r="D75" s="1007"/>
      <c r="E75" s="1007"/>
      <c r="F75" s="1007"/>
      <c r="G75" s="1007"/>
      <c r="H75" s="1007"/>
      <c r="I75" s="1007"/>
      <c r="J75" s="1007"/>
      <c r="K75" s="1007"/>
      <c r="L75" s="1007"/>
      <c r="M75" s="1007"/>
      <c r="N75" s="1007"/>
      <c r="O75" s="1007"/>
      <c r="P75" s="1008"/>
      <c r="Q75" s="1010">
        <v>6522</v>
      </c>
      <c r="R75" s="1011"/>
      <c r="S75" s="1011"/>
      <c r="T75" s="1011"/>
      <c r="U75" s="1012"/>
      <c r="V75" s="1013">
        <v>5585</v>
      </c>
      <c r="W75" s="1011"/>
      <c r="X75" s="1011"/>
      <c r="Y75" s="1011"/>
      <c r="Z75" s="1012"/>
      <c r="AA75" s="1013">
        <v>937</v>
      </c>
      <c r="AB75" s="1011"/>
      <c r="AC75" s="1011"/>
      <c r="AD75" s="1011"/>
      <c r="AE75" s="1012"/>
      <c r="AF75" s="1013">
        <v>937</v>
      </c>
      <c r="AG75" s="1011"/>
      <c r="AH75" s="1011"/>
      <c r="AI75" s="1011"/>
      <c r="AJ75" s="1012"/>
      <c r="AK75" s="1013">
        <v>7</v>
      </c>
      <c r="AL75" s="1011"/>
      <c r="AM75" s="1011"/>
      <c r="AN75" s="1011"/>
      <c r="AO75" s="1012"/>
      <c r="AP75" s="1013" t="s">
        <v>523</v>
      </c>
      <c r="AQ75" s="1011"/>
      <c r="AR75" s="1011"/>
      <c r="AS75" s="1011"/>
      <c r="AT75" s="1012"/>
      <c r="AU75" s="1013" t="s">
        <v>523</v>
      </c>
      <c r="AV75" s="1011"/>
      <c r="AW75" s="1011"/>
      <c r="AX75" s="1011"/>
      <c r="AY75" s="1012"/>
      <c r="AZ75" s="1004"/>
      <c r="BA75" s="1004"/>
      <c r="BB75" s="1004"/>
      <c r="BC75" s="1004"/>
      <c r="BD75" s="1005"/>
      <c r="BE75" s="226"/>
      <c r="BF75" s="226"/>
      <c r="BG75" s="226"/>
      <c r="BH75" s="226"/>
      <c r="BI75" s="226"/>
      <c r="BJ75" s="226"/>
      <c r="BK75" s="226"/>
      <c r="BL75" s="226"/>
      <c r="BM75" s="226"/>
      <c r="BN75" s="226"/>
      <c r="BO75" s="226"/>
      <c r="BP75" s="226"/>
      <c r="BQ75" s="223">
        <v>69</v>
      </c>
      <c r="BR75" s="228"/>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15"/>
    </row>
    <row r="76" spans="1:131" ht="26.25" customHeight="1" x14ac:dyDescent="0.15">
      <c r="A76" s="223">
        <v>9</v>
      </c>
      <c r="B76" s="1006" t="s">
        <v>592</v>
      </c>
      <c r="C76" s="1007"/>
      <c r="D76" s="1007"/>
      <c r="E76" s="1007"/>
      <c r="F76" s="1007"/>
      <c r="G76" s="1007"/>
      <c r="H76" s="1007"/>
      <c r="I76" s="1007"/>
      <c r="J76" s="1007"/>
      <c r="K76" s="1007"/>
      <c r="L76" s="1007"/>
      <c r="M76" s="1007"/>
      <c r="N76" s="1007"/>
      <c r="O76" s="1007"/>
      <c r="P76" s="1008"/>
      <c r="Q76" s="1010">
        <v>13</v>
      </c>
      <c r="R76" s="1011"/>
      <c r="S76" s="1011"/>
      <c r="T76" s="1011"/>
      <c r="U76" s="1012"/>
      <c r="V76" s="1013">
        <v>11</v>
      </c>
      <c r="W76" s="1011"/>
      <c r="X76" s="1011"/>
      <c r="Y76" s="1011"/>
      <c r="Z76" s="1012"/>
      <c r="AA76" s="1013">
        <v>2</v>
      </c>
      <c r="AB76" s="1011"/>
      <c r="AC76" s="1011"/>
      <c r="AD76" s="1011"/>
      <c r="AE76" s="1012"/>
      <c r="AF76" s="1013">
        <v>2</v>
      </c>
      <c r="AG76" s="1011"/>
      <c r="AH76" s="1011"/>
      <c r="AI76" s="1011"/>
      <c r="AJ76" s="1012"/>
      <c r="AK76" s="1013">
        <v>0</v>
      </c>
      <c r="AL76" s="1011"/>
      <c r="AM76" s="1011"/>
      <c r="AN76" s="1011"/>
      <c r="AO76" s="1012"/>
      <c r="AP76" s="1013" t="s">
        <v>523</v>
      </c>
      <c r="AQ76" s="1011"/>
      <c r="AR76" s="1011"/>
      <c r="AS76" s="1011"/>
      <c r="AT76" s="1012"/>
      <c r="AU76" s="1013" t="s">
        <v>523</v>
      </c>
      <c r="AV76" s="1011"/>
      <c r="AW76" s="1011"/>
      <c r="AX76" s="1011"/>
      <c r="AY76" s="1012"/>
      <c r="AZ76" s="1004"/>
      <c r="BA76" s="1004"/>
      <c r="BB76" s="1004"/>
      <c r="BC76" s="1004"/>
      <c r="BD76" s="1005"/>
      <c r="BE76" s="226"/>
      <c r="BF76" s="226"/>
      <c r="BG76" s="226"/>
      <c r="BH76" s="226"/>
      <c r="BI76" s="226"/>
      <c r="BJ76" s="226"/>
      <c r="BK76" s="226"/>
      <c r="BL76" s="226"/>
      <c r="BM76" s="226"/>
      <c r="BN76" s="226"/>
      <c r="BO76" s="226"/>
      <c r="BP76" s="226"/>
      <c r="BQ76" s="223">
        <v>70</v>
      </c>
      <c r="BR76" s="228"/>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15"/>
    </row>
    <row r="77" spans="1:131" ht="26.25" customHeight="1" x14ac:dyDescent="0.15">
      <c r="A77" s="223">
        <v>10</v>
      </c>
      <c r="B77" s="1006" t="s">
        <v>593</v>
      </c>
      <c r="C77" s="1007"/>
      <c r="D77" s="1007"/>
      <c r="E77" s="1007"/>
      <c r="F77" s="1007"/>
      <c r="G77" s="1007"/>
      <c r="H77" s="1007"/>
      <c r="I77" s="1007"/>
      <c r="J77" s="1007"/>
      <c r="K77" s="1007"/>
      <c r="L77" s="1007"/>
      <c r="M77" s="1007"/>
      <c r="N77" s="1007"/>
      <c r="O77" s="1007"/>
      <c r="P77" s="1008"/>
      <c r="Q77" s="1010">
        <v>38</v>
      </c>
      <c r="R77" s="1011"/>
      <c r="S77" s="1011"/>
      <c r="T77" s="1011"/>
      <c r="U77" s="1012"/>
      <c r="V77" s="1013">
        <v>31</v>
      </c>
      <c r="W77" s="1011"/>
      <c r="X77" s="1011"/>
      <c r="Y77" s="1011"/>
      <c r="Z77" s="1012"/>
      <c r="AA77" s="1013">
        <v>7</v>
      </c>
      <c r="AB77" s="1011"/>
      <c r="AC77" s="1011"/>
      <c r="AD77" s="1011"/>
      <c r="AE77" s="1012"/>
      <c r="AF77" s="1013">
        <v>4</v>
      </c>
      <c r="AG77" s="1011"/>
      <c r="AH77" s="1011"/>
      <c r="AI77" s="1011"/>
      <c r="AJ77" s="1012"/>
      <c r="AK77" s="1013">
        <v>17</v>
      </c>
      <c r="AL77" s="1011"/>
      <c r="AM77" s="1011"/>
      <c r="AN77" s="1011"/>
      <c r="AO77" s="1012"/>
      <c r="AP77" s="1013" t="s">
        <v>523</v>
      </c>
      <c r="AQ77" s="1011"/>
      <c r="AR77" s="1011"/>
      <c r="AS77" s="1011"/>
      <c r="AT77" s="1012"/>
      <c r="AU77" s="1013" t="s">
        <v>523</v>
      </c>
      <c r="AV77" s="1011"/>
      <c r="AW77" s="1011"/>
      <c r="AX77" s="1011"/>
      <c r="AY77" s="1012"/>
      <c r="AZ77" s="1004"/>
      <c r="BA77" s="1004"/>
      <c r="BB77" s="1004"/>
      <c r="BC77" s="1004"/>
      <c r="BD77" s="1005"/>
      <c r="BE77" s="226"/>
      <c r="BF77" s="226"/>
      <c r="BG77" s="226"/>
      <c r="BH77" s="226"/>
      <c r="BI77" s="226"/>
      <c r="BJ77" s="226"/>
      <c r="BK77" s="226"/>
      <c r="BL77" s="226"/>
      <c r="BM77" s="226"/>
      <c r="BN77" s="226"/>
      <c r="BO77" s="226"/>
      <c r="BP77" s="226"/>
      <c r="BQ77" s="223">
        <v>71</v>
      </c>
      <c r="BR77" s="228"/>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15"/>
    </row>
    <row r="78" spans="1:131" ht="26.25" customHeight="1" x14ac:dyDescent="0.15">
      <c r="A78" s="223">
        <v>11</v>
      </c>
      <c r="B78" s="1006" t="s">
        <v>594</v>
      </c>
      <c r="C78" s="1007"/>
      <c r="D78" s="1007"/>
      <c r="E78" s="1007"/>
      <c r="F78" s="1007"/>
      <c r="G78" s="1007"/>
      <c r="H78" s="1007"/>
      <c r="I78" s="1007"/>
      <c r="J78" s="1007"/>
      <c r="K78" s="1007"/>
      <c r="L78" s="1007"/>
      <c r="M78" s="1007"/>
      <c r="N78" s="1007"/>
      <c r="O78" s="1007"/>
      <c r="P78" s="1008"/>
      <c r="Q78" s="1009">
        <v>192</v>
      </c>
      <c r="R78" s="1003"/>
      <c r="S78" s="1003"/>
      <c r="T78" s="1003"/>
      <c r="U78" s="1003"/>
      <c r="V78" s="1003">
        <v>184</v>
      </c>
      <c r="W78" s="1003"/>
      <c r="X78" s="1003"/>
      <c r="Y78" s="1003"/>
      <c r="Z78" s="1003"/>
      <c r="AA78" s="1003">
        <v>7</v>
      </c>
      <c r="AB78" s="1003"/>
      <c r="AC78" s="1003"/>
      <c r="AD78" s="1003"/>
      <c r="AE78" s="1003"/>
      <c r="AF78" s="1003">
        <v>7</v>
      </c>
      <c r="AG78" s="1003"/>
      <c r="AH78" s="1003"/>
      <c r="AI78" s="1003"/>
      <c r="AJ78" s="1003"/>
      <c r="AK78" s="1003" t="s">
        <v>523</v>
      </c>
      <c r="AL78" s="1003"/>
      <c r="AM78" s="1003"/>
      <c r="AN78" s="1003"/>
      <c r="AO78" s="1003"/>
      <c r="AP78" s="1003" t="s">
        <v>523</v>
      </c>
      <c r="AQ78" s="1003"/>
      <c r="AR78" s="1003"/>
      <c r="AS78" s="1003"/>
      <c r="AT78" s="1003"/>
      <c r="AU78" s="1003" t="s">
        <v>523</v>
      </c>
      <c r="AV78" s="1003"/>
      <c r="AW78" s="1003"/>
      <c r="AX78" s="1003"/>
      <c r="AY78" s="1003"/>
      <c r="AZ78" s="1004"/>
      <c r="BA78" s="1004"/>
      <c r="BB78" s="1004"/>
      <c r="BC78" s="1004"/>
      <c r="BD78" s="1005"/>
      <c r="BE78" s="226"/>
      <c r="BF78" s="226"/>
      <c r="BG78" s="226"/>
      <c r="BH78" s="226"/>
      <c r="BI78" s="226"/>
      <c r="BJ78" s="215"/>
      <c r="BK78" s="215"/>
      <c r="BL78" s="215"/>
      <c r="BM78" s="215"/>
      <c r="BN78" s="215"/>
      <c r="BO78" s="226"/>
      <c r="BP78" s="226"/>
      <c r="BQ78" s="223">
        <v>72</v>
      </c>
      <c r="BR78" s="228"/>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15"/>
    </row>
    <row r="79" spans="1:131" ht="26.25" customHeight="1" x14ac:dyDescent="0.15">
      <c r="A79" s="223">
        <v>12</v>
      </c>
      <c r="B79" s="1006" t="s">
        <v>595</v>
      </c>
      <c r="C79" s="1007"/>
      <c r="D79" s="1007"/>
      <c r="E79" s="1007"/>
      <c r="F79" s="1007"/>
      <c r="G79" s="1007"/>
      <c r="H79" s="1007"/>
      <c r="I79" s="1007"/>
      <c r="J79" s="1007"/>
      <c r="K79" s="1007"/>
      <c r="L79" s="1007"/>
      <c r="M79" s="1007"/>
      <c r="N79" s="1007"/>
      <c r="O79" s="1007"/>
      <c r="P79" s="1008"/>
      <c r="Q79" s="1009">
        <v>1447</v>
      </c>
      <c r="R79" s="1003"/>
      <c r="S79" s="1003"/>
      <c r="T79" s="1003"/>
      <c r="U79" s="1003"/>
      <c r="V79" s="1003">
        <v>1407</v>
      </c>
      <c r="W79" s="1003"/>
      <c r="X79" s="1003"/>
      <c r="Y79" s="1003"/>
      <c r="Z79" s="1003"/>
      <c r="AA79" s="1003">
        <v>39</v>
      </c>
      <c r="AB79" s="1003"/>
      <c r="AC79" s="1003"/>
      <c r="AD79" s="1003"/>
      <c r="AE79" s="1003"/>
      <c r="AF79" s="1003">
        <v>39</v>
      </c>
      <c r="AG79" s="1003"/>
      <c r="AH79" s="1003"/>
      <c r="AI79" s="1003"/>
      <c r="AJ79" s="1003"/>
      <c r="AK79" s="1003">
        <v>15</v>
      </c>
      <c r="AL79" s="1003"/>
      <c r="AM79" s="1003"/>
      <c r="AN79" s="1003"/>
      <c r="AO79" s="1003"/>
      <c r="AP79" s="1003" t="s">
        <v>523</v>
      </c>
      <c r="AQ79" s="1003"/>
      <c r="AR79" s="1003"/>
      <c r="AS79" s="1003"/>
      <c r="AT79" s="1003"/>
      <c r="AU79" s="1003" t="s">
        <v>523</v>
      </c>
      <c r="AV79" s="1003"/>
      <c r="AW79" s="1003"/>
      <c r="AX79" s="1003"/>
      <c r="AY79" s="1003"/>
      <c r="AZ79" s="1004"/>
      <c r="BA79" s="1004"/>
      <c r="BB79" s="1004"/>
      <c r="BC79" s="1004"/>
      <c r="BD79" s="1005"/>
      <c r="BE79" s="226"/>
      <c r="BF79" s="226"/>
      <c r="BG79" s="226"/>
      <c r="BH79" s="226"/>
      <c r="BI79" s="226"/>
      <c r="BJ79" s="215"/>
      <c r="BK79" s="215"/>
      <c r="BL79" s="215"/>
      <c r="BM79" s="215"/>
      <c r="BN79" s="215"/>
      <c r="BO79" s="226"/>
      <c r="BP79" s="226"/>
      <c r="BQ79" s="223">
        <v>73</v>
      </c>
      <c r="BR79" s="228"/>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15"/>
    </row>
    <row r="80" spans="1:131" ht="26.25" customHeight="1" x14ac:dyDescent="0.15">
      <c r="A80" s="223">
        <v>13</v>
      </c>
      <c r="B80" s="1006" t="s">
        <v>596</v>
      </c>
      <c r="C80" s="1007"/>
      <c r="D80" s="1007"/>
      <c r="E80" s="1007"/>
      <c r="F80" s="1007"/>
      <c r="G80" s="1007"/>
      <c r="H80" s="1007"/>
      <c r="I80" s="1007"/>
      <c r="J80" s="1007"/>
      <c r="K80" s="1007"/>
      <c r="L80" s="1007"/>
      <c r="M80" s="1007"/>
      <c r="N80" s="1007"/>
      <c r="O80" s="1007"/>
      <c r="P80" s="1008"/>
      <c r="Q80" s="1009">
        <v>358</v>
      </c>
      <c r="R80" s="1003"/>
      <c r="S80" s="1003"/>
      <c r="T80" s="1003"/>
      <c r="U80" s="1003"/>
      <c r="V80" s="1003">
        <v>348</v>
      </c>
      <c r="W80" s="1003"/>
      <c r="X80" s="1003"/>
      <c r="Y80" s="1003"/>
      <c r="Z80" s="1003"/>
      <c r="AA80" s="1003">
        <v>10</v>
      </c>
      <c r="AB80" s="1003"/>
      <c r="AC80" s="1003"/>
      <c r="AD80" s="1003"/>
      <c r="AE80" s="1003"/>
      <c r="AF80" s="1003">
        <v>10</v>
      </c>
      <c r="AG80" s="1003"/>
      <c r="AH80" s="1003"/>
      <c r="AI80" s="1003"/>
      <c r="AJ80" s="1003"/>
      <c r="AK80" s="1003" t="s">
        <v>601</v>
      </c>
      <c r="AL80" s="1003"/>
      <c r="AM80" s="1003"/>
      <c r="AN80" s="1003"/>
      <c r="AO80" s="1003"/>
      <c r="AP80" s="1003">
        <v>7</v>
      </c>
      <c r="AQ80" s="1003"/>
      <c r="AR80" s="1003"/>
      <c r="AS80" s="1003"/>
      <c r="AT80" s="1003"/>
      <c r="AU80" s="1003">
        <v>5</v>
      </c>
      <c r="AV80" s="1003"/>
      <c r="AW80" s="1003"/>
      <c r="AX80" s="1003"/>
      <c r="AY80" s="1003"/>
      <c r="AZ80" s="1004"/>
      <c r="BA80" s="1004"/>
      <c r="BB80" s="1004"/>
      <c r="BC80" s="1004"/>
      <c r="BD80" s="1005"/>
      <c r="BE80" s="226"/>
      <c r="BF80" s="226"/>
      <c r="BG80" s="226"/>
      <c r="BH80" s="226"/>
      <c r="BI80" s="226"/>
      <c r="BJ80" s="226"/>
      <c r="BK80" s="226"/>
      <c r="BL80" s="226"/>
      <c r="BM80" s="226"/>
      <c r="BN80" s="226"/>
      <c r="BO80" s="226"/>
      <c r="BP80" s="226"/>
      <c r="BQ80" s="223">
        <v>74</v>
      </c>
      <c r="BR80" s="228"/>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15"/>
    </row>
    <row r="81" spans="1:131" ht="26.25" customHeight="1" x14ac:dyDescent="0.15">
      <c r="A81" s="223">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26"/>
      <c r="BF81" s="226"/>
      <c r="BG81" s="226"/>
      <c r="BH81" s="226"/>
      <c r="BI81" s="226"/>
      <c r="BJ81" s="226"/>
      <c r="BK81" s="226"/>
      <c r="BL81" s="226"/>
      <c r="BM81" s="226"/>
      <c r="BN81" s="226"/>
      <c r="BO81" s="226"/>
      <c r="BP81" s="226"/>
      <c r="BQ81" s="223">
        <v>75</v>
      </c>
      <c r="BR81" s="228"/>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15"/>
    </row>
    <row r="82" spans="1:131" ht="26.25" customHeight="1" x14ac:dyDescent="0.15">
      <c r="A82" s="223">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26"/>
      <c r="BF82" s="226"/>
      <c r="BG82" s="226"/>
      <c r="BH82" s="226"/>
      <c r="BI82" s="226"/>
      <c r="BJ82" s="226"/>
      <c r="BK82" s="226"/>
      <c r="BL82" s="226"/>
      <c r="BM82" s="226"/>
      <c r="BN82" s="226"/>
      <c r="BO82" s="226"/>
      <c r="BP82" s="226"/>
      <c r="BQ82" s="223">
        <v>76</v>
      </c>
      <c r="BR82" s="228"/>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15"/>
    </row>
    <row r="83" spans="1:131" ht="26.25" customHeight="1" x14ac:dyDescent="0.15">
      <c r="A83" s="223">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26"/>
      <c r="BF83" s="226"/>
      <c r="BG83" s="226"/>
      <c r="BH83" s="226"/>
      <c r="BI83" s="226"/>
      <c r="BJ83" s="226"/>
      <c r="BK83" s="226"/>
      <c r="BL83" s="226"/>
      <c r="BM83" s="226"/>
      <c r="BN83" s="226"/>
      <c r="BO83" s="226"/>
      <c r="BP83" s="226"/>
      <c r="BQ83" s="223">
        <v>77</v>
      </c>
      <c r="BR83" s="228"/>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15"/>
    </row>
    <row r="84" spans="1:131" ht="26.25" customHeight="1" x14ac:dyDescent="0.15">
      <c r="A84" s="223">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26"/>
      <c r="BF84" s="226"/>
      <c r="BG84" s="226"/>
      <c r="BH84" s="226"/>
      <c r="BI84" s="226"/>
      <c r="BJ84" s="226"/>
      <c r="BK84" s="226"/>
      <c r="BL84" s="226"/>
      <c r="BM84" s="226"/>
      <c r="BN84" s="226"/>
      <c r="BO84" s="226"/>
      <c r="BP84" s="226"/>
      <c r="BQ84" s="223">
        <v>78</v>
      </c>
      <c r="BR84" s="228"/>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15"/>
    </row>
    <row r="85" spans="1:131" ht="26.25" customHeight="1" x14ac:dyDescent="0.15">
      <c r="A85" s="223">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26"/>
      <c r="BF85" s="226"/>
      <c r="BG85" s="226"/>
      <c r="BH85" s="226"/>
      <c r="BI85" s="226"/>
      <c r="BJ85" s="226"/>
      <c r="BK85" s="226"/>
      <c r="BL85" s="226"/>
      <c r="BM85" s="226"/>
      <c r="BN85" s="226"/>
      <c r="BO85" s="226"/>
      <c r="BP85" s="226"/>
      <c r="BQ85" s="223">
        <v>79</v>
      </c>
      <c r="BR85" s="228"/>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15"/>
    </row>
    <row r="86" spans="1:131" ht="26.25" customHeight="1" x14ac:dyDescent="0.15">
      <c r="A86" s="223">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26"/>
      <c r="BF86" s="226"/>
      <c r="BG86" s="226"/>
      <c r="BH86" s="226"/>
      <c r="BI86" s="226"/>
      <c r="BJ86" s="226"/>
      <c r="BK86" s="226"/>
      <c r="BL86" s="226"/>
      <c r="BM86" s="226"/>
      <c r="BN86" s="226"/>
      <c r="BO86" s="226"/>
      <c r="BP86" s="226"/>
      <c r="BQ86" s="223">
        <v>80</v>
      </c>
      <c r="BR86" s="228"/>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15"/>
    </row>
    <row r="87" spans="1:131" ht="26.25" customHeight="1" x14ac:dyDescent="0.15">
      <c r="A87" s="229">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26"/>
      <c r="BF87" s="226"/>
      <c r="BG87" s="226"/>
      <c r="BH87" s="226"/>
      <c r="BI87" s="226"/>
      <c r="BJ87" s="226"/>
      <c r="BK87" s="226"/>
      <c r="BL87" s="226"/>
      <c r="BM87" s="226"/>
      <c r="BN87" s="226"/>
      <c r="BO87" s="226"/>
      <c r="BP87" s="226"/>
      <c r="BQ87" s="223">
        <v>81</v>
      </c>
      <c r="BR87" s="228"/>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15"/>
    </row>
    <row r="88" spans="1:131" ht="26.25" customHeight="1" thickBot="1" x14ac:dyDescent="0.2">
      <c r="A88" s="225" t="s">
        <v>397</v>
      </c>
      <c r="B88" s="969" t="s">
        <v>429</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17487</v>
      </c>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26"/>
      <c r="BF88" s="226"/>
      <c r="BG88" s="226"/>
      <c r="BH88" s="226"/>
      <c r="BI88" s="226"/>
      <c r="BJ88" s="226"/>
      <c r="BK88" s="226"/>
      <c r="BL88" s="226"/>
      <c r="BM88" s="226"/>
      <c r="BN88" s="226"/>
      <c r="BO88" s="226"/>
      <c r="BP88" s="226"/>
      <c r="BQ88" s="223">
        <v>82</v>
      </c>
      <c r="BR88" s="228"/>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397</v>
      </c>
      <c r="BR102" s="969" t="s">
        <v>430</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67</v>
      </c>
      <c r="CS102" s="985"/>
      <c r="CT102" s="985"/>
      <c r="CU102" s="985"/>
      <c r="CV102" s="986"/>
      <c r="CW102" s="984">
        <v>159</v>
      </c>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72" t="s">
        <v>431</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73" t="s">
        <v>432</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433</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434</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74" t="s">
        <v>435</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436</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15" customFormat="1" ht="26.25" customHeight="1" x14ac:dyDescent="0.15">
      <c r="A109" s="927" t="s">
        <v>437</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438</v>
      </c>
      <c r="AB109" s="928"/>
      <c r="AC109" s="928"/>
      <c r="AD109" s="928"/>
      <c r="AE109" s="929"/>
      <c r="AF109" s="930" t="s">
        <v>439</v>
      </c>
      <c r="AG109" s="928"/>
      <c r="AH109" s="928"/>
      <c r="AI109" s="928"/>
      <c r="AJ109" s="929"/>
      <c r="AK109" s="930" t="s">
        <v>312</v>
      </c>
      <c r="AL109" s="928"/>
      <c r="AM109" s="928"/>
      <c r="AN109" s="928"/>
      <c r="AO109" s="929"/>
      <c r="AP109" s="930" t="s">
        <v>440</v>
      </c>
      <c r="AQ109" s="928"/>
      <c r="AR109" s="928"/>
      <c r="AS109" s="928"/>
      <c r="AT109" s="961"/>
      <c r="AU109" s="927" t="s">
        <v>437</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438</v>
      </c>
      <c r="BR109" s="928"/>
      <c r="BS109" s="928"/>
      <c r="BT109" s="928"/>
      <c r="BU109" s="929"/>
      <c r="BV109" s="930" t="s">
        <v>439</v>
      </c>
      <c r="BW109" s="928"/>
      <c r="BX109" s="928"/>
      <c r="BY109" s="928"/>
      <c r="BZ109" s="929"/>
      <c r="CA109" s="930" t="s">
        <v>312</v>
      </c>
      <c r="CB109" s="928"/>
      <c r="CC109" s="928"/>
      <c r="CD109" s="928"/>
      <c r="CE109" s="929"/>
      <c r="CF109" s="968" t="s">
        <v>440</v>
      </c>
      <c r="CG109" s="968"/>
      <c r="CH109" s="968"/>
      <c r="CI109" s="968"/>
      <c r="CJ109" s="968"/>
      <c r="CK109" s="930" t="s">
        <v>441</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438</v>
      </c>
      <c r="DH109" s="928"/>
      <c r="DI109" s="928"/>
      <c r="DJ109" s="928"/>
      <c r="DK109" s="929"/>
      <c r="DL109" s="930" t="s">
        <v>439</v>
      </c>
      <c r="DM109" s="928"/>
      <c r="DN109" s="928"/>
      <c r="DO109" s="928"/>
      <c r="DP109" s="929"/>
      <c r="DQ109" s="930" t="s">
        <v>312</v>
      </c>
      <c r="DR109" s="928"/>
      <c r="DS109" s="928"/>
      <c r="DT109" s="928"/>
      <c r="DU109" s="929"/>
      <c r="DV109" s="930" t="s">
        <v>440</v>
      </c>
      <c r="DW109" s="928"/>
      <c r="DX109" s="928"/>
      <c r="DY109" s="928"/>
      <c r="DZ109" s="961"/>
    </row>
    <row r="110" spans="1:131" s="215" customFormat="1" ht="26.25" customHeight="1" x14ac:dyDescent="0.15">
      <c r="A110" s="839" t="s">
        <v>442</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614592</v>
      </c>
      <c r="AB110" s="921"/>
      <c r="AC110" s="921"/>
      <c r="AD110" s="921"/>
      <c r="AE110" s="922"/>
      <c r="AF110" s="923">
        <v>637763</v>
      </c>
      <c r="AG110" s="921"/>
      <c r="AH110" s="921"/>
      <c r="AI110" s="921"/>
      <c r="AJ110" s="922"/>
      <c r="AK110" s="923">
        <v>712550</v>
      </c>
      <c r="AL110" s="921"/>
      <c r="AM110" s="921"/>
      <c r="AN110" s="921"/>
      <c r="AO110" s="922"/>
      <c r="AP110" s="924">
        <v>21.8</v>
      </c>
      <c r="AQ110" s="925"/>
      <c r="AR110" s="925"/>
      <c r="AS110" s="925"/>
      <c r="AT110" s="926"/>
      <c r="AU110" s="962" t="s">
        <v>73</v>
      </c>
      <c r="AV110" s="963"/>
      <c r="AW110" s="963"/>
      <c r="AX110" s="963"/>
      <c r="AY110" s="963"/>
      <c r="AZ110" s="892" t="s">
        <v>443</v>
      </c>
      <c r="BA110" s="840"/>
      <c r="BB110" s="840"/>
      <c r="BC110" s="840"/>
      <c r="BD110" s="840"/>
      <c r="BE110" s="840"/>
      <c r="BF110" s="840"/>
      <c r="BG110" s="840"/>
      <c r="BH110" s="840"/>
      <c r="BI110" s="840"/>
      <c r="BJ110" s="840"/>
      <c r="BK110" s="840"/>
      <c r="BL110" s="840"/>
      <c r="BM110" s="840"/>
      <c r="BN110" s="840"/>
      <c r="BO110" s="840"/>
      <c r="BP110" s="841"/>
      <c r="BQ110" s="893">
        <v>7144649</v>
      </c>
      <c r="BR110" s="874"/>
      <c r="BS110" s="874"/>
      <c r="BT110" s="874"/>
      <c r="BU110" s="874"/>
      <c r="BV110" s="874">
        <v>7115312</v>
      </c>
      <c r="BW110" s="874"/>
      <c r="BX110" s="874"/>
      <c r="BY110" s="874"/>
      <c r="BZ110" s="874"/>
      <c r="CA110" s="874">
        <v>6757379</v>
      </c>
      <c r="CB110" s="874"/>
      <c r="CC110" s="874"/>
      <c r="CD110" s="874"/>
      <c r="CE110" s="874"/>
      <c r="CF110" s="898">
        <v>206.7</v>
      </c>
      <c r="CG110" s="899"/>
      <c r="CH110" s="899"/>
      <c r="CI110" s="899"/>
      <c r="CJ110" s="899"/>
      <c r="CK110" s="958" t="s">
        <v>444</v>
      </c>
      <c r="CL110" s="851"/>
      <c r="CM110" s="892" t="s">
        <v>445</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446</v>
      </c>
      <c r="DH110" s="874"/>
      <c r="DI110" s="874"/>
      <c r="DJ110" s="874"/>
      <c r="DK110" s="874"/>
      <c r="DL110" s="874" t="s">
        <v>446</v>
      </c>
      <c r="DM110" s="874"/>
      <c r="DN110" s="874"/>
      <c r="DO110" s="874"/>
      <c r="DP110" s="874"/>
      <c r="DQ110" s="874" t="s">
        <v>132</v>
      </c>
      <c r="DR110" s="874"/>
      <c r="DS110" s="874"/>
      <c r="DT110" s="874"/>
      <c r="DU110" s="874"/>
      <c r="DV110" s="875" t="s">
        <v>447</v>
      </c>
      <c r="DW110" s="875"/>
      <c r="DX110" s="875"/>
      <c r="DY110" s="875"/>
      <c r="DZ110" s="876"/>
    </row>
    <row r="111" spans="1:131" s="215" customFormat="1" ht="26.25" customHeight="1" x14ac:dyDescent="0.15">
      <c r="A111" s="806" t="s">
        <v>448</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132</v>
      </c>
      <c r="AB111" s="951"/>
      <c r="AC111" s="951"/>
      <c r="AD111" s="951"/>
      <c r="AE111" s="952"/>
      <c r="AF111" s="953" t="s">
        <v>446</v>
      </c>
      <c r="AG111" s="951"/>
      <c r="AH111" s="951"/>
      <c r="AI111" s="951"/>
      <c r="AJ111" s="952"/>
      <c r="AK111" s="953" t="s">
        <v>132</v>
      </c>
      <c r="AL111" s="951"/>
      <c r="AM111" s="951"/>
      <c r="AN111" s="951"/>
      <c r="AO111" s="952"/>
      <c r="AP111" s="954" t="s">
        <v>132</v>
      </c>
      <c r="AQ111" s="955"/>
      <c r="AR111" s="955"/>
      <c r="AS111" s="955"/>
      <c r="AT111" s="956"/>
      <c r="AU111" s="964"/>
      <c r="AV111" s="965"/>
      <c r="AW111" s="965"/>
      <c r="AX111" s="965"/>
      <c r="AY111" s="965"/>
      <c r="AZ111" s="847" t="s">
        <v>449</v>
      </c>
      <c r="BA111" s="784"/>
      <c r="BB111" s="784"/>
      <c r="BC111" s="784"/>
      <c r="BD111" s="784"/>
      <c r="BE111" s="784"/>
      <c r="BF111" s="784"/>
      <c r="BG111" s="784"/>
      <c r="BH111" s="784"/>
      <c r="BI111" s="784"/>
      <c r="BJ111" s="784"/>
      <c r="BK111" s="784"/>
      <c r="BL111" s="784"/>
      <c r="BM111" s="784"/>
      <c r="BN111" s="784"/>
      <c r="BO111" s="784"/>
      <c r="BP111" s="785"/>
      <c r="BQ111" s="848">
        <v>41377</v>
      </c>
      <c r="BR111" s="849"/>
      <c r="BS111" s="849"/>
      <c r="BT111" s="849"/>
      <c r="BU111" s="849"/>
      <c r="BV111" s="849">
        <v>24991</v>
      </c>
      <c r="BW111" s="849"/>
      <c r="BX111" s="849"/>
      <c r="BY111" s="849"/>
      <c r="BZ111" s="849"/>
      <c r="CA111" s="849">
        <v>175664</v>
      </c>
      <c r="CB111" s="849"/>
      <c r="CC111" s="849"/>
      <c r="CD111" s="849"/>
      <c r="CE111" s="849"/>
      <c r="CF111" s="907">
        <v>5.4</v>
      </c>
      <c r="CG111" s="908"/>
      <c r="CH111" s="908"/>
      <c r="CI111" s="908"/>
      <c r="CJ111" s="908"/>
      <c r="CK111" s="959"/>
      <c r="CL111" s="853"/>
      <c r="CM111" s="847" t="s">
        <v>450</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132</v>
      </c>
      <c r="DH111" s="849"/>
      <c r="DI111" s="849"/>
      <c r="DJ111" s="849"/>
      <c r="DK111" s="849"/>
      <c r="DL111" s="849" t="s">
        <v>447</v>
      </c>
      <c r="DM111" s="849"/>
      <c r="DN111" s="849"/>
      <c r="DO111" s="849"/>
      <c r="DP111" s="849"/>
      <c r="DQ111" s="849" t="s">
        <v>132</v>
      </c>
      <c r="DR111" s="849"/>
      <c r="DS111" s="849"/>
      <c r="DT111" s="849"/>
      <c r="DU111" s="849"/>
      <c r="DV111" s="826" t="s">
        <v>132</v>
      </c>
      <c r="DW111" s="826"/>
      <c r="DX111" s="826"/>
      <c r="DY111" s="826"/>
      <c r="DZ111" s="827"/>
    </row>
    <row r="112" spans="1:131" s="215" customFormat="1" ht="26.25" customHeight="1" x14ac:dyDescent="0.15">
      <c r="A112" s="944" t="s">
        <v>451</v>
      </c>
      <c r="B112" s="945"/>
      <c r="C112" s="784" t="s">
        <v>452</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132</v>
      </c>
      <c r="AB112" s="812"/>
      <c r="AC112" s="812"/>
      <c r="AD112" s="812"/>
      <c r="AE112" s="813"/>
      <c r="AF112" s="814" t="s">
        <v>446</v>
      </c>
      <c r="AG112" s="812"/>
      <c r="AH112" s="812"/>
      <c r="AI112" s="812"/>
      <c r="AJ112" s="813"/>
      <c r="AK112" s="814" t="s">
        <v>132</v>
      </c>
      <c r="AL112" s="812"/>
      <c r="AM112" s="812"/>
      <c r="AN112" s="812"/>
      <c r="AO112" s="813"/>
      <c r="AP112" s="856" t="s">
        <v>132</v>
      </c>
      <c r="AQ112" s="857"/>
      <c r="AR112" s="857"/>
      <c r="AS112" s="857"/>
      <c r="AT112" s="858"/>
      <c r="AU112" s="964"/>
      <c r="AV112" s="965"/>
      <c r="AW112" s="965"/>
      <c r="AX112" s="965"/>
      <c r="AY112" s="965"/>
      <c r="AZ112" s="847" t="s">
        <v>453</v>
      </c>
      <c r="BA112" s="784"/>
      <c r="BB112" s="784"/>
      <c r="BC112" s="784"/>
      <c r="BD112" s="784"/>
      <c r="BE112" s="784"/>
      <c r="BF112" s="784"/>
      <c r="BG112" s="784"/>
      <c r="BH112" s="784"/>
      <c r="BI112" s="784"/>
      <c r="BJ112" s="784"/>
      <c r="BK112" s="784"/>
      <c r="BL112" s="784"/>
      <c r="BM112" s="784"/>
      <c r="BN112" s="784"/>
      <c r="BO112" s="784"/>
      <c r="BP112" s="785"/>
      <c r="BQ112" s="848">
        <v>2715266</v>
      </c>
      <c r="BR112" s="849"/>
      <c r="BS112" s="849"/>
      <c r="BT112" s="849"/>
      <c r="BU112" s="849"/>
      <c r="BV112" s="849">
        <v>2600121</v>
      </c>
      <c r="BW112" s="849"/>
      <c r="BX112" s="849"/>
      <c r="BY112" s="849"/>
      <c r="BZ112" s="849"/>
      <c r="CA112" s="849">
        <v>2464088</v>
      </c>
      <c r="CB112" s="849"/>
      <c r="CC112" s="849"/>
      <c r="CD112" s="849"/>
      <c r="CE112" s="849"/>
      <c r="CF112" s="907">
        <v>75.400000000000006</v>
      </c>
      <c r="CG112" s="908"/>
      <c r="CH112" s="908"/>
      <c r="CI112" s="908"/>
      <c r="CJ112" s="908"/>
      <c r="CK112" s="959"/>
      <c r="CL112" s="853"/>
      <c r="CM112" s="847" t="s">
        <v>454</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132</v>
      </c>
      <c r="DH112" s="849"/>
      <c r="DI112" s="849"/>
      <c r="DJ112" s="849"/>
      <c r="DK112" s="849"/>
      <c r="DL112" s="849" t="s">
        <v>132</v>
      </c>
      <c r="DM112" s="849"/>
      <c r="DN112" s="849"/>
      <c r="DO112" s="849"/>
      <c r="DP112" s="849"/>
      <c r="DQ112" s="849" t="s">
        <v>455</v>
      </c>
      <c r="DR112" s="849"/>
      <c r="DS112" s="849"/>
      <c r="DT112" s="849"/>
      <c r="DU112" s="849"/>
      <c r="DV112" s="826" t="s">
        <v>132</v>
      </c>
      <c r="DW112" s="826"/>
      <c r="DX112" s="826"/>
      <c r="DY112" s="826"/>
      <c r="DZ112" s="827"/>
    </row>
    <row r="113" spans="1:130" s="215" customFormat="1" ht="26.25" customHeight="1" x14ac:dyDescent="0.15">
      <c r="A113" s="946"/>
      <c r="B113" s="947"/>
      <c r="C113" s="784" t="s">
        <v>456</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390595</v>
      </c>
      <c r="AB113" s="951"/>
      <c r="AC113" s="951"/>
      <c r="AD113" s="951"/>
      <c r="AE113" s="952"/>
      <c r="AF113" s="953">
        <v>357034</v>
      </c>
      <c r="AG113" s="951"/>
      <c r="AH113" s="951"/>
      <c r="AI113" s="951"/>
      <c r="AJ113" s="952"/>
      <c r="AK113" s="953">
        <v>344751</v>
      </c>
      <c r="AL113" s="951"/>
      <c r="AM113" s="951"/>
      <c r="AN113" s="951"/>
      <c r="AO113" s="952"/>
      <c r="AP113" s="954">
        <v>10.5</v>
      </c>
      <c r="AQ113" s="955"/>
      <c r="AR113" s="955"/>
      <c r="AS113" s="955"/>
      <c r="AT113" s="956"/>
      <c r="AU113" s="964"/>
      <c r="AV113" s="965"/>
      <c r="AW113" s="965"/>
      <c r="AX113" s="965"/>
      <c r="AY113" s="965"/>
      <c r="AZ113" s="847" t="s">
        <v>457</v>
      </c>
      <c r="BA113" s="784"/>
      <c r="BB113" s="784"/>
      <c r="BC113" s="784"/>
      <c r="BD113" s="784"/>
      <c r="BE113" s="784"/>
      <c r="BF113" s="784"/>
      <c r="BG113" s="784"/>
      <c r="BH113" s="784"/>
      <c r="BI113" s="784"/>
      <c r="BJ113" s="784"/>
      <c r="BK113" s="784"/>
      <c r="BL113" s="784"/>
      <c r="BM113" s="784"/>
      <c r="BN113" s="784"/>
      <c r="BO113" s="784"/>
      <c r="BP113" s="785"/>
      <c r="BQ113" s="848">
        <v>64711</v>
      </c>
      <c r="BR113" s="849"/>
      <c r="BS113" s="849"/>
      <c r="BT113" s="849"/>
      <c r="BU113" s="849"/>
      <c r="BV113" s="849">
        <v>75810</v>
      </c>
      <c r="BW113" s="849"/>
      <c r="BX113" s="849"/>
      <c r="BY113" s="849"/>
      <c r="BZ113" s="849"/>
      <c r="CA113" s="849">
        <v>68581</v>
      </c>
      <c r="CB113" s="849"/>
      <c r="CC113" s="849"/>
      <c r="CD113" s="849"/>
      <c r="CE113" s="849"/>
      <c r="CF113" s="907">
        <v>2.1</v>
      </c>
      <c r="CG113" s="908"/>
      <c r="CH113" s="908"/>
      <c r="CI113" s="908"/>
      <c r="CJ113" s="908"/>
      <c r="CK113" s="959"/>
      <c r="CL113" s="853"/>
      <c r="CM113" s="847" t="s">
        <v>458</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132</v>
      </c>
      <c r="DH113" s="812"/>
      <c r="DI113" s="812"/>
      <c r="DJ113" s="812"/>
      <c r="DK113" s="813"/>
      <c r="DL113" s="814" t="s">
        <v>446</v>
      </c>
      <c r="DM113" s="812"/>
      <c r="DN113" s="812"/>
      <c r="DO113" s="812"/>
      <c r="DP113" s="813"/>
      <c r="DQ113" s="814" t="s">
        <v>447</v>
      </c>
      <c r="DR113" s="812"/>
      <c r="DS113" s="812"/>
      <c r="DT113" s="812"/>
      <c r="DU113" s="813"/>
      <c r="DV113" s="856" t="s">
        <v>132</v>
      </c>
      <c r="DW113" s="857"/>
      <c r="DX113" s="857"/>
      <c r="DY113" s="857"/>
      <c r="DZ113" s="858"/>
    </row>
    <row r="114" spans="1:130" s="215" customFormat="1" ht="26.25" customHeight="1" x14ac:dyDescent="0.15">
      <c r="A114" s="946"/>
      <c r="B114" s="947"/>
      <c r="C114" s="784" t="s">
        <v>459</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21532</v>
      </c>
      <c r="AB114" s="812"/>
      <c r="AC114" s="812"/>
      <c r="AD114" s="812"/>
      <c r="AE114" s="813"/>
      <c r="AF114" s="814">
        <v>21934</v>
      </c>
      <c r="AG114" s="812"/>
      <c r="AH114" s="812"/>
      <c r="AI114" s="812"/>
      <c r="AJ114" s="813"/>
      <c r="AK114" s="814">
        <v>20938</v>
      </c>
      <c r="AL114" s="812"/>
      <c r="AM114" s="812"/>
      <c r="AN114" s="812"/>
      <c r="AO114" s="813"/>
      <c r="AP114" s="856">
        <v>0.6</v>
      </c>
      <c r="AQ114" s="857"/>
      <c r="AR114" s="857"/>
      <c r="AS114" s="857"/>
      <c r="AT114" s="858"/>
      <c r="AU114" s="964"/>
      <c r="AV114" s="965"/>
      <c r="AW114" s="965"/>
      <c r="AX114" s="965"/>
      <c r="AY114" s="965"/>
      <c r="AZ114" s="847" t="s">
        <v>460</v>
      </c>
      <c r="BA114" s="784"/>
      <c r="BB114" s="784"/>
      <c r="BC114" s="784"/>
      <c r="BD114" s="784"/>
      <c r="BE114" s="784"/>
      <c r="BF114" s="784"/>
      <c r="BG114" s="784"/>
      <c r="BH114" s="784"/>
      <c r="BI114" s="784"/>
      <c r="BJ114" s="784"/>
      <c r="BK114" s="784"/>
      <c r="BL114" s="784"/>
      <c r="BM114" s="784"/>
      <c r="BN114" s="784"/>
      <c r="BO114" s="784"/>
      <c r="BP114" s="785"/>
      <c r="BQ114" s="848">
        <v>344391</v>
      </c>
      <c r="BR114" s="849"/>
      <c r="BS114" s="849"/>
      <c r="BT114" s="849"/>
      <c r="BU114" s="849"/>
      <c r="BV114" s="849">
        <v>259764</v>
      </c>
      <c r="BW114" s="849"/>
      <c r="BX114" s="849"/>
      <c r="BY114" s="849"/>
      <c r="BZ114" s="849"/>
      <c r="CA114" s="849">
        <v>259628</v>
      </c>
      <c r="CB114" s="849"/>
      <c r="CC114" s="849"/>
      <c r="CD114" s="849"/>
      <c r="CE114" s="849"/>
      <c r="CF114" s="907">
        <v>7.9</v>
      </c>
      <c r="CG114" s="908"/>
      <c r="CH114" s="908"/>
      <c r="CI114" s="908"/>
      <c r="CJ114" s="908"/>
      <c r="CK114" s="959"/>
      <c r="CL114" s="853"/>
      <c r="CM114" s="847" t="s">
        <v>461</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462</v>
      </c>
      <c r="DH114" s="812"/>
      <c r="DI114" s="812"/>
      <c r="DJ114" s="812"/>
      <c r="DK114" s="813"/>
      <c r="DL114" s="814" t="s">
        <v>132</v>
      </c>
      <c r="DM114" s="812"/>
      <c r="DN114" s="812"/>
      <c r="DO114" s="812"/>
      <c r="DP114" s="813"/>
      <c r="DQ114" s="814" t="s">
        <v>132</v>
      </c>
      <c r="DR114" s="812"/>
      <c r="DS114" s="812"/>
      <c r="DT114" s="812"/>
      <c r="DU114" s="813"/>
      <c r="DV114" s="856" t="s">
        <v>132</v>
      </c>
      <c r="DW114" s="857"/>
      <c r="DX114" s="857"/>
      <c r="DY114" s="857"/>
      <c r="DZ114" s="858"/>
    </row>
    <row r="115" spans="1:130" s="215" customFormat="1" ht="26.25" customHeight="1" x14ac:dyDescent="0.15">
      <c r="A115" s="946"/>
      <c r="B115" s="947"/>
      <c r="C115" s="784" t="s">
        <v>463</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12770</v>
      </c>
      <c r="AB115" s="951"/>
      <c r="AC115" s="951"/>
      <c r="AD115" s="951"/>
      <c r="AE115" s="952"/>
      <c r="AF115" s="953">
        <v>12558</v>
      </c>
      <c r="AG115" s="951"/>
      <c r="AH115" s="951"/>
      <c r="AI115" s="951"/>
      <c r="AJ115" s="952"/>
      <c r="AK115" s="953">
        <v>7905</v>
      </c>
      <c r="AL115" s="951"/>
      <c r="AM115" s="951"/>
      <c r="AN115" s="951"/>
      <c r="AO115" s="952"/>
      <c r="AP115" s="954">
        <v>0.2</v>
      </c>
      <c r="AQ115" s="955"/>
      <c r="AR115" s="955"/>
      <c r="AS115" s="955"/>
      <c r="AT115" s="956"/>
      <c r="AU115" s="964"/>
      <c r="AV115" s="965"/>
      <c r="AW115" s="965"/>
      <c r="AX115" s="965"/>
      <c r="AY115" s="965"/>
      <c r="AZ115" s="847" t="s">
        <v>464</v>
      </c>
      <c r="BA115" s="784"/>
      <c r="BB115" s="784"/>
      <c r="BC115" s="784"/>
      <c r="BD115" s="784"/>
      <c r="BE115" s="784"/>
      <c r="BF115" s="784"/>
      <c r="BG115" s="784"/>
      <c r="BH115" s="784"/>
      <c r="BI115" s="784"/>
      <c r="BJ115" s="784"/>
      <c r="BK115" s="784"/>
      <c r="BL115" s="784"/>
      <c r="BM115" s="784"/>
      <c r="BN115" s="784"/>
      <c r="BO115" s="784"/>
      <c r="BP115" s="785"/>
      <c r="BQ115" s="848" t="s">
        <v>132</v>
      </c>
      <c r="BR115" s="849"/>
      <c r="BS115" s="849"/>
      <c r="BT115" s="849"/>
      <c r="BU115" s="849"/>
      <c r="BV115" s="849" t="s">
        <v>132</v>
      </c>
      <c r="BW115" s="849"/>
      <c r="BX115" s="849"/>
      <c r="BY115" s="849"/>
      <c r="BZ115" s="849"/>
      <c r="CA115" s="849" t="s">
        <v>446</v>
      </c>
      <c r="CB115" s="849"/>
      <c r="CC115" s="849"/>
      <c r="CD115" s="849"/>
      <c r="CE115" s="849"/>
      <c r="CF115" s="907" t="s">
        <v>465</v>
      </c>
      <c r="CG115" s="908"/>
      <c r="CH115" s="908"/>
      <c r="CI115" s="908"/>
      <c r="CJ115" s="908"/>
      <c r="CK115" s="959"/>
      <c r="CL115" s="853"/>
      <c r="CM115" s="847" t="s">
        <v>466</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132</v>
      </c>
      <c r="DH115" s="812"/>
      <c r="DI115" s="812"/>
      <c r="DJ115" s="812"/>
      <c r="DK115" s="813"/>
      <c r="DL115" s="814" t="s">
        <v>446</v>
      </c>
      <c r="DM115" s="812"/>
      <c r="DN115" s="812"/>
      <c r="DO115" s="812"/>
      <c r="DP115" s="813"/>
      <c r="DQ115" s="814" t="s">
        <v>132</v>
      </c>
      <c r="DR115" s="812"/>
      <c r="DS115" s="812"/>
      <c r="DT115" s="812"/>
      <c r="DU115" s="813"/>
      <c r="DV115" s="856" t="s">
        <v>447</v>
      </c>
      <c r="DW115" s="857"/>
      <c r="DX115" s="857"/>
      <c r="DY115" s="857"/>
      <c r="DZ115" s="858"/>
    </row>
    <row r="116" spans="1:130" s="215" customFormat="1" ht="26.25" customHeight="1" x14ac:dyDescent="0.15">
      <c r="A116" s="948"/>
      <c r="B116" s="949"/>
      <c r="C116" s="871" t="s">
        <v>467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v>66</v>
      </c>
      <c r="AB116" s="812"/>
      <c r="AC116" s="812"/>
      <c r="AD116" s="812"/>
      <c r="AE116" s="813"/>
      <c r="AF116" s="814">
        <v>332</v>
      </c>
      <c r="AG116" s="812"/>
      <c r="AH116" s="812"/>
      <c r="AI116" s="812"/>
      <c r="AJ116" s="813"/>
      <c r="AK116" s="814">
        <v>226</v>
      </c>
      <c r="AL116" s="812"/>
      <c r="AM116" s="812"/>
      <c r="AN116" s="812"/>
      <c r="AO116" s="813"/>
      <c r="AP116" s="856">
        <v>0</v>
      </c>
      <c r="AQ116" s="857"/>
      <c r="AR116" s="857"/>
      <c r="AS116" s="857"/>
      <c r="AT116" s="858"/>
      <c r="AU116" s="964"/>
      <c r="AV116" s="965"/>
      <c r="AW116" s="965"/>
      <c r="AX116" s="965"/>
      <c r="AY116" s="965"/>
      <c r="AZ116" s="941" t="s">
        <v>468</v>
      </c>
      <c r="BA116" s="942"/>
      <c r="BB116" s="942"/>
      <c r="BC116" s="942"/>
      <c r="BD116" s="942"/>
      <c r="BE116" s="942"/>
      <c r="BF116" s="942"/>
      <c r="BG116" s="942"/>
      <c r="BH116" s="942"/>
      <c r="BI116" s="942"/>
      <c r="BJ116" s="942"/>
      <c r="BK116" s="942"/>
      <c r="BL116" s="942"/>
      <c r="BM116" s="942"/>
      <c r="BN116" s="942"/>
      <c r="BO116" s="942"/>
      <c r="BP116" s="943"/>
      <c r="BQ116" s="848" t="s">
        <v>465</v>
      </c>
      <c r="BR116" s="849"/>
      <c r="BS116" s="849"/>
      <c r="BT116" s="849"/>
      <c r="BU116" s="849"/>
      <c r="BV116" s="849" t="s">
        <v>132</v>
      </c>
      <c r="BW116" s="849"/>
      <c r="BX116" s="849"/>
      <c r="BY116" s="849"/>
      <c r="BZ116" s="849"/>
      <c r="CA116" s="849" t="s">
        <v>132</v>
      </c>
      <c r="CB116" s="849"/>
      <c r="CC116" s="849"/>
      <c r="CD116" s="849"/>
      <c r="CE116" s="849"/>
      <c r="CF116" s="907" t="s">
        <v>446</v>
      </c>
      <c r="CG116" s="908"/>
      <c r="CH116" s="908"/>
      <c r="CI116" s="908"/>
      <c r="CJ116" s="908"/>
      <c r="CK116" s="959"/>
      <c r="CL116" s="853"/>
      <c r="CM116" s="847" t="s">
        <v>469</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462</v>
      </c>
      <c r="DH116" s="812"/>
      <c r="DI116" s="812"/>
      <c r="DJ116" s="812"/>
      <c r="DK116" s="813"/>
      <c r="DL116" s="814" t="s">
        <v>446</v>
      </c>
      <c r="DM116" s="812"/>
      <c r="DN116" s="812"/>
      <c r="DO116" s="812"/>
      <c r="DP116" s="813"/>
      <c r="DQ116" s="814" t="s">
        <v>446</v>
      </c>
      <c r="DR116" s="812"/>
      <c r="DS116" s="812"/>
      <c r="DT116" s="812"/>
      <c r="DU116" s="813"/>
      <c r="DV116" s="856" t="s">
        <v>132</v>
      </c>
      <c r="DW116" s="857"/>
      <c r="DX116" s="857"/>
      <c r="DY116" s="857"/>
      <c r="DZ116" s="858"/>
    </row>
    <row r="117" spans="1:130" s="215" customFormat="1" ht="26.25" customHeight="1" x14ac:dyDescent="0.15">
      <c r="A117" s="927" t="s">
        <v>194</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470</v>
      </c>
      <c r="Z117" s="929"/>
      <c r="AA117" s="934">
        <v>1039555</v>
      </c>
      <c r="AB117" s="935"/>
      <c r="AC117" s="935"/>
      <c r="AD117" s="935"/>
      <c r="AE117" s="936"/>
      <c r="AF117" s="937">
        <v>1029621</v>
      </c>
      <c r="AG117" s="935"/>
      <c r="AH117" s="935"/>
      <c r="AI117" s="935"/>
      <c r="AJ117" s="936"/>
      <c r="AK117" s="937">
        <v>1086370</v>
      </c>
      <c r="AL117" s="935"/>
      <c r="AM117" s="935"/>
      <c r="AN117" s="935"/>
      <c r="AO117" s="936"/>
      <c r="AP117" s="938"/>
      <c r="AQ117" s="939"/>
      <c r="AR117" s="939"/>
      <c r="AS117" s="939"/>
      <c r="AT117" s="940"/>
      <c r="AU117" s="964"/>
      <c r="AV117" s="965"/>
      <c r="AW117" s="965"/>
      <c r="AX117" s="965"/>
      <c r="AY117" s="965"/>
      <c r="AZ117" s="895" t="s">
        <v>471</v>
      </c>
      <c r="BA117" s="896"/>
      <c r="BB117" s="896"/>
      <c r="BC117" s="896"/>
      <c r="BD117" s="896"/>
      <c r="BE117" s="896"/>
      <c r="BF117" s="896"/>
      <c r="BG117" s="896"/>
      <c r="BH117" s="896"/>
      <c r="BI117" s="896"/>
      <c r="BJ117" s="896"/>
      <c r="BK117" s="896"/>
      <c r="BL117" s="896"/>
      <c r="BM117" s="896"/>
      <c r="BN117" s="896"/>
      <c r="BO117" s="896"/>
      <c r="BP117" s="897"/>
      <c r="BQ117" s="848" t="s">
        <v>132</v>
      </c>
      <c r="BR117" s="849"/>
      <c r="BS117" s="849"/>
      <c r="BT117" s="849"/>
      <c r="BU117" s="849"/>
      <c r="BV117" s="849" t="s">
        <v>132</v>
      </c>
      <c r="BW117" s="849"/>
      <c r="BX117" s="849"/>
      <c r="BY117" s="849"/>
      <c r="BZ117" s="849"/>
      <c r="CA117" s="849" t="s">
        <v>446</v>
      </c>
      <c r="CB117" s="849"/>
      <c r="CC117" s="849"/>
      <c r="CD117" s="849"/>
      <c r="CE117" s="849"/>
      <c r="CF117" s="907" t="s">
        <v>132</v>
      </c>
      <c r="CG117" s="908"/>
      <c r="CH117" s="908"/>
      <c r="CI117" s="908"/>
      <c r="CJ117" s="908"/>
      <c r="CK117" s="959"/>
      <c r="CL117" s="853"/>
      <c r="CM117" s="847" t="s">
        <v>472</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132</v>
      </c>
      <c r="DH117" s="812"/>
      <c r="DI117" s="812"/>
      <c r="DJ117" s="812"/>
      <c r="DK117" s="813"/>
      <c r="DL117" s="814" t="s">
        <v>446</v>
      </c>
      <c r="DM117" s="812"/>
      <c r="DN117" s="812"/>
      <c r="DO117" s="812"/>
      <c r="DP117" s="813"/>
      <c r="DQ117" s="814" t="s">
        <v>132</v>
      </c>
      <c r="DR117" s="812"/>
      <c r="DS117" s="812"/>
      <c r="DT117" s="812"/>
      <c r="DU117" s="813"/>
      <c r="DV117" s="856" t="s">
        <v>132</v>
      </c>
      <c r="DW117" s="857"/>
      <c r="DX117" s="857"/>
      <c r="DY117" s="857"/>
      <c r="DZ117" s="858"/>
    </row>
    <row r="118" spans="1:130" s="215" customFormat="1" ht="26.25" customHeight="1" x14ac:dyDescent="0.15">
      <c r="A118" s="927" t="s">
        <v>441</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438</v>
      </c>
      <c r="AB118" s="928"/>
      <c r="AC118" s="928"/>
      <c r="AD118" s="928"/>
      <c r="AE118" s="929"/>
      <c r="AF118" s="930" t="s">
        <v>439</v>
      </c>
      <c r="AG118" s="928"/>
      <c r="AH118" s="928"/>
      <c r="AI118" s="928"/>
      <c r="AJ118" s="929"/>
      <c r="AK118" s="930" t="s">
        <v>312</v>
      </c>
      <c r="AL118" s="928"/>
      <c r="AM118" s="928"/>
      <c r="AN118" s="928"/>
      <c r="AO118" s="929"/>
      <c r="AP118" s="931" t="s">
        <v>440</v>
      </c>
      <c r="AQ118" s="932"/>
      <c r="AR118" s="932"/>
      <c r="AS118" s="932"/>
      <c r="AT118" s="933"/>
      <c r="AU118" s="964"/>
      <c r="AV118" s="965"/>
      <c r="AW118" s="965"/>
      <c r="AX118" s="965"/>
      <c r="AY118" s="965"/>
      <c r="AZ118" s="870" t="s">
        <v>473</v>
      </c>
      <c r="BA118" s="871"/>
      <c r="BB118" s="871"/>
      <c r="BC118" s="871"/>
      <c r="BD118" s="871"/>
      <c r="BE118" s="871"/>
      <c r="BF118" s="871"/>
      <c r="BG118" s="871"/>
      <c r="BH118" s="871"/>
      <c r="BI118" s="871"/>
      <c r="BJ118" s="871"/>
      <c r="BK118" s="871"/>
      <c r="BL118" s="871"/>
      <c r="BM118" s="871"/>
      <c r="BN118" s="871"/>
      <c r="BO118" s="871"/>
      <c r="BP118" s="872"/>
      <c r="BQ118" s="911" t="s">
        <v>446</v>
      </c>
      <c r="BR118" s="877"/>
      <c r="BS118" s="877"/>
      <c r="BT118" s="877"/>
      <c r="BU118" s="877"/>
      <c r="BV118" s="877" t="s">
        <v>132</v>
      </c>
      <c r="BW118" s="877"/>
      <c r="BX118" s="877"/>
      <c r="BY118" s="877"/>
      <c r="BZ118" s="877"/>
      <c r="CA118" s="877" t="s">
        <v>132</v>
      </c>
      <c r="CB118" s="877"/>
      <c r="CC118" s="877"/>
      <c r="CD118" s="877"/>
      <c r="CE118" s="877"/>
      <c r="CF118" s="907" t="s">
        <v>132</v>
      </c>
      <c r="CG118" s="908"/>
      <c r="CH118" s="908"/>
      <c r="CI118" s="908"/>
      <c r="CJ118" s="908"/>
      <c r="CK118" s="959"/>
      <c r="CL118" s="853"/>
      <c r="CM118" s="847" t="s">
        <v>474</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446</v>
      </c>
      <c r="DH118" s="812"/>
      <c r="DI118" s="812"/>
      <c r="DJ118" s="812"/>
      <c r="DK118" s="813"/>
      <c r="DL118" s="814" t="s">
        <v>132</v>
      </c>
      <c r="DM118" s="812"/>
      <c r="DN118" s="812"/>
      <c r="DO118" s="812"/>
      <c r="DP118" s="813"/>
      <c r="DQ118" s="814" t="s">
        <v>132</v>
      </c>
      <c r="DR118" s="812"/>
      <c r="DS118" s="812"/>
      <c r="DT118" s="812"/>
      <c r="DU118" s="813"/>
      <c r="DV118" s="856" t="s">
        <v>447</v>
      </c>
      <c r="DW118" s="857"/>
      <c r="DX118" s="857"/>
      <c r="DY118" s="857"/>
      <c r="DZ118" s="858"/>
    </row>
    <row r="119" spans="1:130" s="215" customFormat="1" ht="26.25" customHeight="1" x14ac:dyDescent="0.15">
      <c r="A119" s="850" t="s">
        <v>444</v>
      </c>
      <c r="B119" s="851"/>
      <c r="C119" s="892" t="s">
        <v>445</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462</v>
      </c>
      <c r="AB119" s="921"/>
      <c r="AC119" s="921"/>
      <c r="AD119" s="921"/>
      <c r="AE119" s="922"/>
      <c r="AF119" s="923" t="s">
        <v>132</v>
      </c>
      <c r="AG119" s="921"/>
      <c r="AH119" s="921"/>
      <c r="AI119" s="921"/>
      <c r="AJ119" s="922"/>
      <c r="AK119" s="923" t="s">
        <v>446</v>
      </c>
      <c r="AL119" s="921"/>
      <c r="AM119" s="921"/>
      <c r="AN119" s="921"/>
      <c r="AO119" s="922"/>
      <c r="AP119" s="924" t="s">
        <v>446</v>
      </c>
      <c r="AQ119" s="925"/>
      <c r="AR119" s="925"/>
      <c r="AS119" s="925"/>
      <c r="AT119" s="926"/>
      <c r="AU119" s="966"/>
      <c r="AV119" s="967"/>
      <c r="AW119" s="967"/>
      <c r="AX119" s="967"/>
      <c r="AY119" s="967"/>
      <c r="AZ119" s="236" t="s">
        <v>194</v>
      </c>
      <c r="BA119" s="236"/>
      <c r="BB119" s="236"/>
      <c r="BC119" s="236"/>
      <c r="BD119" s="236"/>
      <c r="BE119" s="236"/>
      <c r="BF119" s="236"/>
      <c r="BG119" s="236"/>
      <c r="BH119" s="236"/>
      <c r="BI119" s="236"/>
      <c r="BJ119" s="236"/>
      <c r="BK119" s="236"/>
      <c r="BL119" s="236"/>
      <c r="BM119" s="236"/>
      <c r="BN119" s="236"/>
      <c r="BO119" s="909" t="s">
        <v>475</v>
      </c>
      <c r="BP119" s="910"/>
      <c r="BQ119" s="911">
        <v>10310394</v>
      </c>
      <c r="BR119" s="877"/>
      <c r="BS119" s="877"/>
      <c r="BT119" s="877"/>
      <c r="BU119" s="877"/>
      <c r="BV119" s="877">
        <v>10075998</v>
      </c>
      <c r="BW119" s="877"/>
      <c r="BX119" s="877"/>
      <c r="BY119" s="877"/>
      <c r="BZ119" s="877"/>
      <c r="CA119" s="877">
        <v>9725340</v>
      </c>
      <c r="CB119" s="877"/>
      <c r="CC119" s="877"/>
      <c r="CD119" s="877"/>
      <c r="CE119" s="877"/>
      <c r="CF119" s="780"/>
      <c r="CG119" s="781"/>
      <c r="CH119" s="781"/>
      <c r="CI119" s="781"/>
      <c r="CJ119" s="866"/>
      <c r="CK119" s="960"/>
      <c r="CL119" s="855"/>
      <c r="CM119" s="870" t="s">
        <v>476</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41377</v>
      </c>
      <c r="DH119" s="796"/>
      <c r="DI119" s="796"/>
      <c r="DJ119" s="796"/>
      <c r="DK119" s="797"/>
      <c r="DL119" s="798">
        <v>24991</v>
      </c>
      <c r="DM119" s="796"/>
      <c r="DN119" s="796"/>
      <c r="DO119" s="796"/>
      <c r="DP119" s="797"/>
      <c r="DQ119" s="798">
        <v>175664</v>
      </c>
      <c r="DR119" s="796"/>
      <c r="DS119" s="796"/>
      <c r="DT119" s="796"/>
      <c r="DU119" s="797"/>
      <c r="DV119" s="880">
        <v>5.4</v>
      </c>
      <c r="DW119" s="881"/>
      <c r="DX119" s="881"/>
      <c r="DY119" s="881"/>
      <c r="DZ119" s="882"/>
    </row>
    <row r="120" spans="1:130" s="215" customFormat="1" ht="26.25" customHeight="1" x14ac:dyDescent="0.15">
      <c r="A120" s="852"/>
      <c r="B120" s="853"/>
      <c r="C120" s="847" t="s">
        <v>450</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446</v>
      </c>
      <c r="AB120" s="812"/>
      <c r="AC120" s="812"/>
      <c r="AD120" s="812"/>
      <c r="AE120" s="813"/>
      <c r="AF120" s="814" t="s">
        <v>132</v>
      </c>
      <c r="AG120" s="812"/>
      <c r="AH120" s="812"/>
      <c r="AI120" s="812"/>
      <c r="AJ120" s="813"/>
      <c r="AK120" s="814" t="s">
        <v>446</v>
      </c>
      <c r="AL120" s="812"/>
      <c r="AM120" s="812"/>
      <c r="AN120" s="812"/>
      <c r="AO120" s="813"/>
      <c r="AP120" s="856" t="s">
        <v>447</v>
      </c>
      <c r="AQ120" s="857"/>
      <c r="AR120" s="857"/>
      <c r="AS120" s="857"/>
      <c r="AT120" s="858"/>
      <c r="AU120" s="912" t="s">
        <v>477</v>
      </c>
      <c r="AV120" s="913"/>
      <c r="AW120" s="913"/>
      <c r="AX120" s="913"/>
      <c r="AY120" s="914"/>
      <c r="AZ120" s="892" t="s">
        <v>478</v>
      </c>
      <c r="BA120" s="840"/>
      <c r="BB120" s="840"/>
      <c r="BC120" s="840"/>
      <c r="BD120" s="840"/>
      <c r="BE120" s="840"/>
      <c r="BF120" s="840"/>
      <c r="BG120" s="840"/>
      <c r="BH120" s="840"/>
      <c r="BI120" s="840"/>
      <c r="BJ120" s="840"/>
      <c r="BK120" s="840"/>
      <c r="BL120" s="840"/>
      <c r="BM120" s="840"/>
      <c r="BN120" s="840"/>
      <c r="BO120" s="840"/>
      <c r="BP120" s="841"/>
      <c r="BQ120" s="893">
        <v>1838365</v>
      </c>
      <c r="BR120" s="874"/>
      <c r="BS120" s="874"/>
      <c r="BT120" s="874"/>
      <c r="BU120" s="874"/>
      <c r="BV120" s="874">
        <v>2066964</v>
      </c>
      <c r="BW120" s="874"/>
      <c r="BX120" s="874"/>
      <c r="BY120" s="874"/>
      <c r="BZ120" s="874"/>
      <c r="CA120" s="874">
        <v>2496497</v>
      </c>
      <c r="CB120" s="874"/>
      <c r="CC120" s="874"/>
      <c r="CD120" s="874"/>
      <c r="CE120" s="874"/>
      <c r="CF120" s="898">
        <v>76.3</v>
      </c>
      <c r="CG120" s="899"/>
      <c r="CH120" s="899"/>
      <c r="CI120" s="899"/>
      <c r="CJ120" s="899"/>
      <c r="CK120" s="900" t="s">
        <v>479</v>
      </c>
      <c r="CL120" s="884"/>
      <c r="CM120" s="884"/>
      <c r="CN120" s="884"/>
      <c r="CO120" s="885"/>
      <c r="CP120" s="904" t="s">
        <v>414</v>
      </c>
      <c r="CQ120" s="905"/>
      <c r="CR120" s="905"/>
      <c r="CS120" s="905"/>
      <c r="CT120" s="905"/>
      <c r="CU120" s="905"/>
      <c r="CV120" s="905"/>
      <c r="CW120" s="905"/>
      <c r="CX120" s="905"/>
      <c r="CY120" s="905"/>
      <c r="CZ120" s="905"/>
      <c r="DA120" s="905"/>
      <c r="DB120" s="905"/>
      <c r="DC120" s="905"/>
      <c r="DD120" s="905"/>
      <c r="DE120" s="905"/>
      <c r="DF120" s="906"/>
      <c r="DG120" s="893">
        <v>2663887</v>
      </c>
      <c r="DH120" s="874"/>
      <c r="DI120" s="874"/>
      <c r="DJ120" s="874"/>
      <c r="DK120" s="874"/>
      <c r="DL120" s="874">
        <v>2558235</v>
      </c>
      <c r="DM120" s="874"/>
      <c r="DN120" s="874"/>
      <c r="DO120" s="874"/>
      <c r="DP120" s="874"/>
      <c r="DQ120" s="874">
        <v>2429464</v>
      </c>
      <c r="DR120" s="874"/>
      <c r="DS120" s="874"/>
      <c r="DT120" s="874"/>
      <c r="DU120" s="874"/>
      <c r="DV120" s="875">
        <v>74.3</v>
      </c>
      <c r="DW120" s="875"/>
      <c r="DX120" s="875"/>
      <c r="DY120" s="875"/>
      <c r="DZ120" s="876"/>
    </row>
    <row r="121" spans="1:130" s="215" customFormat="1" ht="26.25" customHeight="1" x14ac:dyDescent="0.15">
      <c r="A121" s="852"/>
      <c r="B121" s="853"/>
      <c r="C121" s="895" t="s">
        <v>480</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132</v>
      </c>
      <c r="AB121" s="812"/>
      <c r="AC121" s="812"/>
      <c r="AD121" s="812"/>
      <c r="AE121" s="813"/>
      <c r="AF121" s="814" t="s">
        <v>481</v>
      </c>
      <c r="AG121" s="812"/>
      <c r="AH121" s="812"/>
      <c r="AI121" s="812"/>
      <c r="AJ121" s="813"/>
      <c r="AK121" s="814" t="s">
        <v>132</v>
      </c>
      <c r="AL121" s="812"/>
      <c r="AM121" s="812"/>
      <c r="AN121" s="812"/>
      <c r="AO121" s="813"/>
      <c r="AP121" s="856" t="s">
        <v>132</v>
      </c>
      <c r="AQ121" s="857"/>
      <c r="AR121" s="857"/>
      <c r="AS121" s="857"/>
      <c r="AT121" s="858"/>
      <c r="AU121" s="915"/>
      <c r="AV121" s="916"/>
      <c r="AW121" s="916"/>
      <c r="AX121" s="916"/>
      <c r="AY121" s="917"/>
      <c r="AZ121" s="847" t="s">
        <v>482</v>
      </c>
      <c r="BA121" s="784"/>
      <c r="BB121" s="784"/>
      <c r="BC121" s="784"/>
      <c r="BD121" s="784"/>
      <c r="BE121" s="784"/>
      <c r="BF121" s="784"/>
      <c r="BG121" s="784"/>
      <c r="BH121" s="784"/>
      <c r="BI121" s="784"/>
      <c r="BJ121" s="784"/>
      <c r="BK121" s="784"/>
      <c r="BL121" s="784"/>
      <c r="BM121" s="784"/>
      <c r="BN121" s="784"/>
      <c r="BO121" s="784"/>
      <c r="BP121" s="785"/>
      <c r="BQ121" s="848">
        <v>13258</v>
      </c>
      <c r="BR121" s="849"/>
      <c r="BS121" s="849"/>
      <c r="BT121" s="849"/>
      <c r="BU121" s="849"/>
      <c r="BV121" s="849">
        <v>86885</v>
      </c>
      <c r="BW121" s="849"/>
      <c r="BX121" s="849"/>
      <c r="BY121" s="849"/>
      <c r="BZ121" s="849"/>
      <c r="CA121" s="849">
        <v>71505</v>
      </c>
      <c r="CB121" s="849"/>
      <c r="CC121" s="849"/>
      <c r="CD121" s="849"/>
      <c r="CE121" s="849"/>
      <c r="CF121" s="907">
        <v>2.2000000000000002</v>
      </c>
      <c r="CG121" s="908"/>
      <c r="CH121" s="908"/>
      <c r="CI121" s="908"/>
      <c r="CJ121" s="908"/>
      <c r="CK121" s="901"/>
      <c r="CL121" s="887"/>
      <c r="CM121" s="887"/>
      <c r="CN121" s="887"/>
      <c r="CO121" s="888"/>
      <c r="CP121" s="867" t="s">
        <v>412</v>
      </c>
      <c r="CQ121" s="868"/>
      <c r="CR121" s="868"/>
      <c r="CS121" s="868"/>
      <c r="CT121" s="868"/>
      <c r="CU121" s="868"/>
      <c r="CV121" s="868"/>
      <c r="CW121" s="868"/>
      <c r="CX121" s="868"/>
      <c r="CY121" s="868"/>
      <c r="CZ121" s="868"/>
      <c r="DA121" s="868"/>
      <c r="DB121" s="868"/>
      <c r="DC121" s="868"/>
      <c r="DD121" s="868"/>
      <c r="DE121" s="868"/>
      <c r="DF121" s="869"/>
      <c r="DG121" s="848">
        <v>32588</v>
      </c>
      <c r="DH121" s="849"/>
      <c r="DI121" s="849"/>
      <c r="DJ121" s="849"/>
      <c r="DK121" s="849"/>
      <c r="DL121" s="849">
        <v>24471</v>
      </c>
      <c r="DM121" s="849"/>
      <c r="DN121" s="849"/>
      <c r="DO121" s="849"/>
      <c r="DP121" s="849"/>
      <c r="DQ121" s="849">
        <v>18639</v>
      </c>
      <c r="DR121" s="849"/>
      <c r="DS121" s="849"/>
      <c r="DT121" s="849"/>
      <c r="DU121" s="849"/>
      <c r="DV121" s="826">
        <v>0.6</v>
      </c>
      <c r="DW121" s="826"/>
      <c r="DX121" s="826"/>
      <c r="DY121" s="826"/>
      <c r="DZ121" s="827"/>
    </row>
    <row r="122" spans="1:130" s="215" customFormat="1" ht="26.25" customHeight="1" x14ac:dyDescent="0.15">
      <c r="A122" s="852"/>
      <c r="B122" s="853"/>
      <c r="C122" s="847" t="s">
        <v>461</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132</v>
      </c>
      <c r="AB122" s="812"/>
      <c r="AC122" s="812"/>
      <c r="AD122" s="812"/>
      <c r="AE122" s="813"/>
      <c r="AF122" s="814" t="s">
        <v>132</v>
      </c>
      <c r="AG122" s="812"/>
      <c r="AH122" s="812"/>
      <c r="AI122" s="812"/>
      <c r="AJ122" s="813"/>
      <c r="AK122" s="814" t="s">
        <v>446</v>
      </c>
      <c r="AL122" s="812"/>
      <c r="AM122" s="812"/>
      <c r="AN122" s="812"/>
      <c r="AO122" s="813"/>
      <c r="AP122" s="856" t="s">
        <v>132</v>
      </c>
      <c r="AQ122" s="857"/>
      <c r="AR122" s="857"/>
      <c r="AS122" s="857"/>
      <c r="AT122" s="858"/>
      <c r="AU122" s="915"/>
      <c r="AV122" s="916"/>
      <c r="AW122" s="916"/>
      <c r="AX122" s="916"/>
      <c r="AY122" s="917"/>
      <c r="AZ122" s="870" t="s">
        <v>483</v>
      </c>
      <c r="BA122" s="871"/>
      <c r="BB122" s="871"/>
      <c r="BC122" s="871"/>
      <c r="BD122" s="871"/>
      <c r="BE122" s="871"/>
      <c r="BF122" s="871"/>
      <c r="BG122" s="871"/>
      <c r="BH122" s="871"/>
      <c r="BI122" s="871"/>
      <c r="BJ122" s="871"/>
      <c r="BK122" s="871"/>
      <c r="BL122" s="871"/>
      <c r="BM122" s="871"/>
      <c r="BN122" s="871"/>
      <c r="BO122" s="871"/>
      <c r="BP122" s="872"/>
      <c r="BQ122" s="911">
        <v>6451013</v>
      </c>
      <c r="BR122" s="877"/>
      <c r="BS122" s="877"/>
      <c r="BT122" s="877"/>
      <c r="BU122" s="877"/>
      <c r="BV122" s="877">
        <v>6025383</v>
      </c>
      <c r="BW122" s="877"/>
      <c r="BX122" s="877"/>
      <c r="BY122" s="877"/>
      <c r="BZ122" s="877"/>
      <c r="CA122" s="877">
        <v>5847813</v>
      </c>
      <c r="CB122" s="877"/>
      <c r="CC122" s="877"/>
      <c r="CD122" s="877"/>
      <c r="CE122" s="877"/>
      <c r="CF122" s="878">
        <v>178.8</v>
      </c>
      <c r="CG122" s="879"/>
      <c r="CH122" s="879"/>
      <c r="CI122" s="879"/>
      <c r="CJ122" s="879"/>
      <c r="CK122" s="901"/>
      <c r="CL122" s="887"/>
      <c r="CM122" s="887"/>
      <c r="CN122" s="887"/>
      <c r="CO122" s="888"/>
      <c r="CP122" s="867" t="s">
        <v>484</v>
      </c>
      <c r="CQ122" s="868"/>
      <c r="CR122" s="868"/>
      <c r="CS122" s="868"/>
      <c r="CT122" s="868"/>
      <c r="CU122" s="868"/>
      <c r="CV122" s="868"/>
      <c r="CW122" s="868"/>
      <c r="CX122" s="868"/>
      <c r="CY122" s="868"/>
      <c r="CZ122" s="868"/>
      <c r="DA122" s="868"/>
      <c r="DB122" s="868"/>
      <c r="DC122" s="868"/>
      <c r="DD122" s="868"/>
      <c r="DE122" s="868"/>
      <c r="DF122" s="869"/>
      <c r="DG122" s="848">
        <v>18791</v>
      </c>
      <c r="DH122" s="849"/>
      <c r="DI122" s="849"/>
      <c r="DJ122" s="849"/>
      <c r="DK122" s="849"/>
      <c r="DL122" s="849">
        <v>17415</v>
      </c>
      <c r="DM122" s="849"/>
      <c r="DN122" s="849"/>
      <c r="DO122" s="849"/>
      <c r="DP122" s="849"/>
      <c r="DQ122" s="849">
        <v>15985</v>
      </c>
      <c r="DR122" s="849"/>
      <c r="DS122" s="849"/>
      <c r="DT122" s="849"/>
      <c r="DU122" s="849"/>
      <c r="DV122" s="826">
        <v>0.5</v>
      </c>
      <c r="DW122" s="826"/>
      <c r="DX122" s="826"/>
      <c r="DY122" s="826"/>
      <c r="DZ122" s="827"/>
    </row>
    <row r="123" spans="1:130" s="215" customFormat="1" ht="26.25" customHeight="1" x14ac:dyDescent="0.15">
      <c r="A123" s="852"/>
      <c r="B123" s="853"/>
      <c r="C123" s="847" t="s">
        <v>469</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132</v>
      </c>
      <c r="AB123" s="812"/>
      <c r="AC123" s="812"/>
      <c r="AD123" s="812"/>
      <c r="AE123" s="813"/>
      <c r="AF123" s="814" t="s">
        <v>446</v>
      </c>
      <c r="AG123" s="812"/>
      <c r="AH123" s="812"/>
      <c r="AI123" s="812"/>
      <c r="AJ123" s="813"/>
      <c r="AK123" s="814" t="s">
        <v>481</v>
      </c>
      <c r="AL123" s="812"/>
      <c r="AM123" s="812"/>
      <c r="AN123" s="812"/>
      <c r="AO123" s="813"/>
      <c r="AP123" s="856" t="s">
        <v>132</v>
      </c>
      <c r="AQ123" s="857"/>
      <c r="AR123" s="857"/>
      <c r="AS123" s="857"/>
      <c r="AT123" s="858"/>
      <c r="AU123" s="918"/>
      <c r="AV123" s="919"/>
      <c r="AW123" s="919"/>
      <c r="AX123" s="919"/>
      <c r="AY123" s="919"/>
      <c r="AZ123" s="236" t="s">
        <v>194</v>
      </c>
      <c r="BA123" s="236"/>
      <c r="BB123" s="236"/>
      <c r="BC123" s="236"/>
      <c r="BD123" s="236"/>
      <c r="BE123" s="236"/>
      <c r="BF123" s="236"/>
      <c r="BG123" s="236"/>
      <c r="BH123" s="236"/>
      <c r="BI123" s="236"/>
      <c r="BJ123" s="236"/>
      <c r="BK123" s="236"/>
      <c r="BL123" s="236"/>
      <c r="BM123" s="236"/>
      <c r="BN123" s="236"/>
      <c r="BO123" s="909" t="s">
        <v>485</v>
      </c>
      <c r="BP123" s="910"/>
      <c r="BQ123" s="864">
        <v>8302636</v>
      </c>
      <c r="BR123" s="865"/>
      <c r="BS123" s="865"/>
      <c r="BT123" s="865"/>
      <c r="BU123" s="865"/>
      <c r="BV123" s="865">
        <v>8179232</v>
      </c>
      <c r="BW123" s="865"/>
      <c r="BX123" s="865"/>
      <c r="BY123" s="865"/>
      <c r="BZ123" s="865"/>
      <c r="CA123" s="865">
        <v>8415815</v>
      </c>
      <c r="CB123" s="865"/>
      <c r="CC123" s="865"/>
      <c r="CD123" s="865"/>
      <c r="CE123" s="865"/>
      <c r="CF123" s="780"/>
      <c r="CG123" s="781"/>
      <c r="CH123" s="781"/>
      <c r="CI123" s="781"/>
      <c r="CJ123" s="866"/>
      <c r="CK123" s="901"/>
      <c r="CL123" s="887"/>
      <c r="CM123" s="887"/>
      <c r="CN123" s="887"/>
      <c r="CO123" s="888"/>
      <c r="CP123" s="867" t="s">
        <v>411</v>
      </c>
      <c r="CQ123" s="868"/>
      <c r="CR123" s="868"/>
      <c r="CS123" s="868"/>
      <c r="CT123" s="868"/>
      <c r="CU123" s="868"/>
      <c r="CV123" s="868"/>
      <c r="CW123" s="868"/>
      <c r="CX123" s="868"/>
      <c r="CY123" s="868"/>
      <c r="CZ123" s="868"/>
      <c r="DA123" s="868"/>
      <c r="DB123" s="868"/>
      <c r="DC123" s="868"/>
      <c r="DD123" s="868"/>
      <c r="DE123" s="868"/>
      <c r="DF123" s="869"/>
      <c r="DG123" s="811" t="s">
        <v>455</v>
      </c>
      <c r="DH123" s="812"/>
      <c r="DI123" s="812"/>
      <c r="DJ123" s="812"/>
      <c r="DK123" s="813"/>
      <c r="DL123" s="814" t="s">
        <v>446</v>
      </c>
      <c r="DM123" s="812"/>
      <c r="DN123" s="812"/>
      <c r="DO123" s="812"/>
      <c r="DP123" s="813"/>
      <c r="DQ123" s="814" t="s">
        <v>446</v>
      </c>
      <c r="DR123" s="812"/>
      <c r="DS123" s="812"/>
      <c r="DT123" s="812"/>
      <c r="DU123" s="813"/>
      <c r="DV123" s="856" t="s">
        <v>447</v>
      </c>
      <c r="DW123" s="857"/>
      <c r="DX123" s="857"/>
      <c r="DY123" s="857"/>
      <c r="DZ123" s="858"/>
    </row>
    <row r="124" spans="1:130" s="215" customFormat="1" ht="26.25" customHeight="1" thickBot="1" x14ac:dyDescent="0.2">
      <c r="A124" s="852"/>
      <c r="B124" s="853"/>
      <c r="C124" s="847" t="s">
        <v>472</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446</v>
      </c>
      <c r="AB124" s="812"/>
      <c r="AC124" s="812"/>
      <c r="AD124" s="812"/>
      <c r="AE124" s="813"/>
      <c r="AF124" s="814" t="s">
        <v>132</v>
      </c>
      <c r="AG124" s="812"/>
      <c r="AH124" s="812"/>
      <c r="AI124" s="812"/>
      <c r="AJ124" s="813"/>
      <c r="AK124" s="814" t="s">
        <v>447</v>
      </c>
      <c r="AL124" s="812"/>
      <c r="AM124" s="812"/>
      <c r="AN124" s="812"/>
      <c r="AO124" s="813"/>
      <c r="AP124" s="856" t="s">
        <v>446</v>
      </c>
      <c r="AQ124" s="857"/>
      <c r="AR124" s="857"/>
      <c r="AS124" s="857"/>
      <c r="AT124" s="858"/>
      <c r="AU124" s="859" t="s">
        <v>486</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70.7</v>
      </c>
      <c r="BR124" s="863"/>
      <c r="BS124" s="863"/>
      <c r="BT124" s="863"/>
      <c r="BU124" s="863"/>
      <c r="BV124" s="863">
        <v>63.8</v>
      </c>
      <c r="BW124" s="863"/>
      <c r="BX124" s="863"/>
      <c r="BY124" s="863"/>
      <c r="BZ124" s="863"/>
      <c r="CA124" s="863">
        <v>40</v>
      </c>
      <c r="CB124" s="863"/>
      <c r="CC124" s="863"/>
      <c r="CD124" s="863"/>
      <c r="CE124" s="863"/>
      <c r="CF124" s="758"/>
      <c r="CG124" s="759"/>
      <c r="CH124" s="759"/>
      <c r="CI124" s="759"/>
      <c r="CJ124" s="894"/>
      <c r="CK124" s="902"/>
      <c r="CL124" s="902"/>
      <c r="CM124" s="902"/>
      <c r="CN124" s="902"/>
      <c r="CO124" s="903"/>
      <c r="CP124" s="867" t="s">
        <v>487</v>
      </c>
      <c r="CQ124" s="868"/>
      <c r="CR124" s="868"/>
      <c r="CS124" s="868"/>
      <c r="CT124" s="868"/>
      <c r="CU124" s="868"/>
      <c r="CV124" s="868"/>
      <c r="CW124" s="868"/>
      <c r="CX124" s="868"/>
      <c r="CY124" s="868"/>
      <c r="CZ124" s="868"/>
      <c r="DA124" s="868"/>
      <c r="DB124" s="868"/>
      <c r="DC124" s="868"/>
      <c r="DD124" s="868"/>
      <c r="DE124" s="868"/>
      <c r="DF124" s="869"/>
      <c r="DG124" s="795" t="s">
        <v>132</v>
      </c>
      <c r="DH124" s="796"/>
      <c r="DI124" s="796"/>
      <c r="DJ124" s="796"/>
      <c r="DK124" s="797"/>
      <c r="DL124" s="798" t="s">
        <v>455</v>
      </c>
      <c r="DM124" s="796"/>
      <c r="DN124" s="796"/>
      <c r="DO124" s="796"/>
      <c r="DP124" s="797"/>
      <c r="DQ124" s="798" t="s">
        <v>132</v>
      </c>
      <c r="DR124" s="796"/>
      <c r="DS124" s="796"/>
      <c r="DT124" s="796"/>
      <c r="DU124" s="797"/>
      <c r="DV124" s="880" t="s">
        <v>481</v>
      </c>
      <c r="DW124" s="881"/>
      <c r="DX124" s="881"/>
      <c r="DY124" s="881"/>
      <c r="DZ124" s="882"/>
    </row>
    <row r="125" spans="1:130" s="215" customFormat="1" ht="26.25" customHeight="1" x14ac:dyDescent="0.15">
      <c r="A125" s="852"/>
      <c r="B125" s="853"/>
      <c r="C125" s="847" t="s">
        <v>474</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132</v>
      </c>
      <c r="AB125" s="812"/>
      <c r="AC125" s="812"/>
      <c r="AD125" s="812"/>
      <c r="AE125" s="813"/>
      <c r="AF125" s="814" t="s">
        <v>132</v>
      </c>
      <c r="AG125" s="812"/>
      <c r="AH125" s="812"/>
      <c r="AI125" s="812"/>
      <c r="AJ125" s="813"/>
      <c r="AK125" s="814" t="s">
        <v>132</v>
      </c>
      <c r="AL125" s="812"/>
      <c r="AM125" s="812"/>
      <c r="AN125" s="812"/>
      <c r="AO125" s="813"/>
      <c r="AP125" s="856" t="s">
        <v>481</v>
      </c>
      <c r="AQ125" s="857"/>
      <c r="AR125" s="857"/>
      <c r="AS125" s="857"/>
      <c r="AT125" s="858"/>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83" t="s">
        <v>488</v>
      </c>
      <c r="CL125" s="884"/>
      <c r="CM125" s="884"/>
      <c r="CN125" s="884"/>
      <c r="CO125" s="885"/>
      <c r="CP125" s="892" t="s">
        <v>489</v>
      </c>
      <c r="CQ125" s="840"/>
      <c r="CR125" s="840"/>
      <c r="CS125" s="840"/>
      <c r="CT125" s="840"/>
      <c r="CU125" s="840"/>
      <c r="CV125" s="840"/>
      <c r="CW125" s="840"/>
      <c r="CX125" s="840"/>
      <c r="CY125" s="840"/>
      <c r="CZ125" s="840"/>
      <c r="DA125" s="840"/>
      <c r="DB125" s="840"/>
      <c r="DC125" s="840"/>
      <c r="DD125" s="840"/>
      <c r="DE125" s="840"/>
      <c r="DF125" s="841"/>
      <c r="DG125" s="893" t="s">
        <v>132</v>
      </c>
      <c r="DH125" s="874"/>
      <c r="DI125" s="874"/>
      <c r="DJ125" s="874"/>
      <c r="DK125" s="874"/>
      <c r="DL125" s="874" t="s">
        <v>132</v>
      </c>
      <c r="DM125" s="874"/>
      <c r="DN125" s="874"/>
      <c r="DO125" s="874"/>
      <c r="DP125" s="874"/>
      <c r="DQ125" s="874" t="s">
        <v>132</v>
      </c>
      <c r="DR125" s="874"/>
      <c r="DS125" s="874"/>
      <c r="DT125" s="874"/>
      <c r="DU125" s="874"/>
      <c r="DV125" s="875" t="s">
        <v>132</v>
      </c>
      <c r="DW125" s="875"/>
      <c r="DX125" s="875"/>
      <c r="DY125" s="875"/>
      <c r="DZ125" s="876"/>
    </row>
    <row r="126" spans="1:130" s="215" customFormat="1" ht="26.25" customHeight="1" thickBot="1" x14ac:dyDescent="0.2">
      <c r="A126" s="852"/>
      <c r="B126" s="853"/>
      <c r="C126" s="847" t="s">
        <v>476</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12770</v>
      </c>
      <c r="AB126" s="812"/>
      <c r="AC126" s="812"/>
      <c r="AD126" s="812"/>
      <c r="AE126" s="813"/>
      <c r="AF126" s="814">
        <v>12558</v>
      </c>
      <c r="AG126" s="812"/>
      <c r="AH126" s="812"/>
      <c r="AI126" s="812"/>
      <c r="AJ126" s="813"/>
      <c r="AK126" s="814">
        <v>7905</v>
      </c>
      <c r="AL126" s="812"/>
      <c r="AM126" s="812"/>
      <c r="AN126" s="812"/>
      <c r="AO126" s="813"/>
      <c r="AP126" s="856">
        <v>0.2</v>
      </c>
      <c r="AQ126" s="857"/>
      <c r="AR126" s="857"/>
      <c r="AS126" s="857"/>
      <c r="AT126" s="858"/>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86"/>
      <c r="CL126" s="887"/>
      <c r="CM126" s="887"/>
      <c r="CN126" s="887"/>
      <c r="CO126" s="888"/>
      <c r="CP126" s="847" t="s">
        <v>490</v>
      </c>
      <c r="CQ126" s="784"/>
      <c r="CR126" s="784"/>
      <c r="CS126" s="784"/>
      <c r="CT126" s="784"/>
      <c r="CU126" s="784"/>
      <c r="CV126" s="784"/>
      <c r="CW126" s="784"/>
      <c r="CX126" s="784"/>
      <c r="CY126" s="784"/>
      <c r="CZ126" s="784"/>
      <c r="DA126" s="784"/>
      <c r="DB126" s="784"/>
      <c r="DC126" s="784"/>
      <c r="DD126" s="784"/>
      <c r="DE126" s="784"/>
      <c r="DF126" s="785"/>
      <c r="DG126" s="848" t="s">
        <v>462</v>
      </c>
      <c r="DH126" s="849"/>
      <c r="DI126" s="849"/>
      <c r="DJ126" s="849"/>
      <c r="DK126" s="849"/>
      <c r="DL126" s="849" t="s">
        <v>132</v>
      </c>
      <c r="DM126" s="849"/>
      <c r="DN126" s="849"/>
      <c r="DO126" s="849"/>
      <c r="DP126" s="849"/>
      <c r="DQ126" s="849" t="s">
        <v>132</v>
      </c>
      <c r="DR126" s="849"/>
      <c r="DS126" s="849"/>
      <c r="DT126" s="849"/>
      <c r="DU126" s="849"/>
      <c r="DV126" s="826" t="s">
        <v>455</v>
      </c>
      <c r="DW126" s="826"/>
      <c r="DX126" s="826"/>
      <c r="DY126" s="826"/>
      <c r="DZ126" s="827"/>
    </row>
    <row r="127" spans="1:130" s="215" customFormat="1" ht="26.25" customHeight="1" x14ac:dyDescent="0.15">
      <c r="A127" s="854"/>
      <c r="B127" s="855"/>
      <c r="C127" s="870" t="s">
        <v>491</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132</v>
      </c>
      <c r="AB127" s="812"/>
      <c r="AC127" s="812"/>
      <c r="AD127" s="812"/>
      <c r="AE127" s="813"/>
      <c r="AF127" s="814" t="s">
        <v>455</v>
      </c>
      <c r="AG127" s="812"/>
      <c r="AH127" s="812"/>
      <c r="AI127" s="812"/>
      <c r="AJ127" s="813"/>
      <c r="AK127" s="814" t="s">
        <v>132</v>
      </c>
      <c r="AL127" s="812"/>
      <c r="AM127" s="812"/>
      <c r="AN127" s="812"/>
      <c r="AO127" s="813"/>
      <c r="AP127" s="856" t="s">
        <v>132</v>
      </c>
      <c r="AQ127" s="857"/>
      <c r="AR127" s="857"/>
      <c r="AS127" s="857"/>
      <c r="AT127" s="858"/>
      <c r="AU127" s="217"/>
      <c r="AV127" s="217"/>
      <c r="AW127" s="217"/>
      <c r="AX127" s="873" t="s">
        <v>492</v>
      </c>
      <c r="AY127" s="844"/>
      <c r="AZ127" s="844"/>
      <c r="BA127" s="844"/>
      <c r="BB127" s="844"/>
      <c r="BC127" s="844"/>
      <c r="BD127" s="844"/>
      <c r="BE127" s="845"/>
      <c r="BF127" s="843" t="s">
        <v>493</v>
      </c>
      <c r="BG127" s="844"/>
      <c r="BH127" s="844"/>
      <c r="BI127" s="844"/>
      <c r="BJ127" s="844"/>
      <c r="BK127" s="844"/>
      <c r="BL127" s="845"/>
      <c r="BM127" s="843" t="s">
        <v>494</v>
      </c>
      <c r="BN127" s="844"/>
      <c r="BO127" s="844"/>
      <c r="BP127" s="844"/>
      <c r="BQ127" s="844"/>
      <c r="BR127" s="844"/>
      <c r="BS127" s="845"/>
      <c r="BT127" s="843" t="s">
        <v>495</v>
      </c>
      <c r="BU127" s="844"/>
      <c r="BV127" s="844"/>
      <c r="BW127" s="844"/>
      <c r="BX127" s="844"/>
      <c r="BY127" s="844"/>
      <c r="BZ127" s="846"/>
      <c r="CA127" s="217"/>
      <c r="CB127" s="217"/>
      <c r="CC127" s="217"/>
      <c r="CD127" s="240"/>
      <c r="CE127" s="240"/>
      <c r="CF127" s="240"/>
      <c r="CG127" s="217"/>
      <c r="CH127" s="217"/>
      <c r="CI127" s="217"/>
      <c r="CJ127" s="239"/>
      <c r="CK127" s="886"/>
      <c r="CL127" s="887"/>
      <c r="CM127" s="887"/>
      <c r="CN127" s="887"/>
      <c r="CO127" s="888"/>
      <c r="CP127" s="847" t="s">
        <v>496</v>
      </c>
      <c r="CQ127" s="784"/>
      <c r="CR127" s="784"/>
      <c r="CS127" s="784"/>
      <c r="CT127" s="784"/>
      <c r="CU127" s="784"/>
      <c r="CV127" s="784"/>
      <c r="CW127" s="784"/>
      <c r="CX127" s="784"/>
      <c r="CY127" s="784"/>
      <c r="CZ127" s="784"/>
      <c r="DA127" s="784"/>
      <c r="DB127" s="784"/>
      <c r="DC127" s="784"/>
      <c r="DD127" s="784"/>
      <c r="DE127" s="784"/>
      <c r="DF127" s="785"/>
      <c r="DG127" s="848" t="s">
        <v>132</v>
      </c>
      <c r="DH127" s="849"/>
      <c r="DI127" s="849"/>
      <c r="DJ127" s="849"/>
      <c r="DK127" s="849"/>
      <c r="DL127" s="849" t="s">
        <v>132</v>
      </c>
      <c r="DM127" s="849"/>
      <c r="DN127" s="849"/>
      <c r="DO127" s="849"/>
      <c r="DP127" s="849"/>
      <c r="DQ127" s="849" t="s">
        <v>132</v>
      </c>
      <c r="DR127" s="849"/>
      <c r="DS127" s="849"/>
      <c r="DT127" s="849"/>
      <c r="DU127" s="849"/>
      <c r="DV127" s="826" t="s">
        <v>132</v>
      </c>
      <c r="DW127" s="826"/>
      <c r="DX127" s="826"/>
      <c r="DY127" s="826"/>
      <c r="DZ127" s="827"/>
    </row>
    <row r="128" spans="1:130" s="215" customFormat="1" ht="26.25" customHeight="1" thickBot="1" x14ac:dyDescent="0.2">
      <c r="A128" s="828" t="s">
        <v>497</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498</v>
      </c>
      <c r="X128" s="830"/>
      <c r="Y128" s="830"/>
      <c r="Z128" s="831"/>
      <c r="AA128" s="832">
        <v>1495</v>
      </c>
      <c r="AB128" s="833"/>
      <c r="AC128" s="833"/>
      <c r="AD128" s="833"/>
      <c r="AE128" s="834"/>
      <c r="AF128" s="835">
        <v>4416</v>
      </c>
      <c r="AG128" s="833"/>
      <c r="AH128" s="833"/>
      <c r="AI128" s="833"/>
      <c r="AJ128" s="834"/>
      <c r="AK128" s="835">
        <v>4264</v>
      </c>
      <c r="AL128" s="833"/>
      <c r="AM128" s="833"/>
      <c r="AN128" s="833"/>
      <c r="AO128" s="834"/>
      <c r="AP128" s="836"/>
      <c r="AQ128" s="837"/>
      <c r="AR128" s="837"/>
      <c r="AS128" s="837"/>
      <c r="AT128" s="838"/>
      <c r="AU128" s="217"/>
      <c r="AV128" s="217"/>
      <c r="AW128" s="217"/>
      <c r="AX128" s="839" t="s">
        <v>499</v>
      </c>
      <c r="AY128" s="840"/>
      <c r="AZ128" s="840"/>
      <c r="BA128" s="840"/>
      <c r="BB128" s="840"/>
      <c r="BC128" s="840"/>
      <c r="BD128" s="840"/>
      <c r="BE128" s="841"/>
      <c r="BF128" s="818" t="s">
        <v>132</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0"/>
      <c r="CB128" s="240"/>
      <c r="CC128" s="240"/>
      <c r="CD128" s="240"/>
      <c r="CE128" s="240"/>
      <c r="CF128" s="240"/>
      <c r="CG128" s="217"/>
      <c r="CH128" s="217"/>
      <c r="CI128" s="217"/>
      <c r="CJ128" s="239"/>
      <c r="CK128" s="889"/>
      <c r="CL128" s="890"/>
      <c r="CM128" s="890"/>
      <c r="CN128" s="890"/>
      <c r="CO128" s="891"/>
      <c r="CP128" s="821" t="s">
        <v>500</v>
      </c>
      <c r="CQ128" s="762"/>
      <c r="CR128" s="762"/>
      <c r="CS128" s="762"/>
      <c r="CT128" s="762"/>
      <c r="CU128" s="762"/>
      <c r="CV128" s="762"/>
      <c r="CW128" s="762"/>
      <c r="CX128" s="762"/>
      <c r="CY128" s="762"/>
      <c r="CZ128" s="762"/>
      <c r="DA128" s="762"/>
      <c r="DB128" s="762"/>
      <c r="DC128" s="762"/>
      <c r="DD128" s="762"/>
      <c r="DE128" s="762"/>
      <c r="DF128" s="763"/>
      <c r="DG128" s="822" t="s">
        <v>455</v>
      </c>
      <c r="DH128" s="823"/>
      <c r="DI128" s="823"/>
      <c r="DJ128" s="823"/>
      <c r="DK128" s="823"/>
      <c r="DL128" s="823" t="s">
        <v>462</v>
      </c>
      <c r="DM128" s="823"/>
      <c r="DN128" s="823"/>
      <c r="DO128" s="823"/>
      <c r="DP128" s="823"/>
      <c r="DQ128" s="823" t="s">
        <v>462</v>
      </c>
      <c r="DR128" s="823"/>
      <c r="DS128" s="823"/>
      <c r="DT128" s="823"/>
      <c r="DU128" s="823"/>
      <c r="DV128" s="824" t="s">
        <v>462</v>
      </c>
      <c r="DW128" s="824"/>
      <c r="DX128" s="824"/>
      <c r="DY128" s="824"/>
      <c r="DZ128" s="825"/>
    </row>
    <row r="129" spans="1:131" s="215" customFormat="1" ht="26.25" customHeight="1" x14ac:dyDescent="0.15">
      <c r="A129" s="806" t="s">
        <v>108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501</v>
      </c>
      <c r="X129" s="809"/>
      <c r="Y129" s="809"/>
      <c r="Z129" s="810"/>
      <c r="AA129" s="811">
        <v>3512885</v>
      </c>
      <c r="AB129" s="812"/>
      <c r="AC129" s="812"/>
      <c r="AD129" s="812"/>
      <c r="AE129" s="813"/>
      <c r="AF129" s="814">
        <v>3622610</v>
      </c>
      <c r="AG129" s="812"/>
      <c r="AH129" s="812"/>
      <c r="AI129" s="812"/>
      <c r="AJ129" s="813"/>
      <c r="AK129" s="814">
        <v>3894159</v>
      </c>
      <c r="AL129" s="812"/>
      <c r="AM129" s="812"/>
      <c r="AN129" s="812"/>
      <c r="AO129" s="813"/>
      <c r="AP129" s="815"/>
      <c r="AQ129" s="816"/>
      <c r="AR129" s="816"/>
      <c r="AS129" s="816"/>
      <c r="AT129" s="817"/>
      <c r="AU129" s="218"/>
      <c r="AV129" s="218"/>
      <c r="AW129" s="218"/>
      <c r="AX129" s="783" t="s">
        <v>502</v>
      </c>
      <c r="AY129" s="784"/>
      <c r="AZ129" s="784"/>
      <c r="BA129" s="784"/>
      <c r="BB129" s="784"/>
      <c r="BC129" s="784"/>
      <c r="BD129" s="784"/>
      <c r="BE129" s="785"/>
      <c r="BF129" s="802" t="s">
        <v>132</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806" t="s">
        <v>503</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504</v>
      </c>
      <c r="X130" s="809"/>
      <c r="Y130" s="809"/>
      <c r="Z130" s="810"/>
      <c r="AA130" s="811">
        <v>674615</v>
      </c>
      <c r="AB130" s="812"/>
      <c r="AC130" s="812"/>
      <c r="AD130" s="812"/>
      <c r="AE130" s="813"/>
      <c r="AF130" s="814">
        <v>651686</v>
      </c>
      <c r="AG130" s="812"/>
      <c r="AH130" s="812"/>
      <c r="AI130" s="812"/>
      <c r="AJ130" s="813"/>
      <c r="AK130" s="814">
        <v>624253</v>
      </c>
      <c r="AL130" s="812"/>
      <c r="AM130" s="812"/>
      <c r="AN130" s="812"/>
      <c r="AO130" s="813"/>
      <c r="AP130" s="815"/>
      <c r="AQ130" s="816"/>
      <c r="AR130" s="816"/>
      <c r="AS130" s="816"/>
      <c r="AT130" s="817"/>
      <c r="AU130" s="218"/>
      <c r="AV130" s="218"/>
      <c r="AW130" s="218"/>
      <c r="AX130" s="783" t="s">
        <v>505</v>
      </c>
      <c r="AY130" s="784"/>
      <c r="AZ130" s="784"/>
      <c r="BA130" s="784"/>
      <c r="BB130" s="784"/>
      <c r="BC130" s="784"/>
      <c r="BD130" s="784"/>
      <c r="BE130" s="785"/>
      <c r="BF130" s="786">
        <v>13.1</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506</v>
      </c>
      <c r="X131" s="793"/>
      <c r="Y131" s="793"/>
      <c r="Z131" s="794"/>
      <c r="AA131" s="795">
        <v>2838270</v>
      </c>
      <c r="AB131" s="796"/>
      <c r="AC131" s="796"/>
      <c r="AD131" s="796"/>
      <c r="AE131" s="797"/>
      <c r="AF131" s="798">
        <v>2970924</v>
      </c>
      <c r="AG131" s="796"/>
      <c r="AH131" s="796"/>
      <c r="AI131" s="796"/>
      <c r="AJ131" s="797"/>
      <c r="AK131" s="798">
        <v>3269906</v>
      </c>
      <c r="AL131" s="796"/>
      <c r="AM131" s="796"/>
      <c r="AN131" s="796"/>
      <c r="AO131" s="797"/>
      <c r="AP131" s="799"/>
      <c r="AQ131" s="800"/>
      <c r="AR131" s="800"/>
      <c r="AS131" s="800"/>
      <c r="AT131" s="801"/>
      <c r="AU131" s="218"/>
      <c r="AV131" s="218"/>
      <c r="AW131" s="218"/>
      <c r="AX131" s="761" t="s">
        <v>507</v>
      </c>
      <c r="AY131" s="762"/>
      <c r="AZ131" s="762"/>
      <c r="BA131" s="762"/>
      <c r="BB131" s="762"/>
      <c r="BC131" s="762"/>
      <c r="BD131" s="762"/>
      <c r="BE131" s="763"/>
      <c r="BF131" s="764">
        <v>40</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70" t="s">
        <v>508</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509</v>
      </c>
      <c r="W132" s="774"/>
      <c r="X132" s="774"/>
      <c r="Y132" s="774"/>
      <c r="Z132" s="775"/>
      <c r="AA132" s="776">
        <v>12.80515948</v>
      </c>
      <c r="AB132" s="777"/>
      <c r="AC132" s="777"/>
      <c r="AD132" s="777"/>
      <c r="AE132" s="778"/>
      <c r="AF132" s="779">
        <v>12.57248587</v>
      </c>
      <c r="AG132" s="777"/>
      <c r="AH132" s="777"/>
      <c r="AI132" s="777"/>
      <c r="AJ132" s="778"/>
      <c r="AK132" s="779">
        <v>14.002023299999999</v>
      </c>
      <c r="AL132" s="777"/>
      <c r="AM132" s="777"/>
      <c r="AN132" s="777"/>
      <c r="AO132" s="778"/>
      <c r="AP132" s="780"/>
      <c r="AQ132" s="781"/>
      <c r="AR132" s="781"/>
      <c r="AS132" s="781"/>
      <c r="AT132" s="782"/>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510</v>
      </c>
      <c r="W133" s="753"/>
      <c r="X133" s="753"/>
      <c r="Y133" s="753"/>
      <c r="Z133" s="754"/>
      <c r="AA133" s="755">
        <v>10.9</v>
      </c>
      <c r="AB133" s="756"/>
      <c r="AC133" s="756"/>
      <c r="AD133" s="756"/>
      <c r="AE133" s="757"/>
      <c r="AF133" s="755">
        <v>12.2</v>
      </c>
      <c r="AG133" s="756"/>
      <c r="AH133" s="756"/>
      <c r="AI133" s="756"/>
      <c r="AJ133" s="757"/>
      <c r="AK133" s="755">
        <v>13.1</v>
      </c>
      <c r="AL133" s="756"/>
      <c r="AM133" s="756"/>
      <c r="AN133" s="756"/>
      <c r="AO133" s="757"/>
      <c r="AP133" s="758"/>
      <c r="AQ133" s="759"/>
      <c r="AR133" s="759"/>
      <c r="AS133" s="759"/>
      <c r="AT133" s="760"/>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D/zOCxel6+JhtGVPWWaeGyuvZ1zBcwSd6j3lryIMVoBXv6RIqnqlJXGOjutrJAwFmugY0wryk8qmUVJSYErWGg==" saltValue="qKvOWrs/vwa6hM+20B58w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511</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wir+6GGZ3PIOSvRzOGOtLvBqRnhnOuu6he06GLLlg626eyIweJCgAUpr1jTO18WTpxVrJKGbSqOZz9hKBcJx1w==" saltValue="d+4mfIMl6erOLPPjaIRx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0ERBvKdvUpqtfc88N1yb6mw8Kib44+BGhzJ5mzoAMD+s5x2f2Ropcg3jdcOTxegKyr21VlqF2ky0SpeKl9ssg==" saltValue="gwELNc0N7mVgdwYOxEFZo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6" customWidth="1"/>
    <col min="37" max="44" width="17" style="246" customWidth="1"/>
    <col min="45" max="45" width="6.125" style="253" customWidth="1"/>
    <col min="46" max="46" width="3" style="251" customWidth="1"/>
    <col min="47" max="47" width="19.125" style="246" hidden="1" customWidth="1"/>
    <col min="48" max="52" width="12.625" style="246" hidden="1" customWidth="1"/>
    <col min="53" max="16384" width="8.625" style="246"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512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52" t="s">
        <v>513</v>
      </c>
      <c r="AL6" s="252"/>
      <c r="AM6" s="252"/>
      <c r="AN6" s="252"/>
      <c r="AO6" s="247"/>
      <c r="AP6" s="247"/>
      <c r="AQ6" s="247"/>
      <c r="AR6" s="247"/>
    </row>
    <row r="7" spans="1:46" ht="13.5" customHeight="1" x14ac:dyDescent="0.15">
      <c r="A7" s="25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54"/>
      <c r="AL7" s="255"/>
      <c r="AM7" s="255"/>
      <c r="AN7" s="256"/>
      <c r="AO7" s="1150" t="s">
        <v>514</v>
      </c>
      <c r="AP7" s="257"/>
      <c r="AQ7" s="258" t="s">
        <v>515</v>
      </c>
      <c r="AR7" s="259"/>
    </row>
    <row r="8" spans="1:46" x14ac:dyDescent="0.15">
      <c r="A8" s="25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60"/>
      <c r="AL8" s="261"/>
      <c r="AM8" s="261"/>
      <c r="AN8" s="262"/>
      <c r="AO8" s="1151"/>
      <c r="AP8" s="263" t="s">
        <v>516</v>
      </c>
      <c r="AQ8" s="264" t="s">
        <v>517</v>
      </c>
      <c r="AR8" s="265" t="s">
        <v>518</v>
      </c>
    </row>
    <row r="9" spans="1:46" x14ac:dyDescent="0.15">
      <c r="A9" s="25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1162" t="s">
        <v>519</v>
      </c>
      <c r="AL9" s="1163"/>
      <c r="AM9" s="1163"/>
      <c r="AN9" s="1164"/>
      <c r="AO9" s="266">
        <v>1030600</v>
      </c>
      <c r="AP9" s="266">
        <v>121062</v>
      </c>
      <c r="AQ9" s="267">
        <v>138005</v>
      </c>
      <c r="AR9" s="268">
        <v>-12.3</v>
      </c>
    </row>
    <row r="10" spans="1:46" ht="13.5" customHeight="1" x14ac:dyDescent="0.15">
      <c r="A10" s="251"/>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1162" t="s">
        <v>520</v>
      </c>
      <c r="AL10" s="1163"/>
      <c r="AM10" s="1163"/>
      <c r="AN10" s="1164"/>
      <c r="AO10" s="269">
        <v>193767</v>
      </c>
      <c r="AP10" s="269">
        <v>22761</v>
      </c>
      <c r="AQ10" s="270">
        <v>18944</v>
      </c>
      <c r="AR10" s="271">
        <v>20.100000000000001</v>
      </c>
    </row>
    <row r="11" spans="1:46" ht="13.5" customHeight="1" x14ac:dyDescent="0.15">
      <c r="A11" s="251"/>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1162" t="s">
        <v>521</v>
      </c>
      <c r="AL11" s="1163"/>
      <c r="AM11" s="1163"/>
      <c r="AN11" s="1164"/>
      <c r="AO11" s="269">
        <v>593</v>
      </c>
      <c r="AP11" s="269">
        <v>70</v>
      </c>
      <c r="AQ11" s="270">
        <v>1141</v>
      </c>
      <c r="AR11" s="271">
        <v>-93.9</v>
      </c>
    </row>
    <row r="12" spans="1:46" ht="13.5" customHeight="1" x14ac:dyDescent="0.15">
      <c r="A12" s="251"/>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1162" t="s">
        <v>522</v>
      </c>
      <c r="AL12" s="1163"/>
      <c r="AM12" s="1163"/>
      <c r="AN12" s="1164"/>
      <c r="AO12" s="269" t="s">
        <v>523</v>
      </c>
      <c r="AP12" s="269" t="s">
        <v>523</v>
      </c>
      <c r="AQ12" s="270" t="s">
        <v>523</v>
      </c>
      <c r="AR12" s="271" t="s">
        <v>523</v>
      </c>
    </row>
    <row r="13" spans="1:46" ht="13.5" customHeight="1" x14ac:dyDescent="0.15">
      <c r="A13" s="251"/>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1162" t="s">
        <v>524</v>
      </c>
      <c r="AL13" s="1163"/>
      <c r="AM13" s="1163"/>
      <c r="AN13" s="1164"/>
      <c r="AO13" s="269">
        <v>16500</v>
      </c>
      <c r="AP13" s="269">
        <v>1938</v>
      </c>
      <c r="AQ13" s="270">
        <v>5446</v>
      </c>
      <c r="AR13" s="271">
        <v>-64.400000000000006</v>
      </c>
    </row>
    <row r="14" spans="1:46" ht="13.5" customHeight="1" x14ac:dyDescent="0.15">
      <c r="A14" s="251"/>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1162" t="s">
        <v>525</v>
      </c>
      <c r="AL14" s="1163"/>
      <c r="AM14" s="1163"/>
      <c r="AN14" s="1164"/>
      <c r="AO14" s="269">
        <v>5968</v>
      </c>
      <c r="AP14" s="269">
        <v>701</v>
      </c>
      <c r="AQ14" s="270">
        <v>2970</v>
      </c>
      <c r="AR14" s="271">
        <v>-76.400000000000006</v>
      </c>
    </row>
    <row r="15" spans="1:46" ht="13.5" customHeight="1" x14ac:dyDescent="0.15">
      <c r="A15" s="251"/>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1165" t="s">
        <v>526</v>
      </c>
      <c r="AL15" s="1166"/>
      <c r="AM15" s="1166"/>
      <c r="AN15" s="1167"/>
      <c r="AO15" s="269">
        <v>-63988</v>
      </c>
      <c r="AP15" s="269">
        <v>-7517</v>
      </c>
      <c r="AQ15" s="270">
        <v>-11906</v>
      </c>
      <c r="AR15" s="271">
        <v>-36.9</v>
      </c>
    </row>
    <row r="16" spans="1:46" x14ac:dyDescent="0.15">
      <c r="A16" s="251"/>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1165" t="s">
        <v>194</v>
      </c>
      <c r="AL16" s="1166"/>
      <c r="AM16" s="1166"/>
      <c r="AN16" s="1167"/>
      <c r="AO16" s="269">
        <v>1183440</v>
      </c>
      <c r="AP16" s="269">
        <v>139016</v>
      </c>
      <c r="AQ16" s="270">
        <v>154600</v>
      </c>
      <c r="AR16" s="271">
        <v>-10.1</v>
      </c>
    </row>
    <row r="17" spans="1:46" x14ac:dyDescent="0.15">
      <c r="A17" s="251"/>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72"/>
    </row>
    <row r="18" spans="1:46" x14ac:dyDescent="0.15">
      <c r="A18" s="251"/>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73"/>
      <c r="AR18" s="273"/>
    </row>
    <row r="19" spans="1:46" x14ac:dyDescent="0.15">
      <c r="A19" s="251"/>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t="s">
        <v>527</v>
      </c>
      <c r="AL19" s="247"/>
      <c r="AM19" s="247"/>
      <c r="AN19" s="247"/>
      <c r="AO19" s="247"/>
      <c r="AP19" s="247"/>
      <c r="AQ19" s="247"/>
      <c r="AR19" s="247"/>
    </row>
    <row r="20" spans="1:46" x14ac:dyDescent="0.15">
      <c r="A20" s="251"/>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74"/>
      <c r="AL20" s="275"/>
      <c r="AM20" s="275"/>
      <c r="AN20" s="276"/>
      <c r="AO20" s="277" t="s">
        <v>528</v>
      </c>
      <c r="AP20" s="278" t="s">
        <v>529</v>
      </c>
      <c r="AQ20" s="279" t="s">
        <v>530</v>
      </c>
      <c r="AR20" s="280"/>
    </row>
    <row r="21" spans="1:46" s="286" customFormat="1" x14ac:dyDescent="0.15">
      <c r="A21" s="281"/>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1168" t="s">
        <v>531</v>
      </c>
      <c r="AL21" s="1169"/>
      <c r="AM21" s="1169"/>
      <c r="AN21" s="1170"/>
      <c r="AO21" s="282">
        <v>11.16</v>
      </c>
      <c r="AP21" s="283">
        <v>13.81</v>
      </c>
      <c r="AQ21" s="284">
        <v>-2.65</v>
      </c>
      <c r="AR21" s="252"/>
      <c r="AS21" s="285"/>
      <c r="AT21" s="281"/>
    </row>
    <row r="22" spans="1:46" s="286" customFormat="1" x14ac:dyDescent="0.15">
      <c r="A22" s="281"/>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1168" t="s">
        <v>532</v>
      </c>
      <c r="AL22" s="1169"/>
      <c r="AM22" s="1169"/>
      <c r="AN22" s="1170"/>
      <c r="AO22" s="287">
        <v>95.9</v>
      </c>
      <c r="AP22" s="288">
        <v>95.5</v>
      </c>
      <c r="AQ22" s="289">
        <v>0.4</v>
      </c>
      <c r="AR22" s="273"/>
      <c r="AS22" s="285"/>
      <c r="AT22" s="281"/>
    </row>
    <row r="23" spans="1:46" s="286" customFormat="1" x14ac:dyDescent="0.15">
      <c r="A23" s="281"/>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73"/>
      <c r="AQ23" s="273"/>
      <c r="AR23" s="273"/>
      <c r="AS23" s="285"/>
      <c r="AT23" s="281"/>
    </row>
    <row r="24" spans="1:46" s="286" customFormat="1" x14ac:dyDescent="0.15">
      <c r="A24" s="281"/>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73"/>
      <c r="AQ24" s="273"/>
      <c r="AR24" s="273"/>
      <c r="AS24" s="285"/>
      <c r="AT24" s="281"/>
    </row>
    <row r="25" spans="1:46" s="286" customFormat="1" x14ac:dyDescent="0.15">
      <c r="A25" s="290"/>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2"/>
      <c r="AQ25" s="292"/>
      <c r="AR25" s="292"/>
      <c r="AS25" s="293"/>
      <c r="AT25" s="281"/>
    </row>
    <row r="26" spans="1:46" s="286" customFormat="1" x14ac:dyDescent="0.15">
      <c r="A26" s="1161" t="s">
        <v>533</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2"/>
    </row>
    <row r="27" spans="1:46" x14ac:dyDescent="0.15">
      <c r="A27" s="294"/>
      <c r="AO27" s="247"/>
      <c r="AP27" s="247"/>
      <c r="AQ27" s="247"/>
      <c r="AR27" s="247"/>
      <c r="AS27" s="247"/>
      <c r="AT27" s="247"/>
    </row>
    <row r="28" spans="1:46" ht="17.25" x14ac:dyDescent="0.15">
      <c r="A28" s="248" t="s">
        <v>534</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5"/>
    </row>
    <row r="29" spans="1:46" x14ac:dyDescent="0.15">
      <c r="A29" s="251"/>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52" t="s">
        <v>535</v>
      </c>
      <c r="AL29" s="252"/>
      <c r="AM29" s="252"/>
      <c r="AN29" s="252"/>
      <c r="AO29" s="247"/>
      <c r="AP29" s="247"/>
      <c r="AQ29" s="247"/>
      <c r="AR29" s="247"/>
      <c r="AS29" s="296"/>
    </row>
    <row r="30" spans="1:46" ht="13.5" customHeight="1" x14ac:dyDescent="0.15">
      <c r="A30" s="251"/>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54"/>
      <c r="AL30" s="255"/>
      <c r="AM30" s="255"/>
      <c r="AN30" s="256"/>
      <c r="AO30" s="1150" t="s">
        <v>514</v>
      </c>
      <c r="AP30" s="257"/>
      <c r="AQ30" s="258" t="s">
        <v>515</v>
      </c>
      <c r="AR30" s="259"/>
    </row>
    <row r="31" spans="1:46" x14ac:dyDescent="0.15">
      <c r="A31" s="251"/>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60"/>
      <c r="AL31" s="261"/>
      <c r="AM31" s="261"/>
      <c r="AN31" s="262"/>
      <c r="AO31" s="1151"/>
      <c r="AP31" s="263" t="s">
        <v>516</v>
      </c>
      <c r="AQ31" s="264" t="s">
        <v>517</v>
      </c>
      <c r="AR31" s="265" t="s">
        <v>518</v>
      </c>
    </row>
    <row r="32" spans="1:46" ht="27" customHeight="1" x14ac:dyDescent="0.15">
      <c r="A32" s="251"/>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1152" t="s">
        <v>536</v>
      </c>
      <c r="AL32" s="1153"/>
      <c r="AM32" s="1153"/>
      <c r="AN32" s="1154"/>
      <c r="AO32" s="297">
        <v>712550</v>
      </c>
      <c r="AP32" s="297">
        <v>83701</v>
      </c>
      <c r="AQ32" s="298">
        <v>81359</v>
      </c>
      <c r="AR32" s="299">
        <v>2.9</v>
      </c>
    </row>
    <row r="33" spans="1:46" ht="13.5" customHeight="1" x14ac:dyDescent="0.15">
      <c r="A33" s="251"/>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1152" t="s">
        <v>537</v>
      </c>
      <c r="AL33" s="1153"/>
      <c r="AM33" s="1153"/>
      <c r="AN33" s="1154"/>
      <c r="AO33" s="297" t="s">
        <v>523</v>
      </c>
      <c r="AP33" s="297" t="s">
        <v>523</v>
      </c>
      <c r="AQ33" s="298" t="s">
        <v>523</v>
      </c>
      <c r="AR33" s="299" t="s">
        <v>523</v>
      </c>
    </row>
    <row r="34" spans="1:46" ht="27" customHeight="1" x14ac:dyDescent="0.15">
      <c r="A34" s="251"/>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1152" t="s">
        <v>538</v>
      </c>
      <c r="AL34" s="1153"/>
      <c r="AM34" s="1153"/>
      <c r="AN34" s="1154"/>
      <c r="AO34" s="297" t="s">
        <v>523</v>
      </c>
      <c r="AP34" s="297" t="s">
        <v>523</v>
      </c>
      <c r="AQ34" s="298" t="s">
        <v>523</v>
      </c>
      <c r="AR34" s="299" t="s">
        <v>523</v>
      </c>
    </row>
    <row r="35" spans="1:46" ht="27" customHeight="1" x14ac:dyDescent="0.15">
      <c r="A35" s="251"/>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1152" t="s">
        <v>539</v>
      </c>
      <c r="AL35" s="1153"/>
      <c r="AM35" s="1153"/>
      <c r="AN35" s="1154"/>
      <c r="AO35" s="297">
        <v>344751</v>
      </c>
      <c r="AP35" s="297">
        <v>40497</v>
      </c>
      <c r="AQ35" s="298">
        <v>18647</v>
      </c>
      <c r="AR35" s="299">
        <v>117.2</v>
      </c>
    </row>
    <row r="36" spans="1:46" ht="27" customHeight="1" x14ac:dyDescent="0.15">
      <c r="A36" s="251"/>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1152" t="s">
        <v>540</v>
      </c>
      <c r="AL36" s="1153"/>
      <c r="AM36" s="1153"/>
      <c r="AN36" s="1154"/>
      <c r="AO36" s="297">
        <v>20938</v>
      </c>
      <c r="AP36" s="297">
        <v>2460</v>
      </c>
      <c r="AQ36" s="298">
        <v>4480</v>
      </c>
      <c r="AR36" s="299">
        <v>-45.1</v>
      </c>
    </row>
    <row r="37" spans="1:46" ht="13.5" customHeight="1" x14ac:dyDescent="0.15">
      <c r="A37" s="251"/>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1152" t="s">
        <v>541</v>
      </c>
      <c r="AL37" s="1153"/>
      <c r="AM37" s="1153"/>
      <c r="AN37" s="1154"/>
      <c r="AO37" s="297">
        <v>7905</v>
      </c>
      <c r="AP37" s="297">
        <v>929</v>
      </c>
      <c r="AQ37" s="298">
        <v>815</v>
      </c>
      <c r="AR37" s="299">
        <v>14</v>
      </c>
    </row>
    <row r="38" spans="1:46" ht="27" customHeight="1" x14ac:dyDescent="0.15">
      <c r="A38" s="251"/>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1155" t="s">
        <v>542</v>
      </c>
      <c r="AL38" s="1156"/>
      <c r="AM38" s="1156"/>
      <c r="AN38" s="1157"/>
      <c r="AO38" s="300">
        <v>226</v>
      </c>
      <c r="AP38" s="300">
        <v>27</v>
      </c>
      <c r="AQ38" s="301">
        <v>14</v>
      </c>
      <c r="AR38" s="289">
        <v>92.9</v>
      </c>
      <c r="AS38" s="296"/>
    </row>
    <row r="39" spans="1:46" x14ac:dyDescent="0.15">
      <c r="A39" s="251"/>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155" t="s">
        <v>543</v>
      </c>
      <c r="AL39" s="1156"/>
      <c r="AM39" s="1156"/>
      <c r="AN39" s="1157"/>
      <c r="AO39" s="297">
        <v>-4264</v>
      </c>
      <c r="AP39" s="297">
        <v>-501</v>
      </c>
      <c r="AQ39" s="298">
        <v>-4008</v>
      </c>
      <c r="AR39" s="299">
        <v>-87.5</v>
      </c>
      <c r="AS39" s="296"/>
    </row>
    <row r="40" spans="1:46" ht="27" customHeight="1" x14ac:dyDescent="0.15">
      <c r="A40" s="251"/>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1152" t="s">
        <v>544</v>
      </c>
      <c r="AL40" s="1153"/>
      <c r="AM40" s="1153"/>
      <c r="AN40" s="1154"/>
      <c r="AO40" s="297">
        <v>-624253</v>
      </c>
      <c r="AP40" s="297">
        <v>-73329</v>
      </c>
      <c r="AQ40" s="298">
        <v>-68941</v>
      </c>
      <c r="AR40" s="299">
        <v>6.4</v>
      </c>
      <c r="AS40" s="296"/>
    </row>
    <row r="41" spans="1:46" x14ac:dyDescent="0.15">
      <c r="A41" s="251"/>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1158" t="s">
        <v>305</v>
      </c>
      <c r="AL41" s="1159"/>
      <c r="AM41" s="1159"/>
      <c r="AN41" s="1160"/>
      <c r="AO41" s="297">
        <v>457853</v>
      </c>
      <c r="AP41" s="297">
        <v>53783</v>
      </c>
      <c r="AQ41" s="298">
        <v>32367</v>
      </c>
      <c r="AR41" s="299">
        <v>66.2</v>
      </c>
      <c r="AS41" s="296"/>
    </row>
    <row r="42" spans="1:46" x14ac:dyDescent="0.15">
      <c r="A42" s="251"/>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302" t="s">
        <v>545</v>
      </c>
      <c r="AL42" s="247"/>
      <c r="AM42" s="247"/>
      <c r="AN42" s="247"/>
      <c r="AO42" s="247"/>
      <c r="AP42" s="247"/>
      <c r="AQ42" s="273"/>
      <c r="AR42" s="273"/>
      <c r="AS42" s="296"/>
    </row>
    <row r="43" spans="1:46" x14ac:dyDescent="0.15">
      <c r="A43" s="251"/>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303"/>
      <c r="AQ43" s="273"/>
      <c r="AR43" s="247"/>
      <c r="AS43" s="296"/>
    </row>
    <row r="44" spans="1:46" x14ac:dyDescent="0.15">
      <c r="A44" s="251"/>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73"/>
      <c r="AR44" s="247"/>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4"/>
      <c r="AR45" s="249"/>
      <c r="AS45" s="249"/>
      <c r="AT45" s="247"/>
    </row>
    <row r="46" spans="1:46" x14ac:dyDescent="0.15">
      <c r="A46" s="30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247"/>
    </row>
    <row r="47" spans="1:46" ht="17.25" customHeight="1" x14ac:dyDescent="0.15">
      <c r="A47" s="306" t="s">
        <v>546</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row>
    <row r="48" spans="1:46" x14ac:dyDescent="0.15">
      <c r="A48" s="251"/>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307" t="s">
        <v>547</v>
      </c>
      <c r="AL48" s="307"/>
      <c r="AM48" s="307"/>
      <c r="AN48" s="307"/>
      <c r="AO48" s="307"/>
      <c r="AP48" s="307"/>
      <c r="AQ48" s="308"/>
      <c r="AR48" s="307"/>
    </row>
    <row r="49" spans="1:44" ht="13.5" customHeight="1" x14ac:dyDescent="0.15">
      <c r="A49" s="251"/>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309"/>
      <c r="AL49" s="310"/>
      <c r="AM49" s="1145" t="s">
        <v>514</v>
      </c>
      <c r="AN49" s="1147" t="s">
        <v>548</v>
      </c>
      <c r="AO49" s="1148"/>
      <c r="AP49" s="1148"/>
      <c r="AQ49" s="1148"/>
      <c r="AR49" s="1149"/>
    </row>
    <row r="50" spans="1:44" x14ac:dyDescent="0.15">
      <c r="A50" s="251"/>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311"/>
      <c r="AL50" s="312"/>
      <c r="AM50" s="1146"/>
      <c r="AN50" s="313" t="s">
        <v>549</v>
      </c>
      <c r="AO50" s="314" t="s">
        <v>550</v>
      </c>
      <c r="AP50" s="315" t="s">
        <v>551</v>
      </c>
      <c r="AQ50" s="316" t="s">
        <v>552</v>
      </c>
      <c r="AR50" s="317" t="s">
        <v>553</v>
      </c>
    </row>
    <row r="51" spans="1:44" x14ac:dyDescent="0.15">
      <c r="A51" s="251"/>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309" t="s">
        <v>554</v>
      </c>
      <c r="AL51" s="310"/>
      <c r="AM51" s="318">
        <v>722635</v>
      </c>
      <c r="AN51" s="319">
        <v>78173</v>
      </c>
      <c r="AO51" s="320">
        <v>-45.5</v>
      </c>
      <c r="AP51" s="321">
        <v>116162</v>
      </c>
      <c r="AQ51" s="322">
        <v>-3.1</v>
      </c>
      <c r="AR51" s="323">
        <v>-42.4</v>
      </c>
    </row>
    <row r="52" spans="1:44" x14ac:dyDescent="0.15">
      <c r="A52" s="251"/>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324"/>
      <c r="AL52" s="325" t="s">
        <v>555</v>
      </c>
      <c r="AM52" s="326">
        <v>336354</v>
      </c>
      <c r="AN52" s="327">
        <v>36386</v>
      </c>
      <c r="AO52" s="328">
        <v>-44.5</v>
      </c>
      <c r="AP52" s="329">
        <v>61562</v>
      </c>
      <c r="AQ52" s="330">
        <v>-7.4</v>
      </c>
      <c r="AR52" s="331">
        <v>-37.1</v>
      </c>
    </row>
    <row r="53" spans="1:44" x14ac:dyDescent="0.15">
      <c r="A53" s="251"/>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309" t="s">
        <v>556</v>
      </c>
      <c r="AL53" s="310"/>
      <c r="AM53" s="318">
        <v>1503266</v>
      </c>
      <c r="AN53" s="319">
        <v>159126</v>
      </c>
      <c r="AO53" s="320">
        <v>103.6</v>
      </c>
      <c r="AP53" s="321">
        <v>121449</v>
      </c>
      <c r="AQ53" s="322">
        <v>4.5999999999999996</v>
      </c>
      <c r="AR53" s="323">
        <v>99</v>
      </c>
    </row>
    <row r="54" spans="1:44" x14ac:dyDescent="0.15">
      <c r="A54" s="251"/>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324"/>
      <c r="AL54" s="325" t="s">
        <v>555</v>
      </c>
      <c r="AM54" s="326">
        <v>533126</v>
      </c>
      <c r="AN54" s="327">
        <v>56433</v>
      </c>
      <c r="AO54" s="328">
        <v>55.1</v>
      </c>
      <c r="AP54" s="329">
        <v>62922</v>
      </c>
      <c r="AQ54" s="330">
        <v>2.2000000000000002</v>
      </c>
      <c r="AR54" s="331">
        <v>52.9</v>
      </c>
    </row>
    <row r="55" spans="1:44" x14ac:dyDescent="0.15">
      <c r="A55" s="251"/>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309" t="s">
        <v>557</v>
      </c>
      <c r="AL55" s="310"/>
      <c r="AM55" s="318">
        <v>832594</v>
      </c>
      <c r="AN55" s="319">
        <v>87789</v>
      </c>
      <c r="AO55" s="320">
        <v>-44.8</v>
      </c>
      <c r="AP55" s="321">
        <v>145139</v>
      </c>
      <c r="AQ55" s="322">
        <v>19.5</v>
      </c>
      <c r="AR55" s="323">
        <v>-64.3</v>
      </c>
    </row>
    <row r="56" spans="1:44" x14ac:dyDescent="0.15">
      <c r="A56" s="251"/>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324"/>
      <c r="AL56" s="325" t="s">
        <v>555</v>
      </c>
      <c r="AM56" s="326">
        <v>571626</v>
      </c>
      <c r="AN56" s="327">
        <v>60273</v>
      </c>
      <c r="AO56" s="328">
        <v>6.8</v>
      </c>
      <c r="AP56" s="329">
        <v>83762</v>
      </c>
      <c r="AQ56" s="330">
        <v>33.1</v>
      </c>
      <c r="AR56" s="331">
        <v>-26.3</v>
      </c>
    </row>
    <row r="57" spans="1:44" x14ac:dyDescent="0.15">
      <c r="A57" s="251"/>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309" t="s">
        <v>558</v>
      </c>
      <c r="AL57" s="310"/>
      <c r="AM57" s="318">
        <v>700082</v>
      </c>
      <c r="AN57" s="319">
        <v>80888</v>
      </c>
      <c r="AO57" s="320">
        <v>-7.9</v>
      </c>
      <c r="AP57" s="321">
        <v>125391</v>
      </c>
      <c r="AQ57" s="322">
        <v>-13.6</v>
      </c>
      <c r="AR57" s="323">
        <v>5.7</v>
      </c>
    </row>
    <row r="58" spans="1:44" x14ac:dyDescent="0.15">
      <c r="A58" s="251"/>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324"/>
      <c r="AL58" s="325" t="s">
        <v>555</v>
      </c>
      <c r="AM58" s="326">
        <v>458763</v>
      </c>
      <c r="AN58" s="327">
        <v>53006</v>
      </c>
      <c r="AO58" s="328">
        <v>-12.1</v>
      </c>
      <c r="AP58" s="329">
        <v>68516</v>
      </c>
      <c r="AQ58" s="330">
        <v>-18.2</v>
      </c>
      <c r="AR58" s="331">
        <v>6.1</v>
      </c>
    </row>
    <row r="59" spans="1:44" x14ac:dyDescent="0.15">
      <c r="A59" s="251"/>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309" t="s">
        <v>559</v>
      </c>
      <c r="AL59" s="310"/>
      <c r="AM59" s="318">
        <v>389027</v>
      </c>
      <c r="AN59" s="319">
        <v>45698</v>
      </c>
      <c r="AO59" s="320">
        <v>-43.5</v>
      </c>
      <c r="AP59" s="321">
        <v>138402</v>
      </c>
      <c r="AQ59" s="322">
        <v>10.4</v>
      </c>
      <c r="AR59" s="323">
        <v>-53.9</v>
      </c>
    </row>
    <row r="60" spans="1:44" x14ac:dyDescent="0.15">
      <c r="A60" s="251"/>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324"/>
      <c r="AL60" s="325" t="s">
        <v>555</v>
      </c>
      <c r="AM60" s="326">
        <v>172881</v>
      </c>
      <c r="AN60" s="327">
        <v>20308</v>
      </c>
      <c r="AO60" s="328">
        <v>-61.7</v>
      </c>
      <c r="AP60" s="329">
        <v>70652</v>
      </c>
      <c r="AQ60" s="330">
        <v>3.1</v>
      </c>
      <c r="AR60" s="331">
        <v>-64.8</v>
      </c>
    </row>
    <row r="61" spans="1:44" x14ac:dyDescent="0.15">
      <c r="A61" s="251"/>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309" t="s">
        <v>560</v>
      </c>
      <c r="AL61" s="332"/>
      <c r="AM61" s="333">
        <v>829521</v>
      </c>
      <c r="AN61" s="334">
        <v>90335</v>
      </c>
      <c r="AO61" s="335">
        <v>-7.6</v>
      </c>
      <c r="AP61" s="336">
        <v>129309</v>
      </c>
      <c r="AQ61" s="337">
        <v>3.6</v>
      </c>
      <c r="AR61" s="323">
        <v>-11.2</v>
      </c>
    </row>
    <row r="62" spans="1:44" x14ac:dyDescent="0.15">
      <c r="A62" s="251"/>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324"/>
      <c r="AL62" s="325" t="s">
        <v>555</v>
      </c>
      <c r="AM62" s="326">
        <v>414550</v>
      </c>
      <c r="AN62" s="327">
        <v>45281</v>
      </c>
      <c r="AO62" s="328">
        <v>-11.3</v>
      </c>
      <c r="AP62" s="329">
        <v>69483</v>
      </c>
      <c r="AQ62" s="330">
        <v>2.6</v>
      </c>
      <c r="AR62" s="331">
        <v>-13.9</v>
      </c>
    </row>
    <row r="63" spans="1:44" x14ac:dyDescent="0.15">
      <c r="A63" s="251"/>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row>
    <row r="64" spans="1:44" x14ac:dyDescent="0.15">
      <c r="A64" s="251"/>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row>
    <row r="65" spans="1:46" x14ac:dyDescent="0.15">
      <c r="A65" s="251"/>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row>
    <row r="66" spans="1:46" x14ac:dyDescent="0.15">
      <c r="A66" s="338"/>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39"/>
    </row>
    <row r="67" spans="1:46" ht="13.5" hidden="1" customHeight="1" x14ac:dyDescent="0.15">
      <c r="AK67" s="247"/>
      <c r="AL67" s="247"/>
      <c r="AM67" s="247"/>
      <c r="AN67" s="247"/>
      <c r="AO67" s="247"/>
      <c r="AP67" s="247"/>
      <c r="AQ67" s="247"/>
      <c r="AR67" s="247"/>
      <c r="AS67" s="247"/>
      <c r="AT67" s="247"/>
    </row>
    <row r="68" spans="1:46" ht="13.5" hidden="1" customHeight="1" x14ac:dyDescent="0.15">
      <c r="AK68" s="247"/>
      <c r="AL68" s="247"/>
      <c r="AM68" s="247"/>
      <c r="AN68" s="247"/>
      <c r="AO68" s="247"/>
      <c r="AP68" s="247"/>
      <c r="AQ68" s="247"/>
      <c r="AR68" s="247"/>
    </row>
    <row r="69" spans="1:46" ht="13.5" hidden="1" customHeight="1" x14ac:dyDescent="0.15">
      <c r="AK69" s="247"/>
      <c r="AL69" s="247"/>
      <c r="AM69" s="247"/>
      <c r="AN69" s="247"/>
      <c r="AO69" s="247"/>
      <c r="AP69" s="247"/>
      <c r="AQ69" s="247"/>
      <c r="AR69" s="247"/>
    </row>
    <row r="70" spans="1:46" hidden="1" x14ac:dyDescent="0.15">
      <c r="AK70" s="247"/>
      <c r="AL70" s="247"/>
      <c r="AM70" s="247"/>
      <c r="AN70" s="247"/>
      <c r="AO70" s="247"/>
      <c r="AP70" s="247"/>
      <c r="AQ70" s="247"/>
      <c r="AR70" s="247"/>
    </row>
    <row r="71" spans="1:46" hidden="1" x14ac:dyDescent="0.15">
      <c r="AK71" s="247"/>
      <c r="AL71" s="247"/>
      <c r="AM71" s="247"/>
      <c r="AN71" s="247"/>
      <c r="AO71" s="247"/>
      <c r="AP71" s="247"/>
      <c r="AQ71" s="247"/>
      <c r="AR71" s="247"/>
    </row>
    <row r="72" spans="1:46" hidden="1" x14ac:dyDescent="0.15">
      <c r="AK72" s="247"/>
      <c r="AL72" s="247"/>
      <c r="AM72" s="247"/>
      <c r="AN72" s="247"/>
      <c r="AO72" s="247"/>
      <c r="AP72" s="247"/>
      <c r="AQ72" s="247"/>
      <c r="AR72" s="247"/>
    </row>
    <row r="73" spans="1:46" hidden="1" x14ac:dyDescent="0.15">
      <c r="AK73" s="247"/>
      <c r="AL73" s="247"/>
      <c r="AM73" s="247"/>
      <c r="AN73" s="247"/>
      <c r="AO73" s="247"/>
      <c r="AP73" s="247"/>
      <c r="AQ73" s="247"/>
      <c r="AR73" s="247"/>
    </row>
  </sheetData>
  <sheetProtection algorithmName="SHA-512" hashValue="RD1nc3NfhK0nSitwYwaIckL4QYG1pl6eSFx+NuU1n1MMBG409WWAMuC3znmmoq6Sm63kNQn9zg09ZwCtOadNbQ==" saltValue="n8mV/rz3YfziQCzqEycU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2" sqref="B2"/>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562</v>
      </c>
    </row>
    <row r="121" spans="125:125" ht="13.5" hidden="1" customHeight="1" x14ac:dyDescent="0.15">
      <c r="DU121" s="244"/>
    </row>
  </sheetData>
  <sheetProtection algorithmName="SHA-512" hashValue="PSpDIcR3cAmeczHMstxUQVOYP9bgfom2cqmSTZ1w0JBYkrnqEt66Hdln5nNtSLkjERplnaKSZEYE65eGmH4djA==" saltValue="aumvkypz6kE4src7uGuH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2" sqref="C2"/>
    </sheetView>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563</v>
      </c>
    </row>
  </sheetData>
  <sheetProtection algorithmName="SHA-512" hashValue="DIrfqwdPRGc6fjhzWXuaucc4WDoxfy6S9Ok4Zs+dK/8mwb8cyLJbFeNZcp6PLC1Uz0JIyhGgzTMOayEtwHjU8w==" saltValue="OVXg8yK0vR0c2CLIMAcC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71" t="s">
        <v>3</v>
      </c>
      <c r="D47" s="1171"/>
      <c r="E47" s="1172"/>
      <c r="F47" s="11">
        <v>22.12</v>
      </c>
      <c r="G47" s="12">
        <v>18.66</v>
      </c>
      <c r="H47" s="12">
        <v>19.399999999999999</v>
      </c>
      <c r="I47" s="12">
        <v>24.21</v>
      </c>
      <c r="J47" s="13">
        <v>27.11</v>
      </c>
    </row>
    <row r="48" spans="2:10" ht="57.75" customHeight="1" x14ac:dyDescent="0.15">
      <c r="B48" s="14"/>
      <c r="C48" s="1173" t="s">
        <v>4</v>
      </c>
      <c r="D48" s="1173"/>
      <c r="E48" s="1174"/>
      <c r="F48" s="15">
        <v>3.25</v>
      </c>
      <c r="G48" s="16">
        <v>1.85</v>
      </c>
      <c r="H48" s="16">
        <v>3.66</v>
      </c>
      <c r="I48" s="16">
        <v>2.65</v>
      </c>
      <c r="J48" s="17">
        <v>3.59</v>
      </c>
    </row>
    <row r="49" spans="2:10" ht="57.75" customHeight="1" thickBot="1" x14ac:dyDescent="0.2">
      <c r="B49" s="18"/>
      <c r="C49" s="1175" t="s">
        <v>5</v>
      </c>
      <c r="D49" s="1175"/>
      <c r="E49" s="1176"/>
      <c r="F49" s="19" t="s">
        <v>569</v>
      </c>
      <c r="G49" s="20" t="s">
        <v>570</v>
      </c>
      <c r="H49" s="20">
        <v>1.86</v>
      </c>
      <c r="I49" s="20">
        <v>2.7</v>
      </c>
      <c r="J49" s="21">
        <v>4.4800000000000004</v>
      </c>
    </row>
    <row r="50" spans="2:10" x14ac:dyDescent="0.15"/>
  </sheetData>
  <sheetProtection algorithmName="SHA-512" hashValue="+1Jwp+2au9BSJfjO3o0lpvmvv9NB+dWJ1zYOlLh++acoAlUG8ocDBCU4FyXFO5RNy3qsn/uphclhNE5igBSr1A==" saltValue="pf0i4pAXN96Gc+R3loA2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2023-10-06T07:54:47Z</cp:lastPrinted>
  <dcterms:created xsi:type="dcterms:W3CDTF">2023-02-20T05:25:02Z</dcterms:created>
  <dcterms:modified xsi:type="dcterms:W3CDTF">2023-10-06T07:56:16Z</dcterms:modified>
  <cp:category/>
</cp:coreProperties>
</file>