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7松本\"/>
    </mc:Choice>
  </mc:AlternateContent>
  <xr:revisionPtr revIDLastSave="0" documentId="13_ncr:1_{E133EB08-A7EA-4B05-8CCF-7105E400F82F}"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<sst xmlns="http://schemas.openxmlformats.org/spreadsheetml/2006/main" count="1152" uniqueCount="589">
  <si>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</si>
  <si>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</si>
  <si>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</si>
  <si>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</si>
  <si>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</si>
  <si>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</si>
  <si>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</si>
  <si>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</si>
  <si>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</si>
  <si>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</si>
  <si>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</si>
  <si>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</si>
  <si>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</si>
  <si>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</si>
  <si>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</si>
  <si>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</si>
  <si>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</si>
  <si>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</si>
  <si>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</si>
  <si>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</si>
  <si>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</si>
  <si>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</si>
  <si>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</si>
  <si>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</si>
  <si>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</si>
  <si>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</si>
  <si>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</si>
  <si>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</si>
  <si>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</si>
  <si>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</si>
  <si>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</si>
  <si>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</si>
  <si>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</si>
  <si>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</si>
  <si>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</si>
  <si>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</si>
  <si>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</si>
  <si>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</si>
  <si>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</si>
  <si>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</si>
  <si>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</si>
  <si>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</si>
  <si>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</si>
  <si>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</si>
  <si>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</si>
  <si>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</si>
  <si>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</si>
  <si>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</si>
  <si>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</si>
  <si>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</si>
  <si>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</si>
  <si>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</si>
  <si>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</si>
  <si>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</si>
  <si>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</si>
  <si>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</si>
  <si>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</si>
  <si>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</si>
  <si>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</si>
  <si>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</si>
  <si>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</si>
  <si>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</si>
  <si>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</si>
  <si>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</si>
  <si>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</si>
  <si>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</si>
  <si>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</si>
  <si>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</si>
  <si>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</si>
  <si>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</si>
  <si>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</si>
  <si>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</si>
  <si>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</si>
  <si>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</si>
  <si>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</si>
  <si>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</si>
  <si>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</si>
  <si>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</si>
  <si>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</si>
  <si>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</si>
  <si>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</si>
  <si>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</si>
  <si>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</si>
  <si>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</si>
  <si>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</si>
  <si>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</si>
  <si>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</si>
  <si>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</si>
  <si>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</si>
  <si>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</si>
  <si>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</si>
  <si>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</si>
  <si>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</si>
  <si>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</si>
  <si>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</si>
  <si>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</si>
  <si>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</si>
  <si>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</si>
  <si>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</si>
  <si>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</si>
  <si>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</si>
  <si>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</si>
  <si>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</si>
  <si>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</si>
  <si>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</si>
  <si>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</si>
  <si>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</si>
  <si>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</si>
  <si>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</si>
  <si>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</si>
  <si>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</si>
  <si>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</si>
  <si>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</si>
  <si>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</si>
  <si>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</si>
  <si>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</si>
  <si>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</si>
  <si>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</si>
  <si>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</si>
  <si>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</si>
  <si>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</si>
  <si>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</si>
  <si>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</si>
  <si>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</si>
  <si>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</si>
  <si>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</si>
  <si>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</si>
  <si>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</si>
  <si>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</si>
  <si>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</si>
  <si>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</si>
  <si>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</si>
  <si>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</si>
  <si>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</si>
  <si>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</si>
  <si>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</si>
  <si>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</si>
  <si>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</si>
  <si>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</si>
  <si>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</si>
  <si>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</si>
  <si>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</si>
  <si>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</si>
  <si>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</si>
  <si>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</si>
  <si>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</si>
  <si>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</si>
  <si>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</si>
  <si>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</si>
  <si>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</si>
  <si>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</si>
  <si>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</si>
  <si>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</si>
  <si>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</si>
  <si>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</si>
  <si>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</si>
  <si>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</si>
  <si>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</si>
  <si>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</si>
  <si>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</si>
  <si>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</si>
  <si>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</si>
  <si>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</si>
  <si>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</si>
  <si>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</si>
  <si>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</si>
  <si>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</si>
  <si>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</si>
  <si>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</si>
  <si>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</si>
  <si>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</si>
  <si>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</si>
  <si>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</si>
  <si>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</si>
  <si>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</si>
  <si>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</si>
  <si>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</si>
  <si>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</si>
  <si>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</si>
  <si>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</si>
  <si>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</si>
  <si>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</si>
  <si>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</si>
  <si>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</si>
  <si>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</si>
  <si>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</si>
  <si>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</si>
  <si>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</si>
  <si>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</si>
  <si>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</si>
  <si>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</si>
  <si>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</si>
  <si>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</si>
  <si>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</si>
  <si>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</si>
  <si>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</si>
  <si>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</si>
  <si>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</si>
  <si>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</si>
  <si>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</si>
  <si>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</si>
  <si>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</si>
  <si>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</si>
  <si>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</si>
  <si>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</si>
  <si>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</si>
  <si>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</si>
  <si>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</si>
  <si>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</si>
  <si>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</si>
  <si>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</si>
  <si>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</si>
  <si>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</si>
  <si>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長野県朝日村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</si>
  <si>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</si>
  <si>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</si>
  <si>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</si>
  <si>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</si>
  <si>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</si>
  <si>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</si>
  <si>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</si>
  <si>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</si>
  <si>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</si>
  <si>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</si>
  <si>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</si>
  <si>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</si>
  <si>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</si>
  <si>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</si>
  <si>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</si>
  <si>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</si>
  <si>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</si>
  <si>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</si>
  <si>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</si>
  <si>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</si>
  <si>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</si>
  <si>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</si>
  <si>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</si>
  <si>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</si>
  <si>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</si>
  <si>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</si>
  <si>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</si>
  <si>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</si>
  <si>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</si>
  <si>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</si>
  <si>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</si>
  <si>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</si>
  <si>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</si>
  <si>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</si>
  <si>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</si>
  <si>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</si>
  <si>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</si>
  <si>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</si>
  <si>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</si>
  <si>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</si>
  <si>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</si>
  <si>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</si>
  <si>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</si>
  <si>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</si>
  <si>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</si>
  <si>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</si>
  <si>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</si>
  <si>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</si>
  <si>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</si>
  <si>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</si>
  <si>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</si>
  <si>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</si>
  <si>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</si>
  <si>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</si>
  <si>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</si>
  <si>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</si>
  <si>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</si>
  <si>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</si>
  <si>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</si>
  <si>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</si>
  <si>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</si>
  <si>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</si>
  <si>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</si>
  <si>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</si>
  <si>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</si>
  <si>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</si>
  <si>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</si>
  <si>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</si>
  <si>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</si>
  <si>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</si>
  <si>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</si>
  <si>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</si>
  <si>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</si>
  <si>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</si>
  <si>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</si>
  <si>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</si>
  <si>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</si>
  <si>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</si>
  <si>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</si>
  <si>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</si>
  <si>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</si>
  <si>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</si>
  <si>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</si>
  <si>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</si>
  <si>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</si>
  <si>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</si>
  <si>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</si>
  <si>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</si>
  <si>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</si>
  <si>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</si>
  <si>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</si>
  <si>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</si>
  <si>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</si>
  <si>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</si>
  <si>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</si>
  <si>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</si>
  <si>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</si>
  <si>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</si>
  <si>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</si>
  <si>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</si>
  <si>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</si>
  <si>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</si>
  <si>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</si>
  <si>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</si>
  <si>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</si>
  <si>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</si>
  <si>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</si>
  <si>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</si>
  <si>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</si>
  <si>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</si>
  <si>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</si>
  <si>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</si>
  <si>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</si>
  <si>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</si>
  <si>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</si>
  <si>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</si>
  <si>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</si>
  <si>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</si>
  <si>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</si>
  <si>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</si>
  <si>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</si>
  <si>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</si>
  <si>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</si>
  <si>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</si>
  <si>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</si>
  <si>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</si>
  <si>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</si>
  <si>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</si>
  <si>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</si>
  <si>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</si>
  <si>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</si>
  <si>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</si>
  <si>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</si>
  <si>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</si>
  <si>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</si>
  <si>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</si>
  <si>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</si>
  <si>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</si>
  <si>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</si>
  <si>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</si>
  <si>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</si>
  <si>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</si>
  <si>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</si>
  <si>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</si>
  <si>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</si>
  <si>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</si>
  <si>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</si>
  <si>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</si>
  <si>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</si>
  <si>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</si>
  <si>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</si>
  <si>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</si>
  <si>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長野県朝日村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</si>
  <si>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</si>
  <si>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</si>
  <si>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</si>
  <si>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</si>
  <si>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</si>
  <si>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</si>
  <si>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</si>
  <si>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</si>
  <si>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</si>
  <si>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</si>
  <si>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</si>
  <si>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</si>
  <si>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</si>
  <si>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</si>
  <si>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</si>
  <si>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</si>
  <si>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</si>
  <si>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</si>
  <si>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</si>
  <si>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</si>
  <si>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</si>
  <si>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</si>
  <si>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</si>
  <si>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</si>
  <si>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</si>
  <si>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</si>
  <si>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</si>
  <si>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</si>
  <si>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</si>
  <si>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</si>
  <si>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</si>
  <si>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</si>
  <si>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</si>
  <si>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</si>
  <si>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</si>
  <si>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</si>
  <si>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朝日村簡易水道事業会計</t>
    <phoneticPr fontId="5"/>
  </si>
  <si>
    <t>朝日村下水道事業会計</t>
    <phoneticPr fontId="5"/>
  </si>
  <si>
    <t>あさひプライムスキー場事業特別会計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</si>
  <si>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</si>
  <si>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</si>
  <si>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</si>
  <si>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</si>
  <si>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</si>
  <si>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</si>
  <si>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</si>
  <si>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</si>
  <si>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</si>
  <si>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</si>
  <si>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</si>
  <si>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</si>
  <si>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</si>
  <si>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</si>
  <si>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</si>
  <si>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</si>
  <si>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</si>
  <si>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</si>
  <si>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</si>
  <si>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</si>
  <si>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</si>
  <si>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</si>
  <si>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</si>
  <si>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</si>
  <si>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</si>
  <si>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</si>
  <si>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</si>
  <si>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</si>
  <si>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</si>
  <si>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</si>
  <si>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</si>
  <si>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</si>
  <si>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</si>
  <si>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</si>
  <si>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</si>
  <si>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</si>
  <si>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</si>
  <si>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</si>
  <si>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</si>
  <si>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</si>
  <si>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</si>
  <si>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</si>
  <si>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</si>
  <si>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</si>
  <si>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</si>
  <si>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</si>
  <si>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</si>
  <si>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</si>
  <si>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</si>
  <si>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</si>
  <si>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</si>
  <si>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</si>
  <si>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</si>
  <si>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</si>
  <si>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</si>
  <si>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</si>
  <si>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</si>
  <si>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</si>
  <si>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</si>
  <si>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</si>
  <si>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</si>
  <si>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</si>
  <si>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</si>
  <si>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</si>
  <si>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</si>
  <si>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</si>
  <si>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</si>
  <si>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</si>
  <si>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</si>
  <si>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</si>
  <si>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</si>
  <si>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</si>
  <si>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</si>
  <si>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</si>
  <si>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</si>
  <si>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</si>
  <si>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</si>
  <si>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</si>
  <si>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</si>
  <si>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</si>
  <si>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</si>
  <si>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</si>
  <si>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</si>
  <si>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</si>
  <si>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</si>
  <si>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</si>
  <si>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</si>
  <si>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</si>
  <si>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</si>
  <si>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</si>
  <si>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</si>
  <si>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</si>
  <si>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</si>
  <si>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</si>
  <si>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</si>
  <si>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</si>
  <si>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</si>
  <si>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</si>
  <si>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</si>
  <si>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</si>
  <si>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</si>
  <si>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</si>
  <si>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</si>
  <si>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</si>
  <si>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</si>
  <si>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</si>
  <si>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</si>
  <si>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</si>
  <si>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</si>
  <si>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</si>
  <si>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</si>
  <si>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</si>
  <si>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</si>
  <si>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</si>
  <si>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</si>
  <si>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</si>
  <si>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</si>
  <si>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</si>
  <si>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</si>
  <si>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</si>
  <si>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</si>
  <si>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</si>
  <si>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</si>
  <si>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</si>
  <si>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</si>
  <si>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</si>
  <si>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</si>
  <si>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</si>
  <si>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</si>
  <si>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</si>
  <si>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</si>
  <si>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</si>
  <si>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</si>
  <si>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</si>
  <si>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</si>
  <si>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</si>
  <si>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</si>
  <si>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</si>
  <si>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</si>
  <si>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</si>
  <si>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</si>
  <si>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</si>
  <si>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</si>
  <si>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</si>
  <si>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</si>
  <si>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</si>
  <si>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朝日村下水道事業会計</t>
  </si>
  <si>
    <t>一般会計</t>
  </si>
  <si>
    <t>朝日村簡易水道事業会計</t>
  </si>
  <si>
    <t>朝日村介護保険特別会計</t>
  </si>
  <si>
    <t>朝日村国民健康保険特別会計</t>
  </si>
  <si>
    <t>後期高齢者医療特別会計</t>
  </si>
  <si>
    <t>あさひプライムスキー場事業特別会計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</si>
  <si>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</si>
  <si>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</si>
  <si>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</si>
  <si>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</si>
  <si>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</si>
  <si>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</si>
  <si>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</si>
  <si>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</si>
  <si>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</si>
  <si>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</si>
  <si>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保健福祉基金</t>
    <rPh sb="0" eb="2">
      <t>ホケン</t>
    </rPh>
    <rPh sb="2" eb="4">
      <t>フクシ</t>
    </rPh>
    <rPh sb="4" eb="6">
      <t>キキン</t>
    </rPh>
    <phoneticPr fontId="5"/>
  </si>
  <si>
    <t>文教施設整備基金</t>
    <rPh sb="0" eb="2">
      <t>ブンキョウ</t>
    </rPh>
    <rPh sb="2" eb="4">
      <t>シセツ</t>
    </rPh>
    <rPh sb="4" eb="6">
      <t>セイビ</t>
    </rPh>
    <rPh sb="6" eb="8">
      <t>キキン</t>
    </rPh>
    <phoneticPr fontId="5"/>
  </si>
  <si>
    <t>ふるさと応援基金</t>
    <rPh sb="4" eb="6">
      <t>オウエン</t>
    </rPh>
    <rPh sb="6" eb="8">
      <t>キキン</t>
    </rPh>
    <phoneticPr fontId="5"/>
  </si>
  <si>
    <t>三区生産森林組合基金</t>
    <rPh sb="0" eb="2">
      <t>サンク</t>
    </rPh>
    <rPh sb="2" eb="4">
      <t>セイサン</t>
    </rPh>
    <rPh sb="4" eb="6">
      <t>シンリン</t>
    </rPh>
    <rPh sb="6" eb="8">
      <t>クミアイ</t>
    </rPh>
    <rPh sb="8" eb="10">
      <t>キキン</t>
    </rPh>
    <phoneticPr fontId="5"/>
  </si>
  <si>
    <t>西洗馬生産森林組合基金</t>
    <rPh sb="0" eb="3">
      <t>ニシセバ</t>
    </rPh>
    <rPh sb="3" eb="5">
      <t>セイサン</t>
    </rPh>
    <rPh sb="5" eb="7">
      <t>シンリン</t>
    </rPh>
    <rPh sb="7" eb="9">
      <t>クミアイ</t>
    </rPh>
    <rPh sb="9" eb="11">
      <t>キキン</t>
    </rPh>
    <phoneticPr fontId="5"/>
  </si>
  <si>
    <t>松本広域連合（一般会計）</t>
    <rPh sb="0" eb="2">
      <t>マツモト</t>
    </rPh>
    <rPh sb="2" eb="4">
      <t>コウイキ</t>
    </rPh>
    <rPh sb="4" eb="6">
      <t>レンゴウ</t>
    </rPh>
    <rPh sb="7" eb="9">
      <t>イッパン</t>
    </rPh>
    <rPh sb="9" eb="11">
      <t>カイケイ</t>
    </rPh>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</si>
  <si>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</si>
  <si>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長野県市町村自治振興組合</t>
    <rPh sb="0" eb="12">
      <t>ナガノケンシチョウソンジチシンコウクミアイ</t>
    </rPh>
    <phoneticPr fontId="2"/>
  </si>
  <si>
    <t>長野県後期高齢者医療広域組合（一般会計）</t>
    <rPh sb="0" eb="3">
      <t>ナガノケン</t>
    </rPh>
    <rPh sb="3" eb="5">
      <t>コウキ</t>
    </rPh>
    <rPh sb="5" eb="8">
      <t>コウレイシャ</t>
    </rPh>
    <rPh sb="8" eb="10">
      <t>イリョウ</t>
    </rPh>
    <rPh sb="10" eb="12">
      <t>コウイキ</t>
    </rPh>
    <rPh sb="12" eb="14">
      <t>クミアイ</t>
    </rPh>
    <rPh sb="15" eb="19">
      <t>イッパンカイケイ</t>
    </rPh>
    <phoneticPr fontId="2"/>
  </si>
  <si>
    <t>長野県後期高齢者医療広域組合（後期高齢者医療特別会計）</t>
    <rPh sb="0" eb="3">
      <t>ナガノケン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</si>
  <si>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</si>
  <si>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</si>
  <si>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</si>
  <si>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</si>
  <si>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</si>
  <si>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7">
      <t>ヤマガタムラ</t>
    </rPh>
    <rPh sb="8" eb="11">
      <t>アサヒムラ</t>
    </rPh>
    <rPh sb="11" eb="14">
      <t>チュウガッコウ</t>
    </rPh>
    <rPh sb="14" eb="16">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</si>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</sst>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669E-46F5-88AC-CB6693F3D1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86767</c:v>
                </c:pt>
                <c:pt idx="1">
                  <c:v>78986</c:v>
                </c:pt>
                <c:pt idx="2">
                  <c:v>156541</c:v>
                </c:pt>
                <c:pt idx="3">
                  <c:v>120052</c:v>
                </c:pt>
                <c:pt idx="4">
                  <c:v>117747</c:v>
                </c:pt>
              </c:numCache>
            </c:numRef>
          </c:val>
          <c:smooth val="0"/>
          <c:extLst>
            <c:ext xmlns:c16="http://schemas.microsoft.com/office/drawing/2014/chart" uri="{C3380CC4-5D6E-409C-BE32-E72D297353CC}">
              <c16:uniqueId val="{00000001-669E-46F5-88AC-CB6693F3D1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5.46</c:v>
                </c:pt>
                <c:pt idx="1">
                  <c:v>5.67</c:v>
                </c:pt>
                <c:pt idx="2">
                  <c:v>4.4400000000000004</c:v>
                </c:pt>
                <c:pt idx="3">
                  <c:v>4.62</c:v>
                </c:pt>
                <c:pt idx="4">
                  <c:v>4.47</c:v>
                </c:pt>
              </c:numCache>
            </c:numRef>
          </c:val>
          <c:extLst>
            <c:ext xmlns:c16="http://schemas.microsoft.com/office/drawing/2014/chart" uri="{C3380CC4-5D6E-409C-BE32-E72D297353CC}">
              <c16:uniqueId val="{00000000-A243-4826-8A6A-4993D207E6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50.99</c:v>
                </c:pt>
                <c:pt idx="1">
                  <c:v>65.47</c:v>
                </c:pt>
                <c:pt idx="2">
                  <c:v>73.260000000000005</c:v>
                </c:pt>
                <c:pt idx="3">
                  <c:v>81.14</c:v>
                </c:pt>
                <c:pt idx="4">
                  <c:v>93.53</c:v>
                </c:pt>
              </c:numCache>
            </c:numRef>
          </c:val>
          <c:extLst>
            <c:ext xmlns:c16="http://schemas.microsoft.com/office/drawing/2014/chart" uri="{C3380CC4-5D6E-409C-BE32-E72D297353CC}">
              <c16:uniqueId val="{00000001-A243-4826-8A6A-4993D207E6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35.840000000000003</c:v>
                </c:pt>
                <c:pt idx="1">
                  <c:v>15.45</c:v>
                </c:pt>
                <c:pt idx="2">
                  <c:v>5.94</c:v>
                </c:pt>
                <c:pt idx="3">
                  <c:v>17.22</c:v>
                </c:pt>
                <c:pt idx="4">
                  <c:v>15.99</c:v>
                </c:pt>
              </c:numCache>
            </c:numRef>
          </c:val>
          <c:smooth val="0"/>
          <c:extLst>
            <c:ext xmlns:c16="http://schemas.microsoft.com/office/drawing/2014/chart" uri="{C3380CC4-5D6E-409C-BE32-E72D297353CC}">
              <c16:uniqueId val="{00000002-A243-4826-8A6A-4993D207E6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2.5299999999999998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45-4654-BA2E-0847C48568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45-4654-BA2E-0847C48568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45-4654-BA2E-0847C48568B0}"/>
            </c:ext>
          </c:extLst>
        </c:ser>
        <c:ser>
          <c:idx val="3"/>
          <c:order val="3"/>
          <c:tx>
            <c:strRef>
              <c:f>データシート!$A$30</c:f>
              <c:strCache>
                <c:ptCount val="1"/>
                <c:pt idx="0">
                  <c:v>あさひプライムスキー場事業特別会計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645-4654-BA2E-0847C48568B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645-4654-BA2E-0847C48568B0}"/>
            </c:ext>
          </c:extLst>
        </c:ser>
        <c:ser>
          <c:idx val="5"/>
          <c:order val="5"/>
          <c:tx>
            <c:strRef>
              <c:f>データシート!$A$32</c:f>
              <c:strCache>
                <c:ptCount val="1"/>
                <c:pt idx="0">
                  <c:v>朝日村国民健康保険特別会計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0.09</c:v>
                </c:pt>
                <c:pt idx="4">
                  <c:v>#N/A</c:v>
                </c:pt>
                <c:pt idx="5">
                  <c:v>0.24</c:v>
                </c:pt>
                <c:pt idx="6">
                  <c:v>#N/A</c:v>
                </c:pt>
                <c:pt idx="7">
                  <c:v>0.13</c:v>
                </c:pt>
                <c:pt idx="8">
                  <c:v>#N/A</c:v>
                </c:pt>
                <c:pt idx="9">
                  <c:v>0.57999999999999996</c:v>
                </c:pt>
              </c:numCache>
            </c:numRef>
          </c:val>
          <c:extLst>
            <c:ext xmlns:c16="http://schemas.microsoft.com/office/drawing/2014/chart" uri="{C3380CC4-5D6E-409C-BE32-E72D297353CC}">
              <c16:uniqueId val="{00000005-B645-4654-BA2E-0847C48568B0}"/>
            </c:ext>
          </c:extLst>
        </c:ser>
        <c:ser>
          <c:idx val="6"/>
          <c:order val="6"/>
          <c:tx>
            <c:strRef>
              <c:f>データシート!$A$33</c:f>
              <c:strCache>
                <c:ptCount val="1"/>
                <c:pt idx="0">
                  <c:v>朝日村介護保険特別会計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0.14000000000000001</c:v>
                </c:pt>
                <c:pt idx="2">
                  <c:v>#N/A</c:v>
                </c:pt>
                <c:pt idx="3">
                  <c:v>0</c:v>
                </c:pt>
                <c:pt idx="4">
                  <c:v>#N/A</c:v>
                </c:pt>
                <c:pt idx="5">
                  <c:v>0.46</c:v>
                </c:pt>
                <c:pt idx="6">
                  <c:v>#N/A</c:v>
                </c:pt>
                <c:pt idx="7">
                  <c:v>0.54</c:v>
                </c:pt>
                <c:pt idx="8">
                  <c:v>#N/A</c:v>
                </c:pt>
                <c:pt idx="9">
                  <c:v>1.65</c:v>
                </c:pt>
              </c:numCache>
            </c:numRef>
          </c:val>
          <c:extLst>
            <c:ext xmlns:c16="http://schemas.microsoft.com/office/drawing/2014/chart" uri="{C3380CC4-5D6E-409C-BE32-E72D297353CC}">
              <c16:uniqueId val="{00000006-B645-4654-BA2E-0847C48568B0}"/>
            </c:ext>
          </c:extLst>
        </c:ser>
        <c:ser>
          <c:idx val="7"/>
          <c:order val="7"/>
          <c:tx>
            <c:strRef>
              <c:f>データシート!$A$34</c:f>
              <c:strCache>
                <c:ptCount val="1"/>
                <c:pt idx="0">
                  <c:v>朝日村簡易水道事業会計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0.99</c:v>
                </c:pt>
                <c:pt idx="4">
                  <c:v>#N/A</c:v>
                </c:pt>
                <c:pt idx="5">
                  <c:v>2.14</c:v>
                </c:pt>
                <c:pt idx="6">
                  <c:v>#N/A</c:v>
                </c:pt>
                <c:pt idx="7">
                  <c:v>2.35</c:v>
                </c:pt>
                <c:pt idx="8">
                  <c:v>#N/A</c:v>
                </c:pt>
                <c:pt idx="9">
                  <c:v>2.59</c:v>
                </c:pt>
              </c:numCache>
            </c:numRef>
          </c:val>
          <c:extLst>
            <c:ext xmlns:c16="http://schemas.microsoft.com/office/drawing/2014/chart" uri="{C3380CC4-5D6E-409C-BE32-E72D297353CC}">
              <c16:uniqueId val="{00000007-B645-4654-BA2E-0847C48568B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5.46</c:v>
                </c:pt>
                <c:pt idx="2">
                  <c:v>#N/A</c:v>
                </c:pt>
                <c:pt idx="3">
                  <c:v>5.67</c:v>
                </c:pt>
                <c:pt idx="4">
                  <c:v>#N/A</c:v>
                </c:pt>
                <c:pt idx="5">
                  <c:v>4.43</c:v>
                </c:pt>
                <c:pt idx="6">
                  <c:v>#N/A</c:v>
                </c:pt>
                <c:pt idx="7">
                  <c:v>4.62</c:v>
                </c:pt>
                <c:pt idx="8">
                  <c:v>#N/A</c:v>
                </c:pt>
                <c:pt idx="9">
                  <c:v>4.46</c:v>
                </c:pt>
              </c:numCache>
            </c:numRef>
          </c:val>
          <c:extLst>
            <c:ext xmlns:c16="http://schemas.microsoft.com/office/drawing/2014/chart" uri="{C3380CC4-5D6E-409C-BE32-E72D297353CC}">
              <c16:uniqueId val="{00000008-B645-4654-BA2E-0847C48568B0}"/>
            </c:ext>
          </c:extLst>
        </c:ser>
        <c:ser>
          <c:idx val="9"/>
          <c:order val="9"/>
          <c:tx>
            <c:strRef>
              <c:f>データシート!$A$36</c:f>
              <c:strCache>
                <c:ptCount val="1"/>
                <c:pt idx="0">
                  <c:v>朝日村下水道事業会計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#N/A</c:v>
                </c:pt>
                <c:pt idx="3">
                  <c:v>3.02</c:v>
                </c:pt>
                <c:pt idx="4">
                  <c:v>#N/A</c:v>
                </c:pt>
                <c:pt idx="5">
                  <c:v>6.03</c:v>
                </c:pt>
                <c:pt idx="6">
                  <c:v>#N/A</c:v>
                </c:pt>
                <c:pt idx="7">
                  <c:v>6.92</c:v>
                </c:pt>
                <c:pt idx="8">
                  <c:v>#N/A</c:v>
                </c:pt>
                <c:pt idx="9">
                  <c:v>7.21</c:v>
                </c:pt>
              </c:numCache>
            </c:numRef>
          </c:val>
          <c:extLst>
            <c:ext xmlns:c16="http://schemas.microsoft.com/office/drawing/2014/chart" uri="{C3380CC4-5D6E-409C-BE32-E72D297353CC}">
              <c16:uniqueId val="{00000009-B645-4654-BA2E-0847C48568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422</c:v>
                </c:pt>
                <c:pt idx="5">
                  <c:v>431</c:v>
                </c:pt>
                <c:pt idx="8">
                  <c:v>349</c:v>
                </c:pt>
                <c:pt idx="11">
                  <c:v>370</c:v>
                </c:pt>
                <c:pt idx="14">
                  <c:v>407</c:v>
                </c:pt>
              </c:numCache>
            </c:numRef>
          </c:val>
          <c:extLst>
            <c:ext xmlns:c16="http://schemas.microsoft.com/office/drawing/2014/chart" uri="{C3380CC4-5D6E-409C-BE32-E72D297353CC}">
              <c16:uniqueId val="{00000000-CFA6-4E75-B503-9ACAC62492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A6-4E75-B503-9ACAC62492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FA6-4E75-B503-9ACAC62492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18</c:v>
                </c:pt>
                <c:pt idx="6">
                  <c:v>10</c:v>
                </c:pt>
                <c:pt idx="9">
                  <c:v>8</c:v>
                </c:pt>
                <c:pt idx="12">
                  <c:v>10</c:v>
                </c:pt>
              </c:numCache>
            </c:numRef>
          </c:val>
          <c:extLst>
            <c:ext xmlns:c16="http://schemas.microsoft.com/office/drawing/2014/chart" uri="{C3380CC4-5D6E-409C-BE32-E72D297353CC}">
              <c16:uniqueId val="{00000003-CFA6-4E75-B503-9ACAC62492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318</c:v>
                </c:pt>
                <c:pt idx="3">
                  <c:v>226</c:v>
                </c:pt>
                <c:pt idx="6">
                  <c:v>233</c:v>
                </c:pt>
                <c:pt idx="9">
                  <c:v>222</c:v>
                </c:pt>
                <c:pt idx="12">
                  <c:v>278</c:v>
                </c:pt>
              </c:numCache>
            </c:numRef>
          </c:val>
          <c:extLst>
            <c:ext xmlns:c16="http://schemas.microsoft.com/office/drawing/2014/chart" uri="{C3380CC4-5D6E-409C-BE32-E72D297353CC}">
              <c16:uniqueId val="{00000004-CFA6-4E75-B503-9ACAC62492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A6-4E75-B503-9ACAC62492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A6-4E75-B503-9ACAC62492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217</c:v>
                </c:pt>
                <c:pt idx="3">
                  <c:v>199</c:v>
                </c:pt>
                <c:pt idx="6">
                  <c:v>224</c:v>
                </c:pt>
                <c:pt idx="9">
                  <c:v>268</c:v>
                </c:pt>
                <c:pt idx="12">
                  <c:v>291</c:v>
                </c:pt>
              </c:numCache>
            </c:numRef>
          </c:val>
          <c:extLst>
            <c:ext xmlns:c16="http://schemas.microsoft.com/office/drawing/2014/chart" uri="{C3380CC4-5D6E-409C-BE32-E72D297353CC}">
              <c16:uniqueId val="{00000007-CFA6-4E75-B503-9ACAC62492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135</c:v>
                </c:pt>
                <c:pt idx="2">
                  <c:v>#N/A</c:v>
                </c:pt>
                <c:pt idx="3">
                  <c:v>#N/A</c:v>
                </c:pt>
                <c:pt idx="4">
                  <c:v>12</c:v>
                </c:pt>
                <c:pt idx="5">
                  <c:v>#N/A</c:v>
                </c:pt>
                <c:pt idx="6">
                  <c:v>#N/A</c:v>
                </c:pt>
                <c:pt idx="7">
                  <c:v>118</c:v>
                </c:pt>
                <c:pt idx="8">
                  <c:v>#N/A</c:v>
                </c:pt>
                <c:pt idx="9">
                  <c:v>#N/A</c:v>
                </c:pt>
                <c:pt idx="10">
                  <c:v>128</c:v>
                </c:pt>
                <c:pt idx="11">
                  <c:v>#N/A</c:v>
                </c:pt>
                <c:pt idx="12">
                  <c:v>#N/A</c:v>
                </c:pt>
                <c:pt idx="13">
                  <c:v>172</c:v>
                </c:pt>
                <c:pt idx="14">
                  <c:v>#N/A</c:v>
                </c:pt>
              </c:numCache>
            </c:numRef>
          </c:val>
          <c:smooth val="0"/>
          <c:extLst>
            <c:ext xmlns:c16="http://schemas.microsoft.com/office/drawing/2014/chart" uri="{C3380CC4-5D6E-409C-BE32-E72D297353CC}">
              <c16:uniqueId val="{00000008-CFA6-4E75-B503-9ACAC62492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3648</c:v>
                </c:pt>
                <c:pt idx="5">
                  <c:v>3503</c:v>
                </c:pt>
                <c:pt idx="8">
                  <c:v>3676</c:v>
                </c:pt>
                <c:pt idx="11">
                  <c:v>3464</c:v>
                </c:pt>
                <c:pt idx="14">
                  <c:v>3388</c:v>
                </c:pt>
              </c:numCache>
            </c:numRef>
          </c:val>
          <c:extLst>
            <c:ext xmlns:c16="http://schemas.microsoft.com/office/drawing/2014/chart" uri="{C3380CC4-5D6E-409C-BE32-E72D297353CC}">
              <c16:uniqueId val="{00000000-16FA-4D07-93A2-B3D28383A8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6FA-4D07-93A2-B3D28383A8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2051</c:v>
                </c:pt>
                <c:pt idx="5">
                  <c:v>2350</c:v>
                </c:pt>
                <c:pt idx="8">
                  <c:v>2501</c:v>
                </c:pt>
                <c:pt idx="11">
                  <c:v>2940</c:v>
                </c:pt>
                <c:pt idx="14">
                  <c:v>3385</c:v>
                </c:pt>
              </c:numCache>
            </c:numRef>
          </c:val>
          <c:extLst>
            <c:ext xmlns:c16="http://schemas.microsoft.com/office/drawing/2014/chart" uri="{C3380CC4-5D6E-409C-BE32-E72D297353CC}">
              <c16:uniqueId val="{00000002-16FA-4D07-93A2-B3D28383A8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FA-4D07-93A2-B3D28383A8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FA-4D07-93A2-B3D28383A8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FA-4D07-93A2-B3D28383A8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439</c:v>
                </c:pt>
                <c:pt idx="3">
                  <c:v>436</c:v>
                </c:pt>
                <c:pt idx="6">
                  <c:v>435</c:v>
                </c:pt>
                <c:pt idx="9">
                  <c:v>420</c:v>
                </c:pt>
                <c:pt idx="12">
                  <c:v>410</c:v>
                </c:pt>
              </c:numCache>
            </c:numRef>
          </c:val>
          <c:extLst>
            <c:ext xmlns:c16="http://schemas.microsoft.com/office/drawing/2014/chart" uri="{C3380CC4-5D6E-409C-BE32-E72D297353CC}">
              <c16:uniqueId val="{00000006-16FA-4D07-93A2-B3D28383A8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c:v>
                </c:pt>
                <c:pt idx="3">
                  <c:v>74</c:v>
                </c:pt>
                <c:pt idx="6">
                  <c:v>68</c:v>
                </c:pt>
                <c:pt idx="9">
                  <c:v>54</c:v>
                </c:pt>
                <c:pt idx="12">
                  <c:v>44</c:v>
                </c:pt>
              </c:numCache>
            </c:numRef>
          </c:val>
          <c:extLst>
            <c:ext xmlns:c16="http://schemas.microsoft.com/office/drawing/2014/chart" uri="{C3380CC4-5D6E-409C-BE32-E72D297353CC}">
              <c16:uniqueId val="{00000007-16FA-4D07-93A2-B3D28383A8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1908</c:v>
                </c:pt>
                <c:pt idx="3">
                  <c:v>1638</c:v>
                </c:pt>
                <c:pt idx="6">
                  <c:v>1465</c:v>
                </c:pt>
                <c:pt idx="9">
                  <c:v>1124</c:v>
                </c:pt>
                <c:pt idx="12">
                  <c:v>1134</c:v>
                </c:pt>
              </c:numCache>
            </c:numRef>
          </c:val>
          <c:extLst>
            <c:ext xmlns:c16="http://schemas.microsoft.com/office/drawing/2014/chart" uri="{C3380CC4-5D6E-409C-BE32-E72D297353CC}">
              <c16:uniqueId val="{00000008-16FA-4D07-93A2-B3D28383A8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6FA-4D07-93A2-B3D28383A8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1765</c:v>
                </c:pt>
                <c:pt idx="3">
                  <c:v>1787</c:v>
                </c:pt>
                <c:pt idx="6">
                  <c:v>2018</c:v>
                </c:pt>
                <c:pt idx="9">
                  <c:v>2062</c:v>
                </c:pt>
                <c:pt idx="12">
                  <c:v>2090</c:v>
                </c:pt>
              </c:numCache>
            </c:numRef>
          </c:val>
          <c:extLst>
            <c:ext xmlns:c16="http://schemas.microsoft.com/office/drawing/2014/chart" uri="{C3380CC4-5D6E-409C-BE32-E72D297353CC}">
              <c16:uniqueId val="{0000000A-16FA-4D07-93A2-B3D28383A8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FA-4D07-93A2-B3D28383A8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1589</c:v>
                </c:pt>
                <c:pt idx="1">
                  <c:v>1996</c:v>
                </c:pt>
                <c:pt idx="2">
                  <c:v>2406</c:v>
                </c:pt>
              </c:numCache>
            </c:numRef>
          </c:val>
          <c:extLst>
            <c:ext xmlns:c16="http://schemas.microsoft.com/office/drawing/2014/chart" uri="{C3380CC4-5D6E-409C-BE32-E72D297353CC}">
              <c16:uniqueId val="{00000000-F010-45B4-AB05-6B1D4E1C80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010-45B4-AB05-6B1D4E1C80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786</c:v>
                </c:pt>
                <c:pt idx="1">
                  <c:v>791</c:v>
                </c:pt>
                <c:pt idx="2">
                  <c:v>803</c:v>
                </c:pt>
              </c:numCache>
            </c:numRef>
          </c:val>
          <c:extLst>
            <c:ext xmlns:c16="http://schemas.microsoft.com/office/drawing/2014/chart" uri="{C3380CC4-5D6E-409C-BE32-E72D297353CC}">
              <c16:uniqueId val="{00000002-F010-45B4-AB05-6B1D4E1C80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普通会計の元利償還金と公営企業債の元利償還金が大きな割合を占めている。普通会計分についてはこれまでの繰上償還などの公債費対策により年々減少傾向にあったが、公共施設の長寿命化時期を迎えつつあることから、それらの事業に充当した地方債の償還により、令和２年度からは増加に転じている。公営企業債については設備更新による償還ピークを越えつつあり、また近年は下水道事業会計における資本費平準化債の活用による一般会計負担の軽減により分子の割合が縮小傾向にあったが、令和４年度は借入を実施しなかったため、繰入金が増加に転じ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普通会計において大型建設事業の実施による地方債の発行による将来負担の増加要因があり、特に公共施設の長寿命化等、更新事業の時期を迎えていることから、令和２年度から増加傾向にあるが、公営企業債等繰入見込額は、公営企業において地方債の発行額が落ち着いていることから、全体的には減少傾向にある。例年に引き続き将来負担比率は引き続き「数値無し」となっている。充当可能財源は財政調整基金の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億円積み立てを行い基金残高は増加した。今後も償還金の縮減に努めるため、起債の抑制・繰上償還の実施・基金等の財源確保に取り組み健全財政に努める。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長野県朝日村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経済事象の変動、緊急時、災害時の対応の目的のため基金の積立を実施しており、令和４年度は財政調整基金約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億円を積立て年度末積立基金残高は約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年度の庁舎建設関係の繰上償還（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億円）の実施による庁舎建設基金の全額取崩移行、大幅な取り崩しはないため、特定目的基金は微増傾向を維持している。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少子高齢化、現有資産の老朽対策への対応ほか、自然災害等の突発的な対応、新たな課題として村内医療体制への対応等、将来の歳入減少、歳出増加が懸念されるなか、安定的で持続可能な財政運営を図るために基金に必要額を積み立てていく考えの下、日々変化する社会情勢のなか、必要額の個々の試算・積上げを行うことは難しいため、現下の住民サービス水準を考慮したうえで、他団体と比較検討可能な積立金残高比率を参考に、予算見込みを上回った税収等及び、行革・経費節減等により捻出した額、歳出不用額を可能な限りを年度間の財源調整が可能な財政調整基金に積み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現在特定目的基金は８基金設置しており、個別の使途は次のとおり。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文教施設整備基金：文化教育施設等の整備に要する経費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保健福祉基金：村民の福祉の向上に要する経費、保健及び医療に関する事業の経費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情報施設事業運営基金：情報施設事業運営に要する経費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三区生産森林組合育成基金：三区生産森林組合育成に要する経費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西洗馬生産森林組合育成基金：西洗馬生産森林組合育成に要する経費　　　　　　　　　　　　　　　　　　　　　　　　　　　　　　　　　　　　　　　　　　　　　　　　　　　　　　　　　　　　　　　　　　　　　　　　　　　　　　　　　　　　　　　　　　　　　　　　　　　　　　　　　　　　　　　　　　　　　　　　　　　　　　　　　　　　　　　　　　　　　　　　　地域振興基金：地域の振興・活性化等に資する事業の実施に要する経費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ふるさと応援基金：朝日村固有の歴史、文化及び自然を守り、魅力と活力ある地域づくりに要する経費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森林環境譲与税活用基金：森林の整備及びその促進に関する施策に要する経費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主にふるさと応援基金の積立てにより、約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今後の課題である公共施設の長寿命化対策のための基金積立てを行う。（財政調整基金と一体的に考える）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村税（固定資産税）の大幅増、歳出不用額による余剰金による。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少子高齢化、現有資産の老朽対策への対応ほか、自然災害等の突発的な対応、新たな課題として村内医療体制への対応等、将来の歳入減少、歳出増加が懸念されるなか、安定的で持続可能な財政運営を図るために基金に必要額を積み立てていく考えの下、日々変化する社会情勢のなか、必要額の個々の試算・積上げを行うことは難しいため、現下の住民サービス水準を考慮したうえで、他団体と比較検討可能な積立金残高比率を参考に、予算見込みを上回った税収等及び、行革・経費節減等により捻出した額、歳出不用額を可能な限りを年度間の財源調整が可能な財政調整基金に積み立てることとしている。今後、診療所建設費への充当等、多額の取崩が見込まれることから、残高のコントロールに留意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現在減債基金の役割を財政調整基金がおこなっているため積立の予定がない。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財政調整基金の確保のため当面は積立予定はない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4,359
4,308
70.62
3,791,002
3,660,863
114,928
2,572,154
2,090,366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指数は前年度から</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ポイントの上昇で</a:t>
          </a:r>
          <a:r>
            <a:rPr kumimoji="1" lang="en-US" altLang="ja-JP" sz="1100">
              <a:solidFill>
                <a:schemeClr val="dk1"/>
              </a:solidFill>
              <a:effectLst/>
              <a:latin typeface="+mn-lt"/>
              <a:ea typeface="+mn-ea"/>
              <a:cs typeface="+mn-cs"/>
            </a:rPr>
            <a:t>0.33</a:t>
          </a:r>
          <a:r>
            <a:rPr kumimoji="1" lang="ja-JP" altLang="ja-JP" sz="1100">
              <a:solidFill>
                <a:schemeClr val="dk1"/>
              </a:solidFill>
              <a:effectLst/>
              <a:latin typeface="+mn-lt"/>
              <a:ea typeface="+mn-ea"/>
              <a:cs typeface="+mn-cs"/>
            </a:rPr>
            <a:t>となり、類似団体と比較すると</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ポイント上回っている。支出において建設事業は、移動系防災行政無線設備更新等の規模の大きい事業が完了したことで、前年度比で減少したものの、下水道事業会計負担金の増や化学肥料低減対策堆肥購入補助金等の補助事業の実施により増加傾向にある。収入においては村内の大型変電設備の更新・増設により固定資産税が大幅に増加した一方、地方交付税は減少している。今後とも歳出削減により一層努めるとともに、人口確保対策や農業基盤強化により税収の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42</xdr:row>
      <xdr:rowOff>25400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12575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ポイント下降し</a:t>
          </a:r>
          <a:r>
            <a:rPr kumimoji="1" lang="en-US" altLang="ja-JP" sz="1100">
              <a:solidFill>
                <a:schemeClr val="dk1"/>
              </a:solidFill>
              <a:effectLst/>
              <a:latin typeface="+mn-lt"/>
              <a:ea typeface="+mn-ea"/>
              <a:cs typeface="+mn-cs"/>
            </a:rPr>
            <a:t>76.7%</a:t>
          </a:r>
          <a:r>
            <a:rPr kumimoji="1" lang="ja-JP" altLang="ja-JP" sz="1100">
              <a:solidFill>
                <a:schemeClr val="dk1"/>
              </a:solidFill>
              <a:effectLst/>
              <a:latin typeface="+mn-lt"/>
              <a:ea typeface="+mn-ea"/>
              <a:cs typeface="+mn-cs"/>
            </a:rPr>
            <a:t>で、類似団体と比較し</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上回っている。歳出において物件費、維持補修費、補助費の増加により、経常的な一般財源総額は増加。一方、歳入における経常的な一般財源、特に地方税（固定資産税）の収入額が大きく増加したものの、歳出の伸び率は下回っているため、比率としては下降することとなった。引き続き</a:t>
          </a:r>
          <a:r>
            <a:rPr lang="ja-JP" altLang="ja-JP" sz="1100" b="0" i="0" baseline="0">
              <a:solidFill>
                <a:schemeClr val="dk1"/>
              </a:solidFill>
              <a:effectLst/>
              <a:latin typeface="+mn-lt"/>
              <a:ea typeface="+mn-ea"/>
              <a:cs typeface="+mn-cs"/>
            </a:rPr>
            <a:t>義務的経費の削減に努め、長野県町村平均（</a:t>
          </a:r>
          <a:r>
            <a:rPr lang="en-US" altLang="ja-JP" sz="1100" b="0" i="0" baseline="0">
              <a:solidFill>
                <a:schemeClr val="dk1"/>
              </a:solidFill>
              <a:effectLst/>
              <a:latin typeface="+mn-lt"/>
              <a:ea typeface="+mn-ea"/>
              <a:cs typeface="+mn-cs"/>
            </a:rPr>
            <a:t>86.5</a:t>
          </a:r>
          <a:r>
            <a:rPr lang="ja-JP" altLang="ja-JP" sz="1100" b="0" i="0" baseline="0">
              <a:solidFill>
                <a:schemeClr val="dk1"/>
              </a:solidFill>
              <a:effectLst/>
              <a:latin typeface="+mn-lt"/>
              <a:ea typeface="+mn-ea"/>
              <a:cs typeface="+mn-cs"/>
            </a:rPr>
            <a:t>％）未満とする。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62</xdr:row>
      <xdr:rowOff>32385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33592"/>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75142</xdr:rowOff>
    </xdr:from>
    <xdr:to>
      <xdr:col>19</xdr:col>
      <xdr:colOff>133350</xdr:colOff>
      <xdr:row>63</xdr:row>
      <xdr:rowOff>66040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33592"/>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63</xdr:row>
      <xdr:rowOff>66040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6576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61</xdr:row>
      <xdr:rowOff>151554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657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24342</xdr:rowOff>
    </xdr:from>
    <xdr:to>
      <xdr:col>19</xdr:col>
      <xdr:colOff>184150</xdr:colOff>
      <xdr:row>61</xdr:row>
      <xdr:rowOff>125942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136119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168292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類似団体内で見ると依然として水準としては低い状況にある。分析にあっては類似団体の人口</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人未満に区分されており、朝日村人口は</a:t>
          </a:r>
          <a:r>
            <a:rPr kumimoji="1" lang="en-US" altLang="ja-JP" sz="1100">
              <a:solidFill>
                <a:schemeClr val="dk1"/>
              </a:solidFill>
              <a:effectLst/>
              <a:latin typeface="+mn-lt"/>
              <a:ea typeface="+mn-ea"/>
              <a:cs typeface="+mn-cs"/>
            </a:rPr>
            <a:t>4,359</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R5.01</a:t>
          </a:r>
          <a:r>
            <a:rPr kumimoji="1" lang="ja-JP" altLang="ja-JP" sz="1100">
              <a:solidFill>
                <a:schemeClr val="dk1"/>
              </a:solidFill>
              <a:effectLst/>
              <a:latin typeface="+mn-lt"/>
              <a:ea typeface="+mn-ea"/>
              <a:cs typeface="+mn-cs"/>
            </a:rPr>
            <a:t>時点）であることから人口当たりのコストが他団体より低くなっていることが想定される。決算額としては年々増加傾向にあり、令和４年度は小学校給食無償化による食糧費の増加等が主な要因として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118258</xdr:rowOff>
    </xdr:from>
    <xdr:to>
      <xdr:col>23</xdr:col>
      <xdr:colOff>133350</xdr:colOff>
      <xdr:row>81</xdr:row>
      <xdr:rowOff>130161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05708"/>
          <a:ext cx="8382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100904</xdr:rowOff>
    </xdr:from>
    <xdr:to>
      <xdr:col>19</xdr:col>
      <xdr:colOff>133350</xdr:colOff>
      <xdr:row>81</xdr:row>
      <xdr:rowOff>118258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88354"/>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79544</xdr:rowOff>
    </xdr:from>
    <xdr:to>
      <xdr:col>15</xdr:col>
      <xdr:colOff>82550</xdr:colOff>
      <xdr:row>81</xdr:row>
      <xdr:rowOff>100904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66994"/>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71417</xdr:rowOff>
    </xdr:from>
    <xdr:to>
      <xdr:col>11</xdr:col>
      <xdr:colOff>31750</xdr:colOff>
      <xdr:row>81</xdr:row>
      <xdr:rowOff>79544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8867"/>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79361</xdr:rowOff>
    </xdr:from>
    <xdr:to>
      <xdr:col>23</xdr:col>
      <xdr:colOff>184150</xdr:colOff>
      <xdr:row>82</xdr:row>
      <xdr:rowOff>9511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67458</xdr:rowOff>
    </xdr:from>
    <xdr:to>
      <xdr:col>19</xdr:col>
      <xdr:colOff>184150</xdr:colOff>
      <xdr:row>81</xdr:row>
      <xdr:rowOff>169058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7785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2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50104</xdr:rowOff>
    </xdr:from>
    <xdr:to>
      <xdr:col>15</xdr:col>
      <xdr:colOff>133350</xdr:colOff>
      <xdr:row>81</xdr:row>
      <xdr:rowOff>151704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161881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28744</xdr:rowOff>
    </xdr:from>
    <xdr:to>
      <xdr:col>11</xdr:col>
      <xdr:colOff>82550</xdr:colOff>
      <xdr:row>81</xdr:row>
      <xdr:rowOff>130344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140521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20617</xdr:rowOff>
    </xdr:from>
    <xdr:to>
      <xdr:col>7</xdr:col>
      <xdr:colOff>31750</xdr:colOff>
      <xdr:row>81</xdr:row>
      <xdr:rowOff>122217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132394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全国・県・類似団体の平均と比べ低く、前年度比で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ポイント上昇した。平成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年に策定した自立計画による定員の抑制や近年の中途採用による職員確保を実施したことが要因に挙がる。今後、引き続き給与の適正化に努める。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41148</xdr:rowOff>
    </xdr:from>
    <xdr:to>
      <xdr:col>81</xdr:col>
      <xdr:colOff>44450</xdr:colOff>
      <xdr:row>87</xdr:row>
      <xdr:rowOff>89408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5729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41148</xdr:rowOff>
    </xdr:from>
    <xdr:to>
      <xdr:col>77</xdr:col>
      <xdr:colOff>44450</xdr:colOff>
      <xdr:row>87</xdr:row>
      <xdr:rowOff>84582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572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84582</xdr:rowOff>
    </xdr:from>
    <xdr:to>
      <xdr:col>72</xdr:col>
      <xdr:colOff>203200</xdr:colOff>
      <xdr:row>87</xdr:row>
      <xdr:rowOff>108713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007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79756</xdr:rowOff>
    </xdr:from>
    <xdr:to>
      <xdr:col>68</xdr:col>
      <xdr:colOff>152400</xdr:colOff>
      <xdr:row>87</xdr:row>
      <xdr:rowOff>108713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9590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38608</xdr:rowOff>
    </xdr:from>
    <xdr:to>
      <xdr:col>81</xdr:col>
      <xdr:colOff>95250</xdr:colOff>
      <xdr:row>87</xdr:row>
      <xdr:rowOff>140208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55135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161798</xdr:rowOff>
    </xdr:from>
    <xdr:to>
      <xdr:col>77</xdr:col>
      <xdr:colOff>95250</xdr:colOff>
      <xdr:row>87</xdr:row>
      <xdr:rowOff>91948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102125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33782</xdr:rowOff>
    </xdr:from>
    <xdr:to>
      <xdr:col>73</xdr:col>
      <xdr:colOff>44450</xdr:colOff>
      <xdr:row>87</xdr:row>
      <xdr:rowOff>135382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145559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1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57913</xdr:rowOff>
    </xdr:from>
    <xdr:to>
      <xdr:col>68</xdr:col>
      <xdr:colOff>203200</xdr:colOff>
      <xdr:row>87</xdr:row>
      <xdr:rowOff>159513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169690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28956</xdr:rowOff>
    </xdr:from>
    <xdr:to>
      <xdr:col>64</xdr:col>
      <xdr:colOff>152400</xdr:colOff>
      <xdr:row>87</xdr:row>
      <xdr:rowOff>130556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140733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ポイントと上昇しているものの、類似団体と比較すると依然大きく下回っており、県平均と比較すると</a:t>
          </a:r>
          <a:r>
            <a:rPr kumimoji="1" lang="en-US" altLang="ja-JP" sz="1100">
              <a:solidFill>
                <a:schemeClr val="dk1"/>
              </a:solidFill>
              <a:effectLst/>
              <a:latin typeface="+mn-lt"/>
              <a:ea typeface="+mn-ea"/>
              <a:cs typeface="+mn-cs"/>
            </a:rPr>
            <a:t>4.65</a:t>
          </a:r>
          <a:r>
            <a:rPr kumimoji="1" lang="ja-JP" altLang="ja-JP" sz="1100">
              <a:solidFill>
                <a:schemeClr val="dk1"/>
              </a:solidFill>
              <a:effectLst/>
              <a:latin typeface="+mn-lt"/>
              <a:ea typeface="+mn-ea"/>
              <a:cs typeface="+mn-cs"/>
            </a:rPr>
            <a:t>ポイント高い。分析にあっては類似団体の人口</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人未満に区分されており、朝日村人口は</a:t>
          </a:r>
          <a:r>
            <a:rPr kumimoji="1" lang="en-US" altLang="ja-JP" sz="1100">
              <a:solidFill>
                <a:schemeClr val="dk1"/>
              </a:solidFill>
              <a:effectLst/>
              <a:latin typeface="+mn-lt"/>
              <a:ea typeface="+mn-ea"/>
              <a:cs typeface="+mn-cs"/>
            </a:rPr>
            <a:t>4,359</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R5.01</a:t>
          </a:r>
          <a:r>
            <a:rPr kumimoji="1" lang="ja-JP" altLang="ja-JP" sz="1100">
              <a:solidFill>
                <a:schemeClr val="dk1"/>
              </a:solidFill>
              <a:effectLst/>
              <a:latin typeface="+mn-lt"/>
              <a:ea typeface="+mn-ea"/>
              <a:cs typeface="+mn-cs"/>
            </a:rPr>
            <a:t>時点）であることから人口当たりの職員数が他団体より低くなっていることが想定されるが、平成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年に策定した自立計画による定員の抑制に取り組んでおり、取組効果による結果による要因も挙げられる。</a:t>
          </a:r>
          <a:endParaRPr lang="ja-JP" altLang="ja-JP" sz="1400">
            <a:effectLst/>
          </a:endParaRPr>
        </a:p>
        <a:p>
          <a:r>
            <a:rPr kumimoji="1" lang="ja-JP" altLang="ja-JP" sz="1100">
              <a:solidFill>
                <a:schemeClr val="dk1"/>
              </a:solidFill>
              <a:effectLst/>
              <a:latin typeface="+mn-lt"/>
              <a:ea typeface="+mn-ea"/>
              <a:cs typeface="+mn-cs"/>
            </a:rPr>
            <a:t>しかし近年、教育・福祉等、多様化する住民ニーズへの対応や特色ある地域づくりを進めるための人員確保が必要性が高まっており、職員数は増加を続けている。著しい人件費・職員数の上昇とならないよう、一層の効率的な行財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99720</xdr:rowOff>
    </xdr:from>
    <xdr:to>
      <xdr:col>81</xdr:col>
      <xdr:colOff>44450</xdr:colOff>
      <xdr:row>67</xdr:row>
      <xdr:rowOff>50812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86720"/>
          <a:ext cx="0" cy="1151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22889</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50812</xdr:rowOff>
    </xdr:from>
    <xdr:to>
      <xdr:col>81</xdr:col>
      <xdr:colOff>133350</xdr:colOff>
      <xdr:row>67</xdr:row>
      <xdr:rowOff>50812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7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14647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1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99720</xdr:rowOff>
    </xdr:from>
    <xdr:to>
      <xdr:col>81</xdr:col>
      <xdr:colOff>133350</xdr:colOff>
      <xdr:row>60</xdr:row>
      <xdr:rowOff>99720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85484</xdr:rowOff>
    </xdr:from>
    <xdr:to>
      <xdr:col>81</xdr:col>
      <xdr:colOff>44450</xdr:colOff>
      <xdr:row>60</xdr:row>
      <xdr:rowOff>99720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72484"/>
          <a:ext cx="8382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109669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568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137592</xdr:rowOff>
    </xdr:from>
    <xdr:to>
      <xdr:col>81</xdr:col>
      <xdr:colOff>95250</xdr:colOff>
      <xdr:row>62</xdr:row>
      <xdr:rowOff>67742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5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80416</xdr:rowOff>
    </xdr:from>
    <xdr:to>
      <xdr:col>77</xdr:col>
      <xdr:colOff>44450</xdr:colOff>
      <xdr:row>60</xdr:row>
      <xdr:rowOff>85484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67416"/>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120218</xdr:rowOff>
    </xdr:from>
    <xdr:to>
      <xdr:col>77</xdr:col>
      <xdr:colOff>95250</xdr:colOff>
      <xdr:row>62</xdr:row>
      <xdr:rowOff>50368</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5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35145</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66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32156</xdr:rowOff>
    </xdr:from>
    <xdr:to>
      <xdr:col>72</xdr:col>
      <xdr:colOff>203200</xdr:colOff>
      <xdr:row>60</xdr:row>
      <xdr:rowOff>80416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191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110807</xdr:rowOff>
    </xdr:from>
    <xdr:to>
      <xdr:col>73</xdr:col>
      <xdr:colOff>44450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25734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25883</xdr:rowOff>
    </xdr:from>
    <xdr:to>
      <xdr:col>68</xdr:col>
      <xdr:colOff>152400</xdr:colOff>
      <xdr:row>60</xdr:row>
      <xdr:rowOff>32156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312883"/>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101397</xdr:rowOff>
    </xdr:from>
    <xdr:to>
      <xdr:col>68</xdr:col>
      <xdr:colOff>203200</xdr:colOff>
      <xdr:row>62</xdr:row>
      <xdr:rowOff>31547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16324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64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88849</xdr:rowOff>
    </xdr:from>
    <xdr:to>
      <xdr:col>64</xdr:col>
      <xdr:colOff>152400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48920</xdr:rowOff>
    </xdr:from>
    <xdr:to>
      <xdr:col>81</xdr:col>
      <xdr:colOff>95250</xdr:colOff>
      <xdr:row>60</xdr:row>
      <xdr:rowOff>150520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141647</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34684</xdr:rowOff>
    </xdr:from>
    <xdr:to>
      <xdr:col>77</xdr:col>
      <xdr:colOff>95250</xdr:colOff>
      <xdr:row>60</xdr:row>
      <xdr:rowOff>136284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146461</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09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29616</xdr:rowOff>
    </xdr:from>
    <xdr:to>
      <xdr:col>73</xdr:col>
      <xdr:colOff>44450</xdr:colOff>
      <xdr:row>60</xdr:row>
      <xdr:rowOff>131216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3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08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152806</xdr:rowOff>
    </xdr:from>
    <xdr:to>
      <xdr:col>68</xdr:col>
      <xdr:colOff>203200</xdr:colOff>
      <xdr:row>60</xdr:row>
      <xdr:rowOff>82956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93133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03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146533</xdr:rowOff>
    </xdr:from>
    <xdr:to>
      <xdr:col>64</xdr:col>
      <xdr:colOff>152400</xdr:colOff>
      <xdr:row>60</xdr:row>
      <xdr:rowOff>76683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86860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03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上昇した。普通会計における償還額が前年度比で上昇したことや、下水道事業会計における資本費平準化債の借入を取りやめたことにより、公営企業に要する経費の財源とする地方債の償還の充当財源（一般会計繰入金の負担）が増加したため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100330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3674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118956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151130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164677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091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地方債の繰上償還による地方債現在高の減並びに財政調整基金の積立てによる充当可能基金の増により、</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年度以降数値なしの状態が続いている。</a:t>
          </a:r>
          <a:r>
            <a:rPr lang="ja-JP" altLang="ja-JP" sz="1100" b="0" i="0" baseline="0">
              <a:solidFill>
                <a:schemeClr val="dk1"/>
              </a:solidFill>
              <a:effectLst/>
              <a:latin typeface="+mn-lt"/>
              <a:ea typeface="+mn-ea"/>
              <a:cs typeface="+mn-cs"/>
            </a:rPr>
            <a:t>今後も義務的経費の削減や新規事業の実施等については後世への負担を考慮した検討を行うなど、財政の健全化に努める。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4,359
4,308
70.62
3,791,002
3,660,863
114,928
2,572,154
2,090,366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ポイント下降し、類似団体平均を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ポイント下回った。主な要因としては人件費そのものは前年度比で増加しているものの、経常的な一般財源として村税が人件費の伸び率に対して大きく増加したことが要因と考えられる。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48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00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918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昇。全国・県・類似団体平均は下回っている。上昇の要因としては小学校給食費無償化による食糧費の増が考えられる。エネルギーサービスプロバイダ契約による公共施設の電気料削減、自庁印刷、事務事業の見直し（委託費の適正化）などにより抑制を図っている。引き続き、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53848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55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55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061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xdr:rowOff>
    </xdr:from>
    <xdr:to>
      <xdr:col>82</xdr:col>
      <xdr:colOff>158750</xdr:colOff>
      <xdr:row>16</xdr:row>
      <xdr:rowOff>104648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19575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xdr:rowOff>
    </xdr:from>
    <xdr:to>
      <xdr:col>74</xdr:col>
      <xdr:colOff>31750</xdr:colOff>
      <xdr:row>16</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123969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県平均を下回る一方、類似団体平均では上回っている。経年をみると増加傾向にあった中で、減少に転じている。高齢者及び障がい者を取り巻く生活環境の変化やサービスの充実により利用者が増加傾向となっていたが、重度心身障害者福祉医療給付が前年度比で減少したため、数値が下降した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その他に係る経常収支比率が類似団体平均を下回っている。公営企業会計の法適用による性質区分の変更によるものが要因として挙げられる。公営企業会計については今後、独立採算の原則に基づき、費用抑制・料金の値上げ等による収入確保を図り、税収を主な財源とする普通会計の負担額を減らしていくよう努める。 </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46990</xdr:rowOff>
    </xdr:from>
    <xdr:to>
      <xdr:col>82</xdr:col>
      <xdr:colOff>107950</xdr:colOff>
      <xdr:row>56</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481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75565</xdr:rowOff>
    </xdr:from>
    <xdr:to>
      <xdr:col>78</xdr:col>
      <xdr:colOff>69850</xdr:colOff>
      <xdr:row>56</xdr:row>
      <xdr:rowOff>155575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767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86995</xdr:rowOff>
    </xdr:from>
    <xdr:to>
      <xdr:col>73</xdr:col>
      <xdr:colOff>180975</xdr:colOff>
      <xdr:row>56</xdr:row>
      <xdr:rowOff>155575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881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86995</xdr:rowOff>
    </xdr:from>
    <xdr:to>
      <xdr:col>69</xdr:col>
      <xdr:colOff>92075</xdr:colOff>
      <xdr:row>60</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88195"/>
          <a:ext cx="889000" cy="7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167640</xdr:rowOff>
    </xdr:from>
    <xdr:to>
      <xdr:col>82</xdr:col>
      <xdr:colOff>158750</xdr:colOff>
      <xdr:row>56</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24765</xdr:rowOff>
    </xdr:from>
    <xdr:to>
      <xdr:col>78</xdr:col>
      <xdr:colOff>120650</xdr:colOff>
      <xdr:row>56</xdr:row>
      <xdr:rowOff>126365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136542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9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104775</xdr:rowOff>
    </xdr:from>
    <xdr:to>
      <xdr:col>74</xdr:col>
      <xdr:colOff>31750</xdr:colOff>
      <xdr:row>57</xdr:row>
      <xdr:rowOff>34925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36195</xdr:rowOff>
    </xdr:from>
    <xdr:to>
      <xdr:col>69</xdr:col>
      <xdr:colOff>142875</xdr:colOff>
      <xdr:row>56</xdr:row>
      <xdr:rowOff>137795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147972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県・類似団体平均を上回っている。令和元年度から簡易水道・下水道事業の法適用により負担金の性質が繰出金から補助費等となったことによるものであり、同表「その他」の値変動と相対している。令和４年度は下水道会計負担金・広域連合負担金の増等に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ポイント上昇した。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39</xdr:row>
      <xdr:rowOff>92710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61009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39</xdr:row>
      <xdr:rowOff>24130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6100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145288</xdr:rowOff>
    </xdr:from>
    <xdr:to>
      <xdr:col>73</xdr:col>
      <xdr:colOff>180975</xdr:colOff>
      <xdr:row>39</xdr:row>
      <xdr:rowOff>24130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6603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38</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8947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13987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94488</xdr:rowOff>
    </xdr:from>
    <xdr:to>
      <xdr:col>69</xdr:col>
      <xdr:colOff>142875</xdr:colOff>
      <xdr:row>39</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県・類似団体平均を下回っているが、今後公共施設等の長寿命化対策や、防災対策ハード事業への着手により借入額が償還額を上回ることが予測されるため、より一層地方債の発行・償還のバランスに留意した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85090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36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77470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17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638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xdr:rowOff>
    </xdr:from>
    <xdr:to>
      <xdr:col>11</xdr:col>
      <xdr:colOff>9525</xdr:colOff>
      <xdr:row>75</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863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125730</xdr:rowOff>
    </xdr:from>
    <xdr:to>
      <xdr:col>11</xdr:col>
      <xdr:colOff>60325</xdr:colOff>
      <xdr:row>75</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66057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125730</xdr:rowOff>
    </xdr:from>
    <xdr:to>
      <xdr:col>6</xdr:col>
      <xdr:colOff>171450</xdr:colOff>
      <xdr:row>75</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全国・県平均を下回っているものの、類似団体平均では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ポイント上回る結果となっている。前年度比では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ポイント下降している。主な要因としては物件費・補助費の上昇によるものと考えられる。引き続き経常経費の縮減に努め健全化を図る。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157480</xdr:rowOff>
    </xdr:from>
    <xdr:to>
      <xdr:col>82</xdr:col>
      <xdr:colOff>107950</xdr:colOff>
      <xdr:row>78</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5913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157480</xdr:rowOff>
    </xdr:from>
    <xdr:to>
      <xdr:col>78</xdr:col>
      <xdr:colOff>69850</xdr:colOff>
      <xdr:row>79</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59130"/>
          <a:ext cx="889000" cy="3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79</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46200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88900</xdr:rowOff>
    </xdr:from>
    <xdr:to>
      <xdr:col>69</xdr:col>
      <xdr:colOff>92075</xdr:colOff>
      <xdr:row>78</xdr:row>
      <xdr:rowOff>130811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4620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106680</xdr:rowOff>
    </xdr:from>
    <xdr:to>
      <xdr:col>78</xdr:col>
      <xdr:colOff>120650</xdr:colOff>
      <xdr:row>78</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20338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84046</xdr:rowOff>
    </xdr:from>
    <xdr:to>
      <xdr:col>29</xdr:col>
      <xdr:colOff>127000</xdr:colOff>
      <xdr:row>18</xdr:row>
      <xdr:rowOff>132986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89071"/>
          <a:ext cx="0" cy="107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113392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4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132986</xdr:rowOff>
    </xdr:from>
    <xdr:to>
      <xdr:col>30</xdr:col>
      <xdr:colOff>25400</xdr:colOff>
      <xdr:row>18</xdr:row>
      <xdr:rowOff>132986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667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170423</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3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84046</xdr:rowOff>
    </xdr:from>
    <xdr:to>
      <xdr:col>30</xdr:col>
      <xdr:colOff>25400</xdr:colOff>
      <xdr:row>12</xdr:row>
      <xdr:rowOff>84046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89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103214</xdr:rowOff>
    </xdr:from>
    <xdr:to>
      <xdr:col>29</xdr:col>
      <xdr:colOff>127000</xdr:colOff>
      <xdr:row>18</xdr:row>
      <xdr:rowOff>122038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36939"/>
          <a:ext cx="647700" cy="1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34302</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2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17775</xdr:rowOff>
    </xdr:from>
    <xdr:to>
      <xdr:col>29</xdr:col>
      <xdr:colOff>177800</xdr:colOff>
      <xdr:row>17</xdr:row>
      <xdr:rowOff>119375</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80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122038</xdr:rowOff>
    </xdr:from>
    <xdr:to>
      <xdr:col>26</xdr:col>
      <xdr:colOff>50800</xdr:colOff>
      <xdr:row>18</xdr:row>
      <xdr:rowOff>135148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5763"/>
          <a:ext cx="698500" cy="13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36776</xdr:rowOff>
    </xdr:from>
    <xdr:to>
      <xdr:col>26</xdr:col>
      <xdr:colOff>101600</xdr:colOff>
      <xdr:row>17</xdr:row>
      <xdr:rowOff>138376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148553</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135148</xdr:rowOff>
    </xdr:from>
    <xdr:to>
      <xdr:col>22</xdr:col>
      <xdr:colOff>114300</xdr:colOff>
      <xdr:row>18</xdr:row>
      <xdr:rowOff>158844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68873"/>
          <a:ext cx="698500" cy="2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158844</xdr:rowOff>
    </xdr:from>
    <xdr:to>
      <xdr:col>18</xdr:col>
      <xdr:colOff>177800</xdr:colOff>
      <xdr:row>18</xdr:row>
      <xdr:rowOff>170937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92569"/>
          <a:ext cx="698500" cy="1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52414</xdr:rowOff>
    </xdr:from>
    <xdr:to>
      <xdr:col>29</xdr:col>
      <xdr:colOff>177800</xdr:colOff>
      <xdr:row>18</xdr:row>
      <xdr:rowOff>154014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132441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71238</xdr:rowOff>
    </xdr:from>
    <xdr:to>
      <xdr:col>26</xdr:col>
      <xdr:colOff>101600</xdr:colOff>
      <xdr:row>19</xdr:row>
      <xdr:rowOff>1388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4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157615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91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84348</xdr:rowOff>
    </xdr:from>
    <xdr:to>
      <xdr:col>22</xdr:col>
      <xdr:colOff>165100</xdr:colOff>
      <xdr:row>19</xdr:row>
      <xdr:rowOff>14498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1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170725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0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108044</xdr:rowOff>
    </xdr:from>
    <xdr:to>
      <xdr:col>19</xdr:col>
      <xdr:colOff>38100</xdr:colOff>
      <xdr:row>19</xdr:row>
      <xdr:rowOff>38194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4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22971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120137</xdr:rowOff>
    </xdr:from>
    <xdr:to>
      <xdr:col>15</xdr:col>
      <xdr:colOff>101600</xdr:colOff>
      <xdr:row>19</xdr:row>
      <xdr:rowOff>50287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5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35064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4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174375</xdr:rowOff>
    </xdr:from>
    <xdr:to>
      <xdr:col>29</xdr:col>
      <xdr:colOff>127000</xdr:colOff>
      <xdr:row>37</xdr:row>
      <xdr:rowOff>223231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99075"/>
          <a:ext cx="647700" cy="48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223231</xdr:rowOff>
    </xdr:from>
    <xdr:to>
      <xdr:col>26</xdr:col>
      <xdr:colOff>50800</xdr:colOff>
      <xdr:row>37</xdr:row>
      <xdr:rowOff>236015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347931"/>
          <a:ext cx="698500" cy="1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236015</xdr:rowOff>
    </xdr:from>
    <xdr:to>
      <xdr:col>22</xdr:col>
      <xdr:colOff>114300</xdr:colOff>
      <xdr:row>38</xdr:row>
      <xdr:rowOff>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60715"/>
          <a:ext cx="698500" cy="106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221562</xdr:rowOff>
    </xdr:from>
    <xdr:to>
      <xdr:col>18</xdr:col>
      <xdr:colOff>177800</xdr:colOff>
      <xdr:row>38</xdr:row>
      <xdr:rowOff>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346262"/>
          <a:ext cx="698500" cy="121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123575</xdr:rowOff>
    </xdr:from>
    <xdr:to>
      <xdr:col>29</xdr:col>
      <xdr:colOff>177800</xdr:colOff>
      <xdr:row>37</xdr:row>
      <xdr:rowOff>225175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4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95652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2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172431</xdr:rowOff>
    </xdr:from>
    <xdr:to>
      <xdr:col>26</xdr:col>
      <xdr:colOff>101600</xdr:colOff>
      <xdr:row>37</xdr:row>
      <xdr:rowOff>274031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9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258808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8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185215</xdr:rowOff>
    </xdr:from>
    <xdr:to>
      <xdr:col>22</xdr:col>
      <xdr:colOff>165100</xdr:colOff>
      <xdr:row>37</xdr:row>
      <xdr:rowOff>286815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0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271592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292163</xdr:rowOff>
    </xdr:from>
    <xdr:to>
      <xdr:col>19</xdr:col>
      <xdr:colOff>38100</xdr:colOff>
      <xdr:row>38</xdr:row>
      <xdr:rowOff>50863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41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35640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50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170762</xdr:rowOff>
    </xdr:from>
    <xdr:to>
      <xdr:col>15</xdr:col>
      <xdr:colOff>101600</xdr:colOff>
      <xdr:row>37</xdr:row>
      <xdr:rowOff>272362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9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257139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4,359
4,308
70.62
3,791,002
3,660,863
114,928
2,572,154
2,090,366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111411</xdr:rowOff>
    </xdr:from>
    <xdr:to>
      <xdr:col>24</xdr:col>
      <xdr:colOff>63500</xdr:colOff>
      <xdr:row>37</xdr:row>
      <xdr:rowOff>122557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55061"/>
          <a:ext cx="838200" cy="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122557</xdr:rowOff>
    </xdr:from>
    <xdr:to>
      <xdr:col>19</xdr:col>
      <xdr:colOff>177800</xdr:colOff>
      <xdr:row>37</xdr:row>
      <xdr:rowOff>134852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6207"/>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134852</xdr:rowOff>
    </xdr:from>
    <xdr:to>
      <xdr:col>15</xdr:col>
      <xdr:colOff>50800</xdr:colOff>
      <xdr:row>38</xdr:row>
      <xdr:rowOff>31631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8502"/>
          <a:ext cx="889000" cy="6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31631</xdr:rowOff>
    </xdr:from>
    <xdr:to>
      <xdr:col>10</xdr:col>
      <xdr:colOff>114300</xdr:colOff>
      <xdr:row>38</xdr:row>
      <xdr:rowOff>34030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46731"/>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60611</xdr:rowOff>
    </xdr:from>
    <xdr:to>
      <xdr:col>24</xdr:col>
      <xdr:colOff>114300</xdr:colOff>
      <xdr:row>37</xdr:row>
      <xdr:rowOff>162210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042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146988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71757</xdr:rowOff>
    </xdr:from>
    <xdr:to>
      <xdr:col>20</xdr:col>
      <xdr:colOff>38100</xdr:colOff>
      <xdr:row>38</xdr:row>
      <xdr:rowOff>1907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164484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84052</xdr:rowOff>
    </xdr:from>
    <xdr:to>
      <xdr:col>15</xdr:col>
      <xdr:colOff>101600</xdr:colOff>
      <xdr:row>38</xdr:row>
      <xdr:rowOff>14202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5328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152281</xdr:rowOff>
    </xdr:from>
    <xdr:to>
      <xdr:col>10</xdr:col>
      <xdr:colOff>165100</xdr:colOff>
      <xdr:row>38</xdr:row>
      <xdr:rowOff>82431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73558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154680</xdr:rowOff>
    </xdr:from>
    <xdr:to>
      <xdr:col>6</xdr:col>
      <xdr:colOff>38100</xdr:colOff>
      <xdr:row>38</xdr:row>
      <xdr:rowOff>84830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75957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138047</xdr:rowOff>
    </xdr:from>
    <xdr:to>
      <xdr:col>24</xdr:col>
      <xdr:colOff>63500</xdr:colOff>
      <xdr:row>58</xdr:row>
      <xdr:rowOff>146215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82147"/>
          <a:ext cx="8382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146215</xdr:rowOff>
    </xdr:from>
    <xdr:to>
      <xdr:col>19</xdr:col>
      <xdr:colOff>177800</xdr:colOff>
      <xdr:row>58</xdr:row>
      <xdr:rowOff>163346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90315"/>
          <a:ext cx="889000" cy="1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151843</xdr:rowOff>
    </xdr:from>
    <xdr:to>
      <xdr:col>15</xdr:col>
      <xdr:colOff>50800</xdr:colOff>
      <xdr:row>58</xdr:row>
      <xdr:rowOff>163346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95943"/>
          <a:ext cx="889000" cy="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151843</xdr:rowOff>
    </xdr:from>
    <xdr:to>
      <xdr:col>10</xdr:col>
      <xdr:colOff>114300</xdr:colOff>
      <xdr:row>58</xdr:row>
      <xdr:rowOff>158753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95943"/>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87247</xdr:rowOff>
    </xdr:from>
    <xdr:to>
      <xdr:col>24</xdr:col>
      <xdr:colOff>114300</xdr:colOff>
      <xdr:row>59</xdr:row>
      <xdr:rowOff>17397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2174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4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95415</xdr:rowOff>
    </xdr:from>
    <xdr:to>
      <xdr:col>20</xdr:col>
      <xdr:colOff>38100</xdr:colOff>
      <xdr:row>59</xdr:row>
      <xdr:rowOff>25565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16692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3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112546</xdr:rowOff>
    </xdr:from>
    <xdr:to>
      <xdr:col>15</xdr:col>
      <xdr:colOff>101600</xdr:colOff>
      <xdr:row>59</xdr:row>
      <xdr:rowOff>42696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33823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4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101043</xdr:rowOff>
    </xdr:from>
    <xdr:to>
      <xdr:col>10</xdr:col>
      <xdr:colOff>165100</xdr:colOff>
      <xdr:row>59</xdr:row>
      <xdr:rowOff>31193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22320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3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107953</xdr:rowOff>
    </xdr:from>
    <xdr:to>
      <xdr:col>6</xdr:col>
      <xdr:colOff>38100</xdr:colOff>
      <xdr:row>59</xdr:row>
      <xdr:rowOff>38103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29230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4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147295</xdr:rowOff>
    </xdr:from>
    <xdr:to>
      <xdr:col>24</xdr:col>
      <xdr:colOff>63500</xdr:colOff>
      <xdr:row>77</xdr:row>
      <xdr:rowOff>156749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48945"/>
          <a:ext cx="8382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152467</xdr:rowOff>
    </xdr:from>
    <xdr:to>
      <xdr:col>19</xdr:col>
      <xdr:colOff>177800</xdr:colOff>
      <xdr:row>77</xdr:row>
      <xdr:rowOff>156749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54117"/>
          <a:ext cx="8890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152467</xdr:rowOff>
    </xdr:from>
    <xdr:to>
      <xdr:col>15</xdr:col>
      <xdr:colOff>50800</xdr:colOff>
      <xdr:row>77</xdr:row>
      <xdr:rowOff>157566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4117"/>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157566</xdr:rowOff>
    </xdr:from>
    <xdr:to>
      <xdr:col>10</xdr:col>
      <xdr:colOff>114300</xdr:colOff>
      <xdr:row>78</xdr:row>
      <xdr:rowOff>1665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9216"/>
          <a:ext cx="889000" cy="1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96495</xdr:rowOff>
    </xdr:from>
    <xdr:to>
      <xdr:col>24</xdr:col>
      <xdr:colOff>114300</xdr:colOff>
      <xdr:row>78</xdr:row>
      <xdr:rowOff>26645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11422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1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105949</xdr:rowOff>
    </xdr:from>
    <xdr:to>
      <xdr:col>20</xdr:col>
      <xdr:colOff>38100</xdr:colOff>
      <xdr:row>78</xdr:row>
      <xdr:rowOff>36099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27226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101667</xdr:rowOff>
    </xdr:from>
    <xdr:to>
      <xdr:col>15</xdr:col>
      <xdr:colOff>101600</xdr:colOff>
      <xdr:row>78</xdr:row>
      <xdr:rowOff>31817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22944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9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106766</xdr:rowOff>
    </xdr:from>
    <xdr:to>
      <xdr:col>10</xdr:col>
      <xdr:colOff>165100</xdr:colOff>
      <xdr:row>78</xdr:row>
      <xdr:rowOff>36916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28043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122315</xdr:rowOff>
    </xdr:from>
    <xdr:to>
      <xdr:col>6</xdr:col>
      <xdr:colOff>38100</xdr:colOff>
      <xdr:row>78</xdr:row>
      <xdr:rowOff>52465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43592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159741</xdr:rowOff>
    </xdr:from>
    <xdr:to>
      <xdr:col>24</xdr:col>
      <xdr:colOff>63500</xdr:colOff>
      <xdr:row>96</xdr:row>
      <xdr:rowOff>57914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47491"/>
          <a:ext cx="838200" cy="6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159741</xdr:rowOff>
    </xdr:from>
    <xdr:to>
      <xdr:col>19</xdr:col>
      <xdr:colOff>177800</xdr:colOff>
      <xdr:row>96</xdr:row>
      <xdr:rowOff>93408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47491"/>
          <a:ext cx="889000" cy="10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93408</xdr:rowOff>
    </xdr:from>
    <xdr:to>
      <xdr:col>15</xdr:col>
      <xdr:colOff>50800</xdr:colOff>
      <xdr:row>96</xdr:row>
      <xdr:rowOff>125870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52608"/>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125870</xdr:rowOff>
    </xdr:from>
    <xdr:to>
      <xdr:col>10</xdr:col>
      <xdr:colOff>114300</xdr:colOff>
      <xdr:row>96</xdr:row>
      <xdr:rowOff>145377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8507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7114</xdr:rowOff>
    </xdr:from>
    <xdr:to>
      <xdr:col>24</xdr:col>
      <xdr:colOff>114300</xdr:colOff>
      <xdr:row>96</xdr:row>
      <xdr:rowOff>108714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156991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108941</xdr:rowOff>
    </xdr:from>
    <xdr:to>
      <xdr:col>20</xdr:col>
      <xdr:colOff>38100</xdr:colOff>
      <xdr:row>96</xdr:row>
      <xdr:rowOff>39091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30218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42608</xdr:rowOff>
    </xdr:from>
    <xdr:to>
      <xdr:col>15</xdr:col>
      <xdr:colOff>101600</xdr:colOff>
      <xdr:row>96</xdr:row>
      <xdr:rowOff>144208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135335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75070</xdr:rowOff>
    </xdr:from>
    <xdr:to>
      <xdr:col>10</xdr:col>
      <xdr:colOff>165100</xdr:colOff>
      <xdr:row>97</xdr:row>
      <xdr:rowOff>5220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167797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94577</xdr:rowOff>
    </xdr:from>
    <xdr:to>
      <xdr:col>6</xdr:col>
      <xdr:colOff>38100</xdr:colOff>
      <xdr:row>97</xdr:row>
      <xdr:rowOff>24727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69528</xdr:rowOff>
    </xdr:from>
    <xdr:to>
      <xdr:col>55</xdr:col>
      <xdr:colOff>0</xdr:colOff>
      <xdr:row>37</xdr:row>
      <xdr:rowOff>114041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13178"/>
          <a:ext cx="838200" cy="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91313</xdr:rowOff>
    </xdr:from>
    <xdr:to>
      <xdr:col>50</xdr:col>
      <xdr:colOff>114300</xdr:colOff>
      <xdr:row>37</xdr:row>
      <xdr:rowOff>114041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63513"/>
          <a:ext cx="889000" cy="19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91313</xdr:rowOff>
    </xdr:from>
    <xdr:to>
      <xdr:col>45</xdr:col>
      <xdr:colOff>177800</xdr:colOff>
      <xdr:row>37</xdr:row>
      <xdr:rowOff>159367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63513"/>
          <a:ext cx="889000" cy="2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159367</xdr:rowOff>
    </xdr:from>
    <xdr:to>
      <xdr:col>41</xdr:col>
      <xdr:colOff>50800</xdr:colOff>
      <xdr:row>38</xdr:row>
      <xdr:rowOff>82247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03017"/>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18728</xdr:rowOff>
    </xdr:from>
    <xdr:to>
      <xdr:col>55</xdr:col>
      <xdr:colOff>50800</xdr:colOff>
      <xdr:row>37</xdr:row>
      <xdr:rowOff>120328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168605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4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63241</xdr:rowOff>
    </xdr:from>
    <xdr:to>
      <xdr:col>50</xdr:col>
      <xdr:colOff>165100</xdr:colOff>
      <xdr:row>37</xdr:row>
      <xdr:rowOff>164841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0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155969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40513</xdr:rowOff>
    </xdr:from>
    <xdr:to>
      <xdr:col>46</xdr:col>
      <xdr:colOff>38100</xdr:colOff>
      <xdr:row>36</xdr:row>
      <xdr:rowOff>142113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133240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0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108567</xdr:rowOff>
    </xdr:from>
    <xdr:to>
      <xdr:col>41</xdr:col>
      <xdr:colOff>101600</xdr:colOff>
      <xdr:row>38</xdr:row>
      <xdr:rowOff>38717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29844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4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31447</xdr:rowOff>
    </xdr:from>
    <xdr:to>
      <xdr:col>36</xdr:col>
      <xdr:colOff>165100</xdr:colOff>
      <xdr:row>38</xdr:row>
      <xdr:rowOff>133047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124174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128240</xdr:rowOff>
    </xdr:from>
    <xdr:to>
      <xdr:col>55</xdr:col>
      <xdr:colOff>0</xdr:colOff>
      <xdr:row>57</xdr:row>
      <xdr:rowOff>129557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900890"/>
          <a:ext cx="8382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107386</xdr:rowOff>
    </xdr:from>
    <xdr:to>
      <xdr:col>50</xdr:col>
      <xdr:colOff>114300</xdr:colOff>
      <xdr:row>57</xdr:row>
      <xdr:rowOff>128240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80036"/>
          <a:ext cx="889000" cy="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107386</xdr:rowOff>
    </xdr:from>
    <xdr:to>
      <xdr:col>45</xdr:col>
      <xdr:colOff>177800</xdr:colOff>
      <xdr:row>57</xdr:row>
      <xdr:rowOff>151709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80036"/>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147262</xdr:rowOff>
    </xdr:from>
    <xdr:to>
      <xdr:col>41</xdr:col>
      <xdr:colOff>50800</xdr:colOff>
      <xdr:row>57</xdr:row>
      <xdr:rowOff>151709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919912"/>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78757</xdr:rowOff>
    </xdr:from>
    <xdr:to>
      <xdr:col>55</xdr:col>
      <xdr:colOff>50800</xdr:colOff>
      <xdr:row>58</xdr:row>
      <xdr:rowOff>8907</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165134</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6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77440</xdr:rowOff>
    </xdr:from>
    <xdr:to>
      <xdr:col>50</xdr:col>
      <xdr:colOff>165100</xdr:colOff>
      <xdr:row>58</xdr:row>
      <xdr:rowOff>7590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170167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56586</xdr:rowOff>
    </xdr:from>
    <xdr:to>
      <xdr:col>46</xdr:col>
      <xdr:colOff>38100</xdr:colOff>
      <xdr:row>57</xdr:row>
      <xdr:rowOff>158186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149313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2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100909</xdr:rowOff>
    </xdr:from>
    <xdr:to>
      <xdr:col>41</xdr:col>
      <xdr:colOff>101600</xdr:colOff>
      <xdr:row>58</xdr:row>
      <xdr:rowOff>31059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22186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96462</xdr:rowOff>
    </xdr:from>
    <xdr:to>
      <xdr:col>36</xdr:col>
      <xdr:colOff>165100</xdr:colOff>
      <xdr:row>58</xdr:row>
      <xdr:rowOff>26612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17739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21470</xdr:rowOff>
    </xdr:from>
    <xdr:to>
      <xdr:col>55</xdr:col>
      <xdr:colOff>0</xdr:colOff>
      <xdr:row>78</xdr:row>
      <xdr:rowOff>24679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94570"/>
          <a:ext cx="8382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170932</xdr:rowOff>
    </xdr:from>
    <xdr:to>
      <xdr:col>50</xdr:col>
      <xdr:colOff>114300</xdr:colOff>
      <xdr:row>78</xdr:row>
      <xdr:rowOff>21470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72582"/>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170596</xdr:rowOff>
    </xdr:from>
    <xdr:to>
      <xdr:col>45</xdr:col>
      <xdr:colOff>177800</xdr:colOff>
      <xdr:row>77</xdr:row>
      <xdr:rowOff>170932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72246"/>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170596</xdr:rowOff>
    </xdr:from>
    <xdr:to>
      <xdr:col>41</xdr:col>
      <xdr:colOff>50800</xdr:colOff>
      <xdr:row>78</xdr:row>
      <xdr:rowOff>23819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72246"/>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145329</xdr:rowOff>
    </xdr:from>
    <xdr:to>
      <xdr:col>55</xdr:col>
      <xdr:colOff>50800</xdr:colOff>
      <xdr:row>78</xdr:row>
      <xdr:rowOff>75479</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142120</xdr:rowOff>
    </xdr:from>
    <xdr:to>
      <xdr:col>50</xdr:col>
      <xdr:colOff>165100</xdr:colOff>
      <xdr:row>78</xdr:row>
      <xdr:rowOff>72270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63397</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120132</xdr:rowOff>
    </xdr:from>
    <xdr:to>
      <xdr:col>46</xdr:col>
      <xdr:colOff>38100</xdr:colOff>
      <xdr:row>78</xdr:row>
      <xdr:rowOff>50282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41409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119796</xdr:rowOff>
    </xdr:from>
    <xdr:to>
      <xdr:col>41</xdr:col>
      <xdr:colOff>101600</xdr:colOff>
      <xdr:row>78</xdr:row>
      <xdr:rowOff>49946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41073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1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144469</xdr:rowOff>
    </xdr:from>
    <xdr:to>
      <xdr:col>36</xdr:col>
      <xdr:colOff>165100</xdr:colOff>
      <xdr:row>78</xdr:row>
      <xdr:rowOff>74619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65746</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11956</xdr:rowOff>
    </xdr:from>
    <xdr:to>
      <xdr:col>55</xdr:col>
      <xdr:colOff>0</xdr:colOff>
      <xdr:row>98</xdr:row>
      <xdr:rowOff>23267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814056"/>
          <a:ext cx="8382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11956</xdr:rowOff>
    </xdr:from>
    <xdr:to>
      <xdr:col>50</xdr:col>
      <xdr:colOff>114300</xdr:colOff>
      <xdr:row>98</xdr:row>
      <xdr:rowOff>28022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814056"/>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28022</xdr:rowOff>
    </xdr:from>
    <xdr:to>
      <xdr:col>45</xdr:col>
      <xdr:colOff>177800</xdr:colOff>
      <xdr:row>98</xdr:row>
      <xdr:rowOff>167320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30122"/>
          <a:ext cx="889000" cy="1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90799</xdr:rowOff>
    </xdr:from>
    <xdr:to>
      <xdr:col>41</xdr:col>
      <xdr:colOff>50800</xdr:colOff>
      <xdr:row>98</xdr:row>
      <xdr:rowOff>167320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92899"/>
          <a:ext cx="889000" cy="7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143917</xdr:rowOff>
    </xdr:from>
    <xdr:to>
      <xdr:col>55</xdr:col>
      <xdr:colOff>50800</xdr:colOff>
      <xdr:row>98</xdr:row>
      <xdr:rowOff>74067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122344</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132606</xdr:rowOff>
    </xdr:from>
    <xdr:to>
      <xdr:col>50</xdr:col>
      <xdr:colOff>165100</xdr:colOff>
      <xdr:row>98</xdr:row>
      <xdr:rowOff>62756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53883</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5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148672</xdr:rowOff>
    </xdr:from>
    <xdr:to>
      <xdr:col>46</xdr:col>
      <xdr:colOff>38100</xdr:colOff>
      <xdr:row>98</xdr:row>
      <xdr:rowOff>78822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69949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116520</xdr:rowOff>
    </xdr:from>
    <xdr:to>
      <xdr:col>41</xdr:col>
      <xdr:colOff>101600</xdr:colOff>
      <xdr:row>99</xdr:row>
      <xdr:rowOff>46670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91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37797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70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39999</xdr:rowOff>
    </xdr:from>
    <xdr:to>
      <xdr:col>36</xdr:col>
      <xdr:colOff>165100</xdr:colOff>
      <xdr:row>98</xdr:row>
      <xdr:rowOff>141599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132726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39531</xdr:rowOff>
    </xdr:from>
    <xdr:to>
      <xdr:col>85</xdr:col>
      <xdr:colOff>127000</xdr:colOff>
      <xdr:row>39</xdr:row>
      <xdr:rowOff>42980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26081"/>
          <a:ext cx="8382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35891</xdr:rowOff>
    </xdr:from>
    <xdr:to>
      <xdr:col>81</xdr:col>
      <xdr:colOff>50800</xdr:colOff>
      <xdr:row>39</xdr:row>
      <xdr:rowOff>39531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2441"/>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35891</xdr:rowOff>
    </xdr:from>
    <xdr:to>
      <xdr:col>76</xdr:col>
      <xdr:colOff>114300</xdr:colOff>
      <xdr:row>39</xdr:row>
      <xdr:rowOff>43134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22441"/>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36573</xdr:rowOff>
    </xdr:from>
    <xdr:to>
      <xdr:col>71</xdr:col>
      <xdr:colOff>177800</xdr:colOff>
      <xdr:row>39</xdr:row>
      <xdr:rowOff>43134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312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163630</xdr:rowOff>
    </xdr:from>
    <xdr:to>
      <xdr:col>85</xdr:col>
      <xdr:colOff>177800</xdr:colOff>
      <xdr:row>39</xdr:row>
      <xdr:rowOff>93780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160181</xdr:rowOff>
    </xdr:from>
    <xdr:to>
      <xdr:col>81</xdr:col>
      <xdr:colOff>101600</xdr:colOff>
      <xdr:row>39</xdr:row>
      <xdr:rowOff>90331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81458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6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156541</xdr:rowOff>
    </xdr:from>
    <xdr:to>
      <xdr:col>76</xdr:col>
      <xdr:colOff>165100</xdr:colOff>
      <xdr:row>39</xdr:row>
      <xdr:rowOff>86691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77818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163784</xdr:rowOff>
    </xdr:from>
    <xdr:to>
      <xdr:col>72</xdr:col>
      <xdr:colOff>38100</xdr:colOff>
      <xdr:row>39</xdr:row>
      <xdr:rowOff>93934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85061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1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157223</xdr:rowOff>
    </xdr:from>
    <xdr:to>
      <xdr:col>67</xdr:col>
      <xdr:colOff>101600</xdr:colOff>
      <xdr:row>39</xdr:row>
      <xdr:rowOff>87373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78500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88509</xdr:rowOff>
    </xdr:from>
    <xdr:to>
      <xdr:col>85</xdr:col>
      <xdr:colOff>127000</xdr:colOff>
      <xdr:row>78</xdr:row>
      <xdr:rowOff>100206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61609"/>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100206</xdr:rowOff>
    </xdr:from>
    <xdr:to>
      <xdr:col>81</xdr:col>
      <xdr:colOff>50800</xdr:colOff>
      <xdr:row>78</xdr:row>
      <xdr:rowOff>119287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73306"/>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119287</xdr:rowOff>
    </xdr:from>
    <xdr:to>
      <xdr:col>76</xdr:col>
      <xdr:colOff>114300</xdr:colOff>
      <xdr:row>78</xdr:row>
      <xdr:rowOff>132876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92387"/>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85274</xdr:rowOff>
    </xdr:from>
    <xdr:to>
      <xdr:col>71</xdr:col>
      <xdr:colOff>177800</xdr:colOff>
      <xdr:row>78</xdr:row>
      <xdr:rowOff>132876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86924"/>
          <a:ext cx="889000" cy="2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37709</xdr:rowOff>
    </xdr:from>
    <xdr:to>
      <xdr:col>85</xdr:col>
      <xdr:colOff>177800</xdr:colOff>
      <xdr:row>78</xdr:row>
      <xdr:rowOff>139309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1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124086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49406</xdr:rowOff>
    </xdr:from>
    <xdr:to>
      <xdr:col>81</xdr:col>
      <xdr:colOff>101600</xdr:colOff>
      <xdr:row>78</xdr:row>
      <xdr:rowOff>151006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142133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1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68487</xdr:rowOff>
    </xdr:from>
    <xdr:to>
      <xdr:col>76</xdr:col>
      <xdr:colOff>165100</xdr:colOff>
      <xdr:row>78</xdr:row>
      <xdr:rowOff>170087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161214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82076</xdr:rowOff>
    </xdr:from>
    <xdr:to>
      <xdr:col>72</xdr:col>
      <xdr:colOff>38100</xdr:colOff>
      <xdr:row>79</xdr:row>
      <xdr:rowOff>12226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3353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34474</xdr:rowOff>
    </xdr:from>
    <xdr:to>
      <xdr:col>67</xdr:col>
      <xdr:colOff>101600</xdr:colOff>
      <xdr:row>77</xdr:row>
      <xdr:rowOff>136074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152601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1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51191</xdr:rowOff>
    </xdr:from>
    <xdr:to>
      <xdr:col>85</xdr:col>
      <xdr:colOff>127000</xdr:colOff>
      <xdr:row>98</xdr:row>
      <xdr:rowOff>54189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53291"/>
          <a:ext cx="8382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54189</xdr:rowOff>
    </xdr:from>
    <xdr:to>
      <xdr:col>81</xdr:col>
      <xdr:colOff>50800</xdr:colOff>
      <xdr:row>98</xdr:row>
      <xdr:rowOff>106528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6289"/>
          <a:ext cx="889000" cy="5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72315</xdr:rowOff>
    </xdr:from>
    <xdr:to>
      <xdr:col>76</xdr:col>
      <xdr:colOff>114300</xdr:colOff>
      <xdr:row>98</xdr:row>
      <xdr:rowOff>106528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74415"/>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70639</xdr:rowOff>
    </xdr:from>
    <xdr:to>
      <xdr:col>71</xdr:col>
      <xdr:colOff>177800</xdr:colOff>
      <xdr:row>98</xdr:row>
      <xdr:rowOff>72315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72739"/>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391</xdr:rowOff>
    </xdr:from>
    <xdr:to>
      <xdr:col>85</xdr:col>
      <xdr:colOff>177800</xdr:colOff>
      <xdr:row>98</xdr:row>
      <xdr:rowOff>101991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3389</xdr:rowOff>
    </xdr:from>
    <xdr:to>
      <xdr:col>81</xdr:col>
      <xdr:colOff>101600</xdr:colOff>
      <xdr:row>98</xdr:row>
      <xdr:rowOff>104989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96116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9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55728</xdr:rowOff>
    </xdr:from>
    <xdr:to>
      <xdr:col>76</xdr:col>
      <xdr:colOff>165100</xdr:colOff>
      <xdr:row>98</xdr:row>
      <xdr:rowOff>157328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148455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21515</xdr:rowOff>
    </xdr:from>
    <xdr:to>
      <xdr:col>72</xdr:col>
      <xdr:colOff>38100</xdr:colOff>
      <xdr:row>98</xdr:row>
      <xdr:rowOff>123115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139642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19839</xdr:rowOff>
    </xdr:from>
    <xdr:to>
      <xdr:col>67</xdr:col>
      <xdr:colOff>101600</xdr:colOff>
      <xdr:row>98</xdr:row>
      <xdr:rowOff>121439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137966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19456</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06006"/>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132880</xdr:rowOff>
    </xdr:from>
    <xdr:to>
      <xdr:col>102</xdr:col>
      <xdr:colOff>114300</xdr:colOff>
      <xdr:row>39</xdr:row>
      <xdr:rowOff>19456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47980"/>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140106</xdr:rowOff>
    </xdr:from>
    <xdr:to>
      <xdr:col>102</xdr:col>
      <xdr:colOff>165100</xdr:colOff>
      <xdr:row>39</xdr:row>
      <xdr:rowOff>70256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61383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47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82080</xdr:rowOff>
    </xdr:from>
    <xdr:to>
      <xdr:col>98</xdr:col>
      <xdr:colOff>38100</xdr:colOff>
      <xdr:row>39</xdr:row>
      <xdr:rowOff>12230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28757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7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160838</xdr:rowOff>
    </xdr:from>
    <xdr:to>
      <xdr:col>116</xdr:col>
      <xdr:colOff>63500</xdr:colOff>
      <xdr:row>58</xdr:row>
      <xdr:rowOff>170058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04938"/>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78915</xdr:rowOff>
    </xdr:from>
    <xdr:to>
      <xdr:col>111</xdr:col>
      <xdr:colOff>177800</xdr:colOff>
      <xdr:row>58</xdr:row>
      <xdr:rowOff>170058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23015"/>
          <a:ext cx="889000" cy="9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78915</xdr:rowOff>
    </xdr:from>
    <xdr:to>
      <xdr:col>107</xdr:col>
      <xdr:colOff>50800</xdr:colOff>
      <xdr:row>58</xdr:row>
      <xdr:rowOff>156761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23015"/>
          <a:ext cx="889000" cy="7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156761</xdr:rowOff>
    </xdr:from>
    <xdr:to>
      <xdr:col>102</xdr:col>
      <xdr:colOff>114300</xdr:colOff>
      <xdr:row>59</xdr:row>
      <xdr:rowOff>10412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00861"/>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110038</xdr:rowOff>
    </xdr:from>
    <xdr:to>
      <xdr:col>116</xdr:col>
      <xdr:colOff>114300</xdr:colOff>
      <xdr:row>59</xdr:row>
      <xdr:rowOff>40188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119258</xdr:rowOff>
    </xdr:from>
    <xdr:to>
      <xdr:col>112</xdr:col>
      <xdr:colOff>38100</xdr:colOff>
      <xdr:row>59</xdr:row>
      <xdr:rowOff>49408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40535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5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28115</xdr:rowOff>
    </xdr:from>
    <xdr:to>
      <xdr:col>107</xdr:col>
      <xdr:colOff>101600</xdr:colOff>
      <xdr:row>58</xdr:row>
      <xdr:rowOff>129715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7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146242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4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105961</xdr:rowOff>
    </xdr:from>
    <xdr:to>
      <xdr:col>102</xdr:col>
      <xdr:colOff>165100</xdr:colOff>
      <xdr:row>59</xdr:row>
      <xdr:rowOff>36111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27238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131062</xdr:rowOff>
    </xdr:from>
    <xdr:to>
      <xdr:col>98</xdr:col>
      <xdr:colOff>38100</xdr:colOff>
      <xdr:row>59</xdr:row>
      <xdr:rowOff>61212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52339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6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24028</xdr:rowOff>
    </xdr:from>
    <xdr:to>
      <xdr:col>116</xdr:col>
      <xdr:colOff>63500</xdr:colOff>
      <xdr:row>78</xdr:row>
      <xdr:rowOff>52760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97128"/>
          <a:ext cx="838200" cy="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24028</xdr:rowOff>
    </xdr:from>
    <xdr:to>
      <xdr:col>111</xdr:col>
      <xdr:colOff>177800</xdr:colOff>
      <xdr:row>78</xdr:row>
      <xdr:rowOff>26801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97128"/>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26801</xdr:rowOff>
    </xdr:from>
    <xdr:to>
      <xdr:col>107</xdr:col>
      <xdr:colOff>50800</xdr:colOff>
      <xdr:row>78</xdr:row>
      <xdr:rowOff>48995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99901"/>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134911</xdr:rowOff>
    </xdr:from>
    <xdr:to>
      <xdr:col>102</xdr:col>
      <xdr:colOff>114300</xdr:colOff>
      <xdr:row>78</xdr:row>
      <xdr:rowOff>48995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65111"/>
          <a:ext cx="8890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1960</xdr:rowOff>
    </xdr:from>
    <xdr:to>
      <xdr:col>116</xdr:col>
      <xdr:colOff>114300</xdr:colOff>
      <xdr:row>78</xdr:row>
      <xdr:rowOff>103560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88337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144678</xdr:rowOff>
    </xdr:from>
    <xdr:to>
      <xdr:col>112</xdr:col>
      <xdr:colOff>38100</xdr:colOff>
      <xdr:row>78</xdr:row>
      <xdr:rowOff>74828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65955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147451</xdr:rowOff>
    </xdr:from>
    <xdr:to>
      <xdr:col>107</xdr:col>
      <xdr:colOff>101600</xdr:colOff>
      <xdr:row>78</xdr:row>
      <xdr:rowOff>77601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4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68728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4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169645</xdr:rowOff>
    </xdr:from>
    <xdr:to>
      <xdr:col>102</xdr:col>
      <xdr:colOff>165100</xdr:colOff>
      <xdr:row>78</xdr:row>
      <xdr:rowOff>99795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7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90922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6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84111</xdr:rowOff>
    </xdr:from>
    <xdr:to>
      <xdr:col>98</xdr:col>
      <xdr:colOff>38100</xdr:colOff>
      <xdr:row>77</xdr:row>
      <xdr:rowOff>14261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30788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8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・歳出決算総額は、住民一人当たり約</a:t>
          </a:r>
          <a:r>
            <a:rPr lang="en-US" altLang="ja-JP" sz="1100" b="0" i="0" baseline="0">
              <a:solidFill>
                <a:schemeClr val="dk1"/>
              </a:solidFill>
              <a:effectLst/>
              <a:latin typeface="+mn-lt"/>
              <a:ea typeface="+mn-ea"/>
              <a:cs typeface="+mn-cs"/>
            </a:rPr>
            <a:t>839,840</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144,850</a:t>
          </a:r>
          <a:r>
            <a:rPr lang="ja-JP" altLang="ja-JP" sz="1100" b="0" i="0" baseline="0">
              <a:solidFill>
                <a:schemeClr val="dk1"/>
              </a:solidFill>
              <a:effectLst/>
              <a:latin typeface="+mn-lt"/>
              <a:ea typeface="+mn-ea"/>
              <a:cs typeface="+mn-cs"/>
            </a:rPr>
            <a:t>円となっており、類似団体平均と比較して大幅に下回っているが、年々増加傾向にある。補助費の上昇については下水道事業会計への負担金の増によるものである。物件費の増加については、原油価格・物価高騰対応商品券の配布や、各種証明書のコンビニ交付サービス導入委託料等の臨時的な経費の増と、小学校給食費無償化にともなう食糧費といった経常的な経費増の両面があるため、今後注意が必要である。扶助費が前年比で住民一人あたり</a:t>
          </a:r>
          <a:r>
            <a:rPr lang="en-US" altLang="ja-JP" sz="1100" b="0" i="0" baseline="0">
              <a:solidFill>
                <a:schemeClr val="dk1"/>
              </a:solidFill>
              <a:effectLst/>
              <a:latin typeface="+mn-lt"/>
              <a:ea typeface="+mn-ea"/>
              <a:cs typeface="+mn-cs"/>
            </a:rPr>
            <a:t>9,137</a:t>
          </a:r>
          <a:r>
            <a:rPr lang="ja-JP" altLang="ja-JP" sz="1100" b="0" i="0" baseline="0">
              <a:solidFill>
                <a:schemeClr val="dk1"/>
              </a:solidFill>
              <a:effectLst/>
              <a:latin typeface="+mn-lt"/>
              <a:ea typeface="+mn-ea"/>
              <a:cs typeface="+mn-cs"/>
            </a:rPr>
            <a:t>円増加しているが、主な要因としては子育て世帯臨時特別給付金給付事業の減によるものである。普通建設事業はほぼ横ばいであるが、公共施設や道路等の既存施設の長寿命化対策を要する時期がきていることや、消防設備の更新等による既存設備の更新が主となっており、新規整備への投資は少ない。今後もこの傾向は継続すると考えられるため、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4,359
4,308
70.62
3,791,002
3,660,863
114,928
2,572,154
2,090,366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159455</xdr:rowOff>
    </xdr:from>
    <xdr:to>
      <xdr:col>24</xdr:col>
      <xdr:colOff>63500</xdr:colOff>
      <xdr:row>38</xdr:row>
      <xdr:rowOff>978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03105"/>
          <a:ext cx="8382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978</xdr:rowOff>
    </xdr:from>
    <xdr:to>
      <xdr:col>19</xdr:col>
      <xdr:colOff>177800</xdr:colOff>
      <xdr:row>38</xdr:row>
      <xdr:rowOff>1588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1607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1588</xdr:rowOff>
    </xdr:from>
    <xdr:to>
      <xdr:col>15</xdr:col>
      <xdr:colOff>50800</xdr:colOff>
      <xdr:row>38</xdr:row>
      <xdr:rowOff>14084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6688"/>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14084</xdr:rowOff>
    </xdr:from>
    <xdr:to>
      <xdr:col>10</xdr:col>
      <xdr:colOff>114300</xdr:colOff>
      <xdr:row>38</xdr:row>
      <xdr:rowOff>35763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29184"/>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108655</xdr:rowOff>
    </xdr:from>
    <xdr:to>
      <xdr:col>24</xdr:col>
      <xdr:colOff>114300</xdr:colOff>
      <xdr:row>38</xdr:row>
      <xdr:rowOff>38805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23582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121628</xdr:rowOff>
    </xdr:from>
    <xdr:to>
      <xdr:col>20</xdr:col>
      <xdr:colOff>38100</xdr:colOff>
      <xdr:row>38</xdr:row>
      <xdr:rowOff>51778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42905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122238</xdr:rowOff>
    </xdr:from>
    <xdr:to>
      <xdr:col>15</xdr:col>
      <xdr:colOff>101600</xdr:colOff>
      <xdr:row>38</xdr:row>
      <xdr:rowOff>52388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43515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134734</xdr:rowOff>
    </xdr:from>
    <xdr:to>
      <xdr:col>10</xdr:col>
      <xdr:colOff>165100</xdr:colOff>
      <xdr:row>38</xdr:row>
      <xdr:rowOff>64884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56011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156413</xdr:rowOff>
    </xdr:from>
    <xdr:to>
      <xdr:col>6</xdr:col>
      <xdr:colOff>38100</xdr:colOff>
      <xdr:row>38</xdr:row>
      <xdr:rowOff>86564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00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77690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53277</xdr:rowOff>
    </xdr:from>
    <xdr:to>
      <xdr:col>24</xdr:col>
      <xdr:colOff>63500</xdr:colOff>
      <xdr:row>58</xdr:row>
      <xdr:rowOff>63376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97377"/>
          <a:ext cx="8382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23788</xdr:rowOff>
    </xdr:from>
    <xdr:to>
      <xdr:col>19</xdr:col>
      <xdr:colOff>177800</xdr:colOff>
      <xdr:row>58</xdr:row>
      <xdr:rowOff>63376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67888"/>
          <a:ext cx="889000" cy="3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23788</xdr:rowOff>
    </xdr:from>
    <xdr:to>
      <xdr:col>15</xdr:col>
      <xdr:colOff>50800</xdr:colOff>
      <xdr:row>58</xdr:row>
      <xdr:rowOff>90625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7888"/>
          <a:ext cx="889000" cy="6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80150</xdr:rowOff>
    </xdr:from>
    <xdr:to>
      <xdr:col>10</xdr:col>
      <xdr:colOff>114300</xdr:colOff>
      <xdr:row>58</xdr:row>
      <xdr:rowOff>90625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24250"/>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2477</xdr:rowOff>
    </xdr:from>
    <xdr:to>
      <xdr:col>24</xdr:col>
      <xdr:colOff>114300</xdr:colOff>
      <xdr:row>58</xdr:row>
      <xdr:rowOff>104077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88854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6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12576</xdr:rowOff>
    </xdr:from>
    <xdr:to>
      <xdr:col>20</xdr:col>
      <xdr:colOff>38100</xdr:colOff>
      <xdr:row>58</xdr:row>
      <xdr:rowOff>114176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105303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4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144438</xdr:rowOff>
    </xdr:from>
    <xdr:to>
      <xdr:col>15</xdr:col>
      <xdr:colOff>101600</xdr:colOff>
      <xdr:row>58</xdr:row>
      <xdr:rowOff>74588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65715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39825</xdr:rowOff>
    </xdr:from>
    <xdr:to>
      <xdr:col>10</xdr:col>
      <xdr:colOff>165100</xdr:colOff>
      <xdr:row>58</xdr:row>
      <xdr:rowOff>141425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132552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29350</xdr:rowOff>
    </xdr:from>
    <xdr:to>
      <xdr:col>6</xdr:col>
      <xdr:colOff>38100</xdr:colOff>
      <xdr:row>58</xdr:row>
      <xdr:rowOff>130950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122077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6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19917</xdr:rowOff>
    </xdr:from>
    <xdr:to>
      <xdr:col>24</xdr:col>
      <xdr:colOff>63500</xdr:colOff>
      <xdr:row>78</xdr:row>
      <xdr:rowOff>69252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93017"/>
          <a:ext cx="838200" cy="4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19917</xdr:rowOff>
    </xdr:from>
    <xdr:to>
      <xdr:col>19</xdr:col>
      <xdr:colOff>177800</xdr:colOff>
      <xdr:row>78</xdr:row>
      <xdr:rowOff>103944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93017"/>
          <a:ext cx="889000" cy="8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103944</xdr:rowOff>
    </xdr:from>
    <xdr:to>
      <xdr:col>15</xdr:col>
      <xdr:colOff>50800</xdr:colOff>
      <xdr:row>78</xdr:row>
      <xdr:rowOff>132313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77044"/>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132313</xdr:rowOff>
    </xdr:from>
    <xdr:to>
      <xdr:col>10</xdr:col>
      <xdr:colOff>114300</xdr:colOff>
      <xdr:row>78</xdr:row>
      <xdr:rowOff>163850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05413"/>
          <a:ext cx="889000" cy="3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18452</xdr:rowOff>
    </xdr:from>
    <xdr:to>
      <xdr:col>24</xdr:col>
      <xdr:colOff>114300</xdr:colOff>
      <xdr:row>78</xdr:row>
      <xdr:rowOff>120052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104829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0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140567</xdr:rowOff>
    </xdr:from>
    <xdr:to>
      <xdr:col>20</xdr:col>
      <xdr:colOff>38100</xdr:colOff>
      <xdr:row>78</xdr:row>
      <xdr:rowOff>70717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61844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3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53144</xdr:rowOff>
    </xdr:from>
    <xdr:to>
      <xdr:col>15</xdr:col>
      <xdr:colOff>101600</xdr:colOff>
      <xdr:row>78</xdr:row>
      <xdr:rowOff>154744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145871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1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81513</xdr:rowOff>
    </xdr:from>
    <xdr:to>
      <xdr:col>10</xdr:col>
      <xdr:colOff>165100</xdr:colOff>
      <xdr:row>79</xdr:row>
      <xdr:rowOff>11663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2790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4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113050</xdr:rowOff>
    </xdr:from>
    <xdr:to>
      <xdr:col>6</xdr:col>
      <xdr:colOff>38100</xdr:colOff>
      <xdr:row>79</xdr:row>
      <xdr:rowOff>43200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34327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7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128865</xdr:rowOff>
    </xdr:from>
    <xdr:to>
      <xdr:col>24</xdr:col>
      <xdr:colOff>63500</xdr:colOff>
      <xdr:row>98</xdr:row>
      <xdr:rowOff>129087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30965"/>
          <a:ext cx="8382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129087</xdr:rowOff>
    </xdr:from>
    <xdr:to>
      <xdr:col>19</xdr:col>
      <xdr:colOff>177800</xdr:colOff>
      <xdr:row>98</xdr:row>
      <xdr:rowOff>148805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31187"/>
          <a:ext cx="889000" cy="1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148805</xdr:rowOff>
    </xdr:from>
    <xdr:to>
      <xdr:col>15</xdr:col>
      <xdr:colOff>50800</xdr:colOff>
      <xdr:row>98</xdr:row>
      <xdr:rowOff>161764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50905"/>
          <a:ext cx="889000" cy="1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161764</xdr:rowOff>
    </xdr:from>
    <xdr:to>
      <xdr:col>10</xdr:col>
      <xdr:colOff>114300</xdr:colOff>
      <xdr:row>98</xdr:row>
      <xdr:rowOff>162133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63864"/>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78065</xdr:rowOff>
    </xdr:from>
    <xdr:to>
      <xdr:col>24</xdr:col>
      <xdr:colOff>114300</xdr:colOff>
      <xdr:row>99</xdr:row>
      <xdr:rowOff>8215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164442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78287</xdr:rowOff>
    </xdr:from>
    <xdr:to>
      <xdr:col>20</xdr:col>
      <xdr:colOff>38100</xdr:colOff>
      <xdr:row>99</xdr:row>
      <xdr:rowOff>8437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171014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7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98005</xdr:rowOff>
    </xdr:from>
    <xdr:to>
      <xdr:col>15</xdr:col>
      <xdr:colOff>101600</xdr:colOff>
      <xdr:row>99</xdr:row>
      <xdr:rowOff>28155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19282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110964</xdr:rowOff>
    </xdr:from>
    <xdr:to>
      <xdr:col>10</xdr:col>
      <xdr:colOff>165100</xdr:colOff>
      <xdr:row>99</xdr:row>
      <xdr:rowOff>41114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32241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111333</xdr:rowOff>
    </xdr:from>
    <xdr:to>
      <xdr:col>6</xdr:col>
      <xdr:colOff>38100</xdr:colOff>
      <xdr:row>99</xdr:row>
      <xdr:rowOff>41483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32610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143002</xdr:rowOff>
    </xdr:from>
    <xdr:to>
      <xdr:col>55</xdr:col>
      <xdr:colOff>0</xdr:colOff>
      <xdr:row>37</xdr:row>
      <xdr:rowOff>66675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115052"/>
          <a:ext cx="838200" cy="129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143002</xdr:rowOff>
    </xdr:from>
    <xdr:to>
      <xdr:col>50</xdr:col>
      <xdr:colOff>114300</xdr:colOff>
      <xdr:row>37</xdr:row>
      <xdr:rowOff>74041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115052"/>
          <a:ext cx="889000" cy="130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74041</xdr:rowOff>
    </xdr:from>
    <xdr:to>
      <xdr:col>45</xdr:col>
      <xdr:colOff>177800</xdr:colOff>
      <xdr:row>37</xdr:row>
      <xdr:rowOff>80645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17691"/>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80645</xdr:rowOff>
    </xdr:from>
    <xdr:to>
      <xdr:col>41</xdr:col>
      <xdr:colOff>50800</xdr:colOff>
      <xdr:row>37</xdr:row>
      <xdr:rowOff>81661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24295"/>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xdr:rowOff>
    </xdr:from>
    <xdr:to>
      <xdr:col>55</xdr:col>
      <xdr:colOff>50800</xdr:colOff>
      <xdr:row>37</xdr:row>
      <xdr:rowOff>117475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38752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92202</xdr:rowOff>
    </xdr:from>
    <xdr:to>
      <xdr:col>50</xdr:col>
      <xdr:colOff>165100</xdr:colOff>
      <xdr:row>30</xdr:row>
      <xdr:rowOff>22352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0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28</xdr:row>
      <xdr:rowOff>38879</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372111" y="483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23241</xdr:rowOff>
    </xdr:from>
    <xdr:to>
      <xdr:col>46</xdr:col>
      <xdr:colOff>38100</xdr:colOff>
      <xdr:row>37</xdr:row>
      <xdr:rowOff>124841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141368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14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29845</xdr:rowOff>
    </xdr:from>
    <xdr:to>
      <xdr:col>41</xdr:col>
      <xdr:colOff>101600</xdr:colOff>
      <xdr:row>37</xdr:row>
      <xdr:rowOff>131445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147972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14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30861</xdr:rowOff>
    </xdr:from>
    <xdr:to>
      <xdr:col>36</xdr:col>
      <xdr:colOff>165100</xdr:colOff>
      <xdr:row>37</xdr:row>
      <xdr:rowOff>132461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148988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1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119714</xdr:rowOff>
    </xdr:from>
    <xdr:to>
      <xdr:col>55</xdr:col>
      <xdr:colOff>0</xdr:colOff>
      <xdr:row>58</xdr:row>
      <xdr:rowOff>122902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3814"/>
          <a:ext cx="8382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122012</xdr:rowOff>
    </xdr:from>
    <xdr:to>
      <xdr:col>50</xdr:col>
      <xdr:colOff>114300</xdr:colOff>
      <xdr:row>58</xdr:row>
      <xdr:rowOff>122902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66112"/>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122012</xdr:rowOff>
    </xdr:from>
    <xdr:to>
      <xdr:col>45</xdr:col>
      <xdr:colOff>177800</xdr:colOff>
      <xdr:row>58</xdr:row>
      <xdr:rowOff>124789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6112"/>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123750</xdr:rowOff>
    </xdr:from>
    <xdr:to>
      <xdr:col>41</xdr:col>
      <xdr:colOff>50800</xdr:colOff>
      <xdr:row>58</xdr:row>
      <xdr:rowOff>124789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67850"/>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68914</xdr:rowOff>
    </xdr:from>
    <xdr:to>
      <xdr:col>55</xdr:col>
      <xdr:colOff>50800</xdr:colOff>
      <xdr:row>58</xdr:row>
      <xdr:rowOff>170514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155291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72102</xdr:rowOff>
    </xdr:from>
    <xdr:to>
      <xdr:col>50</xdr:col>
      <xdr:colOff>165100</xdr:colOff>
      <xdr:row>59</xdr:row>
      <xdr:rowOff>2252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164829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71212</xdr:rowOff>
    </xdr:from>
    <xdr:to>
      <xdr:col>46</xdr:col>
      <xdr:colOff>38100</xdr:colOff>
      <xdr:row>59</xdr:row>
      <xdr:rowOff>1362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163939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73989</xdr:rowOff>
    </xdr:from>
    <xdr:to>
      <xdr:col>41</xdr:col>
      <xdr:colOff>101600</xdr:colOff>
      <xdr:row>59</xdr:row>
      <xdr:rowOff>4139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166716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1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72950</xdr:rowOff>
    </xdr:from>
    <xdr:to>
      <xdr:col>36</xdr:col>
      <xdr:colOff>165100</xdr:colOff>
      <xdr:row>59</xdr:row>
      <xdr:rowOff>3100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165677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44630</xdr:rowOff>
    </xdr:from>
    <xdr:to>
      <xdr:col>55</xdr:col>
      <xdr:colOff>0</xdr:colOff>
      <xdr:row>78</xdr:row>
      <xdr:rowOff>48492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17730"/>
          <a:ext cx="8382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48492</xdr:rowOff>
    </xdr:from>
    <xdr:to>
      <xdr:col>50</xdr:col>
      <xdr:colOff>114300</xdr:colOff>
      <xdr:row>78</xdr:row>
      <xdr:rowOff>60156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21592"/>
          <a:ext cx="889000" cy="1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60156</xdr:rowOff>
    </xdr:from>
    <xdr:to>
      <xdr:col>45</xdr:col>
      <xdr:colOff>177800</xdr:colOff>
      <xdr:row>78</xdr:row>
      <xdr:rowOff>73127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33256"/>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73127</xdr:rowOff>
    </xdr:from>
    <xdr:to>
      <xdr:col>41</xdr:col>
      <xdr:colOff>50800</xdr:colOff>
      <xdr:row>78</xdr:row>
      <xdr:rowOff>86356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46227"/>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165280</xdr:rowOff>
    </xdr:from>
    <xdr:to>
      <xdr:col>55</xdr:col>
      <xdr:colOff>50800</xdr:colOff>
      <xdr:row>78</xdr:row>
      <xdr:rowOff>95430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80207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169142</xdr:rowOff>
    </xdr:from>
    <xdr:to>
      <xdr:col>50</xdr:col>
      <xdr:colOff>165100</xdr:colOff>
      <xdr:row>78</xdr:row>
      <xdr:rowOff>99292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90419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9356</xdr:rowOff>
    </xdr:from>
    <xdr:to>
      <xdr:col>46</xdr:col>
      <xdr:colOff>38100</xdr:colOff>
      <xdr:row>78</xdr:row>
      <xdr:rowOff>110956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102083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22327</xdr:rowOff>
    </xdr:from>
    <xdr:to>
      <xdr:col>41</xdr:col>
      <xdr:colOff>101600</xdr:colOff>
      <xdr:row>78</xdr:row>
      <xdr:rowOff>123927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115054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35556</xdr:rowOff>
    </xdr:from>
    <xdr:to>
      <xdr:col>36</xdr:col>
      <xdr:colOff>165100</xdr:colOff>
      <xdr:row>78</xdr:row>
      <xdr:rowOff>137156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128283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88081</xdr:rowOff>
    </xdr:from>
    <xdr:to>
      <xdr:col>55</xdr:col>
      <xdr:colOff>0</xdr:colOff>
      <xdr:row>98</xdr:row>
      <xdr:rowOff>137666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18731"/>
          <a:ext cx="838200" cy="22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102738</xdr:rowOff>
    </xdr:from>
    <xdr:to>
      <xdr:col>50</xdr:col>
      <xdr:colOff>114300</xdr:colOff>
      <xdr:row>98</xdr:row>
      <xdr:rowOff>137666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33388"/>
          <a:ext cx="889000" cy="20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102738</xdr:rowOff>
    </xdr:from>
    <xdr:to>
      <xdr:col>45</xdr:col>
      <xdr:colOff>177800</xdr:colOff>
      <xdr:row>98</xdr:row>
      <xdr:rowOff>78595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33388"/>
          <a:ext cx="889000" cy="1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161928</xdr:rowOff>
    </xdr:from>
    <xdr:to>
      <xdr:col>41</xdr:col>
      <xdr:colOff>50800</xdr:colOff>
      <xdr:row>98</xdr:row>
      <xdr:rowOff>78595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92578"/>
          <a:ext cx="889000" cy="8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37281</xdr:rowOff>
    </xdr:from>
    <xdr:to>
      <xdr:col>55</xdr:col>
      <xdr:colOff>50800</xdr:colOff>
      <xdr:row>97</xdr:row>
      <xdr:rowOff>138881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15708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4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86866</xdr:rowOff>
    </xdr:from>
    <xdr:to>
      <xdr:col>50</xdr:col>
      <xdr:colOff>165100</xdr:colOff>
      <xdr:row>99</xdr:row>
      <xdr:rowOff>17016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8143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51938</xdr:rowOff>
    </xdr:from>
    <xdr:to>
      <xdr:col>46</xdr:col>
      <xdr:colOff>38100</xdr:colOff>
      <xdr:row>97</xdr:row>
      <xdr:rowOff>153538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144665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7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27795</xdr:rowOff>
    </xdr:from>
    <xdr:to>
      <xdr:col>41</xdr:col>
      <xdr:colOff>101600</xdr:colOff>
      <xdr:row>98</xdr:row>
      <xdr:rowOff>129395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120522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111128</xdr:rowOff>
    </xdr:from>
    <xdr:to>
      <xdr:col>36</xdr:col>
      <xdr:colOff>165100</xdr:colOff>
      <xdr:row>98</xdr:row>
      <xdr:rowOff>41278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32405</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3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20489</xdr:rowOff>
    </xdr:from>
    <xdr:to>
      <xdr:col>85</xdr:col>
      <xdr:colOff>127000</xdr:colOff>
      <xdr:row>38</xdr:row>
      <xdr:rowOff>50642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35589"/>
          <a:ext cx="8382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7213</xdr:rowOff>
    </xdr:from>
    <xdr:to>
      <xdr:col>81</xdr:col>
      <xdr:colOff>50800</xdr:colOff>
      <xdr:row>38</xdr:row>
      <xdr:rowOff>20489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22313"/>
          <a:ext cx="889000" cy="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7213</xdr:rowOff>
    </xdr:from>
    <xdr:to>
      <xdr:col>76</xdr:col>
      <xdr:colOff>114300</xdr:colOff>
      <xdr:row>38</xdr:row>
      <xdr:rowOff>67783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22313"/>
          <a:ext cx="889000" cy="6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67783</xdr:rowOff>
    </xdr:from>
    <xdr:to>
      <xdr:col>71</xdr:col>
      <xdr:colOff>177800</xdr:colOff>
      <xdr:row>38</xdr:row>
      <xdr:rowOff>79404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2883"/>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171292</xdr:rowOff>
    </xdr:from>
    <xdr:to>
      <xdr:col>85</xdr:col>
      <xdr:colOff>177800</xdr:colOff>
      <xdr:row>38</xdr:row>
      <xdr:rowOff>101442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141140</xdr:rowOff>
    </xdr:from>
    <xdr:to>
      <xdr:col>81</xdr:col>
      <xdr:colOff>101600</xdr:colOff>
      <xdr:row>38</xdr:row>
      <xdr:rowOff>71290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62416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127863</xdr:rowOff>
    </xdr:from>
    <xdr:to>
      <xdr:col>76</xdr:col>
      <xdr:colOff>165100</xdr:colOff>
      <xdr:row>38</xdr:row>
      <xdr:rowOff>58013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49140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16983</xdr:rowOff>
    </xdr:from>
    <xdr:to>
      <xdr:col>72</xdr:col>
      <xdr:colOff>38100</xdr:colOff>
      <xdr:row>38</xdr:row>
      <xdr:rowOff>118583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109710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28604</xdr:rowOff>
    </xdr:from>
    <xdr:to>
      <xdr:col>67</xdr:col>
      <xdr:colOff>101600</xdr:colOff>
      <xdr:row>38</xdr:row>
      <xdr:rowOff>130204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121331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168816</xdr:rowOff>
    </xdr:from>
    <xdr:to>
      <xdr:col>85</xdr:col>
      <xdr:colOff>127000</xdr:colOff>
      <xdr:row>58</xdr:row>
      <xdr:rowOff>69066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41466"/>
          <a:ext cx="838200" cy="7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168816</xdr:rowOff>
    </xdr:from>
    <xdr:to>
      <xdr:col>81</xdr:col>
      <xdr:colOff>50800</xdr:colOff>
      <xdr:row>58</xdr:row>
      <xdr:rowOff>49934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41466"/>
          <a:ext cx="889000" cy="5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49934</xdr:rowOff>
    </xdr:from>
    <xdr:to>
      <xdr:col>76</xdr:col>
      <xdr:colOff>114300</xdr:colOff>
      <xdr:row>58</xdr:row>
      <xdr:rowOff>89515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94034"/>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89515</xdr:rowOff>
    </xdr:from>
    <xdr:to>
      <xdr:col>71</xdr:col>
      <xdr:colOff>177800</xdr:colOff>
      <xdr:row>58</xdr:row>
      <xdr:rowOff>112723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33615"/>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18266</xdr:rowOff>
    </xdr:from>
    <xdr:to>
      <xdr:col>85</xdr:col>
      <xdr:colOff>177800</xdr:colOff>
      <xdr:row>58</xdr:row>
      <xdr:rowOff>119866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104643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118016</xdr:rowOff>
    </xdr:from>
    <xdr:to>
      <xdr:col>81</xdr:col>
      <xdr:colOff>101600</xdr:colOff>
      <xdr:row>58</xdr:row>
      <xdr:rowOff>48166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39293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170584</xdr:rowOff>
    </xdr:from>
    <xdr:to>
      <xdr:col>76</xdr:col>
      <xdr:colOff>165100</xdr:colOff>
      <xdr:row>58</xdr:row>
      <xdr:rowOff>100734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91861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38715</xdr:rowOff>
    </xdr:from>
    <xdr:to>
      <xdr:col>72</xdr:col>
      <xdr:colOff>38100</xdr:colOff>
      <xdr:row>58</xdr:row>
      <xdr:rowOff>140315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131442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7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61923</xdr:rowOff>
    </xdr:from>
    <xdr:to>
      <xdr:col>67</xdr:col>
      <xdr:colOff>101600</xdr:colOff>
      <xdr:row>58</xdr:row>
      <xdr:rowOff>163523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154650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39531</xdr:rowOff>
    </xdr:from>
    <xdr:to>
      <xdr:col>85</xdr:col>
      <xdr:colOff>127000</xdr:colOff>
      <xdr:row>79</xdr:row>
      <xdr:rowOff>42979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4081"/>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35891</xdr:rowOff>
    </xdr:from>
    <xdr:to>
      <xdr:col>81</xdr:col>
      <xdr:colOff>50800</xdr:colOff>
      <xdr:row>79</xdr:row>
      <xdr:rowOff>39531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0441"/>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35891</xdr:rowOff>
    </xdr:from>
    <xdr:to>
      <xdr:col>76</xdr:col>
      <xdr:colOff>114300</xdr:colOff>
      <xdr:row>79</xdr:row>
      <xdr:rowOff>43134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0441"/>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36573</xdr:rowOff>
    </xdr:from>
    <xdr:to>
      <xdr:col>71</xdr:col>
      <xdr:colOff>177800</xdr:colOff>
      <xdr:row>79</xdr:row>
      <xdr:rowOff>43134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112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163629</xdr:rowOff>
    </xdr:from>
    <xdr:to>
      <xdr:col>85</xdr:col>
      <xdr:colOff>177800</xdr:colOff>
      <xdr:row>79</xdr:row>
      <xdr:rowOff>93779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160181</xdr:rowOff>
    </xdr:from>
    <xdr:to>
      <xdr:col>81</xdr:col>
      <xdr:colOff>101600</xdr:colOff>
      <xdr:row>79</xdr:row>
      <xdr:rowOff>90331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81458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156541</xdr:rowOff>
    </xdr:from>
    <xdr:to>
      <xdr:col>76</xdr:col>
      <xdr:colOff>165100</xdr:colOff>
      <xdr:row>79</xdr:row>
      <xdr:rowOff>86691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77818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163784</xdr:rowOff>
    </xdr:from>
    <xdr:to>
      <xdr:col>72</xdr:col>
      <xdr:colOff>38100</xdr:colOff>
      <xdr:row>79</xdr:row>
      <xdr:rowOff>93934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85061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157223</xdr:rowOff>
    </xdr:from>
    <xdr:to>
      <xdr:col>67</xdr:col>
      <xdr:colOff>101600</xdr:colOff>
      <xdr:row>79</xdr:row>
      <xdr:rowOff>87373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78500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88509</xdr:rowOff>
    </xdr:from>
    <xdr:to>
      <xdr:col>85</xdr:col>
      <xdr:colOff>127000</xdr:colOff>
      <xdr:row>98</xdr:row>
      <xdr:rowOff>100206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90609"/>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100206</xdr:rowOff>
    </xdr:from>
    <xdr:to>
      <xdr:col>81</xdr:col>
      <xdr:colOff>50800</xdr:colOff>
      <xdr:row>98</xdr:row>
      <xdr:rowOff>119287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02306"/>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119287</xdr:rowOff>
    </xdr:from>
    <xdr:to>
      <xdr:col>76</xdr:col>
      <xdr:colOff>114300</xdr:colOff>
      <xdr:row>98</xdr:row>
      <xdr:rowOff>132876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21387"/>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85274</xdr:rowOff>
    </xdr:from>
    <xdr:to>
      <xdr:col>71</xdr:col>
      <xdr:colOff>177800</xdr:colOff>
      <xdr:row>98</xdr:row>
      <xdr:rowOff>132876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15924"/>
          <a:ext cx="889000" cy="2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37709</xdr:rowOff>
    </xdr:from>
    <xdr:to>
      <xdr:col>85</xdr:col>
      <xdr:colOff>177800</xdr:colOff>
      <xdr:row>98</xdr:row>
      <xdr:rowOff>139309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124086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5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49406</xdr:rowOff>
    </xdr:from>
    <xdr:to>
      <xdr:col>81</xdr:col>
      <xdr:colOff>101600</xdr:colOff>
      <xdr:row>98</xdr:row>
      <xdr:rowOff>151006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142133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68487</xdr:rowOff>
    </xdr:from>
    <xdr:to>
      <xdr:col>76</xdr:col>
      <xdr:colOff>165100</xdr:colOff>
      <xdr:row>98</xdr:row>
      <xdr:rowOff>170087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161214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6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82076</xdr:rowOff>
    </xdr:from>
    <xdr:to>
      <xdr:col>72</xdr:col>
      <xdr:colOff>38100</xdr:colOff>
      <xdr:row>99</xdr:row>
      <xdr:rowOff>12226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3353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7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34474</xdr:rowOff>
    </xdr:from>
    <xdr:to>
      <xdr:col>67</xdr:col>
      <xdr:colOff>101600</xdr:colOff>
      <xdr:row>97</xdr:row>
      <xdr:rowOff>136074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152601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4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年々増加傾向にあった民生費だが、令和３年度に実施した子育て世帯臨時特別給付金などが減となったことにより、前年度比では減少している。そのため臨時的な増減を除けば微増傾向にあると捉えられる。衛生費においては、新型コロナウイルスワクチン接種事業費等の継続により横ばい状態となっている。労働費が前年度比で突出して減少しているが、これは前年度実施の地方創生テレワーク交付金事業による、テレワーク事業補助金の減によるものである。土木費は、下水道事業会計で資本費平準化債の借入を行わなかったことにより負担金が増加したこと等が主な要因となり、倍増している。消防費、教育費ともに大きく減少しているが、これはともに建設事業の減によるものである。しかしながら、今後も継続して施設・設備の更新、長寿命化による事業費の増加が見込まれるため注視が必要である。同様に、公共施設の長寿命化事業等により多額の地方債借入がここ数年続いており、公債費が増加傾向にあるため、こちらについても実質公債費比率等の数値をみながらコントロールを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財政調整基金残高は、適切な財源の確保と歳出の精査により、新たに約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の積立てを行った。実質収支比率については、昨年度比でほぼ横ばいとなっており適正範囲に収まっている。実質単年度収支比率については、前年度比で標準財政規模が伸びているのに対し。実質単年度収支は減少傾向にあるため、比率としては減少している。今後も、事務事業の見直しなど歳出の合理化等を推進し、健全な行財政運営に努めていく。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全会計とも毎年度黒字となっている。引き続き、</a:t>
          </a:r>
          <a:r>
            <a:rPr lang="ja-JP" altLang="ja-JP" sz="1100" b="0" i="0" baseline="0">
              <a:solidFill>
                <a:schemeClr val="dk1"/>
              </a:solidFill>
              <a:effectLst/>
              <a:latin typeface="+mn-lt"/>
              <a:ea typeface="+mn-ea"/>
              <a:cs typeface="+mn-cs"/>
            </a:rPr>
            <a:t>持続的な経財政運営の健全化を図ることとしている。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82</v>
      </c>
      <c r="C2" s="178"/>
      <c r="D2" s="179"/>
    </row>
    <row r="3" spans="1:119" ht="18.75" customHeight="1" thickBot="1" x14ac:dyDescent="0.2">
      <c r="A3" s="177"/>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3791002</v>
      </c>
      <c r="BO4" s="371"/>
      <c r="BP4" s="371"/>
      <c r="BQ4" s="371"/>
      <c r="BR4" s="371"/>
      <c r="BS4" s="371"/>
      <c r="BT4" s="371"/>
      <c r="BU4" s="372"/>
      <c r="BV4" s="370">
        <v>3743120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4.5</v>
      </c>
      <c r="CU4" s="377"/>
      <c r="CV4" s="377"/>
      <c r="CW4" s="377"/>
      <c r="CX4" s="377"/>
      <c r="CY4" s="377"/>
      <c r="CZ4" s="377"/>
      <c r="DA4" s="378"/>
      <c r="DB4" s="376">
        <v>4.5999999999999996</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3660863</v>
      </c>
      <c r="BO5" s="408"/>
      <c r="BP5" s="408"/>
      <c r="BQ5" s="408"/>
      <c r="BR5" s="408"/>
      <c r="BS5" s="408"/>
      <c r="BT5" s="408"/>
      <c r="BU5" s="409"/>
      <c r="BV5" s="407">
        <v>3575220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76.7</v>
      </c>
      <c r="CU5" s="405"/>
      <c r="CV5" s="405"/>
      <c r="CW5" s="405"/>
      <c r="CX5" s="405"/>
      <c r="CY5" s="405"/>
      <c r="CZ5" s="405"/>
      <c r="DA5" s="406"/>
      <c r="DB5" s="404">
        <v>73.5</v>
      </c>
      <c r="DC5" s="405"/>
      <c r="DD5" s="405"/>
      <c r="DE5" s="405"/>
      <c r="DF5" s="405"/>
      <c r="DG5" s="405"/>
      <c r="DH5" s="405"/>
      <c r="DI5" s="406"/>
    </row>
    <row r="6" spans="1:119" ht="18.75" customHeight="1" x14ac:dyDescent="0.15">
      <c r="A6" s="177"/>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130139</v>
      </c>
      <c r="BO6" s="408"/>
      <c r="BP6" s="408"/>
      <c r="BQ6" s="408"/>
      <c r="BR6" s="408"/>
      <c r="BS6" s="408"/>
      <c r="BT6" s="408"/>
      <c r="BU6" s="409"/>
      <c r="BV6" s="407">
        <v>167900</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76.7</v>
      </c>
      <c r="CU6" s="445"/>
      <c r="CV6" s="445"/>
      <c r="CW6" s="445"/>
      <c r="CX6" s="445"/>
      <c r="CY6" s="445"/>
      <c r="CZ6" s="445"/>
      <c r="DA6" s="446"/>
      <c r="DB6" s="444">
        <v>73.5</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15211</v>
      </c>
      <c r="BO7" s="408"/>
      <c r="BP7" s="408"/>
      <c r="BQ7" s="408"/>
      <c r="BR7" s="408"/>
      <c r="BS7" s="408"/>
      <c r="BT7" s="408"/>
      <c r="BU7" s="409"/>
      <c r="BV7" s="407">
        <v>54276</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2572154</v>
      </c>
      <c r="CU7" s="408"/>
      <c r="CV7" s="408"/>
      <c r="CW7" s="408"/>
      <c r="CX7" s="408"/>
      <c r="CY7" s="408"/>
      <c r="CZ7" s="408"/>
      <c r="DA7" s="409"/>
      <c r="DB7" s="407">
        <v>2459322</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114928</v>
      </c>
      <c r="BO8" s="408"/>
      <c r="BP8" s="408"/>
      <c r="BQ8" s="408"/>
      <c r="BR8" s="408"/>
      <c r="BS8" s="408"/>
      <c r="BT8" s="408"/>
      <c r="BU8" s="409"/>
      <c r="BV8" s="407">
        <v>113624</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0.33</v>
      </c>
      <c r="CU8" s="448"/>
      <c r="CV8" s="448"/>
      <c r="CW8" s="448"/>
      <c r="CX8" s="448"/>
      <c r="CY8" s="448"/>
      <c r="CZ8" s="448"/>
      <c r="DA8" s="449"/>
      <c r="DB8" s="447">
        <v>0.28000000000000003</v>
      </c>
      <c r="DC8" s="448"/>
      <c r="DD8" s="448"/>
      <c r="DE8" s="448"/>
      <c r="DF8" s="448"/>
      <c r="DG8" s="448"/>
      <c r="DH8" s="448"/>
      <c r="DI8" s="449"/>
    </row>
    <row r="9" spans="1:119" ht="18.75" customHeight="1" thickBot="1" x14ac:dyDescent="0.2">
      <c r="A9" s="177"/>
      <c r="B9" s="401" t="s">
        <v>112</v>
      </c>
      <c r="C9" s="402"/>
      <c r="D9" s="402"/>
      <c r="E9" s="402"/>
      <c r="F9" s="402"/>
      <c r="G9" s="402"/>
      <c r="H9" s="402"/>
      <c r="I9" s="402"/>
      <c r="J9" s="402"/>
      <c r="K9" s="450"/>
      <c r="L9" s="451" t="s">
        <v>113</v>
      </c>
      <c r="M9" s="452"/>
      <c r="N9" s="452"/>
      <c r="O9" s="452"/>
      <c r="P9" s="452"/>
      <c r="Q9" s="453"/>
      <c r="R9" s="454">
        <v>4279</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109</v>
      </c>
      <c r="AV9" s="440"/>
      <c r="AW9" s="440"/>
      <c r="AX9" s="440"/>
      <c r="AY9" s="441" t="s">
        <v>116</v>
      </c>
      <c r="AZ9" s="442"/>
      <c r="BA9" s="442"/>
      <c r="BB9" s="442"/>
      <c r="BC9" s="442"/>
      <c r="BD9" s="442"/>
      <c r="BE9" s="442"/>
      <c r="BF9" s="442"/>
      <c r="BG9" s="442"/>
      <c r="BH9" s="442"/>
      <c r="BI9" s="442"/>
      <c r="BJ9" s="442"/>
      <c r="BK9" s="442"/>
      <c r="BL9" s="442"/>
      <c r="BM9" s="443"/>
      <c r="BN9" s="407">
        <v>1304</v>
      </c>
      <c r="BO9" s="408"/>
      <c r="BP9" s="408"/>
      <c r="BQ9" s="408"/>
      <c r="BR9" s="408"/>
      <c r="BS9" s="408"/>
      <c r="BT9" s="408"/>
      <c r="BU9" s="409"/>
      <c r="BV9" s="407">
        <v>17368</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9.6999999999999993</v>
      </c>
      <c r="CU9" s="405"/>
      <c r="CV9" s="405"/>
      <c r="CW9" s="405"/>
      <c r="CX9" s="405"/>
      <c r="CY9" s="405"/>
      <c r="CZ9" s="405"/>
      <c r="DA9" s="406"/>
      <c r="DB9" s="404">
        <v>9.3000000000000007</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118</v>
      </c>
      <c r="M10" s="437"/>
      <c r="N10" s="437"/>
      <c r="O10" s="437"/>
      <c r="P10" s="437"/>
      <c r="Q10" s="438"/>
      <c r="R10" s="458">
        <v>4462</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410057</v>
      </c>
      <c r="BO10" s="408"/>
      <c r="BP10" s="408"/>
      <c r="BQ10" s="408"/>
      <c r="BR10" s="408"/>
      <c r="BS10" s="408"/>
      <c r="BT10" s="408"/>
      <c r="BU10" s="409"/>
      <c r="BV10" s="407">
        <v>406105</v>
      </c>
      <c r="BW10" s="408"/>
      <c r="BX10" s="408"/>
      <c r="BY10" s="408"/>
      <c r="BZ10" s="408"/>
      <c r="CA10" s="408"/>
      <c r="CB10" s="408"/>
      <c r="CC10" s="409"/>
      <c r="CD10" s="180" t="s">
        <v>122</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77"/>
      <c r="B12" s="467" t="s">
        <v>130</v>
      </c>
      <c r="C12" s="468"/>
      <c r="D12" s="468"/>
      <c r="E12" s="468"/>
      <c r="F12" s="468"/>
      <c r="G12" s="468"/>
      <c r="H12" s="468"/>
      <c r="I12" s="468"/>
      <c r="J12" s="468"/>
      <c r="K12" s="469"/>
      <c r="L12" s="476" t="s">
        <v>131</v>
      </c>
      <c r="M12" s="477"/>
      <c r="N12" s="477"/>
      <c r="O12" s="477"/>
      <c r="P12" s="477"/>
      <c r="Q12" s="478"/>
      <c r="R12" s="479">
        <v>4359</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139</v>
      </c>
      <c r="N13" s="499"/>
      <c r="O13" s="499"/>
      <c r="P13" s="499"/>
      <c r="Q13" s="500"/>
      <c r="R13" s="491">
        <v>4308</v>
      </c>
      <c r="S13" s="492"/>
      <c r="T13" s="492"/>
      <c r="U13" s="492"/>
      <c r="V13" s="493"/>
      <c r="W13" s="423" t="s">
        <v>140</v>
      </c>
      <c r="X13" s="424"/>
      <c r="Y13" s="424"/>
      <c r="Z13" s="424"/>
      <c r="AA13" s="424"/>
      <c r="AB13" s="414"/>
      <c r="AC13" s="458">
        <v>492</v>
      </c>
      <c r="AD13" s="459"/>
      <c r="AE13" s="459"/>
      <c r="AF13" s="459"/>
      <c r="AG13" s="501"/>
      <c r="AH13" s="458">
        <v>541</v>
      </c>
      <c r="AI13" s="459"/>
      <c r="AJ13" s="459"/>
      <c r="AK13" s="459"/>
      <c r="AL13" s="460"/>
      <c r="AM13" s="436" t="s">
        <v>141</v>
      </c>
      <c r="AN13" s="437"/>
      <c r="AO13" s="437"/>
      <c r="AP13" s="437"/>
      <c r="AQ13" s="437"/>
      <c r="AR13" s="437"/>
      <c r="AS13" s="437"/>
      <c r="AT13" s="438"/>
      <c r="AU13" s="439" t="s">
        <v>126</v>
      </c>
      <c r="AV13" s="440"/>
      <c r="AW13" s="440"/>
      <c r="AX13" s="440"/>
      <c r="AY13" s="441" t="s">
        <v>142</v>
      </c>
      <c r="AZ13" s="442"/>
      <c r="BA13" s="442"/>
      <c r="BB13" s="442"/>
      <c r="BC13" s="442"/>
      <c r="BD13" s="442"/>
      <c r="BE13" s="442"/>
      <c r="BF13" s="442"/>
      <c r="BG13" s="442"/>
      <c r="BH13" s="442"/>
      <c r="BI13" s="442"/>
      <c r="BJ13" s="442"/>
      <c r="BK13" s="442"/>
      <c r="BL13" s="442"/>
      <c r="BM13" s="443"/>
      <c r="BN13" s="407">
        <v>411361</v>
      </c>
      <c r="BO13" s="408"/>
      <c r="BP13" s="408"/>
      <c r="BQ13" s="408"/>
      <c r="BR13" s="408"/>
      <c r="BS13" s="408"/>
      <c r="BT13" s="408"/>
      <c r="BU13" s="409"/>
      <c r="BV13" s="407">
        <v>423473</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6.8</v>
      </c>
      <c r="CU13" s="405"/>
      <c r="CV13" s="405"/>
      <c r="CW13" s="405"/>
      <c r="CX13" s="405"/>
      <c r="CY13" s="405"/>
      <c r="CZ13" s="405"/>
      <c r="DA13" s="406"/>
      <c r="DB13" s="404">
        <v>4.4000000000000004</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144</v>
      </c>
      <c r="M14" s="489"/>
      <c r="N14" s="489"/>
      <c r="O14" s="489"/>
      <c r="P14" s="489"/>
      <c r="Q14" s="490"/>
      <c r="R14" s="491">
        <v>4405</v>
      </c>
      <c r="S14" s="492"/>
      <c r="T14" s="492"/>
      <c r="U14" s="492"/>
      <c r="V14" s="493"/>
      <c r="W14" s="397"/>
      <c r="X14" s="398"/>
      <c r="Y14" s="398"/>
      <c r="Z14" s="398"/>
      <c r="AA14" s="398"/>
      <c r="AB14" s="387"/>
      <c r="AC14" s="494">
        <v>20.5</v>
      </c>
      <c r="AD14" s="495"/>
      <c r="AE14" s="495"/>
      <c r="AF14" s="495"/>
      <c r="AG14" s="496"/>
      <c r="AH14" s="494">
        <v>22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146</v>
      </c>
      <c r="N15" s="499"/>
      <c r="O15" s="499"/>
      <c r="P15" s="499"/>
      <c r="Q15" s="500"/>
      <c r="R15" s="491">
        <v>4357</v>
      </c>
      <c r="S15" s="492"/>
      <c r="T15" s="492"/>
      <c r="U15" s="492"/>
      <c r="V15" s="493"/>
      <c r="W15" s="423" t="s">
        <v>147</v>
      </c>
      <c r="X15" s="424"/>
      <c r="Y15" s="424"/>
      <c r="Z15" s="424"/>
      <c r="AA15" s="424"/>
      <c r="AB15" s="414"/>
      <c r="AC15" s="458">
        <v>636</v>
      </c>
      <c r="AD15" s="459"/>
      <c r="AE15" s="459"/>
      <c r="AF15" s="459"/>
      <c r="AG15" s="501"/>
      <c r="AH15" s="458">
        <v>647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955091</v>
      </c>
      <c r="BO15" s="371"/>
      <c r="BP15" s="371"/>
      <c r="BQ15" s="371"/>
      <c r="BR15" s="371"/>
      <c r="BS15" s="371"/>
      <c r="BT15" s="371"/>
      <c r="BU15" s="372"/>
      <c r="BV15" s="370">
        <v>586021</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26.6</v>
      </c>
      <c r="AD16" s="495"/>
      <c r="AE16" s="495"/>
      <c r="AF16" s="495"/>
      <c r="AG16" s="496"/>
      <c r="AH16" s="494">
        <v>26.3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2284968</v>
      </c>
      <c r="BO16" s="408"/>
      <c r="BP16" s="408"/>
      <c r="BQ16" s="408"/>
      <c r="BR16" s="408"/>
      <c r="BS16" s="408"/>
      <c r="BT16" s="408"/>
      <c r="BU16" s="409"/>
      <c r="BV16" s="407">
        <v>2218385</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153</v>
      </c>
      <c r="N17" s="519"/>
      <c r="O17" s="519"/>
      <c r="P17" s="519"/>
      <c r="Q17" s="520"/>
      <c r="R17" s="513" t="s">
        <v>154</v>
      </c>
      <c r="S17" s="514"/>
      <c r="T17" s="514"/>
      <c r="U17" s="514"/>
      <c r="V17" s="515"/>
      <c r="W17" s="423" t="s">
        <v>155</v>
      </c>
      <c r="X17" s="424"/>
      <c r="Y17" s="424"/>
      <c r="Z17" s="424"/>
      <c r="AA17" s="424"/>
      <c r="AB17" s="414"/>
      <c r="AC17" s="458">
        <v>1267</v>
      </c>
      <c r="AD17" s="459"/>
      <c r="AE17" s="459"/>
      <c r="AF17" s="459"/>
      <c r="AG17" s="501"/>
      <c r="AH17" s="458">
        <v>1270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1221607</v>
      </c>
      <c r="BO17" s="408"/>
      <c r="BP17" s="408"/>
      <c r="BQ17" s="408"/>
      <c r="BR17" s="408"/>
      <c r="BS17" s="408"/>
      <c r="BT17" s="408"/>
      <c r="BU17" s="409"/>
      <c r="BV17" s="407">
        <v>730891</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9" t="s">
        <v>157</v>
      </c>
      <c r="C18" s="450"/>
      <c r="D18" s="450"/>
      <c r="E18" s="530"/>
      <c r="F18" s="530"/>
      <c r="G18" s="530"/>
      <c r="H18" s="530"/>
      <c r="I18" s="530"/>
      <c r="J18" s="530"/>
      <c r="K18" s="530"/>
      <c r="L18" s="531">
        <v>70.62</v>
      </c>
      <c r="M18" s="531"/>
      <c r="N18" s="531"/>
      <c r="O18" s="531"/>
      <c r="P18" s="531"/>
      <c r="Q18" s="531"/>
      <c r="R18" s="532"/>
      <c r="S18" s="532"/>
      <c r="T18" s="532"/>
      <c r="U18" s="532"/>
      <c r="V18" s="533"/>
      <c r="W18" s="425"/>
      <c r="X18" s="426"/>
      <c r="Y18" s="426"/>
      <c r="Z18" s="426"/>
      <c r="AA18" s="426"/>
      <c r="AB18" s="417"/>
      <c r="AC18" s="534">
        <v>52.9</v>
      </c>
      <c r="AD18" s="535"/>
      <c r="AE18" s="535"/>
      <c r="AF18" s="535"/>
      <c r="AG18" s="536"/>
      <c r="AH18" s="534">
        <v>51.7</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1968320</v>
      </c>
      <c r="BO18" s="408"/>
      <c r="BP18" s="408"/>
      <c r="BQ18" s="408"/>
      <c r="BR18" s="408"/>
      <c r="BS18" s="408"/>
      <c r="BT18" s="408"/>
      <c r="BU18" s="409"/>
      <c r="BV18" s="407">
        <v>1762712</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9" t="s">
        <v>159</v>
      </c>
      <c r="C19" s="450"/>
      <c r="D19" s="450"/>
      <c r="E19" s="530"/>
      <c r="F19" s="530"/>
      <c r="G19" s="530"/>
      <c r="H19" s="530"/>
      <c r="I19" s="530"/>
      <c r="J19" s="530"/>
      <c r="K19" s="530"/>
      <c r="L19" s="538">
        <v>61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3013172</v>
      </c>
      <c r="BO19" s="408"/>
      <c r="BP19" s="408"/>
      <c r="BQ19" s="408"/>
      <c r="BR19" s="408"/>
      <c r="BS19" s="408"/>
      <c r="BT19" s="408"/>
      <c r="BU19" s="409"/>
      <c r="BV19" s="407">
        <v>2877853</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9" t="s">
        <v>161</v>
      </c>
      <c r="C20" s="450"/>
      <c r="D20" s="450"/>
      <c r="E20" s="530"/>
      <c r="F20" s="530"/>
      <c r="G20" s="530"/>
      <c r="H20" s="530"/>
      <c r="I20" s="530"/>
      <c r="J20" s="530"/>
      <c r="K20" s="530"/>
      <c r="L20" s="538">
        <v>1474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2090366</v>
      </c>
      <c r="BO22" s="371"/>
      <c r="BP22" s="371"/>
      <c r="BQ22" s="371"/>
      <c r="BR22" s="371"/>
      <c r="BS22" s="371"/>
      <c r="BT22" s="371"/>
      <c r="BU22" s="372"/>
      <c r="BV22" s="370">
        <v>2061879</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1428676</v>
      </c>
      <c r="BO23" s="408"/>
      <c r="BP23" s="408"/>
      <c r="BQ23" s="408"/>
      <c r="BR23" s="408"/>
      <c r="BS23" s="408"/>
      <c r="BT23" s="408"/>
      <c r="BU23" s="409"/>
      <c r="BV23" s="407">
        <v>1387836</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171</v>
      </c>
      <c r="F24" s="437"/>
      <c r="G24" s="437"/>
      <c r="H24" s="437"/>
      <c r="I24" s="437"/>
      <c r="J24" s="437"/>
      <c r="K24" s="438"/>
      <c r="L24" s="458">
        <v>1</v>
      </c>
      <c r="M24" s="459"/>
      <c r="N24" s="459"/>
      <c r="O24" s="459"/>
      <c r="P24" s="501"/>
      <c r="Q24" s="458">
        <v>6710</v>
      </c>
      <c r="R24" s="459"/>
      <c r="S24" s="459"/>
      <c r="T24" s="459"/>
      <c r="U24" s="459"/>
      <c r="V24" s="501"/>
      <c r="W24" s="553"/>
      <c r="X24" s="554"/>
      <c r="Y24" s="555"/>
      <c r="Z24" s="457" t="s">
        <v>172</v>
      </c>
      <c r="AA24" s="437"/>
      <c r="AB24" s="437"/>
      <c r="AC24" s="437"/>
      <c r="AD24" s="437"/>
      <c r="AE24" s="437"/>
      <c r="AF24" s="437"/>
      <c r="AG24" s="438"/>
      <c r="AH24" s="458">
        <v>57</v>
      </c>
      <c r="AI24" s="459"/>
      <c r="AJ24" s="459"/>
      <c r="AK24" s="459"/>
      <c r="AL24" s="501"/>
      <c r="AM24" s="458">
        <v>158574</v>
      </c>
      <c r="AN24" s="459"/>
      <c r="AO24" s="459"/>
      <c r="AP24" s="459"/>
      <c r="AQ24" s="459"/>
      <c r="AR24" s="501"/>
      <c r="AS24" s="458">
        <v>2782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1665258</v>
      </c>
      <c r="BO24" s="408"/>
      <c r="BP24" s="408"/>
      <c r="BQ24" s="408"/>
      <c r="BR24" s="408"/>
      <c r="BS24" s="408"/>
      <c r="BT24" s="408"/>
      <c r="BU24" s="409"/>
      <c r="BV24" s="407">
        <v>1565484</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174</v>
      </c>
      <c r="F25" s="437"/>
      <c r="G25" s="437"/>
      <c r="H25" s="437"/>
      <c r="I25" s="437"/>
      <c r="J25" s="437"/>
      <c r="K25" s="438"/>
      <c r="L25" s="458">
        <v>1</v>
      </c>
      <c r="M25" s="459"/>
      <c r="N25" s="459"/>
      <c r="O25" s="459"/>
      <c r="P25" s="501"/>
      <c r="Q25" s="458">
        <v>5550</v>
      </c>
      <c r="R25" s="459"/>
      <c r="S25" s="459"/>
      <c r="T25" s="459"/>
      <c r="U25" s="459"/>
      <c r="V25" s="501"/>
      <c r="W25" s="553"/>
      <c r="X25" s="554"/>
      <c r="Y25" s="555"/>
      <c r="Z25" s="457" t="s">
        <v>175</v>
      </c>
      <c r="AA25" s="437"/>
      <c r="AB25" s="437"/>
      <c r="AC25" s="437"/>
      <c r="AD25" s="437"/>
      <c r="AE25" s="437"/>
      <c r="AF25" s="437"/>
      <c r="AG25" s="438"/>
      <c r="AH25" s="458" t="s">
        <v>138</v>
      </c>
      <c r="AI25" s="459"/>
      <c r="AJ25" s="459"/>
      <c r="AK25" s="459"/>
      <c r="AL25" s="501"/>
      <c r="AM25" s="458" t="s">
        <v>138</v>
      </c>
      <c r="AN25" s="459"/>
      <c r="AO25" s="459"/>
      <c r="AP25" s="459"/>
      <c r="AQ25" s="459"/>
      <c r="AR25" s="501"/>
      <c r="AS25" s="458" t="s">
        <v>138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7713</v>
      </c>
      <c r="BO25" s="371"/>
      <c r="BP25" s="371"/>
      <c r="BQ25" s="371"/>
      <c r="BR25" s="371"/>
      <c r="BS25" s="371"/>
      <c r="BT25" s="371"/>
      <c r="BU25" s="372"/>
      <c r="BV25" s="370">
        <v>7420</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177</v>
      </c>
      <c r="F26" s="437"/>
      <c r="G26" s="437"/>
      <c r="H26" s="437"/>
      <c r="I26" s="437"/>
      <c r="J26" s="437"/>
      <c r="K26" s="438"/>
      <c r="L26" s="458">
        <v>1</v>
      </c>
      <c r="M26" s="459"/>
      <c r="N26" s="459"/>
      <c r="O26" s="459"/>
      <c r="P26" s="501"/>
      <c r="Q26" s="458">
        <v>5027</v>
      </c>
      <c r="R26" s="459"/>
      <c r="S26" s="459"/>
      <c r="T26" s="459"/>
      <c r="U26" s="459"/>
      <c r="V26" s="501"/>
      <c r="W26" s="553"/>
      <c r="X26" s="554"/>
      <c r="Y26" s="555"/>
      <c r="Z26" s="457" t="s">
        <v>178</v>
      </c>
      <c r="AA26" s="559"/>
      <c r="AB26" s="559"/>
      <c r="AC26" s="559"/>
      <c r="AD26" s="559"/>
      <c r="AE26" s="559"/>
      <c r="AF26" s="559"/>
      <c r="AG26" s="560"/>
      <c r="AH26" s="458" t="s">
        <v>138</v>
      </c>
      <c r="AI26" s="459"/>
      <c r="AJ26" s="459"/>
      <c r="AK26" s="459"/>
      <c r="AL26" s="501"/>
      <c r="AM26" s="458" t="s">
        <v>138</v>
      </c>
      <c r="AN26" s="459"/>
      <c r="AO26" s="459"/>
      <c r="AP26" s="459"/>
      <c r="AQ26" s="459"/>
      <c r="AR26" s="501"/>
      <c r="AS26" s="458" t="s">
        <v>129</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180</v>
      </c>
      <c r="F27" s="437"/>
      <c r="G27" s="437"/>
      <c r="H27" s="437"/>
      <c r="I27" s="437"/>
      <c r="J27" s="437"/>
      <c r="K27" s="438"/>
      <c r="L27" s="458">
        <v>1</v>
      </c>
      <c r="M27" s="459"/>
      <c r="N27" s="459"/>
      <c r="O27" s="459"/>
      <c r="P27" s="501"/>
      <c r="Q27" s="458">
        <v>2690</v>
      </c>
      <c r="R27" s="459"/>
      <c r="S27" s="459"/>
      <c r="T27" s="459"/>
      <c r="U27" s="459"/>
      <c r="V27" s="501"/>
      <c r="W27" s="553"/>
      <c r="X27" s="554"/>
      <c r="Y27" s="555"/>
      <c r="Z27" s="457" t="s">
        <v>181</v>
      </c>
      <c r="AA27" s="437"/>
      <c r="AB27" s="437"/>
      <c r="AC27" s="437"/>
      <c r="AD27" s="437"/>
      <c r="AE27" s="437"/>
      <c r="AF27" s="437"/>
      <c r="AG27" s="438"/>
      <c r="AH27" s="458" t="s">
        <v>138</v>
      </c>
      <c r="AI27" s="459"/>
      <c r="AJ27" s="459"/>
      <c r="AK27" s="459"/>
      <c r="AL27" s="501"/>
      <c r="AM27" s="458" t="s">
        <v>138</v>
      </c>
      <c r="AN27" s="459"/>
      <c r="AO27" s="459"/>
      <c r="AP27" s="459"/>
      <c r="AQ27" s="459"/>
      <c r="AR27" s="501"/>
      <c r="AS27" s="458" t="s">
        <v>138</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52318</v>
      </c>
      <c r="BO27" s="527"/>
      <c r="BP27" s="527"/>
      <c r="BQ27" s="527"/>
      <c r="BR27" s="527"/>
      <c r="BS27" s="527"/>
      <c r="BT27" s="527"/>
      <c r="BU27" s="528"/>
      <c r="BV27" s="526">
        <v>52292</v>
      </c>
      <c r="BW27" s="527"/>
      <c r="BX27" s="527"/>
      <c r="BY27" s="527"/>
      <c r="BZ27" s="527"/>
      <c r="CA27" s="527"/>
      <c r="CB27" s="527"/>
      <c r="CC27" s="528"/>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183</v>
      </c>
      <c r="F28" s="437"/>
      <c r="G28" s="437"/>
      <c r="H28" s="437"/>
      <c r="I28" s="437"/>
      <c r="J28" s="437"/>
      <c r="K28" s="438"/>
      <c r="L28" s="458">
        <v>1</v>
      </c>
      <c r="M28" s="459"/>
      <c r="N28" s="459"/>
      <c r="O28" s="459"/>
      <c r="P28" s="501"/>
      <c r="Q28" s="458">
        <v>2010</v>
      </c>
      <c r="R28" s="459"/>
      <c r="S28" s="459"/>
      <c r="T28" s="459"/>
      <c r="U28" s="459"/>
      <c r="V28" s="501"/>
      <c r="W28" s="553"/>
      <c r="X28" s="554"/>
      <c r="Y28" s="555"/>
      <c r="Z28" s="457" t="s">
        <v>184</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2405635</v>
      </c>
      <c r="BO28" s="371"/>
      <c r="BP28" s="371"/>
      <c r="BQ28" s="371"/>
      <c r="BR28" s="371"/>
      <c r="BS28" s="371"/>
      <c r="BT28" s="371"/>
      <c r="BU28" s="372"/>
      <c r="BV28" s="370">
        <v>1995578</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186</v>
      </c>
      <c r="F29" s="437"/>
      <c r="G29" s="437"/>
      <c r="H29" s="437"/>
      <c r="I29" s="437"/>
      <c r="J29" s="437"/>
      <c r="K29" s="438"/>
      <c r="L29" s="458">
        <v>8</v>
      </c>
      <c r="M29" s="459"/>
      <c r="N29" s="459"/>
      <c r="O29" s="459"/>
      <c r="P29" s="501"/>
      <c r="Q29" s="458">
        <v>1810</v>
      </c>
      <c r="R29" s="459"/>
      <c r="S29" s="459"/>
      <c r="T29" s="459"/>
      <c r="U29" s="459"/>
      <c r="V29" s="501"/>
      <c r="W29" s="556"/>
      <c r="X29" s="557"/>
      <c r="Y29" s="558"/>
      <c r="Z29" s="457" t="s">
        <v>187</v>
      </c>
      <c r="AA29" s="437"/>
      <c r="AB29" s="437"/>
      <c r="AC29" s="437"/>
      <c r="AD29" s="437"/>
      <c r="AE29" s="437"/>
      <c r="AF29" s="437"/>
      <c r="AG29" s="438"/>
      <c r="AH29" s="458">
        <v>57</v>
      </c>
      <c r="AI29" s="459"/>
      <c r="AJ29" s="459"/>
      <c r="AK29" s="459"/>
      <c r="AL29" s="501"/>
      <c r="AM29" s="458">
        <v>158574</v>
      </c>
      <c r="AN29" s="459"/>
      <c r="AO29" s="459"/>
      <c r="AP29" s="459"/>
      <c r="AQ29" s="459"/>
      <c r="AR29" s="501"/>
      <c r="AS29" s="458">
        <v>2782</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436</v>
      </c>
      <c r="BO29" s="408"/>
      <c r="BP29" s="408"/>
      <c r="BQ29" s="408"/>
      <c r="BR29" s="408"/>
      <c r="BS29" s="408"/>
      <c r="BT29" s="408"/>
      <c r="BU29" s="409"/>
      <c r="BV29" s="407">
        <v>436</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93.3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802557</v>
      </c>
      <c r="BO30" s="527"/>
      <c r="BP30" s="527"/>
      <c r="BQ30" s="527"/>
      <c r="BR30" s="527"/>
      <c r="BS30" s="527"/>
      <c r="BT30" s="527"/>
      <c r="BU30" s="528"/>
      <c r="BV30" s="526">
        <v>790998</v>
      </c>
      <c r="BW30" s="527"/>
      <c r="BX30" s="527"/>
      <c r="BY30" s="527"/>
      <c r="BZ30" s="527"/>
      <c r="CA30" s="527"/>
      <c r="CB30" s="527"/>
      <c r="CC30" s="52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196</v>
      </c>
      <c r="D33" s="431"/>
      <c r="E33" s="396" t="s">
        <v>197</v>
      </c>
      <c r="F33" s="396"/>
      <c r="G33" s="396"/>
      <c r="H33" s="396"/>
      <c r="I33" s="396"/>
      <c r="J33" s="396"/>
      <c r="K33" s="396"/>
      <c r="L33" s="396"/>
      <c r="M33" s="396"/>
      <c r="N33" s="396"/>
      <c r="O33" s="396"/>
      <c r="P33" s="396"/>
      <c r="Q33" s="396"/>
      <c r="R33" s="396"/>
      <c r="S33" s="396"/>
      <c r="T33" s="202"/>
      <c r="U33" s="431" t="s">
        <v>196</v>
      </c>
      <c r="V33" s="431"/>
      <c r="W33" s="396" t="s">
        <v>197</v>
      </c>
      <c r="X33" s="396"/>
      <c r="Y33" s="396"/>
      <c r="Z33" s="396"/>
      <c r="AA33" s="396"/>
      <c r="AB33" s="396"/>
      <c r="AC33" s="396"/>
      <c r="AD33" s="396"/>
      <c r="AE33" s="396"/>
      <c r="AF33" s="396"/>
      <c r="AG33" s="396"/>
      <c r="AH33" s="396"/>
      <c r="AI33" s="396"/>
      <c r="AJ33" s="396"/>
      <c r="AK33" s="396"/>
      <c r="AL33" s="202"/>
      <c r="AM33" s="431" t="s">
        <v>196</v>
      </c>
      <c r="AN33" s="431"/>
      <c r="AO33" s="396" t="s">
        <v>197</v>
      </c>
      <c r="AP33" s="396"/>
      <c r="AQ33" s="396"/>
      <c r="AR33" s="396"/>
      <c r="AS33" s="396"/>
      <c r="AT33" s="396"/>
      <c r="AU33" s="396"/>
      <c r="AV33" s="396"/>
      <c r="AW33" s="396"/>
      <c r="AX33" s="396"/>
      <c r="AY33" s="396"/>
      <c r="AZ33" s="396"/>
      <c r="BA33" s="396"/>
      <c r="BB33" s="396"/>
      <c r="BC33" s="396"/>
      <c r="BD33" s="203"/>
      <c r="BE33" s="396" t="s">
        <v>198</v>
      </c>
      <c r="BF33" s="396"/>
      <c r="BG33" s="396" t="s">
        <v>199</v>
      </c>
      <c r="BH33" s="396"/>
      <c r="BI33" s="396"/>
      <c r="BJ33" s="396"/>
      <c r="BK33" s="396"/>
      <c r="BL33" s="396"/>
      <c r="BM33" s="396"/>
      <c r="BN33" s="396"/>
      <c r="BO33" s="396"/>
      <c r="BP33" s="396"/>
      <c r="BQ33" s="396"/>
      <c r="BR33" s="396"/>
      <c r="BS33" s="396"/>
      <c r="BT33" s="396"/>
      <c r="BU33" s="396"/>
      <c r="BV33" s="203"/>
      <c r="BW33" s="431" t="s">
        <v>198</v>
      </c>
      <c r="BX33" s="431"/>
      <c r="BY33" s="396" t="s">
        <v>200</v>
      </c>
      <c r="BZ33" s="396"/>
      <c r="CA33" s="396"/>
      <c r="CB33" s="396"/>
      <c r="CC33" s="396"/>
      <c r="CD33" s="396"/>
      <c r="CE33" s="396"/>
      <c r="CF33" s="396"/>
      <c r="CG33" s="396"/>
      <c r="CH33" s="396"/>
      <c r="CI33" s="396"/>
      <c r="CJ33" s="396"/>
      <c r="CK33" s="396"/>
      <c r="CL33" s="396"/>
      <c r="CM33" s="396"/>
      <c r="CN33" s="202"/>
      <c r="CO33" s="431" t="s">
        <v>196</v>
      </c>
      <c r="CP33" s="431"/>
      <c r="CQ33" s="396" t="s">
        <v>201</v>
      </c>
      <c r="CR33" s="396"/>
      <c r="CS33" s="396"/>
      <c r="CT33" s="396"/>
      <c r="CU33" s="396"/>
      <c r="CV33" s="396"/>
      <c r="CW33" s="396"/>
      <c r="CX33" s="396"/>
      <c r="CY33" s="396"/>
      <c r="CZ33" s="396"/>
      <c r="DA33" s="396"/>
      <c r="DB33" s="396"/>
      <c r="DC33" s="396"/>
      <c r="DD33" s="396"/>
      <c r="DE33" s="396"/>
      <c r="DF33" s="202"/>
      <c r="DG33" s="596" t="s">
        <v>202</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2</v>
      </c>
      <c r="V34" s="597"/>
      <c r="W34" s="598" t="str">
        <f>IF('各会計、関係団体の財政状況及び健全化判断比率'!B28="","",'各会計、関係団体の財政状況及び健全化判断比率'!B28)</f>
        <v>朝日村国民健康保険特別会計</v>
      </c>
      <c r="X34" s="598"/>
      <c r="Y34" s="598"/>
      <c r="Z34" s="598"/>
      <c r="AA34" s="598"/>
      <c r="AB34" s="598"/>
      <c r="AC34" s="598"/>
      <c r="AD34" s="598"/>
      <c r="AE34" s="598"/>
      <c r="AF34" s="598"/>
      <c r="AG34" s="598"/>
      <c r="AH34" s="598"/>
      <c r="AI34" s="598"/>
      <c r="AJ34" s="598"/>
      <c r="AK34" s="598"/>
      <c r="AL34" s="177"/>
      <c r="AM34" s="597">
        <f>IF(AO34="","",MAX(C34:D43,U34:V43)+1)</f>
        <v>5</v>
      </c>
      <c r="AN34" s="597"/>
      <c r="AO34" s="598" t="str">
        <f>IF('各会計、関係団体の財政状況及び健全化判断比率'!B31="","",'各会計、関係団体の財政状況及び健全化判断比率'!B31)</f>
        <v>朝日村簡易水道事業会計</v>
      </c>
      <c r="AP34" s="598"/>
      <c r="AQ34" s="598"/>
      <c r="AR34" s="598"/>
      <c r="AS34" s="598"/>
      <c r="AT34" s="598"/>
      <c r="AU34" s="598"/>
      <c r="AV34" s="598"/>
      <c r="AW34" s="598"/>
      <c r="AX34" s="598"/>
      <c r="AY34" s="598"/>
      <c r="AZ34" s="598"/>
      <c r="BA34" s="598"/>
      <c r="BB34" s="598"/>
      <c r="BC34" s="598"/>
      <c r="BD34" s="177"/>
      <c r="BE34" s="597">
        <f>IF(BG34="","",MAX(C34:D43,U34:V43,AM34:AN43)+1)</f>
        <v>7</v>
      </c>
      <c r="BF34" s="597"/>
      <c r="BG34" s="598" t="str">
        <f>IF('各会計、関係団体の財政状況及び健全化判断比率'!B33="","",'各会計、関係団体の財政状況及び健全化判断比率'!B33)</f>
        <v>あさひプライムスキー場事業特別会計</v>
      </c>
      <c r="BH34" s="598"/>
      <c r="BI34" s="598"/>
      <c r="BJ34" s="598"/>
      <c r="BK34" s="598"/>
      <c r="BL34" s="598"/>
      <c r="BM34" s="598"/>
      <c r="BN34" s="598"/>
      <c r="BO34" s="598"/>
      <c r="BP34" s="598"/>
      <c r="BQ34" s="598"/>
      <c r="BR34" s="598"/>
      <c r="BS34" s="598"/>
      <c r="BT34" s="598"/>
      <c r="BU34" s="598"/>
      <c r="BV34" s="177"/>
      <c r="BW34" s="597">
        <f>IF(BY34="","",MAX(C34:D43,U34:V43,AM34:AN43,BE34:BF43)+1)</f>
        <v>8</v>
      </c>
      <c r="BX34" s="597"/>
      <c r="BY34" s="598" t="str">
        <f>IF('各会計、関係団体の財政状況及び健全化判断比率'!B68="","",'各会計、関係団体の財政状況及び健全化判断比率'!B68)</f>
        <v>松本広域連合（一般会計）</v>
      </c>
      <c r="BZ34" s="598"/>
      <c r="CA34" s="598"/>
      <c r="CB34" s="598"/>
      <c r="CC34" s="598"/>
      <c r="CD34" s="598"/>
      <c r="CE34" s="598"/>
      <c r="CF34" s="598"/>
      <c r="CG34" s="598"/>
      <c r="CH34" s="598"/>
      <c r="CI34" s="598"/>
      <c r="CJ34" s="598"/>
      <c r="CK34" s="598"/>
      <c r="CL34" s="598"/>
      <c r="CM34" s="598"/>
      <c r="CN34" s="177"/>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7"/>
      <c r="U35" s="597">
        <f>IF(W35="","",U34+1)</f>
        <v>3</v>
      </c>
      <c r="V35" s="597"/>
      <c r="W35" s="598" t="str">
        <f>IF('各会計、関係団体の財政状況及び健全化判断比率'!B29="","",'各会計、関係団体の財政状況及び健全化判断比率'!B29)</f>
        <v>朝日村介護保険特別会計</v>
      </c>
      <c r="X35" s="598"/>
      <c r="Y35" s="598"/>
      <c r="Z35" s="598"/>
      <c r="AA35" s="598"/>
      <c r="AB35" s="598"/>
      <c r="AC35" s="598"/>
      <c r="AD35" s="598"/>
      <c r="AE35" s="598"/>
      <c r="AF35" s="598"/>
      <c r="AG35" s="598"/>
      <c r="AH35" s="598"/>
      <c r="AI35" s="598"/>
      <c r="AJ35" s="598"/>
      <c r="AK35" s="598"/>
      <c r="AL35" s="177"/>
      <c r="AM35" s="597">
        <f t="shared" ref="AM35:AM43" si="0">IF(AO35="","",AM34+1)</f>
        <v>6</v>
      </c>
      <c r="AN35" s="597"/>
      <c r="AO35" s="598" t="str">
        <f>IF('各会計、関係団体の財政状況及び健全化判断比率'!B32="","",'各会計、関係団体の財政状況及び健全化判断比率'!B32)</f>
        <v>朝日村下水道事業会計</v>
      </c>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9</v>
      </c>
      <c r="BX35" s="597"/>
      <c r="BY35" s="598" t="str">
        <f>IF('各会計、関係団体の財政状況及び健全化判断比率'!B69="","",'各会計、関係団体の財政状況及び健全化判断比率'!B69)</f>
        <v>松本広域連合（松本地域ふるさと基金事業特別会計）</v>
      </c>
      <c r="BZ35" s="598"/>
      <c r="CA35" s="598"/>
      <c r="CB35" s="598"/>
      <c r="CC35" s="598"/>
      <c r="CD35" s="598"/>
      <c r="CE35" s="598"/>
      <c r="CF35" s="598"/>
      <c r="CG35" s="598"/>
      <c r="CH35" s="598"/>
      <c r="CI35" s="598"/>
      <c r="CJ35" s="598"/>
      <c r="CK35" s="598"/>
      <c r="CL35" s="598"/>
      <c r="CM35" s="598"/>
      <c r="CN35" s="177"/>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10</v>
      </c>
      <c r="BX36" s="597"/>
      <c r="BY36" s="598" t="str">
        <f>IF('各会計、関係団体の財政状況及び健全化判断比率'!B70="","",'各会計、関係団体の財政状況及び健全化判断比率'!B70)</f>
        <v>長野県市町村自治振興組合</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11</v>
      </c>
      <c r="BX37" s="597"/>
      <c r="BY37" s="598" t="str">
        <f>IF('各会計、関係団体の財政状況及び健全化判断比率'!B71="","",'各会計、関係団体の財政状況及び健全化判断比率'!B71)</f>
        <v>長野県後期高齢者医療広域組合（一般会計）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12</v>
      </c>
      <c r="BX38" s="597"/>
      <c r="BY38" s="598" t="str">
        <f>IF('各会計、関係団体の財政状況及び健全化判断比率'!B72="","",'各会計、関係団体の財政状況及び健全化判断比率'!B72)</f>
        <v>長野県後期高齢者医療広域組合（後期高齢者医療特別会計）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13</v>
      </c>
      <c r="BX39" s="597"/>
      <c r="BY39" s="598" t="str">
        <f>IF('各会計、関係団体の財政状況及び健全化判断比率'!B73="","",'各会計、関係団体の財政状況及び健全化判断比率'!B73)</f>
        <v>長野県市町村総合事務組合（一般会計）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14</v>
      </c>
      <c r="BX40" s="597"/>
      <c r="BY40" s="598" t="str">
        <f>IF('各会計、関係団体の財政状況及び健全化判断比率'!B74="","",'各会計、関係団体の財政状況及び健全化判断比率'!B74)</f>
        <v>長野県市町村総合事務組合（非常勤職員公務災害補償特別会計）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15</v>
      </c>
      <c r="BX41" s="597"/>
      <c r="BY41" s="598" t="str">
        <f>IF('各会計、関係団体の財政状況及び健全化判断比率'!B75="","",'各会計、関係団体の財政状況及び健全化判断比率'!B75)</f>
        <v>中信地域町村交通災害共済事務組合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16</v>
      </c>
      <c r="BX42" s="597"/>
      <c r="BY42" s="598" t="str">
        <f>IF('各会計、関係団体の財政状況及び健全化判断比率'!B76="","",'各会計、関係団体の財政状況及び健全化判断比率'!B76)</f>
        <v>松塩安筑老人福祉施設組合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f t="shared" si="2"/>
        <v>17</v>
      </c>
      <c r="BX43" s="597"/>
      <c r="BY43" s="598" t="str">
        <f>IF('各会計、関係団体の財政状況及び健全化判断比率'!B77="","",'各会計、関係団体の財政状況及び健全化判断比率'!B77)</f>
        <v>松塩筑木曽老人福祉施設組合</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TBAU9a0RuDVcg0x/pFXDuxxsMD6/glwrzFCb3gpwZ7fjdGRAjV1QIMu2pY5wI8kWTOiKSw8TtDgpyNkOUIeuQ==" saltValue="q8gErdDQKntuSb3aZk/iR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51" t="s">
        <v>552</v>
      </c>
      <c r="D34" s="1151"/>
      <c r="E34" s="1152"/>
      <c r="F34" s="32" t="s">
        <v>505</v>
      </c>
      <c r="G34" s="33">
        <v>3.02</v>
      </c>
      <c r="H34" s="33">
        <v>6.03</v>
      </c>
      <c r="I34" s="33">
        <v>6.92</v>
      </c>
      <c r="J34" s="34">
        <v>7.21</v>
      </c>
      <c r="K34" s="22"/>
      <c r="L34" s="22"/>
      <c r="M34" s="22"/>
      <c r="N34" s="22"/>
      <c r="O34" s="22"/>
      <c r="P34" s="22"/>
    </row>
    <row r="35" spans="1:16" ht="39" customHeight="1" x14ac:dyDescent="0.15">
      <c r="A35" s="22"/>
      <c r="B35" s="35"/>
      <c r="C35" s="1145" t="s">
        <v>553</v>
      </c>
      <c r="D35" s="1146"/>
      <c r="E35" s="1147"/>
      <c r="F35" s="36">
        <v>5.46</v>
      </c>
      <c r="G35" s="37">
        <v>5.67</v>
      </c>
      <c r="H35" s="37">
        <v>4.43</v>
      </c>
      <c r="I35" s="37">
        <v>4.62</v>
      </c>
      <c r="J35" s="38">
        <v>4.46</v>
      </c>
      <c r="K35" s="22"/>
      <c r="L35" s="22"/>
      <c r="M35" s="22"/>
      <c r="N35" s="22"/>
      <c r="O35" s="22"/>
      <c r="P35" s="22"/>
    </row>
    <row r="36" spans="1:16" ht="39" customHeight="1" x14ac:dyDescent="0.15">
      <c r="A36" s="22"/>
      <c r="B36" s="35"/>
      <c r="C36" s="1145" t="s">
        <v>554</v>
      </c>
      <c r="D36" s="1146"/>
      <c r="E36" s="1147"/>
      <c r="F36" s="36" t="s">
        <v>505</v>
      </c>
      <c r="G36" s="37">
        <v>0.99</v>
      </c>
      <c r="H36" s="37">
        <v>2.14</v>
      </c>
      <c r="I36" s="37">
        <v>2.35</v>
      </c>
      <c r="J36" s="38">
        <v>2.59</v>
      </c>
      <c r="K36" s="22"/>
      <c r="L36" s="22"/>
      <c r="M36" s="22"/>
      <c r="N36" s="22"/>
      <c r="O36" s="22"/>
      <c r="P36" s="22"/>
    </row>
    <row r="37" spans="1:16" ht="39" customHeight="1" x14ac:dyDescent="0.15">
      <c r="A37" s="22"/>
      <c r="B37" s="35"/>
      <c r="C37" s="1145" t="s">
        <v>555</v>
      </c>
      <c r="D37" s="1146"/>
      <c r="E37" s="1147"/>
      <c r="F37" s="36">
        <v>0.14000000000000001</v>
      </c>
      <c r="G37" s="37">
        <v>0</v>
      </c>
      <c r="H37" s="37">
        <v>0.46</v>
      </c>
      <c r="I37" s="37">
        <v>0.54</v>
      </c>
      <c r="J37" s="38">
        <v>1.65</v>
      </c>
      <c r="K37" s="22"/>
      <c r="L37" s="22"/>
      <c r="M37" s="22"/>
      <c r="N37" s="22"/>
      <c r="O37" s="22"/>
      <c r="P37" s="22"/>
    </row>
    <row r="38" spans="1:16" ht="39" customHeight="1" x14ac:dyDescent="0.15">
      <c r="A38" s="22"/>
      <c r="B38" s="35"/>
      <c r="C38" s="1145" t="s">
        <v>556</v>
      </c>
      <c r="D38" s="1146"/>
      <c r="E38" s="1147"/>
      <c r="F38" s="36">
        <v>0.09</v>
      </c>
      <c r="G38" s="37">
        <v>0.09</v>
      </c>
      <c r="H38" s="37">
        <v>0.24</v>
      </c>
      <c r="I38" s="37">
        <v>0.13</v>
      </c>
      <c r="J38" s="38">
        <v>0.57999999999999996</v>
      </c>
      <c r="K38" s="22"/>
      <c r="L38" s="22"/>
      <c r="M38" s="22"/>
      <c r="N38" s="22"/>
      <c r="O38" s="22"/>
      <c r="P38" s="22"/>
    </row>
    <row r="39" spans="1:16" ht="39" customHeight="1" x14ac:dyDescent="0.15">
      <c r="A39" s="22"/>
      <c r="B39" s="35"/>
      <c r="C39" s="1145" t="s">
        <v>557</v>
      </c>
      <c r="D39" s="1146"/>
      <c r="E39" s="1147"/>
      <c r="F39" s="36">
        <v>0</v>
      </c>
      <c r="G39" s="37">
        <v>0</v>
      </c>
      <c r="H39" s="37">
        <v>0</v>
      </c>
      <c r="I39" s="37">
        <v>0</v>
      </c>
      <c r="J39" s="38">
        <v>0</v>
      </c>
      <c r="K39" s="22"/>
      <c r="L39" s="22"/>
      <c r="M39" s="22"/>
      <c r="N39" s="22"/>
      <c r="O39" s="22"/>
      <c r="P39" s="22"/>
    </row>
    <row r="40" spans="1:16" ht="39" customHeight="1" x14ac:dyDescent="0.15">
      <c r="A40" s="22"/>
      <c r="B40" s="35"/>
      <c r="C40" s="1145" t="s">
        <v>558</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559</v>
      </c>
      <c r="D42" s="1146"/>
      <c r="E42" s="1147"/>
      <c r="F42" s="36" t="s">
        <v>505</v>
      </c>
      <c r="G42" s="37" t="s">
        <v>505</v>
      </c>
      <c r="H42" s="37" t="s">
        <v>505</v>
      </c>
      <c r="I42" s="37" t="s">
        <v>505</v>
      </c>
      <c r="J42" s="38" t="s">
        <v>505</v>
      </c>
      <c r="K42" s="22"/>
      <c r="L42" s="22"/>
      <c r="M42" s="22"/>
      <c r="N42" s="22"/>
      <c r="O42" s="22"/>
      <c r="P42" s="22"/>
    </row>
    <row r="43" spans="1:16" ht="39" customHeight="1" thickBot="1" x14ac:dyDescent="0.2">
      <c r="A43" s="22"/>
      <c r="B43" s="40"/>
      <c r="C43" s="1148" t="s">
        <v>560</v>
      </c>
      <c r="D43" s="1149"/>
      <c r="E43" s="1150"/>
      <c r="F43" s="41">
        <v>2.5299999999999998</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7g41/l5U/oW/+0X5SoCg904P/h5r7hyU/qV/ufz5BtHij5EMpaoab4MMTDcBtZLW/7Ap/FqJO+KsAN+R1qsew==" saltValue="7WdS6xK+8qPuWbJVrc6T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2" zoomScale="70" zoomScaleNormal="70"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217</v>
      </c>
      <c r="L45" s="60">
        <v>199</v>
      </c>
      <c r="M45" s="60">
        <v>224</v>
      </c>
      <c r="N45" s="60">
        <v>268</v>
      </c>
      <c r="O45" s="61">
        <v>291</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505</v>
      </c>
      <c r="L46" s="64" t="s">
        <v>505</v>
      </c>
      <c r="M46" s="64" t="s">
        <v>505</v>
      </c>
      <c r="N46" s="64" t="s">
        <v>505</v>
      </c>
      <c r="O46" s="65" t="s">
        <v>505</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505</v>
      </c>
      <c r="L47" s="64" t="s">
        <v>505</v>
      </c>
      <c r="M47" s="64" t="s">
        <v>505</v>
      </c>
      <c r="N47" s="64" t="s">
        <v>505</v>
      </c>
      <c r="O47" s="65" t="s">
        <v>505</v>
      </c>
      <c r="P47" s="48"/>
      <c r="Q47" s="48"/>
      <c r="R47" s="48"/>
      <c r="S47" s="48"/>
      <c r="T47" s="48"/>
      <c r="U47" s="48"/>
    </row>
    <row r="48" spans="1:21" ht="30.75" customHeight="1" x14ac:dyDescent="0.15">
      <c r="A48" s="48"/>
      <c r="B48" s="1155"/>
      <c r="C48" s="1156"/>
      <c r="D48" s="62"/>
      <c r="E48" s="1161" t="s">
        <v>14</v>
      </c>
      <c r="F48" s="1161"/>
      <c r="G48" s="1161"/>
      <c r="H48" s="1161"/>
      <c r="I48" s="1161"/>
      <c r="J48" s="1162"/>
      <c r="K48" s="63">
        <v>318</v>
      </c>
      <c r="L48" s="64">
        <v>226</v>
      </c>
      <c r="M48" s="64">
        <v>233</v>
      </c>
      <c r="N48" s="64">
        <v>222</v>
      </c>
      <c r="O48" s="65">
        <v>278</v>
      </c>
      <c r="P48" s="48"/>
      <c r="Q48" s="48"/>
      <c r="R48" s="48"/>
      <c r="S48" s="48"/>
      <c r="T48" s="48"/>
      <c r="U48" s="48"/>
    </row>
    <row r="49" spans="1:21" ht="30.75" customHeight="1" x14ac:dyDescent="0.15">
      <c r="A49" s="48"/>
      <c r="B49" s="1155"/>
      <c r="C49" s="1156"/>
      <c r="D49" s="62"/>
      <c r="E49" s="1161" t="s">
        <v>15</v>
      </c>
      <c r="F49" s="1161"/>
      <c r="G49" s="1161"/>
      <c r="H49" s="1161"/>
      <c r="I49" s="1161"/>
      <c r="J49" s="1162"/>
      <c r="K49" s="63">
        <v>22</v>
      </c>
      <c r="L49" s="64">
        <v>18</v>
      </c>
      <c r="M49" s="64">
        <v>10</v>
      </c>
      <c r="N49" s="64">
        <v>8</v>
      </c>
      <c r="O49" s="65">
        <v>10</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505</v>
      </c>
      <c r="L50" s="64" t="s">
        <v>505</v>
      </c>
      <c r="M50" s="64" t="s">
        <v>505</v>
      </c>
      <c r="N50" s="64" t="s">
        <v>505</v>
      </c>
      <c r="O50" s="65" t="s">
        <v>505</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505</v>
      </c>
      <c r="L51" s="64" t="s">
        <v>505</v>
      </c>
      <c r="M51" s="64">
        <v>0</v>
      </c>
      <c r="N51" s="64" t="s">
        <v>505</v>
      </c>
      <c r="O51" s="65" t="s">
        <v>505</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422</v>
      </c>
      <c r="L52" s="64">
        <v>431</v>
      </c>
      <c r="M52" s="64">
        <v>349</v>
      </c>
      <c r="N52" s="64">
        <v>370</v>
      </c>
      <c r="O52" s="65">
        <v>407</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135</v>
      </c>
      <c r="L53" s="69">
        <v>12</v>
      </c>
      <c r="M53" s="69">
        <v>118</v>
      </c>
      <c r="N53" s="69">
        <v>128</v>
      </c>
      <c r="O53" s="70">
        <v>172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561</v>
      </c>
      <c r="P56" s="48"/>
      <c r="Q56" s="48"/>
      <c r="R56" s="48"/>
      <c r="S56" s="48"/>
      <c r="T56" s="48"/>
      <c r="U56" s="48"/>
    </row>
    <row r="57" spans="1:21" ht="31.5" customHeight="1" thickBot="1" x14ac:dyDescent="0.2">
      <c r="A57" s="48"/>
      <c r="B57" s="76"/>
      <c r="C57" s="77"/>
      <c r="D57" s="77"/>
      <c r="E57" s="78"/>
      <c r="F57" s="78"/>
      <c r="G57" s="78"/>
      <c r="H57" s="78"/>
      <c r="I57" s="78"/>
      <c r="J57" s="79" t="s">
        <v>2</v>
      </c>
      <c r="K57" s="80" t="s">
        <v>562</v>
      </c>
      <c r="L57" s="81" t="s">
        <v>563</v>
      </c>
      <c r="M57" s="81" t="s">
        <v>564</v>
      </c>
      <c r="N57" s="81" t="s">
        <v>565</v>
      </c>
      <c r="O57" s="82" t="s">
        <v>566</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SKXV0cwXk5WxILGxd9Zi8q21bZzR2FuvuCb27ujR4SS94aKc5pbAn7Qyh/ttFoPqVHkMbKlaErbWtNTusnasg==" saltValue="u+VooMpqbJKbQg0JCqbB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N39" sqref="N3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547</v>
      </c>
      <c r="J40" s="103" t="s">
        <v>548</v>
      </c>
      <c r="K40" s="103" t="s">
        <v>549</v>
      </c>
      <c r="L40" s="103" t="s">
        <v>550</v>
      </c>
      <c r="M40" s="104" t="s">
        <v>551</v>
      </c>
    </row>
    <row r="41" spans="2:13" ht="27.75" customHeight="1" x14ac:dyDescent="0.15">
      <c r="B41" s="1184" t="s">
        <v>31</v>
      </c>
      <c r="C41" s="1185"/>
      <c r="D41" s="105"/>
      <c r="E41" s="1190" t="s">
        <v>32</v>
      </c>
      <c r="F41" s="1190"/>
      <c r="G41" s="1190"/>
      <c r="H41" s="1191"/>
      <c r="I41" s="351">
        <v>1765</v>
      </c>
      <c r="J41" s="352">
        <v>1787</v>
      </c>
      <c r="K41" s="352">
        <v>2018</v>
      </c>
      <c r="L41" s="352">
        <v>2062</v>
      </c>
      <c r="M41" s="353">
        <v>2090</v>
      </c>
    </row>
    <row r="42" spans="2:13" ht="27.75" customHeight="1" x14ac:dyDescent="0.15">
      <c r="B42" s="1186"/>
      <c r="C42" s="1187"/>
      <c r="D42" s="106"/>
      <c r="E42" s="1192" t="s">
        <v>33</v>
      </c>
      <c r="F42" s="1192"/>
      <c r="G42" s="1192"/>
      <c r="H42" s="1193"/>
      <c r="I42" s="354" t="s">
        <v>505</v>
      </c>
      <c r="J42" s="355" t="s">
        <v>505</v>
      </c>
      <c r="K42" s="355" t="s">
        <v>505</v>
      </c>
      <c r="L42" s="355" t="s">
        <v>505</v>
      </c>
      <c r="M42" s="356" t="s">
        <v>505</v>
      </c>
    </row>
    <row r="43" spans="2:13" ht="27.75" customHeight="1" x14ac:dyDescent="0.15">
      <c r="B43" s="1186"/>
      <c r="C43" s="1187"/>
      <c r="D43" s="106"/>
      <c r="E43" s="1192" t="s">
        <v>34</v>
      </c>
      <c r="F43" s="1192"/>
      <c r="G43" s="1192"/>
      <c r="H43" s="1193"/>
      <c r="I43" s="354">
        <v>1908</v>
      </c>
      <c r="J43" s="355">
        <v>1638</v>
      </c>
      <c r="K43" s="355">
        <v>1465</v>
      </c>
      <c r="L43" s="355">
        <v>1124</v>
      </c>
      <c r="M43" s="356">
        <v>1134</v>
      </c>
    </row>
    <row r="44" spans="2:13" ht="27.75" customHeight="1" x14ac:dyDescent="0.15">
      <c r="B44" s="1186"/>
      <c r="C44" s="1187"/>
      <c r="D44" s="106"/>
      <c r="E44" s="1192" t="s">
        <v>35</v>
      </c>
      <c r="F44" s="1192"/>
      <c r="G44" s="1192"/>
      <c r="H44" s="1193"/>
      <c r="I44" s="354">
        <v>96</v>
      </c>
      <c r="J44" s="355">
        <v>74</v>
      </c>
      <c r="K44" s="355">
        <v>68</v>
      </c>
      <c r="L44" s="355">
        <v>54</v>
      </c>
      <c r="M44" s="356">
        <v>44</v>
      </c>
    </row>
    <row r="45" spans="2:13" ht="27.75" customHeight="1" x14ac:dyDescent="0.15">
      <c r="B45" s="1186"/>
      <c r="C45" s="1187"/>
      <c r="D45" s="106"/>
      <c r="E45" s="1192" t="s">
        <v>36</v>
      </c>
      <c r="F45" s="1192"/>
      <c r="G45" s="1192"/>
      <c r="H45" s="1193"/>
      <c r="I45" s="354">
        <v>439</v>
      </c>
      <c r="J45" s="355">
        <v>436</v>
      </c>
      <c r="K45" s="355">
        <v>435</v>
      </c>
      <c r="L45" s="355">
        <v>420</v>
      </c>
      <c r="M45" s="356">
        <v>410</v>
      </c>
    </row>
    <row r="46" spans="2:13" ht="27.75" customHeight="1" x14ac:dyDescent="0.15">
      <c r="B46" s="1186"/>
      <c r="C46" s="1187"/>
      <c r="D46" s="107"/>
      <c r="E46" s="1192" t="s">
        <v>37</v>
      </c>
      <c r="F46" s="1192"/>
      <c r="G46" s="1192"/>
      <c r="H46" s="1193"/>
      <c r="I46" s="354" t="s">
        <v>505</v>
      </c>
      <c r="J46" s="355" t="s">
        <v>505</v>
      </c>
      <c r="K46" s="355" t="s">
        <v>505</v>
      </c>
      <c r="L46" s="355" t="s">
        <v>505</v>
      </c>
      <c r="M46" s="356" t="s">
        <v>505</v>
      </c>
    </row>
    <row r="47" spans="2:13" ht="27.75" customHeight="1" x14ac:dyDescent="0.15">
      <c r="B47" s="1186"/>
      <c r="C47" s="1187"/>
      <c r="D47" s="108"/>
      <c r="E47" s="1194" t="s">
        <v>38</v>
      </c>
      <c r="F47" s="1195"/>
      <c r="G47" s="1195"/>
      <c r="H47" s="1196"/>
      <c r="I47" s="354" t="s">
        <v>505</v>
      </c>
      <c r="J47" s="355" t="s">
        <v>505</v>
      </c>
      <c r="K47" s="355" t="s">
        <v>505</v>
      </c>
      <c r="L47" s="355" t="s">
        <v>505</v>
      </c>
      <c r="M47" s="356" t="s">
        <v>505</v>
      </c>
    </row>
    <row r="48" spans="2:13" ht="27.75" customHeight="1" x14ac:dyDescent="0.15">
      <c r="B48" s="1186"/>
      <c r="C48" s="1187"/>
      <c r="D48" s="106"/>
      <c r="E48" s="1192" t="s">
        <v>39</v>
      </c>
      <c r="F48" s="1192"/>
      <c r="G48" s="1192"/>
      <c r="H48" s="1193"/>
      <c r="I48" s="354" t="s">
        <v>505</v>
      </c>
      <c r="J48" s="355" t="s">
        <v>505</v>
      </c>
      <c r="K48" s="355" t="s">
        <v>505</v>
      </c>
      <c r="L48" s="355" t="s">
        <v>505</v>
      </c>
      <c r="M48" s="356" t="s">
        <v>505</v>
      </c>
    </row>
    <row r="49" spans="2:13" ht="27.75" customHeight="1" x14ac:dyDescent="0.15">
      <c r="B49" s="1188"/>
      <c r="C49" s="1189"/>
      <c r="D49" s="106"/>
      <c r="E49" s="1192" t="s">
        <v>40</v>
      </c>
      <c r="F49" s="1192"/>
      <c r="G49" s="1192"/>
      <c r="H49" s="1193"/>
      <c r="I49" s="354" t="s">
        <v>505</v>
      </c>
      <c r="J49" s="355" t="s">
        <v>505</v>
      </c>
      <c r="K49" s="355" t="s">
        <v>505</v>
      </c>
      <c r="L49" s="355" t="s">
        <v>505</v>
      </c>
      <c r="M49" s="356" t="s">
        <v>505</v>
      </c>
    </row>
    <row r="50" spans="2:13" ht="27.75" customHeight="1" x14ac:dyDescent="0.15">
      <c r="B50" s="1197" t="s">
        <v>41</v>
      </c>
      <c r="C50" s="1198"/>
      <c r="D50" s="109"/>
      <c r="E50" s="1192" t="s">
        <v>42</v>
      </c>
      <c r="F50" s="1192"/>
      <c r="G50" s="1192"/>
      <c r="H50" s="1193"/>
      <c r="I50" s="354">
        <v>2051</v>
      </c>
      <c r="J50" s="355">
        <v>2350</v>
      </c>
      <c r="K50" s="355">
        <v>2501</v>
      </c>
      <c r="L50" s="355">
        <v>2940</v>
      </c>
      <c r="M50" s="356">
        <v>3385</v>
      </c>
    </row>
    <row r="51" spans="2:13" ht="27.75" customHeight="1" x14ac:dyDescent="0.15">
      <c r="B51" s="1186"/>
      <c r="C51" s="1187"/>
      <c r="D51" s="106"/>
      <c r="E51" s="1192" t="s">
        <v>43</v>
      </c>
      <c r="F51" s="1192"/>
      <c r="G51" s="1192"/>
      <c r="H51" s="1193"/>
      <c r="I51" s="354" t="s">
        <v>505</v>
      </c>
      <c r="J51" s="355" t="s">
        <v>505</v>
      </c>
      <c r="K51" s="355" t="s">
        <v>505</v>
      </c>
      <c r="L51" s="355" t="s">
        <v>505</v>
      </c>
      <c r="M51" s="356" t="s">
        <v>505</v>
      </c>
    </row>
    <row r="52" spans="2:13" ht="27.75" customHeight="1" x14ac:dyDescent="0.15">
      <c r="B52" s="1188"/>
      <c r="C52" s="1189"/>
      <c r="D52" s="106"/>
      <c r="E52" s="1192" t="s">
        <v>44</v>
      </c>
      <c r="F52" s="1192"/>
      <c r="G52" s="1192"/>
      <c r="H52" s="1193"/>
      <c r="I52" s="354">
        <v>3648</v>
      </c>
      <c r="J52" s="355">
        <v>3503</v>
      </c>
      <c r="K52" s="355">
        <v>3676</v>
      </c>
      <c r="L52" s="355">
        <v>3464</v>
      </c>
      <c r="M52" s="356">
        <v>3388</v>
      </c>
    </row>
    <row r="53" spans="2:13" ht="27.75" customHeight="1" thickBot="1" x14ac:dyDescent="0.2">
      <c r="B53" s="1199" t="s">
        <v>45</v>
      </c>
      <c r="C53" s="1200"/>
      <c r="D53" s="110"/>
      <c r="E53" s="1201" t="s">
        <v>46</v>
      </c>
      <c r="F53" s="1201"/>
      <c r="G53" s="1201"/>
      <c r="H53" s="1202"/>
      <c r="I53" s="357">
        <v>-1492</v>
      </c>
      <c r="J53" s="358">
        <v>-1919</v>
      </c>
      <c r="K53" s="358">
        <v>-2191</v>
      </c>
      <c r="L53" s="358">
        <v>-2745</v>
      </c>
      <c r="M53" s="359">
        <v>-3095</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ODBGEizehly22xC5AWx/Jlh1hnmne0zFMF27etjD80CYrKn/8Z8TaaYYxGF6pX3qND81yhpr0VjN3gNjJB7C0w==" saltValue="VlN77EikvrYW4FYDUClm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549</v>
      </c>
      <c r="G54" s="119" t="s">
        <v>550</v>
      </c>
      <c r="H54" s="120" t="s">
        <v>551</v>
      </c>
    </row>
    <row r="55" spans="2:8" ht="52.5" customHeight="1" x14ac:dyDescent="0.15">
      <c r="B55" s="121"/>
      <c r="C55" s="1211" t="s">
        <v>49</v>
      </c>
      <c r="D55" s="1211"/>
      <c r="E55" s="1212"/>
      <c r="F55" s="122">
        <v>1589</v>
      </c>
      <c r="G55" s="122">
        <v>1996</v>
      </c>
      <c r="H55" s="123">
        <v>2406</v>
      </c>
    </row>
    <row r="56" spans="2:8" ht="52.5" customHeight="1" x14ac:dyDescent="0.15">
      <c r="B56" s="124"/>
      <c r="C56" s="1213" t="s">
        <v>50</v>
      </c>
      <c r="D56" s="1213"/>
      <c r="E56" s="1214"/>
      <c r="F56" s="125">
        <v>0</v>
      </c>
      <c r="G56" s="125">
        <v>0</v>
      </c>
      <c r="H56" s="126">
        <v>0</v>
      </c>
    </row>
    <row r="57" spans="2:8" ht="53.25" customHeight="1" x14ac:dyDescent="0.15">
      <c r="B57" s="124"/>
      <c r="C57" s="1215" t="s">
        <v>51</v>
      </c>
      <c r="D57" s="1215"/>
      <c r="E57" s="1216"/>
      <c r="F57" s="127">
        <v>786</v>
      </c>
      <c r="G57" s="127">
        <v>791</v>
      </c>
      <c r="H57" s="128">
        <v>803</v>
      </c>
    </row>
    <row r="58" spans="2:8" ht="45.75" customHeight="1" x14ac:dyDescent="0.15">
      <c r="B58" s="129"/>
      <c r="C58" s="1203" t="s">
        <v>569</v>
      </c>
      <c r="D58" s="1204"/>
      <c r="E58" s="1205"/>
      <c r="F58" s="360">
        <v>498</v>
      </c>
      <c r="G58" s="360">
        <v>498</v>
      </c>
      <c r="H58" s="361">
        <v>499</v>
      </c>
    </row>
    <row r="59" spans="2:8" ht="45.75" customHeight="1" x14ac:dyDescent="0.15">
      <c r="B59" s="129"/>
      <c r="C59" s="1203" t="s">
        <v>570</v>
      </c>
      <c r="D59" s="1204"/>
      <c r="E59" s="1205"/>
      <c r="F59" s="360">
        <v>225</v>
      </c>
      <c r="G59" s="360">
        <v>226</v>
      </c>
      <c r="H59" s="361">
        <v>226</v>
      </c>
    </row>
    <row r="60" spans="2:8" ht="45.75" customHeight="1" x14ac:dyDescent="0.15">
      <c r="B60" s="129"/>
      <c r="C60" s="1203" t="s">
        <v>571</v>
      </c>
      <c r="D60" s="1204"/>
      <c r="E60" s="1205"/>
      <c r="F60" s="360">
        <v>20</v>
      </c>
      <c r="G60" s="360">
        <v>25</v>
      </c>
      <c r="H60" s="361">
        <v>32</v>
      </c>
    </row>
    <row r="61" spans="2:8" ht="45.75" customHeight="1" x14ac:dyDescent="0.15">
      <c r="B61" s="129"/>
      <c r="C61" s="1203" t="s">
        <v>572</v>
      </c>
      <c r="D61" s="1204"/>
      <c r="E61" s="1205"/>
      <c r="F61" s="360">
        <v>15</v>
      </c>
      <c r="G61" s="360">
        <v>15</v>
      </c>
      <c r="H61" s="361">
        <v>15</v>
      </c>
    </row>
    <row r="62" spans="2:8" ht="45.75" customHeight="1" thickBot="1" x14ac:dyDescent="0.2">
      <c r="B62" s="130"/>
      <c r="C62" s="1206" t="s">
        <v>573</v>
      </c>
      <c r="D62" s="1207"/>
      <c r="E62" s="1208"/>
      <c r="F62" s="362">
        <v>14</v>
      </c>
      <c r="G62" s="362">
        <v>14</v>
      </c>
      <c r="H62" s="363">
        <v>14</v>
      </c>
    </row>
    <row r="63" spans="2:8" ht="52.5" customHeight="1" thickBot="1" x14ac:dyDescent="0.2">
      <c r="B63" s="131"/>
      <c r="C63" s="1209" t="s">
        <v>52</v>
      </c>
      <c r="D63" s="1209"/>
      <c r="E63" s="1210"/>
      <c r="F63" s="132">
        <v>2375</v>
      </c>
      <c r="G63" s="132">
        <v>2787</v>
      </c>
      <c r="H63" s="133">
        <v>3209</v>
      </c>
    </row>
    <row r="64" spans="2:8" x14ac:dyDescent="0.15"/>
  </sheetData>
  <sheetProtection algorithmName="SHA-512" hashValue="0DjtLoKNVHnNqBrBosldjafKUaMo9A7g4xMNe5ne9asAeQ0aOx/ZOkmZ8VnSo/s9muhVJ3k0FfJLcyftqFh3sA==" saltValue="f/4jYb1vg0dAu9fUcuhQ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544</v>
      </c>
      <c r="G2" s="147"/>
      <c r="H2" s="148"/>
    </row>
    <row r="3" spans="1:8" x14ac:dyDescent="0.15">
      <c r="A3" s="144" t="s">
        <v>537</v>
      </c>
      <c r="B3" s="149"/>
      <c r="C3" s="150"/>
      <c r="D3" s="151">
        <v>86767</v>
      </c>
      <c r="E3" s="152"/>
      <c r="F3" s="153">
        <v>271581</v>
      </c>
      <c r="G3" s="154"/>
      <c r="H3" s="155"/>
    </row>
    <row r="4" spans="1:8" x14ac:dyDescent="0.15">
      <c r="A4" s="156"/>
      <c r="B4" s="157"/>
      <c r="C4" s="158"/>
      <c r="D4" s="159">
        <v>61463</v>
      </c>
      <c r="E4" s="160"/>
      <c r="F4" s="161">
        <v>117844</v>
      </c>
      <c r="G4" s="162"/>
      <c r="H4" s="163"/>
    </row>
    <row r="5" spans="1:8" x14ac:dyDescent="0.15">
      <c r="A5" s="144" t="s">
        <v>539</v>
      </c>
      <c r="B5" s="149"/>
      <c r="C5" s="150"/>
      <c r="D5" s="151">
        <v>78986</v>
      </c>
      <c r="E5" s="152"/>
      <c r="F5" s="153">
        <v>268375</v>
      </c>
      <c r="G5" s="154"/>
      <c r="H5" s="155"/>
    </row>
    <row r="6" spans="1:8" x14ac:dyDescent="0.15">
      <c r="A6" s="156"/>
      <c r="B6" s="157"/>
      <c r="C6" s="158"/>
      <c r="D6" s="159">
        <v>44258</v>
      </c>
      <c r="E6" s="160"/>
      <c r="F6" s="161">
        <v>119602</v>
      </c>
      <c r="G6" s="162"/>
      <c r="H6" s="163"/>
    </row>
    <row r="7" spans="1:8" x14ac:dyDescent="0.15">
      <c r="A7" s="144" t="s">
        <v>540</v>
      </c>
      <c r="B7" s="149"/>
      <c r="C7" s="150"/>
      <c r="D7" s="151">
        <v>156541</v>
      </c>
      <c r="E7" s="152"/>
      <c r="F7" s="153">
        <v>301035</v>
      </c>
      <c r="G7" s="154"/>
      <c r="H7" s="155"/>
    </row>
    <row r="8" spans="1:8" x14ac:dyDescent="0.15">
      <c r="A8" s="156"/>
      <c r="B8" s="157"/>
      <c r="C8" s="158"/>
      <c r="D8" s="159">
        <v>87185</v>
      </c>
      <c r="E8" s="160"/>
      <c r="F8" s="161">
        <v>154376</v>
      </c>
      <c r="G8" s="162"/>
      <c r="H8" s="163"/>
    </row>
    <row r="9" spans="1:8" x14ac:dyDescent="0.15">
      <c r="A9" s="144" t="s">
        <v>541</v>
      </c>
      <c r="B9" s="149"/>
      <c r="C9" s="150"/>
      <c r="D9" s="151">
        <v>120052</v>
      </c>
      <c r="E9" s="152"/>
      <c r="F9" s="153">
        <v>277467</v>
      </c>
      <c r="G9" s="154"/>
      <c r="H9" s="155"/>
    </row>
    <row r="10" spans="1:8" x14ac:dyDescent="0.15">
      <c r="A10" s="156"/>
      <c r="B10" s="157"/>
      <c r="C10" s="158"/>
      <c r="D10" s="159">
        <v>84411</v>
      </c>
      <c r="E10" s="160"/>
      <c r="F10" s="161">
        <v>128378</v>
      </c>
      <c r="G10" s="162"/>
      <c r="H10" s="163"/>
    </row>
    <row r="11" spans="1:8" x14ac:dyDescent="0.15">
      <c r="A11" s="144" t="s">
        <v>542</v>
      </c>
      <c r="B11" s="149"/>
      <c r="C11" s="150"/>
      <c r="D11" s="151">
        <v>117747</v>
      </c>
      <c r="E11" s="152"/>
      <c r="F11" s="153">
        <v>282256</v>
      </c>
      <c r="G11" s="154"/>
      <c r="H11" s="155"/>
    </row>
    <row r="12" spans="1:8" x14ac:dyDescent="0.15">
      <c r="A12" s="156"/>
      <c r="B12" s="157"/>
      <c r="C12" s="164"/>
      <c r="D12" s="159">
        <v>84108</v>
      </c>
      <c r="E12" s="160"/>
      <c r="F12" s="161">
        <v>145453</v>
      </c>
      <c r="G12" s="162"/>
      <c r="H12" s="163"/>
    </row>
    <row r="13" spans="1:8" x14ac:dyDescent="0.15">
      <c r="A13" s="144"/>
      <c r="B13" s="149"/>
      <c r="C13" s="165"/>
      <c r="D13" s="166">
        <v>112019</v>
      </c>
      <c r="E13" s="167"/>
      <c r="F13" s="168">
        <v>280143</v>
      </c>
      <c r="G13" s="169"/>
      <c r="H13" s="155"/>
    </row>
    <row r="14" spans="1:8" x14ac:dyDescent="0.15">
      <c r="A14" s="156"/>
      <c r="B14" s="157"/>
      <c r="C14" s="158"/>
      <c r="D14" s="159">
        <v>72285</v>
      </c>
      <c r="E14" s="160"/>
      <c r="F14" s="161">
        <v>133131</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5.46</v>
      </c>
      <c r="C19" s="170">
        <f>ROUND(VALUE(SUBSTITUTE(実質収支比率等に係る経年分析!G$48,"▲","-")),2)</f>
        <v>5.67</v>
      </c>
      <c r="D19" s="170">
        <f>ROUND(VALUE(SUBSTITUTE(実質収支比率等に係る経年分析!H$48,"▲","-")),2)</f>
        <v>4.4400000000000004</v>
      </c>
      <c r="E19" s="170">
        <f>ROUND(VALUE(SUBSTITUTE(実質収支比率等に係る経年分析!I$48,"▲","-")),2)</f>
        <v>4.62</v>
      </c>
      <c r="F19" s="170">
        <f>ROUND(VALUE(SUBSTITUTE(実質収支比率等に係る経年分析!J$48,"▲","-")),2)</f>
        <v>4.47</v>
      </c>
    </row>
    <row r="20" spans="1:11" x14ac:dyDescent="0.15">
      <c r="A20" s="170" t="s">
        <v>56</v>
      </c>
      <c r="B20" s="170">
        <f>ROUND(VALUE(SUBSTITUTE(実質収支比率等に係る経年分析!F$47,"▲","-")),2)</f>
        <v>50.99</v>
      </c>
      <c r="C20" s="170">
        <f>ROUND(VALUE(SUBSTITUTE(実質収支比率等に係る経年分析!G$47,"▲","-")),2)</f>
        <v>65.47</v>
      </c>
      <c r="D20" s="170">
        <f>ROUND(VALUE(SUBSTITUTE(実質収支比率等に係る経年分析!H$47,"▲","-")),2)</f>
        <v>73.260000000000005</v>
      </c>
      <c r="E20" s="170">
        <f>ROUND(VALUE(SUBSTITUTE(実質収支比率等に係る経年分析!I$47,"▲","-")),2)</f>
        <v>81.14</v>
      </c>
      <c r="F20" s="170">
        <f>ROUND(VALUE(SUBSTITUTE(実質収支比率等に係る経年分析!J$47,"▲","-")),2)</f>
        <v>93.53</v>
      </c>
    </row>
    <row r="21" spans="1:11" x14ac:dyDescent="0.15">
      <c r="A21" s="170" t="s">
        <v>57</v>
      </c>
      <c r="B21" s="170">
        <f>IF(ISNUMBER(VALUE(SUBSTITUTE(実質収支比率等に係る経年分析!F$49,"▲","-"))),ROUND(VALUE(SUBSTITUTE(実質収支比率等に係る経年分析!F$49,"▲","-")),2),NA())</f>
        <v>35.840000000000003</v>
      </c>
      <c r="C21" s="170">
        <f>IF(ISNUMBER(VALUE(SUBSTITUTE(実質収支比率等に係る経年分析!G$49,"▲","-"))),ROUND(VALUE(SUBSTITUTE(実質収支比率等に係る経年分析!G$49,"▲","-")),2),NA())</f>
        <v>15.45</v>
      </c>
      <c r="D21" s="170">
        <f>IF(ISNUMBER(VALUE(SUBSTITUTE(実質収支比率等に係る経年分析!H$49,"▲","-"))),ROUND(VALUE(SUBSTITUTE(実質収支比率等に係る経年分析!H$49,"▲","-")),2),NA())</f>
        <v>5.94</v>
      </c>
      <c r="E21" s="170">
        <f>IF(ISNUMBER(VALUE(SUBSTITUTE(実質収支比率等に係る経年分析!I$49,"▲","-"))),ROUND(VALUE(SUBSTITUTE(実質収支比率等に係る経年分析!I$49,"▲","-")),2),NA())</f>
        <v>17.22</v>
      </c>
      <c r="F21" s="170">
        <f>IF(ISNUMBER(VALUE(SUBSTITUTE(実質収支比率等に係る経年分析!J$49,"▲","-"))),ROUND(VALUE(SUBSTITUTE(実質収支比率等に係る経年分析!J$49,"▲","-")),2),NA())</f>
        <v>15.99</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2.5299999999999998</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あさひプライムスキー場事業特別会計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15">
      <c r="A32" s="171" t="str">
        <f>IF(連結実質赤字比率に係る赤字・黒字の構成分析!C$38="",NA(),連結実質赤字比率に係る赤字・黒字の構成分析!C$38)</f>
        <v>朝日村国民健康保険特別会計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0.09</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0.09</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0.24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0.13</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0.57999999999999996</v>
      </c>
    </row>
    <row r="33" spans="1:16" x14ac:dyDescent="0.15">
      <c r="A33" s="171" t="str">
        <f>IF(連結実質赤字比率に係る赤字・黒字の構成分析!C$37="",NA(),連結実質赤字比率に係る赤字・黒字の構成分析!C$37)</f>
        <v>朝日村介護保険特別会計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0.14000000000000001</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0.46</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0.54</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1.65</v>
      </c>
    </row>
    <row r="34" spans="1:16" x14ac:dyDescent="0.15">
      <c r="A34" s="171" t="str">
        <f>IF(連結実質赤字比率に係る赤字・黒字の構成分析!C$36="",NA(),連結実質赤字比率に係る赤字・黒字の構成分析!C$36)</f>
        <v>朝日村簡易水道事業会計</v>
      </c>
      <c r="B34" s="171" t="e">
        <f>IF(ROUND(VALUE(SUBSTITUTE(連結実質赤字比率に係る赤字・黒字の構成分析!F$36,"▲", "-")), 2) &lt; 0, ABS(ROUND(VALUE(SUBSTITUTE(連結実質赤字比率に係る赤字・黒字の構成分析!F$36,"▲", "-")), 2)), NA())</f>
        <v>#VALUE!</v>
      </c>
      <c r="C34" s="171" t="e">
        <f>IF(ROUND(VALUE(SUBSTITUTE(連結実質赤字比率に係る赤字・黒字の構成分析!F$36,"▲", "-")), 2) &gt;= 0, ABS(ROUND(VALUE(SUBSTITUTE(連結実質赤字比率に係る赤字・黒字の構成分析!F$36,"▲", "-")), 2)), NA())</f>
        <v>#VALUE!</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0.99</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2.14</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2.35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2.59</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5.46</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5.67</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4.43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4.62</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4.46</v>
      </c>
    </row>
    <row r="36" spans="1:16" x14ac:dyDescent="0.15">
      <c r="A36" s="171" t="str">
        <f>IF(連結実質赤字比率に係る赤字・黒字の構成分析!C$34="",NA(),連結実質赤字比率に係る赤字・黒字の構成分析!C$34)</f>
        <v>朝日村下水道事業会計</v>
      </c>
      <c r="B36" s="171" t="e">
        <f>IF(ROUND(VALUE(SUBSTITUTE(連結実質赤字比率に係る赤字・黒字の構成分析!F$34,"▲", "-")), 2) &lt; 0, ABS(ROUND(VALUE(SUBSTITUTE(連結実質赤字比率に係る赤字・黒字の構成分析!F$34,"▲", "-")), 2)), NA())</f>
        <v>#VALUE!</v>
      </c>
      <c r="C36" s="171" t="e">
        <f>IF(ROUND(VALUE(SUBSTITUTE(連結実質赤字比率に係る赤字・黒字の構成分析!F$34,"▲", "-")), 2) &gt;= 0, ABS(ROUND(VALUE(SUBSTITUTE(連結実質赤字比率に係る赤字・黒字の構成分析!F$34,"▲", "-")), 2)), NA())</f>
        <v>#VALUE!</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3.02</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6.03</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6.92</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7.21</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422</v>
      </c>
      <c r="E42" s="172"/>
      <c r="F42" s="172"/>
      <c r="G42" s="172">
        <f>'実質公債費比率（分子）の構造'!L$52</f>
        <v>431</v>
      </c>
      <c r="H42" s="172"/>
      <c r="I42" s="172"/>
      <c r="J42" s="172">
        <f>'実質公債費比率（分子）の構造'!M$52</f>
        <v>349</v>
      </c>
      <c r="K42" s="172"/>
      <c r="L42" s="172"/>
      <c r="M42" s="172">
        <f>'実質公債費比率（分子）の構造'!N$52</f>
        <v>370</v>
      </c>
      <c r="N42" s="172"/>
      <c r="O42" s="172"/>
      <c r="P42" s="172">
        <f>'実質公債費比率（分子）の構造'!O$52</f>
        <v>407</v>
      </c>
    </row>
    <row r="43" spans="1:16" x14ac:dyDescent="0.15">
      <c r="A43" s="172" t="s">
        <v>65</v>
      </c>
      <c r="B43" s="172" t="str">
        <f>'実質公債費比率（分子）の構造'!K$51</f>
        <v>-</v>
      </c>
      <c r="C43" s="172"/>
      <c r="D43" s="172"/>
      <c r="E43" s="172" t="str">
        <f>'実質公債費比率（分子）の構造'!L$51</f>
        <v>-</v>
      </c>
      <c r="F43" s="172"/>
      <c r="G43" s="172"/>
      <c r="H43" s="172">
        <f>'実質公債費比率（分子）の構造'!M$51</f>
        <v>0</v>
      </c>
      <c r="I43" s="172"/>
      <c r="J43" s="172"/>
      <c r="K43" s="172" t="str">
        <f>'実質公債費比率（分子）の構造'!N$51</f>
        <v>-</v>
      </c>
      <c r="L43" s="172"/>
      <c r="M43" s="172"/>
      <c r="N43" s="172" t="str">
        <f>'実質公債費比率（分子）の構造'!O$51</f>
        <v>-</v>
      </c>
      <c r="O43" s="172"/>
      <c r="P43" s="172"/>
    </row>
    <row r="44" spans="1:16" x14ac:dyDescent="0.15">
      <c r="A44" s="172" t="s">
        <v>66</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67</v>
      </c>
      <c r="B45" s="172">
        <f>'実質公債費比率（分子）の構造'!K$49</f>
        <v>22</v>
      </c>
      <c r="C45" s="172"/>
      <c r="D45" s="172"/>
      <c r="E45" s="172">
        <f>'実質公債費比率（分子）の構造'!L$49</f>
        <v>18</v>
      </c>
      <c r="F45" s="172"/>
      <c r="G45" s="172"/>
      <c r="H45" s="172">
        <f>'実質公債費比率（分子）の構造'!M$49</f>
        <v>10</v>
      </c>
      <c r="I45" s="172"/>
      <c r="J45" s="172"/>
      <c r="K45" s="172">
        <f>'実質公債費比率（分子）の構造'!N$49</f>
        <v>8</v>
      </c>
      <c r="L45" s="172"/>
      <c r="M45" s="172"/>
      <c r="N45" s="172">
        <f>'実質公債費比率（分子）の構造'!O$49</f>
        <v>10</v>
      </c>
      <c r="O45" s="172"/>
      <c r="P45" s="172"/>
    </row>
    <row r="46" spans="1:16" x14ac:dyDescent="0.15">
      <c r="A46" s="172" t="s">
        <v>68</v>
      </c>
      <c r="B46" s="172">
        <f>'実質公債費比率（分子）の構造'!K$48</f>
        <v>318</v>
      </c>
      <c r="C46" s="172"/>
      <c r="D46" s="172"/>
      <c r="E46" s="172">
        <f>'実質公債費比率（分子）の構造'!L$48</f>
        <v>226</v>
      </c>
      <c r="F46" s="172"/>
      <c r="G46" s="172"/>
      <c r="H46" s="172">
        <f>'実質公債費比率（分子）の構造'!M$48</f>
        <v>233</v>
      </c>
      <c r="I46" s="172"/>
      <c r="J46" s="172"/>
      <c r="K46" s="172">
        <f>'実質公債費比率（分子）の構造'!N$48</f>
        <v>222</v>
      </c>
      <c r="L46" s="172"/>
      <c r="M46" s="172"/>
      <c r="N46" s="172">
        <f>'実質公債費比率（分子）の構造'!O$48</f>
        <v>278</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217</v>
      </c>
      <c r="C49" s="172"/>
      <c r="D49" s="172"/>
      <c r="E49" s="172">
        <f>'実質公債費比率（分子）の構造'!L$45</f>
        <v>199</v>
      </c>
      <c r="F49" s="172"/>
      <c r="G49" s="172"/>
      <c r="H49" s="172">
        <f>'実質公債費比率（分子）の構造'!M$45</f>
        <v>224</v>
      </c>
      <c r="I49" s="172"/>
      <c r="J49" s="172"/>
      <c r="K49" s="172">
        <f>'実質公債費比率（分子）の構造'!N$45</f>
        <v>268</v>
      </c>
      <c r="L49" s="172"/>
      <c r="M49" s="172"/>
      <c r="N49" s="172">
        <f>'実質公債費比率（分子）の構造'!O$45</f>
        <v>291</v>
      </c>
      <c r="O49" s="172"/>
      <c r="P49" s="172"/>
    </row>
    <row r="50" spans="1:16" x14ac:dyDescent="0.15">
      <c r="A50" s="172" t="s">
        <v>72</v>
      </c>
      <c r="B50" s="172" t="e">
        <f>NA()</f>
        <v>#N/A</v>
      </c>
      <c r="C50" s="172">
        <f>IF(ISNUMBER('実質公債費比率（分子）の構造'!K$53),'実質公債費比率（分子）の構造'!K$53,NA())</f>
        <v>135</v>
      </c>
      <c r="D50" s="172" t="e">
        <f>NA()</f>
        <v>#N/A</v>
      </c>
      <c r="E50" s="172" t="e">
        <f>NA()</f>
        <v>#N/A</v>
      </c>
      <c r="F50" s="172">
        <f>IF(ISNUMBER('実質公債費比率（分子）の構造'!L$53),'実質公債費比率（分子）の構造'!L$53,NA())</f>
        <v>12</v>
      </c>
      <c r="G50" s="172" t="e">
        <f>NA()</f>
        <v>#N/A</v>
      </c>
      <c r="H50" s="172" t="e">
        <f>NA()</f>
        <v>#N/A</v>
      </c>
      <c r="I50" s="172">
        <f>IF(ISNUMBER('実質公債費比率（分子）の構造'!M$53),'実質公債費比率（分子）の構造'!M$53,NA())</f>
        <v>118</v>
      </c>
      <c r="J50" s="172" t="e">
        <f>NA()</f>
        <v>#N/A</v>
      </c>
      <c r="K50" s="172" t="e">
        <f>NA()</f>
        <v>#N/A</v>
      </c>
      <c r="L50" s="172">
        <f>IF(ISNUMBER('実質公債費比率（分子）の構造'!N$53),'実質公債費比率（分子）の構造'!N$53,NA())</f>
        <v>128</v>
      </c>
      <c r="M50" s="172" t="e">
        <f>NA()</f>
        <v>#N/A</v>
      </c>
      <c r="N50" s="172" t="e">
        <f>NA()</f>
        <v>#N/A</v>
      </c>
      <c r="O50" s="172">
        <f>IF(ISNUMBER('実質公債費比率（分子）の構造'!O$53),'実質公債費比率（分子）の構造'!O$53,NA())</f>
        <v>172</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3648</v>
      </c>
      <c r="E56" s="171"/>
      <c r="F56" s="171"/>
      <c r="G56" s="171">
        <f>'将来負担比率（分子）の構造'!J$52</f>
        <v>3503</v>
      </c>
      <c r="H56" s="171"/>
      <c r="I56" s="171"/>
      <c r="J56" s="171">
        <f>'将来負担比率（分子）の構造'!K$52</f>
        <v>3676</v>
      </c>
      <c r="K56" s="171"/>
      <c r="L56" s="171"/>
      <c r="M56" s="171">
        <f>'将来負担比率（分子）の構造'!L$52</f>
        <v>3464</v>
      </c>
      <c r="N56" s="171"/>
      <c r="O56" s="171"/>
      <c r="P56" s="171">
        <f>'将来負担比率（分子）の構造'!M$52</f>
        <v>3388</v>
      </c>
    </row>
    <row r="57" spans="1:16" x14ac:dyDescent="0.15">
      <c r="A57" s="171" t="s">
        <v>43</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42</v>
      </c>
      <c r="B58" s="171"/>
      <c r="C58" s="171"/>
      <c r="D58" s="171">
        <f>'将来負担比率（分子）の構造'!I$50</f>
        <v>2051</v>
      </c>
      <c r="E58" s="171"/>
      <c r="F58" s="171"/>
      <c r="G58" s="171">
        <f>'将来負担比率（分子）の構造'!J$50</f>
        <v>2350</v>
      </c>
      <c r="H58" s="171"/>
      <c r="I58" s="171"/>
      <c r="J58" s="171">
        <f>'将来負担比率（分子）の構造'!K$50</f>
        <v>2501</v>
      </c>
      <c r="K58" s="171"/>
      <c r="L58" s="171"/>
      <c r="M58" s="171">
        <f>'将来負担比率（分子）の構造'!L$50</f>
        <v>2940</v>
      </c>
      <c r="N58" s="171"/>
      <c r="O58" s="171"/>
      <c r="P58" s="171">
        <f>'将来負担比率（分子）の構造'!M$50</f>
        <v>3385</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439</v>
      </c>
      <c r="C62" s="171"/>
      <c r="D62" s="171"/>
      <c r="E62" s="171">
        <f>'将来負担比率（分子）の構造'!J$45</f>
        <v>436</v>
      </c>
      <c r="F62" s="171"/>
      <c r="G62" s="171"/>
      <c r="H62" s="171">
        <f>'将来負担比率（分子）の構造'!K$45</f>
        <v>435</v>
      </c>
      <c r="I62" s="171"/>
      <c r="J62" s="171"/>
      <c r="K62" s="171">
        <f>'将来負担比率（分子）の構造'!L$45</f>
        <v>420</v>
      </c>
      <c r="L62" s="171"/>
      <c r="M62" s="171"/>
      <c r="N62" s="171">
        <f>'将来負担比率（分子）の構造'!M$45</f>
        <v>410</v>
      </c>
      <c r="O62" s="171"/>
      <c r="P62" s="171"/>
    </row>
    <row r="63" spans="1:16" x14ac:dyDescent="0.15">
      <c r="A63" s="171" t="s">
        <v>35</v>
      </c>
      <c r="B63" s="171">
        <f>'将来負担比率（分子）の構造'!I$44</f>
        <v>96</v>
      </c>
      <c r="C63" s="171"/>
      <c r="D63" s="171"/>
      <c r="E63" s="171">
        <f>'将来負担比率（分子）の構造'!J$44</f>
        <v>74</v>
      </c>
      <c r="F63" s="171"/>
      <c r="G63" s="171"/>
      <c r="H63" s="171">
        <f>'将来負担比率（分子）の構造'!K$44</f>
        <v>68</v>
      </c>
      <c r="I63" s="171"/>
      <c r="J63" s="171"/>
      <c r="K63" s="171">
        <f>'将来負担比率（分子）の構造'!L$44</f>
        <v>54</v>
      </c>
      <c r="L63" s="171"/>
      <c r="M63" s="171"/>
      <c r="N63" s="171">
        <f>'将来負担比率（分子）の構造'!M$44</f>
        <v>44</v>
      </c>
      <c r="O63" s="171"/>
      <c r="P63" s="171"/>
    </row>
    <row r="64" spans="1:16" x14ac:dyDescent="0.15">
      <c r="A64" s="171" t="s">
        <v>34</v>
      </c>
      <c r="B64" s="171">
        <f>'将来負担比率（分子）の構造'!I$43</f>
        <v>1908</v>
      </c>
      <c r="C64" s="171"/>
      <c r="D64" s="171"/>
      <c r="E64" s="171">
        <f>'将来負担比率（分子）の構造'!J$43</f>
        <v>1638</v>
      </c>
      <c r="F64" s="171"/>
      <c r="G64" s="171"/>
      <c r="H64" s="171">
        <f>'将来負担比率（分子）の構造'!K$43</f>
        <v>1465</v>
      </c>
      <c r="I64" s="171"/>
      <c r="J64" s="171"/>
      <c r="K64" s="171">
        <f>'将来負担比率（分子）の構造'!L$43</f>
        <v>1124</v>
      </c>
      <c r="L64" s="171"/>
      <c r="M64" s="171"/>
      <c r="N64" s="171">
        <f>'将来負担比率（分子）の構造'!M$43</f>
        <v>1134</v>
      </c>
      <c r="O64" s="171"/>
      <c r="P64" s="171"/>
    </row>
    <row r="65" spans="1:16" x14ac:dyDescent="0.15">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32</v>
      </c>
      <c r="B66" s="171">
        <f>'将来負担比率（分子）の構造'!I$41</f>
        <v>1765</v>
      </c>
      <c r="C66" s="171"/>
      <c r="D66" s="171"/>
      <c r="E66" s="171">
        <f>'将来負担比率（分子）の構造'!J$41</f>
        <v>1787</v>
      </c>
      <c r="F66" s="171"/>
      <c r="G66" s="171"/>
      <c r="H66" s="171">
        <f>'将来負担比率（分子）の構造'!K$41</f>
        <v>2018</v>
      </c>
      <c r="I66" s="171"/>
      <c r="J66" s="171"/>
      <c r="K66" s="171">
        <f>'将来負担比率（分子）の構造'!L$41</f>
        <v>2062</v>
      </c>
      <c r="L66" s="171"/>
      <c r="M66" s="171"/>
      <c r="N66" s="171">
        <f>'将来負担比率（分子）の構造'!M$41</f>
        <v>2090</v>
      </c>
      <c r="O66" s="171"/>
      <c r="P66" s="171"/>
    </row>
    <row r="67" spans="1:16" x14ac:dyDescent="0.15">
      <c r="A67" s="171" t="s">
        <v>76</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1589</v>
      </c>
      <c r="C72" s="175">
        <f>基金残高に係る経年分析!G55</f>
        <v>1996</v>
      </c>
      <c r="D72" s="175">
        <f>基金残高に係る経年分析!H55</f>
        <v>2406</v>
      </c>
    </row>
    <row r="73" spans="1:16" x14ac:dyDescent="0.15">
      <c r="A73" s="174" t="s">
        <v>79</v>
      </c>
      <c r="B73" s="175">
        <f>基金残高に係る経年分析!F56</f>
        <v>0</v>
      </c>
      <c r="C73" s="175">
        <f>基金残高に係る経年分析!G56</f>
        <v>0</v>
      </c>
      <c r="D73" s="175">
        <f>基金残高に係る経年分析!H56</f>
        <v>0</v>
      </c>
    </row>
    <row r="74" spans="1:16" x14ac:dyDescent="0.15">
      <c r="A74" s="174" t="s">
        <v>80</v>
      </c>
      <c r="B74" s="175">
        <f>基金残高に係る経年分析!F57</f>
        <v>786</v>
      </c>
      <c r="C74" s="175">
        <f>基金残高に係る経年分析!G57</f>
        <v>791</v>
      </c>
      <c r="D74" s="175">
        <f>基金残高に係る経年分析!H57</f>
        <v>803</v>
      </c>
    </row>
  </sheetData>
  <sheetProtection algorithmName="SHA-512" hashValue="qP2HK9EKvF38evB8PaWUP2D+8SzDG8vfUFXMCBevvhNZLJxFj4dBDfz0I0uOaxATo1DZ2mmxn1AycWzFZn+Prw==" saltValue="ARNtTbWNiYGbn3TnoFiL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8" sqref="B8:Q8"/>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212</v>
      </c>
      <c r="DI1" s="603"/>
      <c r="DJ1" s="603"/>
      <c r="DK1" s="603"/>
      <c r="DL1" s="603"/>
      <c r="DM1" s="603"/>
      <c r="DN1" s="604"/>
      <c r="DO1" s="210"/>
      <c r="DP1" s="602" t="s">
        <v>213</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214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225</v>
      </c>
      <c r="C5" s="610"/>
      <c r="D5" s="610"/>
      <c r="E5" s="610"/>
      <c r="F5" s="610"/>
      <c r="G5" s="610"/>
      <c r="H5" s="610"/>
      <c r="I5" s="610"/>
      <c r="J5" s="610"/>
      <c r="K5" s="610"/>
      <c r="L5" s="610"/>
      <c r="M5" s="610"/>
      <c r="N5" s="610"/>
      <c r="O5" s="610"/>
      <c r="P5" s="610"/>
      <c r="Q5" s="611"/>
      <c r="R5" s="612">
        <v>1065934</v>
      </c>
      <c r="S5" s="613"/>
      <c r="T5" s="613"/>
      <c r="U5" s="613"/>
      <c r="V5" s="613"/>
      <c r="W5" s="613"/>
      <c r="X5" s="613"/>
      <c r="Y5" s="614"/>
      <c r="Z5" s="615">
        <v>28.1</v>
      </c>
      <c r="AA5" s="615"/>
      <c r="AB5" s="615"/>
      <c r="AC5" s="615"/>
      <c r="AD5" s="616">
        <v>1065934</v>
      </c>
      <c r="AE5" s="616"/>
      <c r="AF5" s="616"/>
      <c r="AG5" s="616"/>
      <c r="AH5" s="616"/>
      <c r="AI5" s="616"/>
      <c r="AJ5" s="616"/>
      <c r="AK5" s="616"/>
      <c r="AL5" s="617">
        <v>41.6</v>
      </c>
      <c r="AM5" s="618"/>
      <c r="AN5" s="618"/>
      <c r="AO5" s="619"/>
      <c r="AP5" s="609" t="s">
        <v>226</v>
      </c>
      <c r="AQ5" s="610"/>
      <c r="AR5" s="610"/>
      <c r="AS5" s="610"/>
      <c r="AT5" s="610"/>
      <c r="AU5" s="610"/>
      <c r="AV5" s="610"/>
      <c r="AW5" s="610"/>
      <c r="AX5" s="610"/>
      <c r="AY5" s="610"/>
      <c r="AZ5" s="610"/>
      <c r="BA5" s="610"/>
      <c r="BB5" s="610"/>
      <c r="BC5" s="610"/>
      <c r="BD5" s="610"/>
      <c r="BE5" s="610"/>
      <c r="BF5" s="611"/>
      <c r="BG5" s="623">
        <v>1065934</v>
      </c>
      <c r="BH5" s="624"/>
      <c r="BI5" s="624"/>
      <c r="BJ5" s="624"/>
      <c r="BK5" s="624"/>
      <c r="BL5" s="624"/>
      <c r="BM5" s="624"/>
      <c r="BN5" s="625"/>
      <c r="BO5" s="626">
        <v>100</v>
      </c>
      <c r="BP5" s="626"/>
      <c r="BQ5" s="626"/>
      <c r="BR5" s="626"/>
      <c r="BS5" s="627">
        <v>3762</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15">
      <c r="B6" s="620" t="s">
        <v>230</v>
      </c>
      <c r="C6" s="621"/>
      <c r="D6" s="621"/>
      <c r="E6" s="621"/>
      <c r="F6" s="621"/>
      <c r="G6" s="621"/>
      <c r="H6" s="621"/>
      <c r="I6" s="621"/>
      <c r="J6" s="621"/>
      <c r="K6" s="621"/>
      <c r="L6" s="621"/>
      <c r="M6" s="621"/>
      <c r="N6" s="621"/>
      <c r="O6" s="621"/>
      <c r="P6" s="621"/>
      <c r="Q6" s="622"/>
      <c r="R6" s="623">
        <v>42895</v>
      </c>
      <c r="S6" s="624"/>
      <c r="T6" s="624"/>
      <c r="U6" s="624"/>
      <c r="V6" s="624"/>
      <c r="W6" s="624"/>
      <c r="X6" s="624"/>
      <c r="Y6" s="625"/>
      <c r="Z6" s="626">
        <v>1.1000000000000001</v>
      </c>
      <c r="AA6" s="626"/>
      <c r="AB6" s="626"/>
      <c r="AC6" s="626"/>
      <c r="AD6" s="627">
        <v>42895</v>
      </c>
      <c r="AE6" s="627"/>
      <c r="AF6" s="627"/>
      <c r="AG6" s="627"/>
      <c r="AH6" s="627"/>
      <c r="AI6" s="627"/>
      <c r="AJ6" s="627"/>
      <c r="AK6" s="627"/>
      <c r="AL6" s="628">
        <v>1.7</v>
      </c>
      <c r="AM6" s="629"/>
      <c r="AN6" s="629"/>
      <c r="AO6" s="630"/>
      <c r="AP6" s="620" t="s">
        <v>231</v>
      </c>
      <c r="AQ6" s="621"/>
      <c r="AR6" s="621"/>
      <c r="AS6" s="621"/>
      <c r="AT6" s="621"/>
      <c r="AU6" s="621"/>
      <c r="AV6" s="621"/>
      <c r="AW6" s="621"/>
      <c r="AX6" s="621"/>
      <c r="AY6" s="621"/>
      <c r="AZ6" s="621"/>
      <c r="BA6" s="621"/>
      <c r="BB6" s="621"/>
      <c r="BC6" s="621"/>
      <c r="BD6" s="621"/>
      <c r="BE6" s="621"/>
      <c r="BF6" s="622"/>
      <c r="BG6" s="623">
        <v>1065934</v>
      </c>
      <c r="BH6" s="624"/>
      <c r="BI6" s="624"/>
      <c r="BJ6" s="624"/>
      <c r="BK6" s="624"/>
      <c r="BL6" s="624"/>
      <c r="BM6" s="624"/>
      <c r="BN6" s="625"/>
      <c r="BO6" s="626">
        <v>100</v>
      </c>
      <c r="BP6" s="626"/>
      <c r="BQ6" s="626"/>
      <c r="BR6" s="626"/>
      <c r="BS6" s="627">
        <v>3762</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52147</v>
      </c>
      <c r="CS6" s="624"/>
      <c r="CT6" s="624"/>
      <c r="CU6" s="624"/>
      <c r="CV6" s="624"/>
      <c r="CW6" s="624"/>
      <c r="CX6" s="624"/>
      <c r="CY6" s="625"/>
      <c r="CZ6" s="617">
        <v>1.4</v>
      </c>
      <c r="DA6" s="618"/>
      <c r="DB6" s="618"/>
      <c r="DC6" s="634"/>
      <c r="DD6" s="632">
        <v>304</v>
      </c>
      <c r="DE6" s="624"/>
      <c r="DF6" s="624"/>
      <c r="DG6" s="624"/>
      <c r="DH6" s="624"/>
      <c r="DI6" s="624"/>
      <c r="DJ6" s="624"/>
      <c r="DK6" s="624"/>
      <c r="DL6" s="624"/>
      <c r="DM6" s="624"/>
      <c r="DN6" s="624"/>
      <c r="DO6" s="624"/>
      <c r="DP6" s="625"/>
      <c r="DQ6" s="632">
        <v>52147</v>
      </c>
      <c r="DR6" s="624"/>
      <c r="DS6" s="624"/>
      <c r="DT6" s="624"/>
      <c r="DU6" s="624"/>
      <c r="DV6" s="624"/>
      <c r="DW6" s="624"/>
      <c r="DX6" s="624"/>
      <c r="DY6" s="624"/>
      <c r="DZ6" s="624"/>
      <c r="EA6" s="624"/>
      <c r="EB6" s="624"/>
      <c r="EC6" s="633"/>
    </row>
    <row r="7" spans="2:143" ht="11.25" customHeight="1" x14ac:dyDescent="0.15">
      <c r="B7" s="620" t="s">
        <v>233</v>
      </c>
      <c r="C7" s="621"/>
      <c r="D7" s="621"/>
      <c r="E7" s="621"/>
      <c r="F7" s="621"/>
      <c r="G7" s="621"/>
      <c r="H7" s="621"/>
      <c r="I7" s="621"/>
      <c r="J7" s="621"/>
      <c r="K7" s="621"/>
      <c r="L7" s="621"/>
      <c r="M7" s="621"/>
      <c r="N7" s="621"/>
      <c r="O7" s="621"/>
      <c r="P7" s="621"/>
      <c r="Q7" s="622"/>
      <c r="R7" s="623">
        <v>193</v>
      </c>
      <c r="S7" s="624"/>
      <c r="T7" s="624"/>
      <c r="U7" s="624"/>
      <c r="V7" s="624"/>
      <c r="W7" s="624"/>
      <c r="X7" s="624"/>
      <c r="Y7" s="625"/>
      <c r="Z7" s="626">
        <v>0</v>
      </c>
      <c r="AA7" s="626"/>
      <c r="AB7" s="626"/>
      <c r="AC7" s="626"/>
      <c r="AD7" s="627">
        <v>193</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216112</v>
      </c>
      <c r="BH7" s="624"/>
      <c r="BI7" s="624"/>
      <c r="BJ7" s="624"/>
      <c r="BK7" s="624"/>
      <c r="BL7" s="624"/>
      <c r="BM7" s="624"/>
      <c r="BN7" s="625"/>
      <c r="BO7" s="626">
        <v>20.3</v>
      </c>
      <c r="BP7" s="626"/>
      <c r="BQ7" s="626"/>
      <c r="BR7" s="626"/>
      <c r="BS7" s="627">
        <v>3762</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930280</v>
      </c>
      <c r="CS7" s="624"/>
      <c r="CT7" s="624"/>
      <c r="CU7" s="624"/>
      <c r="CV7" s="624"/>
      <c r="CW7" s="624"/>
      <c r="CX7" s="624"/>
      <c r="CY7" s="625"/>
      <c r="CZ7" s="626">
        <v>25.4</v>
      </c>
      <c r="DA7" s="626"/>
      <c r="DB7" s="626"/>
      <c r="DC7" s="626"/>
      <c r="DD7" s="632">
        <v>57765</v>
      </c>
      <c r="DE7" s="624"/>
      <c r="DF7" s="624"/>
      <c r="DG7" s="624"/>
      <c r="DH7" s="624"/>
      <c r="DI7" s="624"/>
      <c r="DJ7" s="624"/>
      <c r="DK7" s="624"/>
      <c r="DL7" s="624"/>
      <c r="DM7" s="624"/>
      <c r="DN7" s="624"/>
      <c r="DO7" s="624"/>
      <c r="DP7" s="625"/>
      <c r="DQ7" s="632">
        <v>874188</v>
      </c>
      <c r="DR7" s="624"/>
      <c r="DS7" s="624"/>
      <c r="DT7" s="624"/>
      <c r="DU7" s="624"/>
      <c r="DV7" s="624"/>
      <c r="DW7" s="624"/>
      <c r="DX7" s="624"/>
      <c r="DY7" s="624"/>
      <c r="DZ7" s="624"/>
      <c r="EA7" s="624"/>
      <c r="EB7" s="624"/>
      <c r="EC7" s="633"/>
    </row>
    <row r="8" spans="2:143" ht="11.25" customHeight="1" x14ac:dyDescent="0.15">
      <c r="B8" s="620" t="s">
        <v>236</v>
      </c>
      <c r="C8" s="621"/>
      <c r="D8" s="621"/>
      <c r="E8" s="621"/>
      <c r="F8" s="621"/>
      <c r="G8" s="621"/>
      <c r="H8" s="621"/>
      <c r="I8" s="621"/>
      <c r="J8" s="621"/>
      <c r="K8" s="621"/>
      <c r="L8" s="621"/>
      <c r="M8" s="621"/>
      <c r="N8" s="621"/>
      <c r="O8" s="621"/>
      <c r="P8" s="621"/>
      <c r="Q8" s="622"/>
      <c r="R8" s="623">
        <v>2350</v>
      </c>
      <c r="S8" s="624"/>
      <c r="T8" s="624"/>
      <c r="U8" s="624"/>
      <c r="V8" s="624"/>
      <c r="W8" s="624"/>
      <c r="X8" s="624"/>
      <c r="Y8" s="625"/>
      <c r="Z8" s="626">
        <v>0.1</v>
      </c>
      <c r="AA8" s="626"/>
      <c r="AB8" s="626"/>
      <c r="AC8" s="626"/>
      <c r="AD8" s="627">
        <v>2350</v>
      </c>
      <c r="AE8" s="627"/>
      <c r="AF8" s="627"/>
      <c r="AG8" s="627"/>
      <c r="AH8" s="627"/>
      <c r="AI8" s="627"/>
      <c r="AJ8" s="627"/>
      <c r="AK8" s="627"/>
      <c r="AL8" s="628">
        <v>0.1</v>
      </c>
      <c r="AM8" s="629"/>
      <c r="AN8" s="629"/>
      <c r="AO8" s="630"/>
      <c r="AP8" s="620" t="s">
        <v>237</v>
      </c>
      <c r="AQ8" s="621"/>
      <c r="AR8" s="621"/>
      <c r="AS8" s="621"/>
      <c r="AT8" s="621"/>
      <c r="AU8" s="621"/>
      <c r="AV8" s="621"/>
      <c r="AW8" s="621"/>
      <c r="AX8" s="621"/>
      <c r="AY8" s="621"/>
      <c r="AZ8" s="621"/>
      <c r="BA8" s="621"/>
      <c r="BB8" s="621"/>
      <c r="BC8" s="621"/>
      <c r="BD8" s="621"/>
      <c r="BE8" s="621"/>
      <c r="BF8" s="622"/>
      <c r="BG8" s="623">
        <v>8185</v>
      </c>
      <c r="BH8" s="624"/>
      <c r="BI8" s="624"/>
      <c r="BJ8" s="624"/>
      <c r="BK8" s="624"/>
      <c r="BL8" s="624"/>
      <c r="BM8" s="624"/>
      <c r="BN8" s="625"/>
      <c r="BO8" s="626">
        <v>0.8</v>
      </c>
      <c r="BP8" s="626"/>
      <c r="BQ8" s="626"/>
      <c r="BR8" s="626"/>
      <c r="BS8" s="627" t="s">
        <v>238</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704292</v>
      </c>
      <c r="CS8" s="624"/>
      <c r="CT8" s="624"/>
      <c r="CU8" s="624"/>
      <c r="CV8" s="624"/>
      <c r="CW8" s="624"/>
      <c r="CX8" s="624"/>
      <c r="CY8" s="625"/>
      <c r="CZ8" s="626">
        <v>19.2</v>
      </c>
      <c r="DA8" s="626"/>
      <c r="DB8" s="626"/>
      <c r="DC8" s="626"/>
      <c r="DD8" s="632">
        <v>3303</v>
      </c>
      <c r="DE8" s="624"/>
      <c r="DF8" s="624"/>
      <c r="DG8" s="624"/>
      <c r="DH8" s="624"/>
      <c r="DI8" s="624"/>
      <c r="DJ8" s="624"/>
      <c r="DK8" s="624"/>
      <c r="DL8" s="624"/>
      <c r="DM8" s="624"/>
      <c r="DN8" s="624"/>
      <c r="DO8" s="624"/>
      <c r="DP8" s="625"/>
      <c r="DQ8" s="632">
        <v>458185</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1695</v>
      </c>
      <c r="S9" s="624"/>
      <c r="T9" s="624"/>
      <c r="U9" s="624"/>
      <c r="V9" s="624"/>
      <c r="W9" s="624"/>
      <c r="X9" s="624"/>
      <c r="Y9" s="625"/>
      <c r="Z9" s="626">
        <v>0</v>
      </c>
      <c r="AA9" s="626"/>
      <c r="AB9" s="626"/>
      <c r="AC9" s="626"/>
      <c r="AD9" s="627">
        <v>1695</v>
      </c>
      <c r="AE9" s="627"/>
      <c r="AF9" s="627"/>
      <c r="AG9" s="627"/>
      <c r="AH9" s="627"/>
      <c r="AI9" s="627"/>
      <c r="AJ9" s="627"/>
      <c r="AK9" s="627"/>
      <c r="AL9" s="628">
        <v>0.1</v>
      </c>
      <c r="AM9" s="629"/>
      <c r="AN9" s="629"/>
      <c r="AO9" s="630"/>
      <c r="AP9" s="620" t="s">
        <v>241</v>
      </c>
      <c r="AQ9" s="621"/>
      <c r="AR9" s="621"/>
      <c r="AS9" s="621"/>
      <c r="AT9" s="621"/>
      <c r="AU9" s="621"/>
      <c r="AV9" s="621"/>
      <c r="AW9" s="621"/>
      <c r="AX9" s="621"/>
      <c r="AY9" s="621"/>
      <c r="AZ9" s="621"/>
      <c r="BA9" s="621"/>
      <c r="BB9" s="621"/>
      <c r="BC9" s="621"/>
      <c r="BD9" s="621"/>
      <c r="BE9" s="621"/>
      <c r="BF9" s="622"/>
      <c r="BG9" s="623">
        <v>184832</v>
      </c>
      <c r="BH9" s="624"/>
      <c r="BI9" s="624"/>
      <c r="BJ9" s="624"/>
      <c r="BK9" s="624"/>
      <c r="BL9" s="624"/>
      <c r="BM9" s="624"/>
      <c r="BN9" s="625"/>
      <c r="BO9" s="626">
        <v>17.3</v>
      </c>
      <c r="BP9" s="626"/>
      <c r="BQ9" s="626"/>
      <c r="BR9" s="626"/>
      <c r="BS9" s="627" t="s">
        <v>129</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188821</v>
      </c>
      <c r="CS9" s="624"/>
      <c r="CT9" s="624"/>
      <c r="CU9" s="624"/>
      <c r="CV9" s="624"/>
      <c r="CW9" s="624"/>
      <c r="CX9" s="624"/>
      <c r="CY9" s="625"/>
      <c r="CZ9" s="626">
        <v>5.2</v>
      </c>
      <c r="DA9" s="626"/>
      <c r="DB9" s="626"/>
      <c r="DC9" s="626"/>
      <c r="DD9" s="632" t="s">
        <v>238</v>
      </c>
      <c r="DE9" s="624"/>
      <c r="DF9" s="624"/>
      <c r="DG9" s="624"/>
      <c r="DH9" s="624"/>
      <c r="DI9" s="624"/>
      <c r="DJ9" s="624"/>
      <c r="DK9" s="624"/>
      <c r="DL9" s="624"/>
      <c r="DM9" s="624"/>
      <c r="DN9" s="624"/>
      <c r="DO9" s="624"/>
      <c r="DP9" s="625"/>
      <c r="DQ9" s="632">
        <v>150159</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138</v>
      </c>
      <c r="AE10" s="627"/>
      <c r="AF10" s="627"/>
      <c r="AG10" s="627"/>
      <c r="AH10" s="627"/>
      <c r="AI10" s="627"/>
      <c r="AJ10" s="627"/>
      <c r="AK10" s="627"/>
      <c r="AL10" s="628" t="s">
        <v>138</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9927</v>
      </c>
      <c r="BH10" s="624"/>
      <c r="BI10" s="624"/>
      <c r="BJ10" s="624"/>
      <c r="BK10" s="624"/>
      <c r="BL10" s="624"/>
      <c r="BM10" s="624"/>
      <c r="BN10" s="625"/>
      <c r="BO10" s="626">
        <v>0.9</v>
      </c>
      <c r="BP10" s="626"/>
      <c r="BQ10" s="626"/>
      <c r="BR10" s="626"/>
      <c r="BS10" s="627" t="s">
        <v>138</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11008</v>
      </c>
      <c r="CS10" s="624"/>
      <c r="CT10" s="624"/>
      <c r="CU10" s="624"/>
      <c r="CV10" s="624"/>
      <c r="CW10" s="624"/>
      <c r="CX10" s="624"/>
      <c r="CY10" s="625"/>
      <c r="CZ10" s="626">
        <v>0.3</v>
      </c>
      <c r="DA10" s="626"/>
      <c r="DB10" s="626"/>
      <c r="DC10" s="626"/>
      <c r="DD10" s="632" t="s">
        <v>238</v>
      </c>
      <c r="DE10" s="624"/>
      <c r="DF10" s="624"/>
      <c r="DG10" s="624"/>
      <c r="DH10" s="624"/>
      <c r="DI10" s="624"/>
      <c r="DJ10" s="624"/>
      <c r="DK10" s="624"/>
      <c r="DL10" s="624"/>
      <c r="DM10" s="624"/>
      <c r="DN10" s="624"/>
      <c r="DO10" s="624"/>
      <c r="DP10" s="625"/>
      <c r="DQ10" s="632">
        <v>1008</v>
      </c>
      <c r="DR10" s="624"/>
      <c r="DS10" s="624"/>
      <c r="DT10" s="624"/>
      <c r="DU10" s="624"/>
      <c r="DV10" s="624"/>
      <c r="DW10" s="624"/>
      <c r="DX10" s="624"/>
      <c r="DY10" s="624"/>
      <c r="DZ10" s="624"/>
      <c r="EA10" s="624"/>
      <c r="EB10" s="624"/>
      <c r="EC10" s="633"/>
    </row>
    <row r="11" spans="2:143" ht="11.25" customHeight="1" x14ac:dyDescent="0.15">
      <c r="B11" s="620" t="s">
        <v>246</v>
      </c>
      <c r="C11" s="621"/>
      <c r="D11" s="621"/>
      <c r="E11" s="621"/>
      <c r="F11" s="621"/>
      <c r="G11" s="621"/>
      <c r="H11" s="621"/>
      <c r="I11" s="621"/>
      <c r="J11" s="621"/>
      <c r="K11" s="621"/>
      <c r="L11" s="621"/>
      <c r="M11" s="621"/>
      <c r="N11" s="621"/>
      <c r="O11" s="621"/>
      <c r="P11" s="621"/>
      <c r="Q11" s="622"/>
      <c r="R11" s="623">
        <v>103528</v>
      </c>
      <c r="S11" s="624"/>
      <c r="T11" s="624"/>
      <c r="U11" s="624"/>
      <c r="V11" s="624"/>
      <c r="W11" s="624"/>
      <c r="X11" s="624"/>
      <c r="Y11" s="625"/>
      <c r="Z11" s="628">
        <v>2.7</v>
      </c>
      <c r="AA11" s="629"/>
      <c r="AB11" s="629"/>
      <c r="AC11" s="635"/>
      <c r="AD11" s="632">
        <v>103528</v>
      </c>
      <c r="AE11" s="624"/>
      <c r="AF11" s="624"/>
      <c r="AG11" s="624"/>
      <c r="AH11" s="624"/>
      <c r="AI11" s="624"/>
      <c r="AJ11" s="624"/>
      <c r="AK11" s="625"/>
      <c r="AL11" s="628">
        <v>4</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13168</v>
      </c>
      <c r="BH11" s="624"/>
      <c r="BI11" s="624"/>
      <c r="BJ11" s="624"/>
      <c r="BK11" s="624"/>
      <c r="BL11" s="624"/>
      <c r="BM11" s="624"/>
      <c r="BN11" s="625"/>
      <c r="BO11" s="626">
        <v>1.2</v>
      </c>
      <c r="BP11" s="626"/>
      <c r="BQ11" s="626"/>
      <c r="BR11" s="626"/>
      <c r="BS11" s="627">
        <v>3762</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190550</v>
      </c>
      <c r="CS11" s="624"/>
      <c r="CT11" s="624"/>
      <c r="CU11" s="624"/>
      <c r="CV11" s="624"/>
      <c r="CW11" s="624"/>
      <c r="CX11" s="624"/>
      <c r="CY11" s="625"/>
      <c r="CZ11" s="626">
        <v>5.2</v>
      </c>
      <c r="DA11" s="626"/>
      <c r="DB11" s="626"/>
      <c r="DC11" s="626"/>
      <c r="DD11" s="632">
        <v>74969</v>
      </c>
      <c r="DE11" s="624"/>
      <c r="DF11" s="624"/>
      <c r="DG11" s="624"/>
      <c r="DH11" s="624"/>
      <c r="DI11" s="624"/>
      <c r="DJ11" s="624"/>
      <c r="DK11" s="624"/>
      <c r="DL11" s="624"/>
      <c r="DM11" s="624"/>
      <c r="DN11" s="624"/>
      <c r="DO11" s="624"/>
      <c r="DP11" s="625"/>
      <c r="DQ11" s="632">
        <v>107045</v>
      </c>
      <c r="DR11" s="624"/>
      <c r="DS11" s="624"/>
      <c r="DT11" s="624"/>
      <c r="DU11" s="624"/>
      <c r="DV11" s="624"/>
      <c r="DW11" s="624"/>
      <c r="DX11" s="624"/>
      <c r="DY11" s="624"/>
      <c r="DZ11" s="624"/>
      <c r="EA11" s="624"/>
      <c r="EB11" s="624"/>
      <c r="EC11" s="633"/>
    </row>
    <row r="12" spans="2:143" ht="11.25" customHeight="1" x14ac:dyDescent="0.15">
      <c r="B12" s="620" t="s">
        <v>249</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129</v>
      </c>
      <c r="AA12" s="626"/>
      <c r="AB12" s="626"/>
      <c r="AC12" s="626"/>
      <c r="AD12" s="627" t="s">
        <v>129</v>
      </c>
      <c r="AE12" s="627"/>
      <c r="AF12" s="627"/>
      <c r="AG12" s="627"/>
      <c r="AH12" s="627"/>
      <c r="AI12" s="627"/>
      <c r="AJ12" s="627"/>
      <c r="AK12" s="627"/>
      <c r="AL12" s="628" t="s">
        <v>129</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815384</v>
      </c>
      <c r="BH12" s="624"/>
      <c r="BI12" s="624"/>
      <c r="BJ12" s="624"/>
      <c r="BK12" s="624"/>
      <c r="BL12" s="624"/>
      <c r="BM12" s="624"/>
      <c r="BN12" s="625"/>
      <c r="BO12" s="626">
        <v>76.5</v>
      </c>
      <c r="BP12" s="626"/>
      <c r="BQ12" s="626"/>
      <c r="BR12" s="626"/>
      <c r="BS12" s="627" t="s">
        <v>238</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181284</v>
      </c>
      <c r="CS12" s="624"/>
      <c r="CT12" s="624"/>
      <c r="CU12" s="624"/>
      <c r="CV12" s="624"/>
      <c r="CW12" s="624"/>
      <c r="CX12" s="624"/>
      <c r="CY12" s="625"/>
      <c r="CZ12" s="626">
        <v>5</v>
      </c>
      <c r="DA12" s="626"/>
      <c r="DB12" s="626"/>
      <c r="DC12" s="626"/>
      <c r="DD12" s="632">
        <v>4612</v>
      </c>
      <c r="DE12" s="624"/>
      <c r="DF12" s="624"/>
      <c r="DG12" s="624"/>
      <c r="DH12" s="624"/>
      <c r="DI12" s="624"/>
      <c r="DJ12" s="624"/>
      <c r="DK12" s="624"/>
      <c r="DL12" s="624"/>
      <c r="DM12" s="624"/>
      <c r="DN12" s="624"/>
      <c r="DO12" s="624"/>
      <c r="DP12" s="625"/>
      <c r="DQ12" s="632">
        <v>158894</v>
      </c>
      <c r="DR12" s="624"/>
      <c r="DS12" s="624"/>
      <c r="DT12" s="624"/>
      <c r="DU12" s="624"/>
      <c r="DV12" s="624"/>
      <c r="DW12" s="624"/>
      <c r="DX12" s="624"/>
      <c r="DY12" s="624"/>
      <c r="DZ12" s="624"/>
      <c r="EA12" s="624"/>
      <c r="EB12" s="624"/>
      <c r="EC12" s="633"/>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238</v>
      </c>
      <c r="AA13" s="626"/>
      <c r="AB13" s="626"/>
      <c r="AC13" s="626"/>
      <c r="AD13" s="627" t="s">
        <v>129</v>
      </c>
      <c r="AE13" s="627"/>
      <c r="AF13" s="627"/>
      <c r="AG13" s="627"/>
      <c r="AH13" s="627"/>
      <c r="AI13" s="627"/>
      <c r="AJ13" s="627"/>
      <c r="AK13" s="627"/>
      <c r="AL13" s="628" t="s">
        <v>129</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815384</v>
      </c>
      <c r="BH13" s="624"/>
      <c r="BI13" s="624"/>
      <c r="BJ13" s="624"/>
      <c r="BK13" s="624"/>
      <c r="BL13" s="624"/>
      <c r="BM13" s="624"/>
      <c r="BN13" s="625"/>
      <c r="BO13" s="626">
        <v>76.5</v>
      </c>
      <c r="BP13" s="626"/>
      <c r="BQ13" s="626"/>
      <c r="BR13" s="626"/>
      <c r="BS13" s="627" t="s">
        <v>129</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601820</v>
      </c>
      <c r="CS13" s="624"/>
      <c r="CT13" s="624"/>
      <c r="CU13" s="624"/>
      <c r="CV13" s="624"/>
      <c r="CW13" s="624"/>
      <c r="CX13" s="624"/>
      <c r="CY13" s="625"/>
      <c r="CZ13" s="626">
        <v>16.399999999999999</v>
      </c>
      <c r="DA13" s="626"/>
      <c r="DB13" s="626"/>
      <c r="DC13" s="626"/>
      <c r="DD13" s="632">
        <v>275963</v>
      </c>
      <c r="DE13" s="624"/>
      <c r="DF13" s="624"/>
      <c r="DG13" s="624"/>
      <c r="DH13" s="624"/>
      <c r="DI13" s="624"/>
      <c r="DJ13" s="624"/>
      <c r="DK13" s="624"/>
      <c r="DL13" s="624"/>
      <c r="DM13" s="624"/>
      <c r="DN13" s="624"/>
      <c r="DO13" s="624"/>
      <c r="DP13" s="625"/>
      <c r="DQ13" s="632">
        <v>358721</v>
      </c>
      <c r="DR13" s="624"/>
      <c r="DS13" s="624"/>
      <c r="DT13" s="624"/>
      <c r="DU13" s="624"/>
      <c r="DV13" s="624"/>
      <c r="DW13" s="624"/>
      <c r="DX13" s="624"/>
      <c r="DY13" s="624"/>
      <c r="DZ13" s="624"/>
      <c r="EA13" s="624"/>
      <c r="EB13" s="624"/>
      <c r="EC13" s="633"/>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138</v>
      </c>
      <c r="S14" s="624"/>
      <c r="T14" s="624"/>
      <c r="U14" s="624"/>
      <c r="V14" s="624"/>
      <c r="W14" s="624"/>
      <c r="X14" s="624"/>
      <c r="Y14" s="625"/>
      <c r="Z14" s="626" t="s">
        <v>129</v>
      </c>
      <c r="AA14" s="626"/>
      <c r="AB14" s="626"/>
      <c r="AC14" s="626"/>
      <c r="AD14" s="627" t="s">
        <v>138</v>
      </c>
      <c r="AE14" s="627"/>
      <c r="AF14" s="627"/>
      <c r="AG14" s="627"/>
      <c r="AH14" s="627"/>
      <c r="AI14" s="627"/>
      <c r="AJ14" s="627"/>
      <c r="AK14" s="627"/>
      <c r="AL14" s="628" t="s">
        <v>238</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22880</v>
      </c>
      <c r="BH14" s="624"/>
      <c r="BI14" s="624"/>
      <c r="BJ14" s="624"/>
      <c r="BK14" s="624"/>
      <c r="BL14" s="624"/>
      <c r="BM14" s="624"/>
      <c r="BN14" s="625"/>
      <c r="BO14" s="626">
        <v>2.1</v>
      </c>
      <c r="BP14" s="626"/>
      <c r="BQ14" s="626"/>
      <c r="BR14" s="626"/>
      <c r="BS14" s="627" t="s">
        <v>138</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169817</v>
      </c>
      <c r="CS14" s="624"/>
      <c r="CT14" s="624"/>
      <c r="CU14" s="624"/>
      <c r="CV14" s="624"/>
      <c r="CW14" s="624"/>
      <c r="CX14" s="624"/>
      <c r="CY14" s="625"/>
      <c r="CZ14" s="626">
        <v>4.5999999999999996</v>
      </c>
      <c r="DA14" s="626"/>
      <c r="DB14" s="626"/>
      <c r="DC14" s="626"/>
      <c r="DD14" s="632">
        <v>38437</v>
      </c>
      <c r="DE14" s="624"/>
      <c r="DF14" s="624"/>
      <c r="DG14" s="624"/>
      <c r="DH14" s="624"/>
      <c r="DI14" s="624"/>
      <c r="DJ14" s="624"/>
      <c r="DK14" s="624"/>
      <c r="DL14" s="624"/>
      <c r="DM14" s="624"/>
      <c r="DN14" s="624"/>
      <c r="DO14" s="624"/>
      <c r="DP14" s="625"/>
      <c r="DQ14" s="632">
        <v>139666</v>
      </c>
      <c r="DR14" s="624"/>
      <c r="DS14" s="624"/>
      <c r="DT14" s="624"/>
      <c r="DU14" s="624"/>
      <c r="DV14" s="624"/>
      <c r="DW14" s="624"/>
      <c r="DX14" s="624"/>
      <c r="DY14" s="624"/>
      <c r="DZ14" s="624"/>
      <c r="EA14" s="624"/>
      <c r="EB14" s="624"/>
      <c r="EC14" s="633"/>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138</v>
      </c>
      <c r="AA15" s="626"/>
      <c r="AB15" s="626"/>
      <c r="AC15" s="626"/>
      <c r="AD15" s="627" t="s">
        <v>238</v>
      </c>
      <c r="AE15" s="627"/>
      <c r="AF15" s="627"/>
      <c r="AG15" s="627"/>
      <c r="AH15" s="627"/>
      <c r="AI15" s="627"/>
      <c r="AJ15" s="627"/>
      <c r="AK15" s="627"/>
      <c r="AL15" s="628" t="s">
        <v>138</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11558</v>
      </c>
      <c r="BH15" s="624"/>
      <c r="BI15" s="624"/>
      <c r="BJ15" s="624"/>
      <c r="BK15" s="624"/>
      <c r="BL15" s="624"/>
      <c r="BM15" s="624"/>
      <c r="BN15" s="625"/>
      <c r="BO15" s="626">
        <v>1.1000000000000001</v>
      </c>
      <c r="BP15" s="626"/>
      <c r="BQ15" s="626"/>
      <c r="BR15" s="626"/>
      <c r="BS15" s="627" t="s">
        <v>129</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335984</v>
      </c>
      <c r="CS15" s="624"/>
      <c r="CT15" s="624"/>
      <c r="CU15" s="624"/>
      <c r="CV15" s="624"/>
      <c r="CW15" s="624"/>
      <c r="CX15" s="624"/>
      <c r="CY15" s="625"/>
      <c r="CZ15" s="626">
        <v>9.1999999999999993</v>
      </c>
      <c r="DA15" s="626"/>
      <c r="DB15" s="626"/>
      <c r="DC15" s="626"/>
      <c r="DD15" s="632">
        <v>57905</v>
      </c>
      <c r="DE15" s="624"/>
      <c r="DF15" s="624"/>
      <c r="DG15" s="624"/>
      <c r="DH15" s="624"/>
      <c r="DI15" s="624"/>
      <c r="DJ15" s="624"/>
      <c r="DK15" s="624"/>
      <c r="DL15" s="624"/>
      <c r="DM15" s="624"/>
      <c r="DN15" s="624"/>
      <c r="DO15" s="624"/>
      <c r="DP15" s="625"/>
      <c r="DQ15" s="632">
        <v>288160</v>
      </c>
      <c r="DR15" s="624"/>
      <c r="DS15" s="624"/>
      <c r="DT15" s="624"/>
      <c r="DU15" s="624"/>
      <c r="DV15" s="624"/>
      <c r="DW15" s="624"/>
      <c r="DX15" s="624"/>
      <c r="DY15" s="624"/>
      <c r="DZ15" s="624"/>
      <c r="EA15" s="624"/>
      <c r="EB15" s="624"/>
      <c r="EC15" s="633"/>
    </row>
    <row r="16" spans="2:143" ht="11.25" customHeight="1" x14ac:dyDescent="0.15">
      <c r="B16" s="620" t="s">
        <v>261</v>
      </c>
      <c r="C16" s="621"/>
      <c r="D16" s="621"/>
      <c r="E16" s="621"/>
      <c r="F16" s="621"/>
      <c r="G16" s="621"/>
      <c r="H16" s="621"/>
      <c r="I16" s="621"/>
      <c r="J16" s="621"/>
      <c r="K16" s="621"/>
      <c r="L16" s="621"/>
      <c r="M16" s="621"/>
      <c r="N16" s="621"/>
      <c r="O16" s="621"/>
      <c r="P16" s="621"/>
      <c r="Q16" s="622"/>
      <c r="R16" s="623">
        <v>2287</v>
      </c>
      <c r="S16" s="624"/>
      <c r="T16" s="624"/>
      <c r="U16" s="624"/>
      <c r="V16" s="624"/>
      <c r="W16" s="624"/>
      <c r="X16" s="624"/>
      <c r="Y16" s="625"/>
      <c r="Z16" s="626">
        <v>0.1</v>
      </c>
      <c r="AA16" s="626"/>
      <c r="AB16" s="626"/>
      <c r="AC16" s="626"/>
      <c r="AD16" s="627">
        <v>2287</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138</v>
      </c>
      <c r="BH16" s="624"/>
      <c r="BI16" s="624"/>
      <c r="BJ16" s="624"/>
      <c r="BK16" s="624"/>
      <c r="BL16" s="624"/>
      <c r="BM16" s="624"/>
      <c r="BN16" s="625"/>
      <c r="BO16" s="626" t="s">
        <v>238</v>
      </c>
      <c r="BP16" s="626"/>
      <c r="BQ16" s="626"/>
      <c r="BR16" s="626"/>
      <c r="BS16" s="627" t="s">
        <v>138</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v>3366</v>
      </c>
      <c r="CS16" s="624"/>
      <c r="CT16" s="624"/>
      <c r="CU16" s="624"/>
      <c r="CV16" s="624"/>
      <c r="CW16" s="624"/>
      <c r="CX16" s="624"/>
      <c r="CY16" s="625"/>
      <c r="CZ16" s="626">
        <v>0.1</v>
      </c>
      <c r="DA16" s="626"/>
      <c r="DB16" s="626"/>
      <c r="DC16" s="626"/>
      <c r="DD16" s="632" t="s">
        <v>138</v>
      </c>
      <c r="DE16" s="624"/>
      <c r="DF16" s="624"/>
      <c r="DG16" s="624"/>
      <c r="DH16" s="624"/>
      <c r="DI16" s="624"/>
      <c r="DJ16" s="624"/>
      <c r="DK16" s="624"/>
      <c r="DL16" s="624"/>
      <c r="DM16" s="624"/>
      <c r="DN16" s="624"/>
      <c r="DO16" s="624"/>
      <c r="DP16" s="625"/>
      <c r="DQ16" s="632">
        <v>3366</v>
      </c>
      <c r="DR16" s="624"/>
      <c r="DS16" s="624"/>
      <c r="DT16" s="624"/>
      <c r="DU16" s="624"/>
      <c r="DV16" s="624"/>
      <c r="DW16" s="624"/>
      <c r="DX16" s="624"/>
      <c r="DY16" s="624"/>
      <c r="DZ16" s="624"/>
      <c r="EA16" s="624"/>
      <c r="EB16" s="624"/>
      <c r="EC16" s="633"/>
    </row>
    <row r="17" spans="2:133" ht="11.25" customHeight="1" x14ac:dyDescent="0.15">
      <c r="B17" s="620" t="s">
        <v>264</v>
      </c>
      <c r="C17" s="621"/>
      <c r="D17" s="621"/>
      <c r="E17" s="621"/>
      <c r="F17" s="621"/>
      <c r="G17" s="621"/>
      <c r="H17" s="621"/>
      <c r="I17" s="621"/>
      <c r="J17" s="621"/>
      <c r="K17" s="621"/>
      <c r="L17" s="621"/>
      <c r="M17" s="621"/>
      <c r="N17" s="621"/>
      <c r="O17" s="621"/>
      <c r="P17" s="621"/>
      <c r="Q17" s="622"/>
      <c r="R17" s="623">
        <v>6029</v>
      </c>
      <c r="S17" s="624"/>
      <c r="T17" s="624"/>
      <c r="U17" s="624"/>
      <c r="V17" s="624"/>
      <c r="W17" s="624"/>
      <c r="X17" s="624"/>
      <c r="Y17" s="625"/>
      <c r="Z17" s="626">
        <v>0.2</v>
      </c>
      <c r="AA17" s="626"/>
      <c r="AB17" s="626"/>
      <c r="AC17" s="626"/>
      <c r="AD17" s="627">
        <v>6029</v>
      </c>
      <c r="AE17" s="627"/>
      <c r="AF17" s="627"/>
      <c r="AG17" s="627"/>
      <c r="AH17" s="627"/>
      <c r="AI17" s="627"/>
      <c r="AJ17" s="627"/>
      <c r="AK17" s="627"/>
      <c r="AL17" s="628">
        <v>0.2</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138</v>
      </c>
      <c r="BH17" s="624"/>
      <c r="BI17" s="624"/>
      <c r="BJ17" s="624"/>
      <c r="BK17" s="624"/>
      <c r="BL17" s="624"/>
      <c r="BM17" s="624"/>
      <c r="BN17" s="625"/>
      <c r="BO17" s="626" t="s">
        <v>129</v>
      </c>
      <c r="BP17" s="626"/>
      <c r="BQ17" s="626"/>
      <c r="BR17" s="626"/>
      <c r="BS17" s="627" t="s">
        <v>138</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291494</v>
      </c>
      <c r="CS17" s="624"/>
      <c r="CT17" s="624"/>
      <c r="CU17" s="624"/>
      <c r="CV17" s="624"/>
      <c r="CW17" s="624"/>
      <c r="CX17" s="624"/>
      <c r="CY17" s="625"/>
      <c r="CZ17" s="626">
        <v>8</v>
      </c>
      <c r="DA17" s="626"/>
      <c r="DB17" s="626"/>
      <c r="DC17" s="626"/>
      <c r="DD17" s="632" t="s">
        <v>129</v>
      </c>
      <c r="DE17" s="624"/>
      <c r="DF17" s="624"/>
      <c r="DG17" s="624"/>
      <c r="DH17" s="624"/>
      <c r="DI17" s="624"/>
      <c r="DJ17" s="624"/>
      <c r="DK17" s="624"/>
      <c r="DL17" s="624"/>
      <c r="DM17" s="624"/>
      <c r="DN17" s="624"/>
      <c r="DO17" s="624"/>
      <c r="DP17" s="625"/>
      <c r="DQ17" s="632">
        <v>291494</v>
      </c>
      <c r="DR17" s="624"/>
      <c r="DS17" s="624"/>
      <c r="DT17" s="624"/>
      <c r="DU17" s="624"/>
      <c r="DV17" s="624"/>
      <c r="DW17" s="624"/>
      <c r="DX17" s="624"/>
      <c r="DY17" s="624"/>
      <c r="DZ17" s="624"/>
      <c r="EA17" s="624"/>
      <c r="EB17" s="624"/>
      <c r="EC17" s="633"/>
    </row>
    <row r="18" spans="2:133" ht="11.25" customHeight="1" x14ac:dyDescent="0.15">
      <c r="B18" s="620" t="s">
        <v>267</v>
      </c>
      <c r="C18" s="621"/>
      <c r="D18" s="621"/>
      <c r="E18" s="621"/>
      <c r="F18" s="621"/>
      <c r="G18" s="621"/>
      <c r="H18" s="621"/>
      <c r="I18" s="621"/>
      <c r="J18" s="621"/>
      <c r="K18" s="621"/>
      <c r="L18" s="621"/>
      <c r="M18" s="621"/>
      <c r="N18" s="621"/>
      <c r="O18" s="621"/>
      <c r="P18" s="621"/>
      <c r="Q18" s="622"/>
      <c r="R18" s="623">
        <v>5697</v>
      </c>
      <c r="S18" s="624"/>
      <c r="T18" s="624"/>
      <c r="U18" s="624"/>
      <c r="V18" s="624"/>
      <c r="W18" s="624"/>
      <c r="X18" s="624"/>
      <c r="Y18" s="625"/>
      <c r="Z18" s="626">
        <v>0.2</v>
      </c>
      <c r="AA18" s="626"/>
      <c r="AB18" s="626"/>
      <c r="AC18" s="626"/>
      <c r="AD18" s="627">
        <v>5697</v>
      </c>
      <c r="AE18" s="627"/>
      <c r="AF18" s="627"/>
      <c r="AG18" s="627"/>
      <c r="AH18" s="627"/>
      <c r="AI18" s="627"/>
      <c r="AJ18" s="627"/>
      <c r="AK18" s="627"/>
      <c r="AL18" s="628">
        <v>0.2</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129</v>
      </c>
      <c r="BP18" s="626"/>
      <c r="BQ18" s="626"/>
      <c r="BR18" s="626"/>
      <c r="BS18" s="627" t="s">
        <v>238</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138</v>
      </c>
      <c r="CS18" s="624"/>
      <c r="CT18" s="624"/>
      <c r="CU18" s="624"/>
      <c r="CV18" s="624"/>
      <c r="CW18" s="624"/>
      <c r="CX18" s="624"/>
      <c r="CY18" s="625"/>
      <c r="CZ18" s="626" t="s">
        <v>238</v>
      </c>
      <c r="DA18" s="626"/>
      <c r="DB18" s="626"/>
      <c r="DC18" s="626"/>
      <c r="DD18" s="632" t="s">
        <v>129</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15">
      <c r="B19" s="620" t="s">
        <v>270</v>
      </c>
      <c r="C19" s="621"/>
      <c r="D19" s="621"/>
      <c r="E19" s="621"/>
      <c r="F19" s="621"/>
      <c r="G19" s="621"/>
      <c r="H19" s="621"/>
      <c r="I19" s="621"/>
      <c r="J19" s="621"/>
      <c r="K19" s="621"/>
      <c r="L19" s="621"/>
      <c r="M19" s="621"/>
      <c r="N19" s="621"/>
      <c r="O19" s="621"/>
      <c r="P19" s="621"/>
      <c r="Q19" s="622"/>
      <c r="R19" s="623">
        <v>5697</v>
      </c>
      <c r="S19" s="624"/>
      <c r="T19" s="624"/>
      <c r="U19" s="624"/>
      <c r="V19" s="624"/>
      <c r="W19" s="624"/>
      <c r="X19" s="624"/>
      <c r="Y19" s="625"/>
      <c r="Z19" s="626">
        <v>0.2</v>
      </c>
      <c r="AA19" s="626"/>
      <c r="AB19" s="626"/>
      <c r="AC19" s="626"/>
      <c r="AD19" s="627">
        <v>5697</v>
      </c>
      <c r="AE19" s="627"/>
      <c r="AF19" s="627"/>
      <c r="AG19" s="627"/>
      <c r="AH19" s="627"/>
      <c r="AI19" s="627"/>
      <c r="AJ19" s="627"/>
      <c r="AK19" s="627"/>
      <c r="AL19" s="628">
        <v>0.2</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t="s">
        <v>238</v>
      </c>
      <c r="BH19" s="624"/>
      <c r="BI19" s="624"/>
      <c r="BJ19" s="624"/>
      <c r="BK19" s="624"/>
      <c r="BL19" s="624"/>
      <c r="BM19" s="624"/>
      <c r="BN19" s="625"/>
      <c r="BO19" s="626" t="s">
        <v>238</v>
      </c>
      <c r="BP19" s="626"/>
      <c r="BQ19" s="626"/>
      <c r="BR19" s="626"/>
      <c r="BS19" s="627" t="s">
        <v>129</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138</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15">
      <c r="B20" s="636" t="s">
        <v>273</v>
      </c>
      <c r="C20" s="637"/>
      <c r="D20" s="637"/>
      <c r="E20" s="637"/>
      <c r="F20" s="637"/>
      <c r="G20" s="637"/>
      <c r="H20" s="637"/>
      <c r="I20" s="637"/>
      <c r="J20" s="637"/>
      <c r="K20" s="637"/>
      <c r="L20" s="637"/>
      <c r="M20" s="637"/>
      <c r="N20" s="637"/>
      <c r="O20" s="637"/>
      <c r="P20" s="637"/>
      <c r="Q20" s="638"/>
      <c r="R20" s="623" t="s">
        <v>129</v>
      </c>
      <c r="S20" s="624"/>
      <c r="T20" s="624"/>
      <c r="U20" s="624"/>
      <c r="V20" s="624"/>
      <c r="W20" s="624"/>
      <c r="X20" s="624"/>
      <c r="Y20" s="625"/>
      <c r="Z20" s="626" t="s">
        <v>138</v>
      </c>
      <c r="AA20" s="626"/>
      <c r="AB20" s="626"/>
      <c r="AC20" s="626"/>
      <c r="AD20" s="627" t="s">
        <v>138</v>
      </c>
      <c r="AE20" s="627"/>
      <c r="AF20" s="627"/>
      <c r="AG20" s="627"/>
      <c r="AH20" s="627"/>
      <c r="AI20" s="627"/>
      <c r="AJ20" s="627"/>
      <c r="AK20" s="627"/>
      <c r="AL20" s="628" t="s">
        <v>238</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t="s">
        <v>238</v>
      </c>
      <c r="BH20" s="624"/>
      <c r="BI20" s="624"/>
      <c r="BJ20" s="624"/>
      <c r="BK20" s="624"/>
      <c r="BL20" s="624"/>
      <c r="BM20" s="624"/>
      <c r="BN20" s="625"/>
      <c r="BO20" s="626" t="s">
        <v>238</v>
      </c>
      <c r="BP20" s="626"/>
      <c r="BQ20" s="626"/>
      <c r="BR20" s="626"/>
      <c r="BS20" s="627" t="s">
        <v>238</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3660863</v>
      </c>
      <c r="CS20" s="624"/>
      <c r="CT20" s="624"/>
      <c r="CU20" s="624"/>
      <c r="CV20" s="624"/>
      <c r="CW20" s="624"/>
      <c r="CX20" s="624"/>
      <c r="CY20" s="625"/>
      <c r="CZ20" s="626">
        <v>100</v>
      </c>
      <c r="DA20" s="626"/>
      <c r="DB20" s="626"/>
      <c r="DC20" s="626"/>
      <c r="DD20" s="632">
        <v>513258</v>
      </c>
      <c r="DE20" s="624"/>
      <c r="DF20" s="624"/>
      <c r="DG20" s="624"/>
      <c r="DH20" s="624"/>
      <c r="DI20" s="624"/>
      <c r="DJ20" s="624"/>
      <c r="DK20" s="624"/>
      <c r="DL20" s="624"/>
      <c r="DM20" s="624"/>
      <c r="DN20" s="624"/>
      <c r="DO20" s="624"/>
      <c r="DP20" s="625"/>
      <c r="DQ20" s="632">
        <v>2883033</v>
      </c>
      <c r="DR20" s="624"/>
      <c r="DS20" s="624"/>
      <c r="DT20" s="624"/>
      <c r="DU20" s="624"/>
      <c r="DV20" s="624"/>
      <c r="DW20" s="624"/>
      <c r="DX20" s="624"/>
      <c r="DY20" s="624"/>
      <c r="DZ20" s="624"/>
      <c r="EA20" s="624"/>
      <c r="EB20" s="624"/>
      <c r="EC20" s="633"/>
    </row>
    <row r="21" spans="2:133" ht="11.25" customHeight="1" x14ac:dyDescent="0.15">
      <c r="B21" s="620" t="s">
        <v>276</v>
      </c>
      <c r="C21" s="621"/>
      <c r="D21" s="621"/>
      <c r="E21" s="621"/>
      <c r="F21" s="621"/>
      <c r="G21" s="621"/>
      <c r="H21" s="621"/>
      <c r="I21" s="621"/>
      <c r="J21" s="621"/>
      <c r="K21" s="621"/>
      <c r="L21" s="621"/>
      <c r="M21" s="621"/>
      <c r="N21" s="621"/>
      <c r="O21" s="621"/>
      <c r="P21" s="621"/>
      <c r="Q21" s="622"/>
      <c r="R21" s="623">
        <v>1460200</v>
      </c>
      <c r="S21" s="624"/>
      <c r="T21" s="624"/>
      <c r="U21" s="624"/>
      <c r="V21" s="624"/>
      <c r="W21" s="624"/>
      <c r="X21" s="624"/>
      <c r="Y21" s="625"/>
      <c r="Z21" s="626">
        <v>38.5</v>
      </c>
      <c r="AA21" s="626"/>
      <c r="AB21" s="626"/>
      <c r="AC21" s="626"/>
      <c r="AD21" s="627">
        <v>1329877</v>
      </c>
      <c r="AE21" s="627"/>
      <c r="AF21" s="627"/>
      <c r="AG21" s="627"/>
      <c r="AH21" s="627"/>
      <c r="AI21" s="627"/>
      <c r="AJ21" s="627"/>
      <c r="AK21" s="627"/>
      <c r="AL21" s="628">
        <v>51.8</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t="s">
        <v>138</v>
      </c>
      <c r="BH21" s="624"/>
      <c r="BI21" s="624"/>
      <c r="BJ21" s="624"/>
      <c r="BK21" s="624"/>
      <c r="BL21" s="624"/>
      <c r="BM21" s="624"/>
      <c r="BN21" s="625"/>
      <c r="BO21" s="626" t="s">
        <v>129</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278</v>
      </c>
      <c r="C22" s="621"/>
      <c r="D22" s="621"/>
      <c r="E22" s="621"/>
      <c r="F22" s="621"/>
      <c r="G22" s="621"/>
      <c r="H22" s="621"/>
      <c r="I22" s="621"/>
      <c r="J22" s="621"/>
      <c r="K22" s="621"/>
      <c r="L22" s="621"/>
      <c r="M22" s="621"/>
      <c r="N22" s="621"/>
      <c r="O22" s="621"/>
      <c r="P22" s="621"/>
      <c r="Q22" s="622"/>
      <c r="R22" s="623">
        <v>1329877</v>
      </c>
      <c r="S22" s="624"/>
      <c r="T22" s="624"/>
      <c r="U22" s="624"/>
      <c r="V22" s="624"/>
      <c r="W22" s="624"/>
      <c r="X22" s="624"/>
      <c r="Y22" s="625"/>
      <c r="Z22" s="626">
        <v>35.1</v>
      </c>
      <c r="AA22" s="626"/>
      <c r="AB22" s="626"/>
      <c r="AC22" s="626"/>
      <c r="AD22" s="627">
        <v>1329877</v>
      </c>
      <c r="AE22" s="627"/>
      <c r="AF22" s="627"/>
      <c r="AG22" s="627"/>
      <c r="AH22" s="627"/>
      <c r="AI22" s="627"/>
      <c r="AJ22" s="627"/>
      <c r="AK22" s="627"/>
      <c r="AL22" s="628">
        <v>51.8</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129</v>
      </c>
      <c r="BP22" s="626"/>
      <c r="BQ22" s="626"/>
      <c r="BR22" s="626"/>
      <c r="BS22" s="627" t="s">
        <v>238</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281</v>
      </c>
      <c r="C23" s="621"/>
      <c r="D23" s="621"/>
      <c r="E23" s="621"/>
      <c r="F23" s="621"/>
      <c r="G23" s="621"/>
      <c r="H23" s="621"/>
      <c r="I23" s="621"/>
      <c r="J23" s="621"/>
      <c r="K23" s="621"/>
      <c r="L23" s="621"/>
      <c r="M23" s="621"/>
      <c r="N23" s="621"/>
      <c r="O23" s="621"/>
      <c r="P23" s="621"/>
      <c r="Q23" s="622"/>
      <c r="R23" s="623">
        <v>130322</v>
      </c>
      <c r="S23" s="624"/>
      <c r="T23" s="624"/>
      <c r="U23" s="624"/>
      <c r="V23" s="624"/>
      <c r="W23" s="624"/>
      <c r="X23" s="624"/>
      <c r="Y23" s="625"/>
      <c r="Z23" s="626">
        <v>3.4</v>
      </c>
      <c r="AA23" s="626"/>
      <c r="AB23" s="626"/>
      <c r="AC23" s="626"/>
      <c r="AD23" s="627" t="s">
        <v>129</v>
      </c>
      <c r="AE23" s="627"/>
      <c r="AF23" s="627"/>
      <c r="AG23" s="627"/>
      <c r="AH23" s="627"/>
      <c r="AI23" s="627"/>
      <c r="AJ23" s="627"/>
      <c r="AK23" s="627"/>
      <c r="AL23" s="628" t="s">
        <v>138</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138</v>
      </c>
      <c r="BH23" s="624"/>
      <c r="BI23" s="624"/>
      <c r="BJ23" s="624"/>
      <c r="BK23" s="624"/>
      <c r="BL23" s="624"/>
      <c r="BM23" s="624"/>
      <c r="BN23" s="625"/>
      <c r="BO23" s="626" t="s">
        <v>138</v>
      </c>
      <c r="BP23" s="626"/>
      <c r="BQ23" s="626"/>
      <c r="BR23" s="626"/>
      <c r="BS23" s="627" t="s">
        <v>138</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15">
      <c r="B24" s="620" t="s">
        <v>288</v>
      </c>
      <c r="C24" s="621"/>
      <c r="D24" s="621"/>
      <c r="E24" s="621"/>
      <c r="F24" s="621"/>
      <c r="G24" s="621"/>
      <c r="H24" s="621"/>
      <c r="I24" s="621"/>
      <c r="J24" s="621"/>
      <c r="K24" s="621"/>
      <c r="L24" s="621"/>
      <c r="M24" s="621"/>
      <c r="N24" s="621"/>
      <c r="O24" s="621"/>
      <c r="P24" s="621"/>
      <c r="Q24" s="622"/>
      <c r="R24" s="623">
        <v>1</v>
      </c>
      <c r="S24" s="624"/>
      <c r="T24" s="624"/>
      <c r="U24" s="624"/>
      <c r="V24" s="624"/>
      <c r="W24" s="624"/>
      <c r="X24" s="624"/>
      <c r="Y24" s="625"/>
      <c r="Z24" s="626">
        <v>0</v>
      </c>
      <c r="AA24" s="626"/>
      <c r="AB24" s="626"/>
      <c r="AC24" s="626"/>
      <c r="AD24" s="627" t="s">
        <v>238</v>
      </c>
      <c r="AE24" s="627"/>
      <c r="AF24" s="627"/>
      <c r="AG24" s="627"/>
      <c r="AH24" s="627"/>
      <c r="AI24" s="627"/>
      <c r="AJ24" s="627"/>
      <c r="AK24" s="627"/>
      <c r="AL24" s="628" t="s">
        <v>238</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238</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1209427</v>
      </c>
      <c r="CS24" s="613"/>
      <c r="CT24" s="613"/>
      <c r="CU24" s="613"/>
      <c r="CV24" s="613"/>
      <c r="CW24" s="613"/>
      <c r="CX24" s="613"/>
      <c r="CY24" s="614"/>
      <c r="CZ24" s="617">
        <v>33</v>
      </c>
      <c r="DA24" s="618"/>
      <c r="DB24" s="618"/>
      <c r="DC24" s="634"/>
      <c r="DD24" s="655">
        <v>962906</v>
      </c>
      <c r="DE24" s="613"/>
      <c r="DF24" s="613"/>
      <c r="DG24" s="613"/>
      <c r="DH24" s="613"/>
      <c r="DI24" s="613"/>
      <c r="DJ24" s="613"/>
      <c r="DK24" s="614"/>
      <c r="DL24" s="655">
        <v>927589</v>
      </c>
      <c r="DM24" s="613"/>
      <c r="DN24" s="613"/>
      <c r="DO24" s="613"/>
      <c r="DP24" s="613"/>
      <c r="DQ24" s="613"/>
      <c r="DR24" s="613"/>
      <c r="DS24" s="613"/>
      <c r="DT24" s="613"/>
      <c r="DU24" s="613"/>
      <c r="DV24" s="614"/>
      <c r="DW24" s="617">
        <v>36.200000000000003</v>
      </c>
      <c r="DX24" s="618"/>
      <c r="DY24" s="618"/>
      <c r="DZ24" s="618"/>
      <c r="EA24" s="618"/>
      <c r="EB24" s="618"/>
      <c r="EC24" s="619"/>
    </row>
    <row r="25" spans="2:133" ht="11.25" customHeight="1" x14ac:dyDescent="0.15">
      <c r="B25" s="620" t="s">
        <v>291</v>
      </c>
      <c r="C25" s="621"/>
      <c r="D25" s="621"/>
      <c r="E25" s="621"/>
      <c r="F25" s="621"/>
      <c r="G25" s="621"/>
      <c r="H25" s="621"/>
      <c r="I25" s="621"/>
      <c r="J25" s="621"/>
      <c r="K25" s="621"/>
      <c r="L25" s="621"/>
      <c r="M25" s="621"/>
      <c r="N25" s="621"/>
      <c r="O25" s="621"/>
      <c r="P25" s="621"/>
      <c r="Q25" s="622"/>
      <c r="R25" s="623">
        <v>2690808</v>
      </c>
      <c r="S25" s="624"/>
      <c r="T25" s="624"/>
      <c r="U25" s="624"/>
      <c r="V25" s="624"/>
      <c r="W25" s="624"/>
      <c r="X25" s="624"/>
      <c r="Y25" s="625"/>
      <c r="Z25" s="626">
        <v>71</v>
      </c>
      <c r="AA25" s="626"/>
      <c r="AB25" s="626"/>
      <c r="AC25" s="626"/>
      <c r="AD25" s="627">
        <v>2560485</v>
      </c>
      <c r="AE25" s="627"/>
      <c r="AF25" s="627"/>
      <c r="AG25" s="627"/>
      <c r="AH25" s="627"/>
      <c r="AI25" s="627"/>
      <c r="AJ25" s="627"/>
      <c r="AK25" s="627"/>
      <c r="AL25" s="628">
        <v>99.8</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138</v>
      </c>
      <c r="BH25" s="624"/>
      <c r="BI25" s="624"/>
      <c r="BJ25" s="624"/>
      <c r="BK25" s="624"/>
      <c r="BL25" s="624"/>
      <c r="BM25" s="624"/>
      <c r="BN25" s="625"/>
      <c r="BO25" s="626" t="s">
        <v>138</v>
      </c>
      <c r="BP25" s="626"/>
      <c r="BQ25" s="626"/>
      <c r="BR25" s="626"/>
      <c r="BS25" s="627" t="s">
        <v>138</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631401</v>
      </c>
      <c r="CS25" s="656"/>
      <c r="CT25" s="656"/>
      <c r="CU25" s="656"/>
      <c r="CV25" s="656"/>
      <c r="CW25" s="656"/>
      <c r="CX25" s="656"/>
      <c r="CY25" s="657"/>
      <c r="CZ25" s="628">
        <v>17.2</v>
      </c>
      <c r="DA25" s="653"/>
      <c r="DB25" s="653"/>
      <c r="DC25" s="658"/>
      <c r="DD25" s="632">
        <v>575700</v>
      </c>
      <c r="DE25" s="656"/>
      <c r="DF25" s="656"/>
      <c r="DG25" s="656"/>
      <c r="DH25" s="656"/>
      <c r="DI25" s="656"/>
      <c r="DJ25" s="656"/>
      <c r="DK25" s="657"/>
      <c r="DL25" s="632">
        <v>548001</v>
      </c>
      <c r="DM25" s="656"/>
      <c r="DN25" s="656"/>
      <c r="DO25" s="656"/>
      <c r="DP25" s="656"/>
      <c r="DQ25" s="656"/>
      <c r="DR25" s="656"/>
      <c r="DS25" s="656"/>
      <c r="DT25" s="656"/>
      <c r="DU25" s="656"/>
      <c r="DV25" s="657"/>
      <c r="DW25" s="628">
        <v>21.4</v>
      </c>
      <c r="DX25" s="653"/>
      <c r="DY25" s="653"/>
      <c r="DZ25" s="653"/>
      <c r="EA25" s="653"/>
      <c r="EB25" s="653"/>
      <c r="EC25" s="654"/>
    </row>
    <row r="26" spans="2:133" ht="11.25" customHeight="1" x14ac:dyDescent="0.15">
      <c r="B26" s="620" t="s">
        <v>294</v>
      </c>
      <c r="C26" s="621"/>
      <c r="D26" s="621"/>
      <c r="E26" s="621"/>
      <c r="F26" s="621"/>
      <c r="G26" s="621"/>
      <c r="H26" s="621"/>
      <c r="I26" s="621"/>
      <c r="J26" s="621"/>
      <c r="K26" s="621"/>
      <c r="L26" s="621"/>
      <c r="M26" s="621"/>
      <c r="N26" s="621"/>
      <c r="O26" s="621"/>
      <c r="P26" s="621"/>
      <c r="Q26" s="622"/>
      <c r="R26" s="623" t="s">
        <v>138</v>
      </c>
      <c r="S26" s="624"/>
      <c r="T26" s="624"/>
      <c r="U26" s="624"/>
      <c r="V26" s="624"/>
      <c r="W26" s="624"/>
      <c r="X26" s="624"/>
      <c r="Y26" s="625"/>
      <c r="Z26" s="626" t="s">
        <v>138</v>
      </c>
      <c r="AA26" s="626"/>
      <c r="AB26" s="626"/>
      <c r="AC26" s="626"/>
      <c r="AD26" s="627" t="s">
        <v>138</v>
      </c>
      <c r="AE26" s="627"/>
      <c r="AF26" s="627"/>
      <c r="AG26" s="627"/>
      <c r="AH26" s="627"/>
      <c r="AI26" s="627"/>
      <c r="AJ26" s="627"/>
      <c r="AK26" s="627"/>
      <c r="AL26" s="628" t="s">
        <v>238</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138</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268635</v>
      </c>
      <c r="CS26" s="624"/>
      <c r="CT26" s="624"/>
      <c r="CU26" s="624"/>
      <c r="CV26" s="624"/>
      <c r="CW26" s="624"/>
      <c r="CX26" s="624"/>
      <c r="CY26" s="625"/>
      <c r="CZ26" s="628">
        <v>7.3</v>
      </c>
      <c r="DA26" s="653"/>
      <c r="DB26" s="653"/>
      <c r="DC26" s="658"/>
      <c r="DD26" s="632">
        <v>239656</v>
      </c>
      <c r="DE26" s="624"/>
      <c r="DF26" s="624"/>
      <c r="DG26" s="624"/>
      <c r="DH26" s="624"/>
      <c r="DI26" s="624"/>
      <c r="DJ26" s="624"/>
      <c r="DK26" s="625"/>
      <c r="DL26" s="632" t="s">
        <v>129</v>
      </c>
      <c r="DM26" s="624"/>
      <c r="DN26" s="624"/>
      <c r="DO26" s="624"/>
      <c r="DP26" s="624"/>
      <c r="DQ26" s="624"/>
      <c r="DR26" s="624"/>
      <c r="DS26" s="624"/>
      <c r="DT26" s="624"/>
      <c r="DU26" s="624"/>
      <c r="DV26" s="625"/>
      <c r="DW26" s="628" t="s">
        <v>238</v>
      </c>
      <c r="DX26" s="653"/>
      <c r="DY26" s="653"/>
      <c r="DZ26" s="653"/>
      <c r="EA26" s="653"/>
      <c r="EB26" s="653"/>
      <c r="EC26" s="654"/>
    </row>
    <row r="27" spans="2:133" ht="11.25" customHeight="1" x14ac:dyDescent="0.15">
      <c r="B27" s="620" t="s">
        <v>297</v>
      </c>
      <c r="C27" s="621"/>
      <c r="D27" s="621"/>
      <c r="E27" s="621"/>
      <c r="F27" s="621"/>
      <c r="G27" s="621"/>
      <c r="H27" s="621"/>
      <c r="I27" s="621"/>
      <c r="J27" s="621"/>
      <c r="K27" s="621"/>
      <c r="L27" s="621"/>
      <c r="M27" s="621"/>
      <c r="N27" s="621"/>
      <c r="O27" s="621"/>
      <c r="P27" s="621"/>
      <c r="Q27" s="622"/>
      <c r="R27" s="623">
        <v>7655</v>
      </c>
      <c r="S27" s="624"/>
      <c r="T27" s="624"/>
      <c r="U27" s="624"/>
      <c r="V27" s="624"/>
      <c r="W27" s="624"/>
      <c r="X27" s="624"/>
      <c r="Y27" s="625"/>
      <c r="Z27" s="626">
        <v>0.2</v>
      </c>
      <c r="AA27" s="626"/>
      <c r="AB27" s="626"/>
      <c r="AC27" s="626"/>
      <c r="AD27" s="627" t="s">
        <v>138</v>
      </c>
      <c r="AE27" s="627"/>
      <c r="AF27" s="627"/>
      <c r="AG27" s="627"/>
      <c r="AH27" s="627"/>
      <c r="AI27" s="627"/>
      <c r="AJ27" s="627"/>
      <c r="AK27" s="627"/>
      <c r="AL27" s="628" t="s">
        <v>129</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1065934</v>
      </c>
      <c r="BH27" s="624"/>
      <c r="BI27" s="624"/>
      <c r="BJ27" s="624"/>
      <c r="BK27" s="624"/>
      <c r="BL27" s="624"/>
      <c r="BM27" s="624"/>
      <c r="BN27" s="625"/>
      <c r="BO27" s="626">
        <v>100</v>
      </c>
      <c r="BP27" s="626"/>
      <c r="BQ27" s="626"/>
      <c r="BR27" s="626"/>
      <c r="BS27" s="627">
        <v>3762</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286532</v>
      </c>
      <c r="CS27" s="656"/>
      <c r="CT27" s="656"/>
      <c r="CU27" s="656"/>
      <c r="CV27" s="656"/>
      <c r="CW27" s="656"/>
      <c r="CX27" s="656"/>
      <c r="CY27" s="657"/>
      <c r="CZ27" s="628">
        <v>7.8</v>
      </c>
      <c r="DA27" s="653"/>
      <c r="DB27" s="653"/>
      <c r="DC27" s="658"/>
      <c r="DD27" s="632">
        <v>95712</v>
      </c>
      <c r="DE27" s="656"/>
      <c r="DF27" s="656"/>
      <c r="DG27" s="656"/>
      <c r="DH27" s="656"/>
      <c r="DI27" s="656"/>
      <c r="DJ27" s="656"/>
      <c r="DK27" s="657"/>
      <c r="DL27" s="632">
        <v>88094</v>
      </c>
      <c r="DM27" s="656"/>
      <c r="DN27" s="656"/>
      <c r="DO27" s="656"/>
      <c r="DP27" s="656"/>
      <c r="DQ27" s="656"/>
      <c r="DR27" s="656"/>
      <c r="DS27" s="656"/>
      <c r="DT27" s="656"/>
      <c r="DU27" s="656"/>
      <c r="DV27" s="657"/>
      <c r="DW27" s="628">
        <v>3.4</v>
      </c>
      <c r="DX27" s="653"/>
      <c r="DY27" s="653"/>
      <c r="DZ27" s="653"/>
      <c r="EA27" s="653"/>
      <c r="EB27" s="653"/>
      <c r="EC27" s="654"/>
    </row>
    <row r="28" spans="2:133" ht="11.25" customHeight="1" x14ac:dyDescent="0.15">
      <c r="B28" s="620" t="s">
        <v>300</v>
      </c>
      <c r="C28" s="621"/>
      <c r="D28" s="621"/>
      <c r="E28" s="621"/>
      <c r="F28" s="621"/>
      <c r="G28" s="621"/>
      <c r="H28" s="621"/>
      <c r="I28" s="621"/>
      <c r="J28" s="621"/>
      <c r="K28" s="621"/>
      <c r="L28" s="621"/>
      <c r="M28" s="621"/>
      <c r="N28" s="621"/>
      <c r="O28" s="621"/>
      <c r="P28" s="621"/>
      <c r="Q28" s="622"/>
      <c r="R28" s="623">
        <v>12292</v>
      </c>
      <c r="S28" s="624"/>
      <c r="T28" s="624"/>
      <c r="U28" s="624"/>
      <c r="V28" s="624"/>
      <c r="W28" s="624"/>
      <c r="X28" s="624"/>
      <c r="Y28" s="625"/>
      <c r="Z28" s="626">
        <v>0.3</v>
      </c>
      <c r="AA28" s="626"/>
      <c r="AB28" s="626"/>
      <c r="AC28" s="626"/>
      <c r="AD28" s="627">
        <v>333</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291494</v>
      </c>
      <c r="CS28" s="624"/>
      <c r="CT28" s="624"/>
      <c r="CU28" s="624"/>
      <c r="CV28" s="624"/>
      <c r="CW28" s="624"/>
      <c r="CX28" s="624"/>
      <c r="CY28" s="625"/>
      <c r="CZ28" s="628">
        <v>8</v>
      </c>
      <c r="DA28" s="653"/>
      <c r="DB28" s="653"/>
      <c r="DC28" s="658"/>
      <c r="DD28" s="632">
        <v>291494</v>
      </c>
      <c r="DE28" s="624"/>
      <c r="DF28" s="624"/>
      <c r="DG28" s="624"/>
      <c r="DH28" s="624"/>
      <c r="DI28" s="624"/>
      <c r="DJ28" s="624"/>
      <c r="DK28" s="625"/>
      <c r="DL28" s="632">
        <v>291494</v>
      </c>
      <c r="DM28" s="624"/>
      <c r="DN28" s="624"/>
      <c r="DO28" s="624"/>
      <c r="DP28" s="624"/>
      <c r="DQ28" s="624"/>
      <c r="DR28" s="624"/>
      <c r="DS28" s="624"/>
      <c r="DT28" s="624"/>
      <c r="DU28" s="624"/>
      <c r="DV28" s="625"/>
      <c r="DW28" s="628">
        <v>11.4</v>
      </c>
      <c r="DX28" s="653"/>
      <c r="DY28" s="653"/>
      <c r="DZ28" s="653"/>
      <c r="EA28" s="653"/>
      <c r="EB28" s="653"/>
      <c r="EC28" s="654"/>
    </row>
    <row r="29" spans="2:133" ht="11.25" customHeight="1" x14ac:dyDescent="0.15">
      <c r="B29" s="620" t="s">
        <v>302</v>
      </c>
      <c r="C29" s="621"/>
      <c r="D29" s="621"/>
      <c r="E29" s="621"/>
      <c r="F29" s="621"/>
      <c r="G29" s="621"/>
      <c r="H29" s="621"/>
      <c r="I29" s="621"/>
      <c r="J29" s="621"/>
      <c r="K29" s="621"/>
      <c r="L29" s="621"/>
      <c r="M29" s="621"/>
      <c r="N29" s="621"/>
      <c r="O29" s="621"/>
      <c r="P29" s="621"/>
      <c r="Q29" s="622"/>
      <c r="R29" s="623">
        <v>2564</v>
      </c>
      <c r="S29" s="624"/>
      <c r="T29" s="624"/>
      <c r="U29" s="624"/>
      <c r="V29" s="624"/>
      <c r="W29" s="624"/>
      <c r="X29" s="624"/>
      <c r="Y29" s="625"/>
      <c r="Z29" s="626">
        <v>0.1</v>
      </c>
      <c r="AA29" s="626"/>
      <c r="AB29" s="626"/>
      <c r="AC29" s="626"/>
      <c r="AD29" s="627" t="s">
        <v>138</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304</v>
      </c>
      <c r="CG29" s="621"/>
      <c r="CH29" s="621"/>
      <c r="CI29" s="621"/>
      <c r="CJ29" s="621"/>
      <c r="CK29" s="621"/>
      <c r="CL29" s="621"/>
      <c r="CM29" s="621"/>
      <c r="CN29" s="621"/>
      <c r="CO29" s="621"/>
      <c r="CP29" s="621"/>
      <c r="CQ29" s="622"/>
      <c r="CR29" s="623">
        <v>291494</v>
      </c>
      <c r="CS29" s="656"/>
      <c r="CT29" s="656"/>
      <c r="CU29" s="656"/>
      <c r="CV29" s="656"/>
      <c r="CW29" s="656"/>
      <c r="CX29" s="656"/>
      <c r="CY29" s="657"/>
      <c r="CZ29" s="628">
        <v>8</v>
      </c>
      <c r="DA29" s="653"/>
      <c r="DB29" s="653"/>
      <c r="DC29" s="658"/>
      <c r="DD29" s="632">
        <v>291494</v>
      </c>
      <c r="DE29" s="656"/>
      <c r="DF29" s="656"/>
      <c r="DG29" s="656"/>
      <c r="DH29" s="656"/>
      <c r="DI29" s="656"/>
      <c r="DJ29" s="656"/>
      <c r="DK29" s="657"/>
      <c r="DL29" s="632">
        <v>291494</v>
      </c>
      <c r="DM29" s="656"/>
      <c r="DN29" s="656"/>
      <c r="DO29" s="656"/>
      <c r="DP29" s="656"/>
      <c r="DQ29" s="656"/>
      <c r="DR29" s="656"/>
      <c r="DS29" s="656"/>
      <c r="DT29" s="656"/>
      <c r="DU29" s="656"/>
      <c r="DV29" s="657"/>
      <c r="DW29" s="628">
        <v>11.4</v>
      </c>
      <c r="DX29" s="653"/>
      <c r="DY29" s="653"/>
      <c r="DZ29" s="653"/>
      <c r="EA29" s="653"/>
      <c r="EB29" s="653"/>
      <c r="EC29" s="654"/>
    </row>
    <row r="30" spans="2:133" ht="11.25" customHeight="1" x14ac:dyDescent="0.15">
      <c r="B30" s="620" t="s">
        <v>305</v>
      </c>
      <c r="C30" s="621"/>
      <c r="D30" s="621"/>
      <c r="E30" s="621"/>
      <c r="F30" s="621"/>
      <c r="G30" s="621"/>
      <c r="H30" s="621"/>
      <c r="I30" s="621"/>
      <c r="J30" s="621"/>
      <c r="K30" s="621"/>
      <c r="L30" s="621"/>
      <c r="M30" s="621"/>
      <c r="N30" s="621"/>
      <c r="O30" s="621"/>
      <c r="P30" s="621"/>
      <c r="Q30" s="622"/>
      <c r="R30" s="623">
        <v>385048</v>
      </c>
      <c r="S30" s="624"/>
      <c r="T30" s="624"/>
      <c r="U30" s="624"/>
      <c r="V30" s="624"/>
      <c r="W30" s="624"/>
      <c r="X30" s="624"/>
      <c r="Y30" s="625"/>
      <c r="Z30" s="626">
        <v>10.199999999999999</v>
      </c>
      <c r="AA30" s="626"/>
      <c r="AB30" s="626"/>
      <c r="AC30" s="626"/>
      <c r="AD30" s="627" t="s">
        <v>238</v>
      </c>
      <c r="AE30" s="627"/>
      <c r="AF30" s="627"/>
      <c r="AG30" s="627"/>
      <c r="AH30" s="627"/>
      <c r="AI30" s="627"/>
      <c r="AJ30" s="627"/>
      <c r="AK30" s="627"/>
      <c r="AL30" s="628" t="s">
        <v>129</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287213</v>
      </c>
      <c r="CS30" s="624"/>
      <c r="CT30" s="624"/>
      <c r="CU30" s="624"/>
      <c r="CV30" s="624"/>
      <c r="CW30" s="624"/>
      <c r="CX30" s="624"/>
      <c r="CY30" s="625"/>
      <c r="CZ30" s="628">
        <v>7.8</v>
      </c>
      <c r="DA30" s="653"/>
      <c r="DB30" s="653"/>
      <c r="DC30" s="658"/>
      <c r="DD30" s="632">
        <v>287213</v>
      </c>
      <c r="DE30" s="624"/>
      <c r="DF30" s="624"/>
      <c r="DG30" s="624"/>
      <c r="DH30" s="624"/>
      <c r="DI30" s="624"/>
      <c r="DJ30" s="624"/>
      <c r="DK30" s="625"/>
      <c r="DL30" s="632">
        <v>287213</v>
      </c>
      <c r="DM30" s="624"/>
      <c r="DN30" s="624"/>
      <c r="DO30" s="624"/>
      <c r="DP30" s="624"/>
      <c r="DQ30" s="624"/>
      <c r="DR30" s="624"/>
      <c r="DS30" s="624"/>
      <c r="DT30" s="624"/>
      <c r="DU30" s="624"/>
      <c r="DV30" s="625"/>
      <c r="DW30" s="628">
        <v>11.2</v>
      </c>
      <c r="DX30" s="653"/>
      <c r="DY30" s="653"/>
      <c r="DZ30" s="653"/>
      <c r="EA30" s="653"/>
      <c r="EB30" s="653"/>
      <c r="EC30" s="654"/>
    </row>
    <row r="31" spans="2:133" ht="11.25" customHeight="1" x14ac:dyDescent="0.15">
      <c r="B31" s="636" t="s">
        <v>309</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138</v>
      </c>
      <c r="AA31" s="626"/>
      <c r="AB31" s="626"/>
      <c r="AC31" s="626"/>
      <c r="AD31" s="627" t="s">
        <v>138</v>
      </c>
      <c r="AE31" s="627"/>
      <c r="AF31" s="627"/>
      <c r="AG31" s="627"/>
      <c r="AH31" s="627"/>
      <c r="AI31" s="627"/>
      <c r="AJ31" s="627"/>
      <c r="AK31" s="627"/>
      <c r="AL31" s="628" t="s">
        <v>129</v>
      </c>
      <c r="AM31" s="629"/>
      <c r="AN31" s="629"/>
      <c r="AO31" s="630"/>
      <c r="AP31" s="671" t="s">
        <v>310</v>
      </c>
      <c r="AQ31" s="672"/>
      <c r="AR31" s="672"/>
      <c r="AS31" s="672"/>
      <c r="AT31" s="677" t="s">
        <v>311</v>
      </c>
      <c r="AU31" s="214"/>
      <c r="AV31" s="214"/>
      <c r="AW31" s="214"/>
      <c r="AX31" s="609" t="s">
        <v>187</v>
      </c>
      <c r="AY31" s="610"/>
      <c r="AZ31" s="610"/>
      <c r="BA31" s="610"/>
      <c r="BB31" s="610"/>
      <c r="BC31" s="610"/>
      <c r="BD31" s="610"/>
      <c r="BE31" s="610"/>
      <c r="BF31" s="611"/>
      <c r="BG31" s="670">
        <v>99.8</v>
      </c>
      <c r="BH31" s="667"/>
      <c r="BI31" s="667"/>
      <c r="BJ31" s="667"/>
      <c r="BK31" s="667"/>
      <c r="BL31" s="667"/>
      <c r="BM31" s="618">
        <v>99.5</v>
      </c>
      <c r="BN31" s="667"/>
      <c r="BO31" s="667"/>
      <c r="BP31" s="667"/>
      <c r="BQ31" s="668"/>
      <c r="BR31" s="670">
        <v>99.6</v>
      </c>
      <c r="BS31" s="667"/>
      <c r="BT31" s="667"/>
      <c r="BU31" s="667"/>
      <c r="BV31" s="667"/>
      <c r="BW31" s="667"/>
      <c r="BX31" s="618">
        <v>99</v>
      </c>
      <c r="BY31" s="667"/>
      <c r="BZ31" s="667"/>
      <c r="CA31" s="667"/>
      <c r="CB31" s="668"/>
      <c r="CD31" s="663"/>
      <c r="CE31" s="664"/>
      <c r="CF31" s="620" t="s">
        <v>312</v>
      </c>
      <c r="CG31" s="621"/>
      <c r="CH31" s="621"/>
      <c r="CI31" s="621"/>
      <c r="CJ31" s="621"/>
      <c r="CK31" s="621"/>
      <c r="CL31" s="621"/>
      <c r="CM31" s="621"/>
      <c r="CN31" s="621"/>
      <c r="CO31" s="621"/>
      <c r="CP31" s="621"/>
      <c r="CQ31" s="622"/>
      <c r="CR31" s="623">
        <v>4281</v>
      </c>
      <c r="CS31" s="656"/>
      <c r="CT31" s="656"/>
      <c r="CU31" s="656"/>
      <c r="CV31" s="656"/>
      <c r="CW31" s="656"/>
      <c r="CX31" s="656"/>
      <c r="CY31" s="657"/>
      <c r="CZ31" s="628">
        <v>0.1</v>
      </c>
      <c r="DA31" s="653"/>
      <c r="DB31" s="653"/>
      <c r="DC31" s="658"/>
      <c r="DD31" s="632">
        <v>4281</v>
      </c>
      <c r="DE31" s="656"/>
      <c r="DF31" s="656"/>
      <c r="DG31" s="656"/>
      <c r="DH31" s="656"/>
      <c r="DI31" s="656"/>
      <c r="DJ31" s="656"/>
      <c r="DK31" s="657"/>
      <c r="DL31" s="632">
        <v>4281</v>
      </c>
      <c r="DM31" s="656"/>
      <c r="DN31" s="656"/>
      <c r="DO31" s="656"/>
      <c r="DP31" s="656"/>
      <c r="DQ31" s="656"/>
      <c r="DR31" s="656"/>
      <c r="DS31" s="656"/>
      <c r="DT31" s="656"/>
      <c r="DU31" s="656"/>
      <c r="DV31" s="657"/>
      <c r="DW31" s="628">
        <v>0.2</v>
      </c>
      <c r="DX31" s="653"/>
      <c r="DY31" s="653"/>
      <c r="DZ31" s="653"/>
      <c r="EA31" s="653"/>
      <c r="EB31" s="653"/>
      <c r="EC31" s="654"/>
    </row>
    <row r="32" spans="2:133" ht="11.25" customHeight="1" x14ac:dyDescent="0.15">
      <c r="B32" s="620" t="s">
        <v>313</v>
      </c>
      <c r="C32" s="621"/>
      <c r="D32" s="621"/>
      <c r="E32" s="621"/>
      <c r="F32" s="621"/>
      <c r="G32" s="621"/>
      <c r="H32" s="621"/>
      <c r="I32" s="621"/>
      <c r="J32" s="621"/>
      <c r="K32" s="621"/>
      <c r="L32" s="621"/>
      <c r="M32" s="621"/>
      <c r="N32" s="621"/>
      <c r="O32" s="621"/>
      <c r="P32" s="621"/>
      <c r="Q32" s="622"/>
      <c r="R32" s="623">
        <v>125789</v>
      </c>
      <c r="S32" s="624"/>
      <c r="T32" s="624"/>
      <c r="U32" s="624"/>
      <c r="V32" s="624"/>
      <c r="W32" s="624"/>
      <c r="X32" s="624"/>
      <c r="Y32" s="625"/>
      <c r="Z32" s="626">
        <v>3.3</v>
      </c>
      <c r="AA32" s="626"/>
      <c r="AB32" s="626"/>
      <c r="AC32" s="626"/>
      <c r="AD32" s="627" t="s">
        <v>238</v>
      </c>
      <c r="AE32" s="627"/>
      <c r="AF32" s="627"/>
      <c r="AG32" s="627"/>
      <c r="AH32" s="627"/>
      <c r="AI32" s="627"/>
      <c r="AJ32" s="627"/>
      <c r="AK32" s="627"/>
      <c r="AL32" s="628" t="s">
        <v>138</v>
      </c>
      <c r="AM32" s="629"/>
      <c r="AN32" s="629"/>
      <c r="AO32" s="630"/>
      <c r="AP32" s="673"/>
      <c r="AQ32" s="674"/>
      <c r="AR32" s="674"/>
      <c r="AS32" s="674"/>
      <c r="AT32" s="678"/>
      <c r="AU32" s="210" t="s">
        <v>314</v>
      </c>
      <c r="AX32" s="620" t="s">
        <v>315</v>
      </c>
      <c r="AY32" s="621"/>
      <c r="AZ32" s="621"/>
      <c r="BA32" s="621"/>
      <c r="BB32" s="621"/>
      <c r="BC32" s="621"/>
      <c r="BD32" s="621"/>
      <c r="BE32" s="621"/>
      <c r="BF32" s="622"/>
      <c r="BG32" s="680">
        <v>99.7</v>
      </c>
      <c r="BH32" s="656"/>
      <c r="BI32" s="656"/>
      <c r="BJ32" s="656"/>
      <c r="BK32" s="656"/>
      <c r="BL32" s="656"/>
      <c r="BM32" s="629">
        <v>99</v>
      </c>
      <c r="BN32" s="656"/>
      <c r="BO32" s="656"/>
      <c r="BP32" s="656"/>
      <c r="BQ32" s="669"/>
      <c r="BR32" s="680">
        <v>99.5</v>
      </c>
      <c r="BS32" s="656"/>
      <c r="BT32" s="656"/>
      <c r="BU32" s="656"/>
      <c r="BV32" s="656"/>
      <c r="BW32" s="656"/>
      <c r="BX32" s="629">
        <v>99</v>
      </c>
      <c r="BY32" s="656"/>
      <c r="BZ32" s="656"/>
      <c r="CA32" s="656"/>
      <c r="CB32" s="669"/>
      <c r="CD32" s="665"/>
      <c r="CE32" s="666"/>
      <c r="CF32" s="620" t="s">
        <v>316</v>
      </c>
      <c r="CG32" s="621"/>
      <c r="CH32" s="621"/>
      <c r="CI32" s="621"/>
      <c r="CJ32" s="621"/>
      <c r="CK32" s="621"/>
      <c r="CL32" s="621"/>
      <c r="CM32" s="621"/>
      <c r="CN32" s="621"/>
      <c r="CO32" s="621"/>
      <c r="CP32" s="621"/>
      <c r="CQ32" s="622"/>
      <c r="CR32" s="623" t="s">
        <v>138</v>
      </c>
      <c r="CS32" s="624"/>
      <c r="CT32" s="624"/>
      <c r="CU32" s="624"/>
      <c r="CV32" s="624"/>
      <c r="CW32" s="624"/>
      <c r="CX32" s="624"/>
      <c r="CY32" s="625"/>
      <c r="CZ32" s="628" t="s">
        <v>138</v>
      </c>
      <c r="DA32" s="653"/>
      <c r="DB32" s="653"/>
      <c r="DC32" s="658"/>
      <c r="DD32" s="632" t="s">
        <v>138</v>
      </c>
      <c r="DE32" s="624"/>
      <c r="DF32" s="624"/>
      <c r="DG32" s="624"/>
      <c r="DH32" s="624"/>
      <c r="DI32" s="624"/>
      <c r="DJ32" s="624"/>
      <c r="DK32" s="625"/>
      <c r="DL32" s="632" t="s">
        <v>129</v>
      </c>
      <c r="DM32" s="624"/>
      <c r="DN32" s="624"/>
      <c r="DO32" s="624"/>
      <c r="DP32" s="624"/>
      <c r="DQ32" s="624"/>
      <c r="DR32" s="624"/>
      <c r="DS32" s="624"/>
      <c r="DT32" s="624"/>
      <c r="DU32" s="624"/>
      <c r="DV32" s="625"/>
      <c r="DW32" s="628" t="s">
        <v>138</v>
      </c>
      <c r="DX32" s="653"/>
      <c r="DY32" s="653"/>
      <c r="DZ32" s="653"/>
      <c r="EA32" s="653"/>
      <c r="EB32" s="653"/>
      <c r="EC32" s="654"/>
    </row>
    <row r="33" spans="2:133" ht="11.25" customHeight="1" x14ac:dyDescent="0.15">
      <c r="B33" s="620" t="s">
        <v>317</v>
      </c>
      <c r="C33" s="621"/>
      <c r="D33" s="621"/>
      <c r="E33" s="621"/>
      <c r="F33" s="621"/>
      <c r="G33" s="621"/>
      <c r="H33" s="621"/>
      <c r="I33" s="621"/>
      <c r="J33" s="621"/>
      <c r="K33" s="621"/>
      <c r="L33" s="621"/>
      <c r="M33" s="621"/>
      <c r="N33" s="621"/>
      <c r="O33" s="621"/>
      <c r="P33" s="621"/>
      <c r="Q33" s="622"/>
      <c r="R33" s="623">
        <v>5476</v>
      </c>
      <c r="S33" s="624"/>
      <c r="T33" s="624"/>
      <c r="U33" s="624"/>
      <c r="V33" s="624"/>
      <c r="W33" s="624"/>
      <c r="X33" s="624"/>
      <c r="Y33" s="625"/>
      <c r="Z33" s="626">
        <v>0.1</v>
      </c>
      <c r="AA33" s="626"/>
      <c r="AB33" s="626"/>
      <c r="AC33" s="626"/>
      <c r="AD33" s="627">
        <v>914</v>
      </c>
      <c r="AE33" s="627"/>
      <c r="AF33" s="627"/>
      <c r="AG33" s="627"/>
      <c r="AH33" s="627"/>
      <c r="AI33" s="627"/>
      <c r="AJ33" s="627"/>
      <c r="AK33" s="627"/>
      <c r="AL33" s="628">
        <v>0</v>
      </c>
      <c r="AM33" s="629"/>
      <c r="AN33" s="629"/>
      <c r="AO33" s="630"/>
      <c r="AP33" s="675"/>
      <c r="AQ33" s="676"/>
      <c r="AR33" s="676"/>
      <c r="AS33" s="676"/>
      <c r="AT33" s="679"/>
      <c r="AU33" s="215"/>
      <c r="AV33" s="215"/>
      <c r="AW33" s="215"/>
      <c r="AX33" s="644" t="s">
        <v>318</v>
      </c>
      <c r="AY33" s="645"/>
      <c r="AZ33" s="645"/>
      <c r="BA33" s="645"/>
      <c r="BB33" s="645"/>
      <c r="BC33" s="645"/>
      <c r="BD33" s="645"/>
      <c r="BE33" s="645"/>
      <c r="BF33" s="646"/>
      <c r="BG33" s="681">
        <v>99.9</v>
      </c>
      <c r="BH33" s="682"/>
      <c r="BI33" s="682"/>
      <c r="BJ33" s="682"/>
      <c r="BK33" s="682"/>
      <c r="BL33" s="682"/>
      <c r="BM33" s="683">
        <v>99.6</v>
      </c>
      <c r="BN33" s="682"/>
      <c r="BO33" s="682"/>
      <c r="BP33" s="682"/>
      <c r="BQ33" s="684"/>
      <c r="BR33" s="681">
        <v>99.7</v>
      </c>
      <c r="BS33" s="682"/>
      <c r="BT33" s="682"/>
      <c r="BU33" s="682"/>
      <c r="BV33" s="682"/>
      <c r="BW33" s="682"/>
      <c r="BX33" s="683">
        <v>99</v>
      </c>
      <c r="BY33" s="682"/>
      <c r="BZ33" s="682"/>
      <c r="CA33" s="682"/>
      <c r="CB33" s="684"/>
      <c r="CD33" s="620" t="s">
        <v>319</v>
      </c>
      <c r="CE33" s="621"/>
      <c r="CF33" s="621"/>
      <c r="CG33" s="621"/>
      <c r="CH33" s="621"/>
      <c r="CI33" s="621"/>
      <c r="CJ33" s="621"/>
      <c r="CK33" s="621"/>
      <c r="CL33" s="621"/>
      <c r="CM33" s="621"/>
      <c r="CN33" s="621"/>
      <c r="CO33" s="621"/>
      <c r="CP33" s="621"/>
      <c r="CQ33" s="622"/>
      <c r="CR33" s="623">
        <v>1934812</v>
      </c>
      <c r="CS33" s="656"/>
      <c r="CT33" s="656"/>
      <c r="CU33" s="656"/>
      <c r="CV33" s="656"/>
      <c r="CW33" s="656"/>
      <c r="CX33" s="656"/>
      <c r="CY33" s="657"/>
      <c r="CZ33" s="628">
        <v>52.9</v>
      </c>
      <c r="DA33" s="653"/>
      <c r="DB33" s="653"/>
      <c r="DC33" s="658"/>
      <c r="DD33" s="632">
        <v>1764996</v>
      </c>
      <c r="DE33" s="656"/>
      <c r="DF33" s="656"/>
      <c r="DG33" s="656"/>
      <c r="DH33" s="656"/>
      <c r="DI33" s="656"/>
      <c r="DJ33" s="656"/>
      <c r="DK33" s="657"/>
      <c r="DL33" s="632">
        <v>1040731</v>
      </c>
      <c r="DM33" s="656"/>
      <c r="DN33" s="656"/>
      <c r="DO33" s="656"/>
      <c r="DP33" s="656"/>
      <c r="DQ33" s="656"/>
      <c r="DR33" s="656"/>
      <c r="DS33" s="656"/>
      <c r="DT33" s="656"/>
      <c r="DU33" s="656"/>
      <c r="DV33" s="657"/>
      <c r="DW33" s="628">
        <v>40.6</v>
      </c>
      <c r="DX33" s="653"/>
      <c r="DY33" s="653"/>
      <c r="DZ33" s="653"/>
      <c r="EA33" s="653"/>
      <c r="EB33" s="653"/>
      <c r="EC33" s="654"/>
    </row>
    <row r="34" spans="2:133" ht="11.25" customHeight="1" x14ac:dyDescent="0.15">
      <c r="B34" s="620" t="s">
        <v>320</v>
      </c>
      <c r="C34" s="621"/>
      <c r="D34" s="621"/>
      <c r="E34" s="621"/>
      <c r="F34" s="621"/>
      <c r="G34" s="621"/>
      <c r="H34" s="621"/>
      <c r="I34" s="621"/>
      <c r="J34" s="621"/>
      <c r="K34" s="621"/>
      <c r="L34" s="621"/>
      <c r="M34" s="621"/>
      <c r="N34" s="621"/>
      <c r="O34" s="621"/>
      <c r="P34" s="621"/>
      <c r="Q34" s="622"/>
      <c r="R34" s="623">
        <v>8013</v>
      </c>
      <c r="S34" s="624"/>
      <c r="T34" s="624"/>
      <c r="U34" s="624"/>
      <c r="V34" s="624"/>
      <c r="W34" s="624"/>
      <c r="X34" s="624"/>
      <c r="Y34" s="625"/>
      <c r="Z34" s="626">
        <v>0.2</v>
      </c>
      <c r="AA34" s="626"/>
      <c r="AB34" s="626"/>
      <c r="AC34" s="626"/>
      <c r="AD34" s="627" t="s">
        <v>138</v>
      </c>
      <c r="AE34" s="627"/>
      <c r="AF34" s="627"/>
      <c r="AG34" s="627"/>
      <c r="AH34" s="627"/>
      <c r="AI34" s="627"/>
      <c r="AJ34" s="627"/>
      <c r="AK34" s="627"/>
      <c r="AL34" s="628" t="s">
        <v>129</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321</v>
      </c>
      <c r="CE34" s="621"/>
      <c r="CF34" s="621"/>
      <c r="CG34" s="621"/>
      <c r="CH34" s="621"/>
      <c r="CI34" s="621"/>
      <c r="CJ34" s="621"/>
      <c r="CK34" s="621"/>
      <c r="CL34" s="621"/>
      <c r="CM34" s="621"/>
      <c r="CN34" s="621"/>
      <c r="CO34" s="621"/>
      <c r="CP34" s="621"/>
      <c r="CQ34" s="622"/>
      <c r="CR34" s="623">
        <v>529702</v>
      </c>
      <c r="CS34" s="624"/>
      <c r="CT34" s="624"/>
      <c r="CU34" s="624"/>
      <c r="CV34" s="624"/>
      <c r="CW34" s="624"/>
      <c r="CX34" s="624"/>
      <c r="CY34" s="625"/>
      <c r="CZ34" s="628">
        <v>14.5</v>
      </c>
      <c r="DA34" s="653"/>
      <c r="DB34" s="653"/>
      <c r="DC34" s="658"/>
      <c r="DD34" s="632">
        <v>470007</v>
      </c>
      <c r="DE34" s="624"/>
      <c r="DF34" s="624"/>
      <c r="DG34" s="624"/>
      <c r="DH34" s="624"/>
      <c r="DI34" s="624"/>
      <c r="DJ34" s="624"/>
      <c r="DK34" s="625"/>
      <c r="DL34" s="632">
        <v>280377</v>
      </c>
      <c r="DM34" s="624"/>
      <c r="DN34" s="624"/>
      <c r="DO34" s="624"/>
      <c r="DP34" s="624"/>
      <c r="DQ34" s="624"/>
      <c r="DR34" s="624"/>
      <c r="DS34" s="624"/>
      <c r="DT34" s="624"/>
      <c r="DU34" s="624"/>
      <c r="DV34" s="625"/>
      <c r="DW34" s="628">
        <v>10.9</v>
      </c>
      <c r="DX34" s="653"/>
      <c r="DY34" s="653"/>
      <c r="DZ34" s="653"/>
      <c r="EA34" s="653"/>
      <c r="EB34" s="653"/>
      <c r="EC34" s="654"/>
    </row>
    <row r="35" spans="2:133" ht="11.25" customHeight="1" x14ac:dyDescent="0.15">
      <c r="B35" s="620" t="s">
        <v>322</v>
      </c>
      <c r="C35" s="621"/>
      <c r="D35" s="621"/>
      <c r="E35" s="621"/>
      <c r="F35" s="621"/>
      <c r="G35" s="621"/>
      <c r="H35" s="621"/>
      <c r="I35" s="621"/>
      <c r="J35" s="621"/>
      <c r="K35" s="621"/>
      <c r="L35" s="621"/>
      <c r="M35" s="621"/>
      <c r="N35" s="621"/>
      <c r="O35" s="621"/>
      <c r="P35" s="621"/>
      <c r="Q35" s="622"/>
      <c r="R35" s="623">
        <v>312</v>
      </c>
      <c r="S35" s="624"/>
      <c r="T35" s="624"/>
      <c r="U35" s="624"/>
      <c r="V35" s="624"/>
      <c r="W35" s="624"/>
      <c r="X35" s="624"/>
      <c r="Y35" s="625"/>
      <c r="Z35" s="626">
        <v>0</v>
      </c>
      <c r="AA35" s="626"/>
      <c r="AB35" s="626"/>
      <c r="AC35" s="626"/>
      <c r="AD35" s="627" t="s">
        <v>138</v>
      </c>
      <c r="AE35" s="627"/>
      <c r="AF35" s="627"/>
      <c r="AG35" s="627"/>
      <c r="AH35" s="627"/>
      <c r="AI35" s="627"/>
      <c r="AJ35" s="627"/>
      <c r="AK35" s="627"/>
      <c r="AL35" s="628" t="s">
        <v>138</v>
      </c>
      <c r="AM35" s="629"/>
      <c r="AN35" s="629"/>
      <c r="AO35" s="630"/>
      <c r="AP35" s="218"/>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37795</v>
      </c>
      <c r="CS35" s="656"/>
      <c r="CT35" s="656"/>
      <c r="CU35" s="656"/>
      <c r="CV35" s="656"/>
      <c r="CW35" s="656"/>
      <c r="CX35" s="656"/>
      <c r="CY35" s="657"/>
      <c r="CZ35" s="628">
        <v>1</v>
      </c>
      <c r="DA35" s="653"/>
      <c r="DB35" s="653"/>
      <c r="DC35" s="658"/>
      <c r="DD35" s="632">
        <v>35204</v>
      </c>
      <c r="DE35" s="656"/>
      <c r="DF35" s="656"/>
      <c r="DG35" s="656"/>
      <c r="DH35" s="656"/>
      <c r="DI35" s="656"/>
      <c r="DJ35" s="656"/>
      <c r="DK35" s="657"/>
      <c r="DL35" s="632">
        <v>26403</v>
      </c>
      <c r="DM35" s="656"/>
      <c r="DN35" s="656"/>
      <c r="DO35" s="656"/>
      <c r="DP35" s="656"/>
      <c r="DQ35" s="656"/>
      <c r="DR35" s="656"/>
      <c r="DS35" s="656"/>
      <c r="DT35" s="656"/>
      <c r="DU35" s="656"/>
      <c r="DV35" s="657"/>
      <c r="DW35" s="628">
        <v>1</v>
      </c>
      <c r="DX35" s="653"/>
      <c r="DY35" s="653"/>
      <c r="DZ35" s="653"/>
      <c r="EA35" s="653"/>
      <c r="EB35" s="653"/>
      <c r="EC35" s="654"/>
    </row>
    <row r="36" spans="2:133" ht="11.25" customHeight="1" x14ac:dyDescent="0.15">
      <c r="B36" s="620" t="s">
        <v>326</v>
      </c>
      <c r="C36" s="621"/>
      <c r="D36" s="621"/>
      <c r="E36" s="621"/>
      <c r="F36" s="621"/>
      <c r="G36" s="621"/>
      <c r="H36" s="621"/>
      <c r="I36" s="621"/>
      <c r="J36" s="621"/>
      <c r="K36" s="621"/>
      <c r="L36" s="621"/>
      <c r="M36" s="621"/>
      <c r="N36" s="621"/>
      <c r="O36" s="621"/>
      <c r="P36" s="621"/>
      <c r="Q36" s="622"/>
      <c r="R36" s="623">
        <v>167900</v>
      </c>
      <c r="S36" s="624"/>
      <c r="T36" s="624"/>
      <c r="U36" s="624"/>
      <c r="V36" s="624"/>
      <c r="W36" s="624"/>
      <c r="X36" s="624"/>
      <c r="Y36" s="625"/>
      <c r="Z36" s="626">
        <v>4.4000000000000004</v>
      </c>
      <c r="AA36" s="626"/>
      <c r="AB36" s="626"/>
      <c r="AC36" s="626"/>
      <c r="AD36" s="627" t="s">
        <v>129</v>
      </c>
      <c r="AE36" s="627"/>
      <c r="AF36" s="627"/>
      <c r="AG36" s="627"/>
      <c r="AH36" s="627"/>
      <c r="AI36" s="627"/>
      <c r="AJ36" s="627"/>
      <c r="AK36" s="627"/>
      <c r="AL36" s="628" t="s">
        <v>138</v>
      </c>
      <c r="AM36" s="629"/>
      <c r="AN36" s="629"/>
      <c r="AO36" s="630"/>
      <c r="AP36" s="218"/>
      <c r="AQ36" s="689" t="s">
        <v>327</v>
      </c>
      <c r="AR36" s="690"/>
      <c r="AS36" s="690"/>
      <c r="AT36" s="690"/>
      <c r="AU36" s="690"/>
      <c r="AV36" s="690"/>
      <c r="AW36" s="690"/>
      <c r="AX36" s="690"/>
      <c r="AY36" s="691"/>
      <c r="AZ36" s="612">
        <v>512411</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15351</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727239</v>
      </c>
      <c r="CS36" s="624"/>
      <c r="CT36" s="624"/>
      <c r="CU36" s="624"/>
      <c r="CV36" s="624"/>
      <c r="CW36" s="624"/>
      <c r="CX36" s="624"/>
      <c r="CY36" s="625"/>
      <c r="CZ36" s="628">
        <v>19.899999999999999</v>
      </c>
      <c r="DA36" s="653"/>
      <c r="DB36" s="653"/>
      <c r="DC36" s="658"/>
      <c r="DD36" s="632">
        <v>691240</v>
      </c>
      <c r="DE36" s="624"/>
      <c r="DF36" s="624"/>
      <c r="DG36" s="624"/>
      <c r="DH36" s="624"/>
      <c r="DI36" s="624"/>
      <c r="DJ36" s="624"/>
      <c r="DK36" s="625"/>
      <c r="DL36" s="632">
        <v>588787</v>
      </c>
      <c r="DM36" s="624"/>
      <c r="DN36" s="624"/>
      <c r="DO36" s="624"/>
      <c r="DP36" s="624"/>
      <c r="DQ36" s="624"/>
      <c r="DR36" s="624"/>
      <c r="DS36" s="624"/>
      <c r="DT36" s="624"/>
      <c r="DU36" s="624"/>
      <c r="DV36" s="625"/>
      <c r="DW36" s="628">
        <v>23</v>
      </c>
      <c r="DX36" s="653"/>
      <c r="DY36" s="653"/>
      <c r="DZ36" s="653"/>
      <c r="EA36" s="653"/>
      <c r="EB36" s="653"/>
      <c r="EC36" s="654"/>
    </row>
    <row r="37" spans="2:133" ht="11.25" customHeight="1" x14ac:dyDescent="0.15">
      <c r="B37" s="620" t="s">
        <v>330</v>
      </c>
      <c r="C37" s="621"/>
      <c r="D37" s="621"/>
      <c r="E37" s="621"/>
      <c r="F37" s="621"/>
      <c r="G37" s="621"/>
      <c r="H37" s="621"/>
      <c r="I37" s="621"/>
      <c r="J37" s="621"/>
      <c r="K37" s="621"/>
      <c r="L37" s="621"/>
      <c r="M37" s="621"/>
      <c r="N37" s="621"/>
      <c r="O37" s="621"/>
      <c r="P37" s="621"/>
      <c r="Q37" s="622"/>
      <c r="R37" s="623">
        <v>69445</v>
      </c>
      <c r="S37" s="624"/>
      <c r="T37" s="624"/>
      <c r="U37" s="624"/>
      <c r="V37" s="624"/>
      <c r="W37" s="624"/>
      <c r="X37" s="624"/>
      <c r="Y37" s="625"/>
      <c r="Z37" s="626">
        <v>1.8</v>
      </c>
      <c r="AA37" s="626"/>
      <c r="AB37" s="626"/>
      <c r="AC37" s="626"/>
      <c r="AD37" s="627">
        <v>3192</v>
      </c>
      <c r="AE37" s="627"/>
      <c r="AF37" s="627"/>
      <c r="AG37" s="627"/>
      <c r="AH37" s="627"/>
      <c r="AI37" s="627"/>
      <c r="AJ37" s="627"/>
      <c r="AK37" s="627"/>
      <c r="AL37" s="628">
        <v>0.1</v>
      </c>
      <c r="AM37" s="629"/>
      <c r="AN37" s="629"/>
      <c r="AO37" s="630"/>
      <c r="AQ37" s="686" t="s">
        <v>331</v>
      </c>
      <c r="AR37" s="687"/>
      <c r="AS37" s="687"/>
      <c r="AT37" s="687"/>
      <c r="AU37" s="687"/>
      <c r="AV37" s="687"/>
      <c r="AW37" s="687"/>
      <c r="AX37" s="687"/>
      <c r="AY37" s="688"/>
      <c r="AZ37" s="623">
        <v>279265</v>
      </c>
      <c r="BA37" s="624"/>
      <c r="BB37" s="624"/>
      <c r="BC37" s="624"/>
      <c r="BD37" s="656"/>
      <c r="BE37" s="656"/>
      <c r="BF37" s="669"/>
      <c r="BG37" s="620" t="s">
        <v>332</v>
      </c>
      <c r="BH37" s="621"/>
      <c r="BI37" s="621"/>
      <c r="BJ37" s="621"/>
      <c r="BK37" s="621"/>
      <c r="BL37" s="621"/>
      <c r="BM37" s="621"/>
      <c r="BN37" s="621"/>
      <c r="BO37" s="621"/>
      <c r="BP37" s="621"/>
      <c r="BQ37" s="621"/>
      <c r="BR37" s="621"/>
      <c r="BS37" s="621"/>
      <c r="BT37" s="621"/>
      <c r="BU37" s="622"/>
      <c r="BV37" s="623">
        <v>14439</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206469</v>
      </c>
      <c r="CS37" s="656"/>
      <c r="CT37" s="656"/>
      <c r="CU37" s="656"/>
      <c r="CV37" s="656"/>
      <c r="CW37" s="656"/>
      <c r="CX37" s="656"/>
      <c r="CY37" s="657"/>
      <c r="CZ37" s="628">
        <v>5.6</v>
      </c>
      <c r="DA37" s="653"/>
      <c r="DB37" s="653"/>
      <c r="DC37" s="658"/>
      <c r="DD37" s="632">
        <v>206469</v>
      </c>
      <c r="DE37" s="656"/>
      <c r="DF37" s="656"/>
      <c r="DG37" s="656"/>
      <c r="DH37" s="656"/>
      <c r="DI37" s="656"/>
      <c r="DJ37" s="656"/>
      <c r="DK37" s="657"/>
      <c r="DL37" s="632">
        <v>188936</v>
      </c>
      <c r="DM37" s="656"/>
      <c r="DN37" s="656"/>
      <c r="DO37" s="656"/>
      <c r="DP37" s="656"/>
      <c r="DQ37" s="656"/>
      <c r="DR37" s="656"/>
      <c r="DS37" s="656"/>
      <c r="DT37" s="656"/>
      <c r="DU37" s="656"/>
      <c r="DV37" s="657"/>
      <c r="DW37" s="628">
        <v>7.4</v>
      </c>
      <c r="DX37" s="653"/>
      <c r="DY37" s="653"/>
      <c r="DZ37" s="653"/>
      <c r="EA37" s="653"/>
      <c r="EB37" s="653"/>
      <c r="EC37" s="654"/>
    </row>
    <row r="38" spans="2:133" ht="11.25" customHeight="1" x14ac:dyDescent="0.15">
      <c r="B38" s="620" t="s">
        <v>334</v>
      </c>
      <c r="C38" s="621"/>
      <c r="D38" s="621"/>
      <c r="E38" s="621"/>
      <c r="F38" s="621"/>
      <c r="G38" s="621"/>
      <c r="H38" s="621"/>
      <c r="I38" s="621"/>
      <c r="J38" s="621"/>
      <c r="K38" s="621"/>
      <c r="L38" s="621"/>
      <c r="M38" s="621"/>
      <c r="N38" s="621"/>
      <c r="O38" s="621"/>
      <c r="P38" s="621"/>
      <c r="Q38" s="622"/>
      <c r="R38" s="623">
        <v>315700</v>
      </c>
      <c r="S38" s="624"/>
      <c r="T38" s="624"/>
      <c r="U38" s="624"/>
      <c r="V38" s="624"/>
      <c r="W38" s="624"/>
      <c r="X38" s="624"/>
      <c r="Y38" s="625"/>
      <c r="Z38" s="626">
        <v>8.3000000000000007</v>
      </c>
      <c r="AA38" s="626"/>
      <c r="AB38" s="626"/>
      <c r="AC38" s="626"/>
      <c r="AD38" s="627" t="s">
        <v>129</v>
      </c>
      <c r="AE38" s="627"/>
      <c r="AF38" s="627"/>
      <c r="AG38" s="627"/>
      <c r="AH38" s="627"/>
      <c r="AI38" s="627"/>
      <c r="AJ38" s="627"/>
      <c r="AK38" s="627"/>
      <c r="AL38" s="628" t="s">
        <v>238</v>
      </c>
      <c r="AM38" s="629"/>
      <c r="AN38" s="629"/>
      <c r="AO38" s="630"/>
      <c r="AQ38" s="686" t="s">
        <v>335</v>
      </c>
      <c r="AR38" s="687"/>
      <c r="AS38" s="687"/>
      <c r="AT38" s="687"/>
      <c r="AU38" s="687"/>
      <c r="AV38" s="687"/>
      <c r="AW38" s="687"/>
      <c r="AX38" s="687"/>
      <c r="AY38" s="688"/>
      <c r="AZ38" s="623">
        <v>46498</v>
      </c>
      <c r="BA38" s="624"/>
      <c r="BB38" s="624"/>
      <c r="BC38" s="624"/>
      <c r="BD38" s="656"/>
      <c r="BE38" s="656"/>
      <c r="BF38" s="669"/>
      <c r="BG38" s="620" t="s">
        <v>336</v>
      </c>
      <c r="BH38" s="621"/>
      <c r="BI38" s="621"/>
      <c r="BJ38" s="621"/>
      <c r="BK38" s="621"/>
      <c r="BL38" s="621"/>
      <c r="BM38" s="621"/>
      <c r="BN38" s="621"/>
      <c r="BO38" s="621"/>
      <c r="BP38" s="621"/>
      <c r="BQ38" s="621"/>
      <c r="BR38" s="621"/>
      <c r="BS38" s="621"/>
      <c r="BT38" s="621"/>
      <c r="BU38" s="622"/>
      <c r="BV38" s="623">
        <v>613</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186648</v>
      </c>
      <c r="CS38" s="624"/>
      <c r="CT38" s="624"/>
      <c r="CU38" s="624"/>
      <c r="CV38" s="624"/>
      <c r="CW38" s="624"/>
      <c r="CX38" s="624"/>
      <c r="CY38" s="625"/>
      <c r="CZ38" s="628">
        <v>5.0999999999999996</v>
      </c>
      <c r="DA38" s="653"/>
      <c r="DB38" s="653"/>
      <c r="DC38" s="658"/>
      <c r="DD38" s="632">
        <v>157140</v>
      </c>
      <c r="DE38" s="624"/>
      <c r="DF38" s="624"/>
      <c r="DG38" s="624"/>
      <c r="DH38" s="624"/>
      <c r="DI38" s="624"/>
      <c r="DJ38" s="624"/>
      <c r="DK38" s="625"/>
      <c r="DL38" s="632">
        <v>145164</v>
      </c>
      <c r="DM38" s="624"/>
      <c r="DN38" s="624"/>
      <c r="DO38" s="624"/>
      <c r="DP38" s="624"/>
      <c r="DQ38" s="624"/>
      <c r="DR38" s="624"/>
      <c r="DS38" s="624"/>
      <c r="DT38" s="624"/>
      <c r="DU38" s="624"/>
      <c r="DV38" s="625"/>
      <c r="DW38" s="628">
        <v>5.7</v>
      </c>
      <c r="DX38" s="653"/>
      <c r="DY38" s="653"/>
      <c r="DZ38" s="653"/>
      <c r="EA38" s="653"/>
      <c r="EB38" s="653"/>
      <c r="EC38" s="654"/>
    </row>
    <row r="39" spans="2:133" ht="11.25" customHeight="1" x14ac:dyDescent="0.15">
      <c r="B39" s="620" t="s">
        <v>338</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129</v>
      </c>
      <c r="AA39" s="626"/>
      <c r="AB39" s="626"/>
      <c r="AC39" s="626"/>
      <c r="AD39" s="627" t="s">
        <v>138</v>
      </c>
      <c r="AE39" s="627"/>
      <c r="AF39" s="627"/>
      <c r="AG39" s="627"/>
      <c r="AH39" s="627"/>
      <c r="AI39" s="627"/>
      <c r="AJ39" s="627"/>
      <c r="AK39" s="627"/>
      <c r="AL39" s="628" t="s">
        <v>138</v>
      </c>
      <c r="AM39" s="629"/>
      <c r="AN39" s="629"/>
      <c r="AO39" s="630"/>
      <c r="AQ39" s="686" t="s">
        <v>339</v>
      </c>
      <c r="AR39" s="687"/>
      <c r="AS39" s="687"/>
      <c r="AT39" s="687"/>
      <c r="AU39" s="687"/>
      <c r="AV39" s="687"/>
      <c r="AW39" s="687"/>
      <c r="AX39" s="687"/>
      <c r="AY39" s="688"/>
      <c r="AZ39" s="623">
        <v>9358</v>
      </c>
      <c r="BA39" s="624"/>
      <c r="BB39" s="624"/>
      <c r="BC39" s="624"/>
      <c r="BD39" s="656"/>
      <c r="BE39" s="656"/>
      <c r="BF39" s="669"/>
      <c r="BG39" s="620" t="s">
        <v>340</v>
      </c>
      <c r="BH39" s="621"/>
      <c r="BI39" s="621"/>
      <c r="BJ39" s="621"/>
      <c r="BK39" s="621"/>
      <c r="BL39" s="621"/>
      <c r="BM39" s="621"/>
      <c r="BN39" s="621"/>
      <c r="BO39" s="621"/>
      <c r="BP39" s="621"/>
      <c r="BQ39" s="621"/>
      <c r="BR39" s="621"/>
      <c r="BS39" s="621"/>
      <c r="BT39" s="621"/>
      <c r="BU39" s="622"/>
      <c r="BV39" s="623">
        <v>1059</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421928</v>
      </c>
      <c r="CS39" s="656"/>
      <c r="CT39" s="656"/>
      <c r="CU39" s="656"/>
      <c r="CV39" s="656"/>
      <c r="CW39" s="656"/>
      <c r="CX39" s="656"/>
      <c r="CY39" s="657"/>
      <c r="CZ39" s="628">
        <v>11.5</v>
      </c>
      <c r="DA39" s="653"/>
      <c r="DB39" s="653"/>
      <c r="DC39" s="658"/>
      <c r="DD39" s="632">
        <v>411405</v>
      </c>
      <c r="DE39" s="656"/>
      <c r="DF39" s="656"/>
      <c r="DG39" s="656"/>
      <c r="DH39" s="656"/>
      <c r="DI39" s="656"/>
      <c r="DJ39" s="656"/>
      <c r="DK39" s="657"/>
      <c r="DL39" s="632" t="s">
        <v>138</v>
      </c>
      <c r="DM39" s="656"/>
      <c r="DN39" s="656"/>
      <c r="DO39" s="656"/>
      <c r="DP39" s="656"/>
      <c r="DQ39" s="656"/>
      <c r="DR39" s="656"/>
      <c r="DS39" s="656"/>
      <c r="DT39" s="656"/>
      <c r="DU39" s="656"/>
      <c r="DV39" s="657"/>
      <c r="DW39" s="628" t="s">
        <v>138</v>
      </c>
      <c r="DX39" s="653"/>
      <c r="DY39" s="653"/>
      <c r="DZ39" s="653"/>
      <c r="EA39" s="653"/>
      <c r="EB39" s="653"/>
      <c r="EC39" s="654"/>
    </row>
    <row r="40" spans="2:133" ht="11.25" customHeight="1" x14ac:dyDescent="0.15">
      <c r="B40" s="620" t="s">
        <v>342</v>
      </c>
      <c r="C40" s="621"/>
      <c r="D40" s="621"/>
      <c r="E40" s="621"/>
      <c r="F40" s="621"/>
      <c r="G40" s="621"/>
      <c r="H40" s="621"/>
      <c r="I40" s="621"/>
      <c r="J40" s="621"/>
      <c r="K40" s="621"/>
      <c r="L40" s="621"/>
      <c r="M40" s="621"/>
      <c r="N40" s="621"/>
      <c r="O40" s="621"/>
      <c r="P40" s="621"/>
      <c r="Q40" s="622"/>
      <c r="R40" s="623" t="s">
        <v>129</v>
      </c>
      <c r="S40" s="624"/>
      <c r="T40" s="624"/>
      <c r="U40" s="624"/>
      <c r="V40" s="624"/>
      <c r="W40" s="624"/>
      <c r="X40" s="624"/>
      <c r="Y40" s="625"/>
      <c r="Z40" s="626" t="s">
        <v>138</v>
      </c>
      <c r="AA40" s="626"/>
      <c r="AB40" s="626"/>
      <c r="AC40" s="626"/>
      <c r="AD40" s="627" t="s">
        <v>129</v>
      </c>
      <c r="AE40" s="627"/>
      <c r="AF40" s="627"/>
      <c r="AG40" s="627"/>
      <c r="AH40" s="627"/>
      <c r="AI40" s="627"/>
      <c r="AJ40" s="627"/>
      <c r="AK40" s="627"/>
      <c r="AL40" s="628" t="s">
        <v>238</v>
      </c>
      <c r="AM40" s="629"/>
      <c r="AN40" s="629"/>
      <c r="AO40" s="630"/>
      <c r="AQ40" s="686" t="s">
        <v>343</v>
      </c>
      <c r="AR40" s="687"/>
      <c r="AS40" s="687"/>
      <c r="AT40" s="687"/>
      <c r="AU40" s="687"/>
      <c r="AV40" s="687"/>
      <c r="AW40" s="687"/>
      <c r="AX40" s="687"/>
      <c r="AY40" s="688"/>
      <c r="AZ40" s="623">
        <v>119</v>
      </c>
      <c r="BA40" s="624"/>
      <c r="BB40" s="624"/>
      <c r="BC40" s="624"/>
      <c r="BD40" s="656"/>
      <c r="BE40" s="656"/>
      <c r="BF40" s="669"/>
      <c r="BG40" s="673" t="s">
        <v>344</v>
      </c>
      <c r="BH40" s="674"/>
      <c r="BI40" s="674"/>
      <c r="BJ40" s="674"/>
      <c r="BK40" s="674"/>
      <c r="BL40" s="219"/>
      <c r="BM40" s="621" t="s">
        <v>345</v>
      </c>
      <c r="BN40" s="621"/>
      <c r="BO40" s="621"/>
      <c r="BP40" s="621"/>
      <c r="BQ40" s="621"/>
      <c r="BR40" s="621"/>
      <c r="BS40" s="621"/>
      <c r="BT40" s="621"/>
      <c r="BU40" s="622"/>
      <c r="BV40" s="623">
        <v>124</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31500</v>
      </c>
      <c r="CS40" s="624"/>
      <c r="CT40" s="624"/>
      <c r="CU40" s="624"/>
      <c r="CV40" s="624"/>
      <c r="CW40" s="624"/>
      <c r="CX40" s="624"/>
      <c r="CY40" s="625"/>
      <c r="CZ40" s="628">
        <v>0.9</v>
      </c>
      <c r="DA40" s="653"/>
      <c r="DB40" s="653"/>
      <c r="DC40" s="658"/>
      <c r="DD40" s="632" t="s">
        <v>238</v>
      </c>
      <c r="DE40" s="624"/>
      <c r="DF40" s="624"/>
      <c r="DG40" s="624"/>
      <c r="DH40" s="624"/>
      <c r="DI40" s="624"/>
      <c r="DJ40" s="624"/>
      <c r="DK40" s="625"/>
      <c r="DL40" s="632" t="s">
        <v>138</v>
      </c>
      <c r="DM40" s="624"/>
      <c r="DN40" s="624"/>
      <c r="DO40" s="624"/>
      <c r="DP40" s="624"/>
      <c r="DQ40" s="624"/>
      <c r="DR40" s="624"/>
      <c r="DS40" s="624"/>
      <c r="DT40" s="624"/>
      <c r="DU40" s="624"/>
      <c r="DV40" s="625"/>
      <c r="DW40" s="628" t="s">
        <v>238</v>
      </c>
      <c r="DX40" s="653"/>
      <c r="DY40" s="653"/>
      <c r="DZ40" s="653"/>
      <c r="EA40" s="653"/>
      <c r="EB40" s="653"/>
      <c r="EC40" s="654"/>
    </row>
    <row r="41" spans="2:133" ht="11.25" customHeight="1" x14ac:dyDescent="0.15">
      <c r="B41" s="644" t="s">
        <v>347</v>
      </c>
      <c r="C41" s="645"/>
      <c r="D41" s="645"/>
      <c r="E41" s="645"/>
      <c r="F41" s="645"/>
      <c r="G41" s="645"/>
      <c r="H41" s="645"/>
      <c r="I41" s="645"/>
      <c r="J41" s="645"/>
      <c r="K41" s="645"/>
      <c r="L41" s="645"/>
      <c r="M41" s="645"/>
      <c r="N41" s="645"/>
      <c r="O41" s="645"/>
      <c r="P41" s="645"/>
      <c r="Q41" s="646"/>
      <c r="R41" s="695">
        <v>3791002</v>
      </c>
      <c r="S41" s="696"/>
      <c r="T41" s="696"/>
      <c r="U41" s="696"/>
      <c r="V41" s="696"/>
      <c r="W41" s="696"/>
      <c r="X41" s="696"/>
      <c r="Y41" s="700"/>
      <c r="Z41" s="701">
        <v>100</v>
      </c>
      <c r="AA41" s="701"/>
      <c r="AB41" s="701"/>
      <c r="AC41" s="701"/>
      <c r="AD41" s="702">
        <v>2564924</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33883</v>
      </c>
      <c r="BA41" s="624"/>
      <c r="BB41" s="624"/>
      <c r="BC41" s="624"/>
      <c r="BD41" s="656"/>
      <c r="BE41" s="656"/>
      <c r="BF41" s="669"/>
      <c r="BG41" s="673"/>
      <c r="BH41" s="674"/>
      <c r="BI41" s="674"/>
      <c r="BJ41" s="674"/>
      <c r="BK41" s="674"/>
      <c r="BL41" s="219"/>
      <c r="BM41" s="621" t="s">
        <v>349</v>
      </c>
      <c r="BN41" s="621"/>
      <c r="BO41" s="621"/>
      <c r="BP41" s="621"/>
      <c r="BQ41" s="621"/>
      <c r="BR41" s="621"/>
      <c r="BS41" s="621"/>
      <c r="BT41" s="621"/>
      <c r="BU41" s="622"/>
      <c r="BV41" s="623" t="s">
        <v>129</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129</v>
      </c>
      <c r="CS41" s="656"/>
      <c r="CT41" s="656"/>
      <c r="CU41" s="656"/>
      <c r="CV41" s="656"/>
      <c r="CW41" s="656"/>
      <c r="CX41" s="656"/>
      <c r="CY41" s="657"/>
      <c r="CZ41" s="628" t="s">
        <v>238</v>
      </c>
      <c r="DA41" s="653"/>
      <c r="DB41" s="653"/>
      <c r="DC41" s="658"/>
      <c r="DD41" s="632" t="s">
        <v>238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351</v>
      </c>
      <c r="AR42" s="693"/>
      <c r="AS42" s="693"/>
      <c r="AT42" s="693"/>
      <c r="AU42" s="693"/>
      <c r="AV42" s="693"/>
      <c r="AW42" s="693"/>
      <c r="AX42" s="693"/>
      <c r="AY42" s="694"/>
      <c r="AZ42" s="695">
        <v>143288</v>
      </c>
      <c r="BA42" s="696"/>
      <c r="BB42" s="696"/>
      <c r="BC42" s="696"/>
      <c r="BD42" s="682"/>
      <c r="BE42" s="682"/>
      <c r="BF42" s="684"/>
      <c r="BG42" s="675"/>
      <c r="BH42" s="676"/>
      <c r="BI42" s="676"/>
      <c r="BJ42" s="676"/>
      <c r="BK42" s="676"/>
      <c r="BL42" s="220"/>
      <c r="BM42" s="645" t="s">
        <v>352</v>
      </c>
      <c r="BN42" s="645"/>
      <c r="BO42" s="645"/>
      <c r="BP42" s="645"/>
      <c r="BQ42" s="645"/>
      <c r="BR42" s="645"/>
      <c r="BS42" s="645"/>
      <c r="BT42" s="645"/>
      <c r="BU42" s="646"/>
      <c r="BV42" s="695">
        <v>370</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516624</v>
      </c>
      <c r="CS42" s="656"/>
      <c r="CT42" s="656"/>
      <c r="CU42" s="656"/>
      <c r="CV42" s="656"/>
      <c r="CW42" s="656"/>
      <c r="CX42" s="656"/>
      <c r="CY42" s="657"/>
      <c r="CZ42" s="628">
        <v>14.1</v>
      </c>
      <c r="DA42" s="653"/>
      <c r="DB42" s="653"/>
      <c r="DC42" s="658"/>
      <c r="DD42" s="632">
        <v>155131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0" t="s">
        <v>354</v>
      </c>
      <c r="CD43" s="620" t="s">
        <v>355</v>
      </c>
      <c r="CE43" s="621"/>
      <c r="CF43" s="621"/>
      <c r="CG43" s="621"/>
      <c r="CH43" s="621"/>
      <c r="CI43" s="621"/>
      <c r="CJ43" s="621"/>
      <c r="CK43" s="621"/>
      <c r="CL43" s="621"/>
      <c r="CM43" s="621"/>
      <c r="CN43" s="621"/>
      <c r="CO43" s="621"/>
      <c r="CP43" s="621"/>
      <c r="CQ43" s="622"/>
      <c r="CR43" s="623">
        <v>11630</v>
      </c>
      <c r="CS43" s="656"/>
      <c r="CT43" s="656"/>
      <c r="CU43" s="656"/>
      <c r="CV43" s="656"/>
      <c r="CW43" s="656"/>
      <c r="CX43" s="656"/>
      <c r="CY43" s="657"/>
      <c r="CZ43" s="628">
        <v>0.3</v>
      </c>
      <c r="DA43" s="653"/>
      <c r="DB43" s="653"/>
      <c r="DC43" s="658"/>
      <c r="DD43" s="632">
        <v>11630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357</v>
      </c>
      <c r="CG44" s="621"/>
      <c r="CH44" s="621"/>
      <c r="CI44" s="621"/>
      <c r="CJ44" s="621"/>
      <c r="CK44" s="621"/>
      <c r="CL44" s="621"/>
      <c r="CM44" s="621"/>
      <c r="CN44" s="621"/>
      <c r="CO44" s="621"/>
      <c r="CP44" s="621"/>
      <c r="CQ44" s="622"/>
      <c r="CR44" s="623">
        <v>513258</v>
      </c>
      <c r="CS44" s="624"/>
      <c r="CT44" s="624"/>
      <c r="CU44" s="624"/>
      <c r="CV44" s="624"/>
      <c r="CW44" s="624"/>
      <c r="CX44" s="624"/>
      <c r="CY44" s="625"/>
      <c r="CZ44" s="628">
        <v>14</v>
      </c>
      <c r="DA44" s="629"/>
      <c r="DB44" s="629"/>
      <c r="DC44" s="635"/>
      <c r="DD44" s="632">
        <v>151765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97886</v>
      </c>
      <c r="CS45" s="656"/>
      <c r="CT45" s="656"/>
      <c r="CU45" s="656"/>
      <c r="CV45" s="656"/>
      <c r="CW45" s="656"/>
      <c r="CX45" s="656"/>
      <c r="CY45" s="657"/>
      <c r="CZ45" s="628">
        <v>2.7</v>
      </c>
      <c r="DA45" s="653"/>
      <c r="DB45" s="653"/>
      <c r="DC45" s="658"/>
      <c r="DD45" s="632">
        <v>29318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1"/>
      <c r="CD46" s="663"/>
      <c r="CE46" s="664"/>
      <c r="CF46" s="620" t="s">
        <v>360</v>
      </c>
      <c r="CG46" s="621"/>
      <c r="CH46" s="621"/>
      <c r="CI46" s="621"/>
      <c r="CJ46" s="621"/>
      <c r="CK46" s="621"/>
      <c r="CL46" s="621"/>
      <c r="CM46" s="621"/>
      <c r="CN46" s="621"/>
      <c r="CO46" s="621"/>
      <c r="CP46" s="621"/>
      <c r="CQ46" s="622"/>
      <c r="CR46" s="623">
        <v>366626</v>
      </c>
      <c r="CS46" s="624"/>
      <c r="CT46" s="624"/>
      <c r="CU46" s="624"/>
      <c r="CV46" s="624"/>
      <c r="CW46" s="624"/>
      <c r="CX46" s="624"/>
      <c r="CY46" s="625"/>
      <c r="CZ46" s="628">
        <v>10</v>
      </c>
      <c r="DA46" s="629"/>
      <c r="DB46" s="629"/>
      <c r="DC46" s="635"/>
      <c r="DD46" s="632">
        <v>115626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1"/>
      <c r="CD47" s="663"/>
      <c r="CE47" s="664"/>
      <c r="CF47" s="620" t="s">
        <v>361</v>
      </c>
      <c r="CG47" s="621"/>
      <c r="CH47" s="621"/>
      <c r="CI47" s="621"/>
      <c r="CJ47" s="621"/>
      <c r="CK47" s="621"/>
      <c r="CL47" s="621"/>
      <c r="CM47" s="621"/>
      <c r="CN47" s="621"/>
      <c r="CO47" s="621"/>
      <c r="CP47" s="621"/>
      <c r="CQ47" s="622"/>
      <c r="CR47" s="623">
        <v>3366</v>
      </c>
      <c r="CS47" s="656"/>
      <c r="CT47" s="656"/>
      <c r="CU47" s="656"/>
      <c r="CV47" s="656"/>
      <c r="CW47" s="656"/>
      <c r="CX47" s="656"/>
      <c r="CY47" s="657"/>
      <c r="CZ47" s="628">
        <v>0.1</v>
      </c>
      <c r="DA47" s="653"/>
      <c r="DB47" s="653"/>
      <c r="DC47" s="658"/>
      <c r="DD47" s="632">
        <v>3366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1"/>
      <c r="CD48" s="665"/>
      <c r="CE48" s="666"/>
      <c r="CF48" s="620" t="s">
        <v>362</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1"/>
      <c r="CD49" s="644" t="s">
        <v>363</v>
      </c>
      <c r="CE49" s="645"/>
      <c r="CF49" s="645"/>
      <c r="CG49" s="645"/>
      <c r="CH49" s="645"/>
      <c r="CI49" s="645"/>
      <c r="CJ49" s="645"/>
      <c r="CK49" s="645"/>
      <c r="CL49" s="645"/>
      <c r="CM49" s="645"/>
      <c r="CN49" s="645"/>
      <c r="CO49" s="645"/>
      <c r="CP49" s="645"/>
      <c r="CQ49" s="646"/>
      <c r="CR49" s="695">
        <v>3660863</v>
      </c>
      <c r="CS49" s="682"/>
      <c r="CT49" s="682"/>
      <c r="CU49" s="682"/>
      <c r="CV49" s="682"/>
      <c r="CW49" s="682"/>
      <c r="CX49" s="682"/>
      <c r="CY49" s="711"/>
      <c r="CZ49" s="703">
        <v>100</v>
      </c>
      <c r="DA49" s="712"/>
      <c r="DB49" s="712"/>
      <c r="DC49" s="713"/>
      <c r="DD49" s="714">
        <v>2883033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cTTzxVlwoP4UnpfuzL5WgeCPnZHyKM6JuYFTDLkgsrdZv0MDvYnudiV/IAdcdq4o5FgA2oCMa/hUZOprc/+cA==" saltValue="2puX1zKXMIcdWxMDd8wra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8" zoomScale="25" zoomScaleNormal="25" zoomScaleSheetLayoutView="70" workbookViewId="0">
      <selection activeCell="AF69" sqref="AF69:AJ69"/>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365</v>
      </c>
      <c r="DK2" s="723"/>
      <c r="DL2" s="723"/>
      <c r="DM2" s="723"/>
      <c r="DN2" s="723"/>
      <c r="DO2" s="724"/>
      <c r="DP2" s="224"/>
      <c r="DQ2" s="722" t="s">
        <v>366</v>
      </c>
      <c r="DR2" s="723"/>
      <c r="DS2" s="723"/>
      <c r="DT2" s="723"/>
      <c r="DU2" s="723"/>
      <c r="DV2" s="723"/>
      <c r="DW2" s="723"/>
      <c r="DX2" s="723"/>
      <c r="DY2" s="723"/>
      <c r="DZ2" s="7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28"/>
      <c r="BA5" s="228"/>
      <c r="BB5" s="228"/>
      <c r="BC5" s="228"/>
      <c r="BD5" s="228"/>
      <c r="BE5" s="229"/>
      <c r="BF5" s="229"/>
      <c r="BG5" s="229"/>
      <c r="BH5" s="229"/>
      <c r="BI5" s="229"/>
      <c r="BJ5" s="229"/>
      <c r="BK5" s="229"/>
      <c r="BL5" s="229"/>
      <c r="BM5" s="229"/>
      <c r="BN5" s="229"/>
      <c r="BO5" s="229"/>
      <c r="BP5" s="229"/>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0"/>
    </row>
    <row r="6" spans="1:131" s="231"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15">
      <c r="A7" s="232">
        <v>1</v>
      </c>
      <c r="B7" s="749" t="s">
        <v>386</v>
      </c>
      <c r="C7" s="750"/>
      <c r="D7" s="750"/>
      <c r="E7" s="750"/>
      <c r="F7" s="750"/>
      <c r="G7" s="750"/>
      <c r="H7" s="750"/>
      <c r="I7" s="750"/>
      <c r="J7" s="750"/>
      <c r="K7" s="750"/>
      <c r="L7" s="750"/>
      <c r="M7" s="750"/>
      <c r="N7" s="750"/>
      <c r="O7" s="750"/>
      <c r="P7" s="751"/>
      <c r="Q7" s="752">
        <v>3791</v>
      </c>
      <c r="R7" s="753"/>
      <c r="S7" s="753"/>
      <c r="T7" s="753"/>
      <c r="U7" s="753"/>
      <c r="V7" s="753">
        <v>3661</v>
      </c>
      <c r="W7" s="753"/>
      <c r="X7" s="753"/>
      <c r="Y7" s="753"/>
      <c r="Z7" s="753"/>
      <c r="AA7" s="753">
        <v>130</v>
      </c>
      <c r="AB7" s="753"/>
      <c r="AC7" s="753"/>
      <c r="AD7" s="753"/>
      <c r="AE7" s="754"/>
      <c r="AF7" s="755">
        <v>115</v>
      </c>
      <c r="AG7" s="756"/>
      <c r="AH7" s="756"/>
      <c r="AI7" s="756"/>
      <c r="AJ7" s="757"/>
      <c r="AK7" s="758" t="s">
        <v>505</v>
      </c>
      <c r="AL7" s="759"/>
      <c r="AM7" s="759"/>
      <c r="AN7" s="759"/>
      <c r="AO7" s="759"/>
      <c r="AP7" s="759">
        <v>2090</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0"/>
    </row>
    <row r="8" spans="1:131" s="231" customFormat="1" ht="26.25" customHeight="1" x14ac:dyDescent="0.15">
      <c r="A8" s="234">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0"/>
    </row>
    <row r="9" spans="1:131" s="231" customFormat="1" ht="26.25" customHeight="1" x14ac:dyDescent="0.15">
      <c r="A9" s="23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0"/>
    </row>
    <row r="10" spans="1:131" s="231" customFormat="1" ht="26.25" customHeight="1" x14ac:dyDescent="0.15">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0"/>
    </row>
    <row r="11" spans="1:131" s="231" customFormat="1" ht="26.25" customHeight="1" x14ac:dyDescent="0.15">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x14ac:dyDescent="0.15">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15">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15">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15">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15">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15">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15">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15">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15">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15">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
      <c r="A23" s="236" t="s">
        <v>388</v>
      </c>
      <c r="B23" s="789" t="s">
        <v>389</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115</v>
      </c>
      <c r="AG23" s="793"/>
      <c r="AH23" s="793"/>
      <c r="AI23" s="793"/>
      <c r="AJ23" s="796"/>
      <c r="AK23" s="797"/>
      <c r="AL23" s="798"/>
      <c r="AM23" s="798"/>
      <c r="AN23" s="798"/>
      <c r="AO23" s="798"/>
      <c r="AP23" s="793"/>
      <c r="AQ23" s="793"/>
      <c r="AR23" s="793"/>
      <c r="AS23" s="793"/>
      <c r="AT23" s="793"/>
      <c r="AU23" s="809"/>
      <c r="AV23" s="809"/>
      <c r="AW23" s="809"/>
      <c r="AX23" s="809"/>
      <c r="AY23" s="810"/>
      <c r="AZ23" s="811" t="s">
        <v>129</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15">
      <c r="A24" s="808" t="s">
        <v>390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
      <c r="A25" s="725" t="s">
        <v>391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15">
      <c r="A26" s="727" t="s">
        <v>369</v>
      </c>
      <c r="B26" s="728"/>
      <c r="C26" s="728"/>
      <c r="D26" s="728"/>
      <c r="E26" s="728"/>
      <c r="F26" s="728"/>
      <c r="G26" s="728"/>
      <c r="H26" s="728"/>
      <c r="I26" s="728"/>
      <c r="J26" s="728"/>
      <c r="K26" s="728"/>
      <c r="L26" s="728"/>
      <c r="M26" s="728"/>
      <c r="N26" s="728"/>
      <c r="O26" s="728"/>
      <c r="P26" s="729"/>
      <c r="Q26" s="733" t="s">
        <v>392</v>
      </c>
      <c r="R26" s="734"/>
      <c r="S26" s="734"/>
      <c r="T26" s="734"/>
      <c r="U26" s="735"/>
      <c r="V26" s="733" t="s">
        <v>393</v>
      </c>
      <c r="W26" s="734"/>
      <c r="X26" s="734"/>
      <c r="Y26" s="734"/>
      <c r="Z26" s="735"/>
      <c r="AA26" s="733" t="s">
        <v>394</v>
      </c>
      <c r="AB26" s="734"/>
      <c r="AC26" s="734"/>
      <c r="AD26" s="734"/>
      <c r="AE26" s="734"/>
      <c r="AF26" s="814" t="s">
        <v>395</v>
      </c>
      <c r="AG26" s="815"/>
      <c r="AH26" s="815"/>
      <c r="AI26" s="815"/>
      <c r="AJ26" s="816"/>
      <c r="AK26" s="734" t="s">
        <v>396</v>
      </c>
      <c r="AL26" s="734"/>
      <c r="AM26" s="734"/>
      <c r="AN26" s="734"/>
      <c r="AO26" s="735"/>
      <c r="AP26" s="733" t="s">
        <v>397</v>
      </c>
      <c r="AQ26" s="734"/>
      <c r="AR26" s="734"/>
      <c r="AS26" s="734"/>
      <c r="AT26" s="735"/>
      <c r="AU26" s="733" t="s">
        <v>398</v>
      </c>
      <c r="AV26" s="734"/>
      <c r="AW26" s="734"/>
      <c r="AX26" s="734"/>
      <c r="AY26" s="735"/>
      <c r="AZ26" s="733" t="s">
        <v>399</v>
      </c>
      <c r="BA26" s="734"/>
      <c r="BB26" s="734"/>
      <c r="BC26" s="734"/>
      <c r="BD26" s="735"/>
      <c r="BE26" s="733" t="s">
        <v>376</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15">
      <c r="A28" s="238">
        <v>1</v>
      </c>
      <c r="B28" s="749" t="s">
        <v>400</v>
      </c>
      <c r="C28" s="750"/>
      <c r="D28" s="750"/>
      <c r="E28" s="750"/>
      <c r="F28" s="750"/>
      <c r="G28" s="750"/>
      <c r="H28" s="750"/>
      <c r="I28" s="750"/>
      <c r="J28" s="750"/>
      <c r="K28" s="750"/>
      <c r="L28" s="750"/>
      <c r="M28" s="750"/>
      <c r="N28" s="750"/>
      <c r="O28" s="750"/>
      <c r="P28" s="751"/>
      <c r="Q28" s="822">
        <v>569</v>
      </c>
      <c r="R28" s="823"/>
      <c r="S28" s="823"/>
      <c r="T28" s="823"/>
      <c r="U28" s="823"/>
      <c r="V28" s="823">
        <v>554</v>
      </c>
      <c r="W28" s="823"/>
      <c r="X28" s="823"/>
      <c r="Y28" s="823"/>
      <c r="Z28" s="823"/>
      <c r="AA28" s="823">
        <v>15</v>
      </c>
      <c r="AB28" s="823"/>
      <c r="AC28" s="823"/>
      <c r="AD28" s="823"/>
      <c r="AE28" s="824"/>
      <c r="AF28" s="825">
        <v>15</v>
      </c>
      <c r="AG28" s="823"/>
      <c r="AH28" s="823"/>
      <c r="AI28" s="823"/>
      <c r="AJ28" s="826"/>
      <c r="AK28" s="827">
        <v>34</v>
      </c>
      <c r="AL28" s="828"/>
      <c r="AM28" s="828"/>
      <c r="AN28" s="828"/>
      <c r="AO28" s="828"/>
      <c r="AP28" s="828" t="s">
        <v>505</v>
      </c>
      <c r="AQ28" s="828"/>
      <c r="AR28" s="828"/>
      <c r="AS28" s="828"/>
      <c r="AT28" s="828"/>
      <c r="AU28" s="828" t="s">
        <v>505</v>
      </c>
      <c r="AV28" s="828"/>
      <c r="AW28" s="828"/>
      <c r="AX28" s="828"/>
      <c r="AY28" s="828"/>
      <c r="AZ28" s="829" t="s">
        <v>505</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15">
      <c r="A29" s="238">
        <v>2</v>
      </c>
      <c r="B29" s="780" t="s">
        <v>401</v>
      </c>
      <c r="C29" s="781"/>
      <c r="D29" s="781"/>
      <c r="E29" s="781"/>
      <c r="F29" s="781"/>
      <c r="G29" s="781"/>
      <c r="H29" s="781"/>
      <c r="I29" s="781"/>
      <c r="J29" s="781"/>
      <c r="K29" s="781"/>
      <c r="L29" s="781"/>
      <c r="M29" s="781"/>
      <c r="N29" s="781"/>
      <c r="O29" s="781"/>
      <c r="P29" s="782"/>
      <c r="Q29" s="783">
        <v>574</v>
      </c>
      <c r="R29" s="784"/>
      <c r="S29" s="784"/>
      <c r="T29" s="784"/>
      <c r="U29" s="784"/>
      <c r="V29" s="784">
        <v>531</v>
      </c>
      <c r="W29" s="784"/>
      <c r="X29" s="784"/>
      <c r="Y29" s="784"/>
      <c r="Z29" s="784"/>
      <c r="AA29" s="784">
        <v>43</v>
      </c>
      <c r="AB29" s="784"/>
      <c r="AC29" s="784"/>
      <c r="AD29" s="784"/>
      <c r="AE29" s="785"/>
      <c r="AF29" s="786">
        <v>43</v>
      </c>
      <c r="AG29" s="787"/>
      <c r="AH29" s="787"/>
      <c r="AI29" s="787"/>
      <c r="AJ29" s="788"/>
      <c r="AK29" s="834">
        <v>84</v>
      </c>
      <c r="AL29" s="830"/>
      <c r="AM29" s="830"/>
      <c r="AN29" s="830"/>
      <c r="AO29" s="830"/>
      <c r="AP29" s="830" t="s">
        <v>505</v>
      </c>
      <c r="AQ29" s="830"/>
      <c r="AR29" s="830"/>
      <c r="AS29" s="830"/>
      <c r="AT29" s="830"/>
      <c r="AU29" s="830" t="s">
        <v>505</v>
      </c>
      <c r="AV29" s="830"/>
      <c r="AW29" s="830"/>
      <c r="AX29" s="830"/>
      <c r="AY29" s="830"/>
      <c r="AZ29" s="831" t="s">
        <v>505</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15">
      <c r="A30" s="238">
        <v>3</v>
      </c>
      <c r="B30" s="780" t="s">
        <v>402</v>
      </c>
      <c r="C30" s="781"/>
      <c r="D30" s="781"/>
      <c r="E30" s="781"/>
      <c r="F30" s="781"/>
      <c r="G30" s="781"/>
      <c r="H30" s="781"/>
      <c r="I30" s="781"/>
      <c r="J30" s="781"/>
      <c r="K30" s="781"/>
      <c r="L30" s="781"/>
      <c r="M30" s="781"/>
      <c r="N30" s="781"/>
      <c r="O30" s="781"/>
      <c r="P30" s="782"/>
      <c r="Q30" s="783">
        <v>51</v>
      </c>
      <c r="R30" s="784"/>
      <c r="S30" s="784"/>
      <c r="T30" s="784"/>
      <c r="U30" s="784"/>
      <c r="V30" s="784">
        <v>51</v>
      </c>
      <c r="W30" s="784"/>
      <c r="X30" s="784"/>
      <c r="Y30" s="784"/>
      <c r="Z30" s="784"/>
      <c r="AA30" s="784" t="s">
        <v>505</v>
      </c>
      <c r="AB30" s="784"/>
      <c r="AC30" s="784"/>
      <c r="AD30" s="784"/>
      <c r="AE30" s="785"/>
      <c r="AF30" s="786" t="s">
        <v>505</v>
      </c>
      <c r="AG30" s="787"/>
      <c r="AH30" s="787"/>
      <c r="AI30" s="787"/>
      <c r="AJ30" s="788"/>
      <c r="AK30" s="834">
        <v>12</v>
      </c>
      <c r="AL30" s="830"/>
      <c r="AM30" s="830"/>
      <c r="AN30" s="830"/>
      <c r="AO30" s="830"/>
      <c r="AP30" s="830" t="s">
        <v>505</v>
      </c>
      <c r="AQ30" s="830"/>
      <c r="AR30" s="830"/>
      <c r="AS30" s="830"/>
      <c r="AT30" s="830"/>
      <c r="AU30" s="830" t="s">
        <v>505</v>
      </c>
      <c r="AV30" s="830"/>
      <c r="AW30" s="830"/>
      <c r="AX30" s="830"/>
      <c r="AY30" s="830"/>
      <c r="AZ30" s="831" t="s">
        <v>505</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15">
      <c r="A31" s="238">
        <v>4</v>
      </c>
      <c r="B31" s="780" t="s">
        <v>403</v>
      </c>
      <c r="C31" s="781"/>
      <c r="D31" s="781"/>
      <c r="E31" s="781"/>
      <c r="F31" s="781"/>
      <c r="G31" s="781"/>
      <c r="H31" s="781"/>
      <c r="I31" s="781"/>
      <c r="J31" s="781"/>
      <c r="K31" s="781"/>
      <c r="L31" s="781"/>
      <c r="M31" s="781"/>
      <c r="N31" s="781"/>
      <c r="O31" s="781"/>
      <c r="P31" s="782"/>
      <c r="Q31" s="783">
        <v>140</v>
      </c>
      <c r="R31" s="784"/>
      <c r="S31" s="784"/>
      <c r="T31" s="784"/>
      <c r="U31" s="784"/>
      <c r="V31" s="784">
        <v>110</v>
      </c>
      <c r="W31" s="784"/>
      <c r="X31" s="784"/>
      <c r="Y31" s="784"/>
      <c r="Z31" s="784"/>
      <c r="AA31" s="784">
        <v>30</v>
      </c>
      <c r="AB31" s="784"/>
      <c r="AC31" s="784"/>
      <c r="AD31" s="784"/>
      <c r="AE31" s="785"/>
      <c r="AF31" s="786">
        <v>67</v>
      </c>
      <c r="AG31" s="787"/>
      <c r="AH31" s="787"/>
      <c r="AI31" s="787"/>
      <c r="AJ31" s="788"/>
      <c r="AK31" s="834">
        <v>46</v>
      </c>
      <c r="AL31" s="830"/>
      <c r="AM31" s="830"/>
      <c r="AN31" s="830"/>
      <c r="AO31" s="830"/>
      <c r="AP31" s="830">
        <v>619</v>
      </c>
      <c r="AQ31" s="830"/>
      <c r="AR31" s="830"/>
      <c r="AS31" s="830"/>
      <c r="AT31" s="830"/>
      <c r="AU31" s="830">
        <v>312</v>
      </c>
      <c r="AV31" s="830"/>
      <c r="AW31" s="830"/>
      <c r="AX31" s="830"/>
      <c r="AY31" s="830"/>
      <c r="AZ31" s="831" t="s">
        <v>505</v>
      </c>
      <c r="BA31" s="831"/>
      <c r="BB31" s="831"/>
      <c r="BC31" s="831"/>
      <c r="BD31" s="831"/>
      <c r="BE31" s="832" t="s">
        <v>567</v>
      </c>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15">
      <c r="A32" s="238">
        <v>5</v>
      </c>
      <c r="B32" s="780" t="s">
        <v>404</v>
      </c>
      <c r="C32" s="781"/>
      <c r="D32" s="781"/>
      <c r="E32" s="781"/>
      <c r="F32" s="781"/>
      <c r="G32" s="781"/>
      <c r="H32" s="781"/>
      <c r="I32" s="781"/>
      <c r="J32" s="781"/>
      <c r="K32" s="781"/>
      <c r="L32" s="781"/>
      <c r="M32" s="781"/>
      <c r="N32" s="781"/>
      <c r="O32" s="781"/>
      <c r="P32" s="782"/>
      <c r="Q32" s="783">
        <v>436</v>
      </c>
      <c r="R32" s="784"/>
      <c r="S32" s="784"/>
      <c r="T32" s="784"/>
      <c r="U32" s="784"/>
      <c r="V32" s="784">
        <v>249</v>
      </c>
      <c r="W32" s="784"/>
      <c r="X32" s="784"/>
      <c r="Y32" s="784"/>
      <c r="Z32" s="784"/>
      <c r="AA32" s="784">
        <v>187</v>
      </c>
      <c r="AB32" s="784"/>
      <c r="AC32" s="784"/>
      <c r="AD32" s="784"/>
      <c r="AE32" s="785"/>
      <c r="AF32" s="786">
        <v>186</v>
      </c>
      <c r="AG32" s="787"/>
      <c r="AH32" s="787"/>
      <c r="AI32" s="787"/>
      <c r="AJ32" s="788"/>
      <c r="AK32" s="834">
        <v>279</v>
      </c>
      <c r="AL32" s="830"/>
      <c r="AM32" s="830"/>
      <c r="AN32" s="830"/>
      <c r="AO32" s="830"/>
      <c r="AP32" s="830">
        <v>1260</v>
      </c>
      <c r="AQ32" s="830"/>
      <c r="AR32" s="830"/>
      <c r="AS32" s="830"/>
      <c r="AT32" s="830"/>
      <c r="AU32" s="830">
        <v>106</v>
      </c>
      <c r="AV32" s="830"/>
      <c r="AW32" s="830"/>
      <c r="AX32" s="830"/>
      <c r="AY32" s="830"/>
      <c r="AZ32" s="831" t="s">
        <v>505</v>
      </c>
      <c r="BA32" s="831"/>
      <c r="BB32" s="831"/>
      <c r="BC32" s="831"/>
      <c r="BD32" s="831"/>
      <c r="BE32" s="832" t="s">
        <v>567</v>
      </c>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15">
      <c r="A33" s="238">
        <v>6</v>
      </c>
      <c r="B33" s="780" t="s">
        <v>405</v>
      </c>
      <c r="C33" s="781"/>
      <c r="D33" s="781"/>
      <c r="E33" s="781"/>
      <c r="F33" s="781"/>
      <c r="G33" s="781"/>
      <c r="H33" s="781"/>
      <c r="I33" s="781"/>
      <c r="J33" s="781"/>
      <c r="K33" s="781"/>
      <c r="L33" s="781"/>
      <c r="M33" s="781"/>
      <c r="N33" s="781"/>
      <c r="O33" s="781"/>
      <c r="P33" s="782"/>
      <c r="Q33" s="783">
        <v>12</v>
      </c>
      <c r="R33" s="784"/>
      <c r="S33" s="784"/>
      <c r="T33" s="784"/>
      <c r="U33" s="784"/>
      <c r="V33" s="784">
        <v>12</v>
      </c>
      <c r="W33" s="784"/>
      <c r="X33" s="784"/>
      <c r="Y33" s="784"/>
      <c r="Z33" s="784"/>
      <c r="AA33" s="784" t="s">
        <v>505</v>
      </c>
      <c r="AB33" s="784"/>
      <c r="AC33" s="784"/>
      <c r="AD33" s="784"/>
      <c r="AE33" s="785"/>
      <c r="AF33" s="786" t="s">
        <v>505</v>
      </c>
      <c r="AG33" s="787"/>
      <c r="AH33" s="787"/>
      <c r="AI33" s="787"/>
      <c r="AJ33" s="788"/>
      <c r="AK33" s="834">
        <v>9</v>
      </c>
      <c r="AL33" s="830"/>
      <c r="AM33" s="830"/>
      <c r="AN33" s="830"/>
      <c r="AO33" s="830"/>
      <c r="AP33" s="830">
        <v>1</v>
      </c>
      <c r="AQ33" s="830"/>
      <c r="AR33" s="830"/>
      <c r="AS33" s="830"/>
      <c r="AT33" s="830"/>
      <c r="AU33" s="830">
        <v>0</v>
      </c>
      <c r="AV33" s="830"/>
      <c r="AW33" s="830"/>
      <c r="AX33" s="830"/>
      <c r="AY33" s="830"/>
      <c r="AZ33" s="831" t="s">
        <v>505</v>
      </c>
      <c r="BA33" s="831"/>
      <c r="BB33" s="831"/>
      <c r="BC33" s="831"/>
      <c r="BD33" s="831"/>
      <c r="BE33" s="832" t="s">
        <v>568</v>
      </c>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15">
      <c r="A34" s="238">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15">
      <c r="A35" s="238">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15">
      <c r="A36" s="238">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15">
      <c r="A37" s="238">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15">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15">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15">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15">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15">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15">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15">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15">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15">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15">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15">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15">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15">
      <c r="A50" s="234">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15">
      <c r="A51" s="234">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15">
      <c r="A52" s="234">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15">
      <c r="A53" s="234">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15">
      <c r="A54" s="234">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15">
      <c r="A55" s="234">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15">
      <c r="A56" s="234">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15">
      <c r="A57" s="234">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15">
      <c r="A58" s="234">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15">
      <c r="A59" s="234">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15">
      <c r="A60" s="234">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
      <c r="A61" s="234">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15">
      <c r="A62" s="234">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407</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
      <c r="A63" s="236" t="s">
        <v>388</v>
      </c>
      <c r="B63" s="789" t="s">
        <v>408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310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129</v>
      </c>
      <c r="BK63" s="852"/>
      <c r="BL63" s="852"/>
      <c r="BM63" s="852"/>
      <c r="BN63" s="853"/>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15">
      <c r="A66" s="727" t="s">
        <v>410</v>
      </c>
      <c r="B66" s="728"/>
      <c r="C66" s="728"/>
      <c r="D66" s="728"/>
      <c r="E66" s="728"/>
      <c r="F66" s="728"/>
      <c r="G66" s="728"/>
      <c r="H66" s="728"/>
      <c r="I66" s="728"/>
      <c r="J66" s="728"/>
      <c r="K66" s="728"/>
      <c r="L66" s="728"/>
      <c r="M66" s="728"/>
      <c r="N66" s="728"/>
      <c r="O66" s="728"/>
      <c r="P66" s="729"/>
      <c r="Q66" s="733" t="s">
        <v>411</v>
      </c>
      <c r="R66" s="734"/>
      <c r="S66" s="734"/>
      <c r="T66" s="734"/>
      <c r="U66" s="735"/>
      <c r="V66" s="733" t="s">
        <v>393</v>
      </c>
      <c r="W66" s="734"/>
      <c r="X66" s="734"/>
      <c r="Y66" s="734"/>
      <c r="Z66" s="735"/>
      <c r="AA66" s="733" t="s">
        <v>394</v>
      </c>
      <c r="AB66" s="734"/>
      <c r="AC66" s="734"/>
      <c r="AD66" s="734"/>
      <c r="AE66" s="735"/>
      <c r="AF66" s="854" t="s">
        <v>412</v>
      </c>
      <c r="AG66" s="815"/>
      <c r="AH66" s="815"/>
      <c r="AI66" s="815"/>
      <c r="AJ66" s="855"/>
      <c r="AK66" s="733" t="s">
        <v>396</v>
      </c>
      <c r="AL66" s="728"/>
      <c r="AM66" s="728"/>
      <c r="AN66" s="728"/>
      <c r="AO66" s="729"/>
      <c r="AP66" s="733" t="s">
        <v>413</v>
      </c>
      <c r="AQ66" s="734"/>
      <c r="AR66" s="734"/>
      <c r="AS66" s="734"/>
      <c r="AT66" s="735"/>
      <c r="AU66" s="733" t="s">
        <v>414</v>
      </c>
      <c r="AV66" s="734"/>
      <c r="AW66" s="734"/>
      <c r="AX66" s="734"/>
      <c r="AY66" s="735"/>
      <c r="AZ66" s="733" t="s">
        <v>376</v>
      </c>
      <c r="BA66" s="734"/>
      <c r="BB66" s="734"/>
      <c r="BC66" s="734"/>
      <c r="BD66" s="740"/>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15">
      <c r="A68" s="232">
        <v>1</v>
      </c>
      <c r="B68" s="869" t="s">
        <v>574</v>
      </c>
      <c r="C68" s="870"/>
      <c r="D68" s="870"/>
      <c r="E68" s="870"/>
      <c r="F68" s="870"/>
      <c r="G68" s="870"/>
      <c r="H68" s="870"/>
      <c r="I68" s="870"/>
      <c r="J68" s="870"/>
      <c r="K68" s="870"/>
      <c r="L68" s="870"/>
      <c r="M68" s="870"/>
      <c r="N68" s="870"/>
      <c r="O68" s="870"/>
      <c r="P68" s="871"/>
      <c r="Q68" s="872">
        <v>4892</v>
      </c>
      <c r="R68" s="866"/>
      <c r="S68" s="866"/>
      <c r="T68" s="866"/>
      <c r="U68" s="866"/>
      <c r="V68" s="866">
        <v>4564</v>
      </c>
      <c r="W68" s="866"/>
      <c r="X68" s="866"/>
      <c r="Y68" s="866"/>
      <c r="Z68" s="866"/>
      <c r="AA68" s="866">
        <v>328</v>
      </c>
      <c r="AB68" s="866"/>
      <c r="AC68" s="866"/>
      <c r="AD68" s="866"/>
      <c r="AE68" s="866"/>
      <c r="AF68" s="866">
        <v>328</v>
      </c>
      <c r="AG68" s="866"/>
      <c r="AH68" s="866"/>
      <c r="AI68" s="866"/>
      <c r="AJ68" s="866"/>
      <c r="AK68" s="866">
        <v>0</v>
      </c>
      <c r="AL68" s="866"/>
      <c r="AM68" s="866"/>
      <c r="AN68" s="866"/>
      <c r="AO68" s="866"/>
      <c r="AP68" s="866">
        <v>455</v>
      </c>
      <c r="AQ68" s="866"/>
      <c r="AR68" s="866"/>
      <c r="AS68" s="866"/>
      <c r="AT68" s="866"/>
      <c r="AU68" s="866">
        <v>9</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15">
      <c r="A69" s="234">
        <v>2</v>
      </c>
      <c r="B69" s="873" t="s">
        <v>575</v>
      </c>
      <c r="C69" s="874"/>
      <c r="D69" s="874"/>
      <c r="E69" s="874"/>
      <c r="F69" s="874"/>
      <c r="G69" s="874"/>
      <c r="H69" s="874"/>
      <c r="I69" s="874"/>
      <c r="J69" s="874"/>
      <c r="K69" s="874"/>
      <c r="L69" s="874"/>
      <c r="M69" s="874"/>
      <c r="N69" s="874"/>
      <c r="O69" s="874"/>
      <c r="P69" s="875"/>
      <c r="Q69" s="876">
        <v>22</v>
      </c>
      <c r="R69" s="830"/>
      <c r="S69" s="830"/>
      <c r="T69" s="830"/>
      <c r="U69" s="830"/>
      <c r="V69" s="830">
        <v>19</v>
      </c>
      <c r="W69" s="830"/>
      <c r="X69" s="830"/>
      <c r="Y69" s="830"/>
      <c r="Z69" s="830"/>
      <c r="AA69" s="830">
        <v>3</v>
      </c>
      <c r="AB69" s="830"/>
      <c r="AC69" s="830"/>
      <c r="AD69" s="830"/>
      <c r="AE69" s="830"/>
      <c r="AF69" s="830" t="s">
        <v>588</v>
      </c>
      <c r="AG69" s="830"/>
      <c r="AH69" s="830"/>
      <c r="AI69" s="830"/>
      <c r="AJ69" s="830"/>
      <c r="AK69" s="830">
        <v>0</v>
      </c>
      <c r="AL69" s="830"/>
      <c r="AM69" s="830"/>
      <c r="AN69" s="830"/>
      <c r="AO69" s="830"/>
      <c r="AP69" s="830" t="s">
        <v>588</v>
      </c>
      <c r="AQ69" s="830"/>
      <c r="AR69" s="830"/>
      <c r="AS69" s="830"/>
      <c r="AT69" s="830"/>
      <c r="AU69" s="830" t="s">
        <v>588</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15">
      <c r="A70" s="234">
        <v>3</v>
      </c>
      <c r="B70" s="873" t="s">
        <v>576</v>
      </c>
      <c r="C70" s="874"/>
      <c r="D70" s="874"/>
      <c r="E70" s="874"/>
      <c r="F70" s="874"/>
      <c r="G70" s="874"/>
      <c r="H70" s="874"/>
      <c r="I70" s="874"/>
      <c r="J70" s="874"/>
      <c r="K70" s="874"/>
      <c r="L70" s="874"/>
      <c r="M70" s="874"/>
      <c r="N70" s="874"/>
      <c r="O70" s="874"/>
      <c r="P70" s="875"/>
      <c r="Q70" s="876">
        <v>1833</v>
      </c>
      <c r="R70" s="830"/>
      <c r="S70" s="830"/>
      <c r="T70" s="830"/>
      <c r="U70" s="830"/>
      <c r="V70" s="830">
        <v>1780</v>
      </c>
      <c r="W70" s="830"/>
      <c r="X70" s="830"/>
      <c r="Y70" s="830"/>
      <c r="Z70" s="830"/>
      <c r="AA70" s="830">
        <v>53</v>
      </c>
      <c r="AB70" s="830"/>
      <c r="AC70" s="830"/>
      <c r="AD70" s="830"/>
      <c r="AE70" s="830"/>
      <c r="AF70" s="830">
        <v>53</v>
      </c>
      <c r="AG70" s="830"/>
      <c r="AH70" s="830"/>
      <c r="AI70" s="830"/>
      <c r="AJ70" s="830"/>
      <c r="AK70" s="830">
        <v>4</v>
      </c>
      <c r="AL70" s="830"/>
      <c r="AM70" s="830"/>
      <c r="AN70" s="830"/>
      <c r="AO70" s="830"/>
      <c r="AP70" s="830" t="s">
        <v>588</v>
      </c>
      <c r="AQ70" s="830"/>
      <c r="AR70" s="830"/>
      <c r="AS70" s="830"/>
      <c r="AT70" s="830"/>
      <c r="AU70" s="830" t="s">
        <v>588</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15">
      <c r="A71" s="234">
        <v>4</v>
      </c>
      <c r="B71" s="873" t="s">
        <v>577</v>
      </c>
      <c r="C71" s="874"/>
      <c r="D71" s="874"/>
      <c r="E71" s="874"/>
      <c r="F71" s="874"/>
      <c r="G71" s="874"/>
      <c r="H71" s="874"/>
      <c r="I71" s="874"/>
      <c r="J71" s="874"/>
      <c r="K71" s="874"/>
      <c r="L71" s="874"/>
      <c r="M71" s="874"/>
      <c r="N71" s="874"/>
      <c r="O71" s="874"/>
      <c r="P71" s="875"/>
      <c r="Q71" s="876">
        <v>239</v>
      </c>
      <c r="R71" s="830"/>
      <c r="S71" s="830"/>
      <c r="T71" s="830"/>
      <c r="U71" s="830"/>
      <c r="V71" s="830">
        <v>188</v>
      </c>
      <c r="W71" s="830"/>
      <c r="X71" s="830"/>
      <c r="Y71" s="830"/>
      <c r="Z71" s="830"/>
      <c r="AA71" s="830">
        <v>50</v>
      </c>
      <c r="AB71" s="830"/>
      <c r="AC71" s="830"/>
      <c r="AD71" s="830"/>
      <c r="AE71" s="830"/>
      <c r="AF71" s="830">
        <v>50</v>
      </c>
      <c r="AG71" s="830"/>
      <c r="AH71" s="830"/>
      <c r="AI71" s="830"/>
      <c r="AJ71" s="830"/>
      <c r="AK71" s="830">
        <v>19</v>
      </c>
      <c r="AL71" s="830"/>
      <c r="AM71" s="830"/>
      <c r="AN71" s="830"/>
      <c r="AO71" s="830"/>
      <c r="AP71" s="830" t="s">
        <v>588</v>
      </c>
      <c r="AQ71" s="830"/>
      <c r="AR71" s="830"/>
      <c r="AS71" s="830"/>
      <c r="AT71" s="830"/>
      <c r="AU71" s="830" t="s">
        <v>588</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15">
      <c r="A72" s="234">
        <v>5</v>
      </c>
      <c r="B72" s="873" t="s">
        <v>578</v>
      </c>
      <c r="C72" s="874"/>
      <c r="D72" s="874"/>
      <c r="E72" s="874"/>
      <c r="F72" s="874"/>
      <c r="G72" s="874"/>
      <c r="H72" s="874"/>
      <c r="I72" s="874"/>
      <c r="J72" s="874"/>
      <c r="K72" s="874"/>
      <c r="L72" s="874"/>
      <c r="M72" s="874"/>
      <c r="N72" s="874"/>
      <c r="O72" s="874"/>
      <c r="P72" s="875"/>
      <c r="Q72" s="876">
        <v>307348</v>
      </c>
      <c r="R72" s="830"/>
      <c r="S72" s="830"/>
      <c r="T72" s="830"/>
      <c r="U72" s="830"/>
      <c r="V72" s="830">
        <v>292047</v>
      </c>
      <c r="W72" s="830"/>
      <c r="X72" s="830"/>
      <c r="Y72" s="830"/>
      <c r="Z72" s="830"/>
      <c r="AA72" s="830">
        <v>15301</v>
      </c>
      <c r="AB72" s="830"/>
      <c r="AC72" s="830"/>
      <c r="AD72" s="830"/>
      <c r="AE72" s="830"/>
      <c r="AF72" s="830">
        <v>15301</v>
      </c>
      <c r="AG72" s="830"/>
      <c r="AH72" s="830"/>
      <c r="AI72" s="830"/>
      <c r="AJ72" s="830"/>
      <c r="AK72" s="830">
        <v>0</v>
      </c>
      <c r="AL72" s="830"/>
      <c r="AM72" s="830"/>
      <c r="AN72" s="830"/>
      <c r="AO72" s="830"/>
      <c r="AP72" s="830" t="s">
        <v>588</v>
      </c>
      <c r="AQ72" s="830"/>
      <c r="AR72" s="830"/>
      <c r="AS72" s="830"/>
      <c r="AT72" s="830"/>
      <c r="AU72" s="830" t="s">
        <v>588</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15">
      <c r="A73" s="234">
        <v>6</v>
      </c>
      <c r="B73" s="873" t="s">
        <v>579</v>
      </c>
      <c r="C73" s="874"/>
      <c r="D73" s="874"/>
      <c r="E73" s="874"/>
      <c r="F73" s="874"/>
      <c r="G73" s="874"/>
      <c r="H73" s="874"/>
      <c r="I73" s="874"/>
      <c r="J73" s="874"/>
      <c r="K73" s="874"/>
      <c r="L73" s="874"/>
      <c r="M73" s="874"/>
      <c r="N73" s="874"/>
      <c r="O73" s="874"/>
      <c r="P73" s="875"/>
      <c r="Q73" s="876">
        <v>6552</v>
      </c>
      <c r="R73" s="830"/>
      <c r="S73" s="830"/>
      <c r="T73" s="830"/>
      <c r="U73" s="830"/>
      <c r="V73" s="830">
        <v>6149</v>
      </c>
      <c r="W73" s="830"/>
      <c r="X73" s="830"/>
      <c r="Y73" s="830"/>
      <c r="Z73" s="830"/>
      <c r="AA73" s="830">
        <v>403</v>
      </c>
      <c r="AB73" s="830"/>
      <c r="AC73" s="830"/>
      <c r="AD73" s="830"/>
      <c r="AE73" s="830"/>
      <c r="AF73" s="830">
        <v>403</v>
      </c>
      <c r="AG73" s="830"/>
      <c r="AH73" s="830"/>
      <c r="AI73" s="830"/>
      <c r="AJ73" s="830"/>
      <c r="AK73" s="830">
        <v>7</v>
      </c>
      <c r="AL73" s="830"/>
      <c r="AM73" s="830"/>
      <c r="AN73" s="830"/>
      <c r="AO73" s="830"/>
      <c r="AP73" s="830" t="s">
        <v>588</v>
      </c>
      <c r="AQ73" s="830"/>
      <c r="AR73" s="830"/>
      <c r="AS73" s="830"/>
      <c r="AT73" s="830"/>
      <c r="AU73" s="830" t="s">
        <v>588</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15">
      <c r="A74" s="234">
        <v>7</v>
      </c>
      <c r="B74" s="873" t="s">
        <v>580</v>
      </c>
      <c r="C74" s="874"/>
      <c r="D74" s="874"/>
      <c r="E74" s="874"/>
      <c r="F74" s="874"/>
      <c r="G74" s="874"/>
      <c r="H74" s="874"/>
      <c r="I74" s="874"/>
      <c r="J74" s="874"/>
      <c r="K74" s="874"/>
      <c r="L74" s="874"/>
      <c r="M74" s="874"/>
      <c r="N74" s="874"/>
      <c r="O74" s="874"/>
      <c r="P74" s="875"/>
      <c r="Q74" s="876">
        <v>13</v>
      </c>
      <c r="R74" s="830"/>
      <c r="S74" s="830"/>
      <c r="T74" s="830"/>
      <c r="U74" s="830"/>
      <c r="V74" s="830">
        <v>13</v>
      </c>
      <c r="W74" s="830"/>
      <c r="X74" s="830"/>
      <c r="Y74" s="830"/>
      <c r="Z74" s="830"/>
      <c r="AA74" s="830">
        <v>0</v>
      </c>
      <c r="AB74" s="830"/>
      <c r="AC74" s="830"/>
      <c r="AD74" s="830"/>
      <c r="AE74" s="830"/>
      <c r="AF74" s="830">
        <v>0</v>
      </c>
      <c r="AG74" s="830"/>
      <c r="AH74" s="830"/>
      <c r="AI74" s="830"/>
      <c r="AJ74" s="830"/>
      <c r="AK74" s="830">
        <v>0</v>
      </c>
      <c r="AL74" s="830"/>
      <c r="AM74" s="830"/>
      <c r="AN74" s="830"/>
      <c r="AO74" s="830"/>
      <c r="AP74" s="830" t="s">
        <v>588</v>
      </c>
      <c r="AQ74" s="830"/>
      <c r="AR74" s="830"/>
      <c r="AS74" s="830"/>
      <c r="AT74" s="830"/>
      <c r="AU74" s="830" t="s">
        <v>588</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15">
      <c r="A75" s="234">
        <v>8</v>
      </c>
      <c r="B75" s="873" t="s">
        <v>581</v>
      </c>
      <c r="C75" s="874"/>
      <c r="D75" s="874"/>
      <c r="E75" s="874"/>
      <c r="F75" s="874"/>
      <c r="G75" s="874"/>
      <c r="H75" s="874"/>
      <c r="I75" s="874"/>
      <c r="J75" s="874"/>
      <c r="K75" s="874"/>
      <c r="L75" s="874"/>
      <c r="M75" s="874"/>
      <c r="N75" s="874"/>
      <c r="O75" s="874"/>
      <c r="P75" s="875"/>
      <c r="Q75" s="877">
        <v>38</v>
      </c>
      <c r="R75" s="878"/>
      <c r="S75" s="878"/>
      <c r="T75" s="878"/>
      <c r="U75" s="834"/>
      <c r="V75" s="879">
        <v>24</v>
      </c>
      <c r="W75" s="878"/>
      <c r="X75" s="878"/>
      <c r="Y75" s="878"/>
      <c r="Z75" s="834"/>
      <c r="AA75" s="879">
        <v>14</v>
      </c>
      <c r="AB75" s="878"/>
      <c r="AC75" s="878"/>
      <c r="AD75" s="878"/>
      <c r="AE75" s="834"/>
      <c r="AF75" s="879">
        <v>12</v>
      </c>
      <c r="AG75" s="878"/>
      <c r="AH75" s="878"/>
      <c r="AI75" s="878"/>
      <c r="AJ75" s="834"/>
      <c r="AK75" s="879">
        <v>16</v>
      </c>
      <c r="AL75" s="878"/>
      <c r="AM75" s="878"/>
      <c r="AN75" s="878"/>
      <c r="AO75" s="834"/>
      <c r="AP75" s="830" t="s">
        <v>588</v>
      </c>
      <c r="AQ75" s="830"/>
      <c r="AR75" s="830"/>
      <c r="AS75" s="830"/>
      <c r="AT75" s="830"/>
      <c r="AU75" s="830" t="s">
        <v>588</v>
      </c>
      <c r="AV75" s="830"/>
      <c r="AW75" s="830"/>
      <c r="AX75" s="830"/>
      <c r="AY75" s="830"/>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15">
      <c r="A76" s="234">
        <v>9</v>
      </c>
      <c r="B76" s="873" t="s">
        <v>582</v>
      </c>
      <c r="C76" s="874"/>
      <c r="D76" s="874"/>
      <c r="E76" s="874"/>
      <c r="F76" s="874"/>
      <c r="G76" s="874"/>
      <c r="H76" s="874"/>
      <c r="I76" s="874"/>
      <c r="J76" s="874"/>
      <c r="K76" s="874"/>
      <c r="L76" s="874"/>
      <c r="M76" s="874"/>
      <c r="N76" s="874"/>
      <c r="O76" s="874"/>
      <c r="P76" s="875"/>
      <c r="Q76" s="877">
        <v>406</v>
      </c>
      <c r="R76" s="878"/>
      <c r="S76" s="878"/>
      <c r="T76" s="878"/>
      <c r="U76" s="834"/>
      <c r="V76" s="879">
        <v>378</v>
      </c>
      <c r="W76" s="878"/>
      <c r="X76" s="878"/>
      <c r="Y76" s="878"/>
      <c r="Z76" s="834"/>
      <c r="AA76" s="879">
        <v>28</v>
      </c>
      <c r="AB76" s="878"/>
      <c r="AC76" s="878"/>
      <c r="AD76" s="878"/>
      <c r="AE76" s="834"/>
      <c r="AF76" s="879">
        <v>28</v>
      </c>
      <c r="AG76" s="878"/>
      <c r="AH76" s="878"/>
      <c r="AI76" s="878"/>
      <c r="AJ76" s="834"/>
      <c r="AK76" s="879">
        <v>29</v>
      </c>
      <c r="AL76" s="878"/>
      <c r="AM76" s="878"/>
      <c r="AN76" s="878"/>
      <c r="AO76" s="834"/>
      <c r="AP76" s="879">
        <v>285</v>
      </c>
      <c r="AQ76" s="878"/>
      <c r="AR76" s="878"/>
      <c r="AS76" s="878"/>
      <c r="AT76" s="834"/>
      <c r="AU76" s="879">
        <v>9</v>
      </c>
      <c r="AV76" s="878"/>
      <c r="AW76" s="878"/>
      <c r="AX76" s="878"/>
      <c r="AY76" s="834"/>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15">
      <c r="A77" s="234">
        <v>10</v>
      </c>
      <c r="B77" s="873" t="s">
        <v>583</v>
      </c>
      <c r="C77" s="874"/>
      <c r="D77" s="874"/>
      <c r="E77" s="874"/>
      <c r="F77" s="874"/>
      <c r="G77" s="874"/>
      <c r="H77" s="874"/>
      <c r="I77" s="874"/>
      <c r="J77" s="874"/>
      <c r="K77" s="874"/>
      <c r="L77" s="874"/>
      <c r="M77" s="874"/>
      <c r="N77" s="874"/>
      <c r="O77" s="874"/>
      <c r="P77" s="875"/>
      <c r="Q77" s="877">
        <v>4370</v>
      </c>
      <c r="R77" s="878"/>
      <c r="S77" s="878"/>
      <c r="T77" s="878"/>
      <c r="U77" s="834"/>
      <c r="V77" s="879">
        <v>4221</v>
      </c>
      <c r="W77" s="878"/>
      <c r="X77" s="878"/>
      <c r="Y77" s="878"/>
      <c r="Z77" s="834"/>
      <c r="AA77" s="879">
        <v>149</v>
      </c>
      <c r="AB77" s="878"/>
      <c r="AC77" s="878"/>
      <c r="AD77" s="878"/>
      <c r="AE77" s="834"/>
      <c r="AF77" s="879">
        <v>149</v>
      </c>
      <c r="AG77" s="878"/>
      <c r="AH77" s="878"/>
      <c r="AI77" s="878"/>
      <c r="AJ77" s="834"/>
      <c r="AK77" s="879">
        <v>0</v>
      </c>
      <c r="AL77" s="878"/>
      <c r="AM77" s="878"/>
      <c r="AN77" s="878"/>
      <c r="AO77" s="834"/>
      <c r="AP77" s="830" t="s">
        <v>588</v>
      </c>
      <c r="AQ77" s="830"/>
      <c r="AR77" s="830"/>
      <c r="AS77" s="830"/>
      <c r="AT77" s="830"/>
      <c r="AU77" s="830" t="s">
        <v>588</v>
      </c>
      <c r="AV77" s="830"/>
      <c r="AW77" s="830"/>
      <c r="AX77" s="830"/>
      <c r="AY77" s="830"/>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15">
      <c r="A78" s="234">
        <v>11</v>
      </c>
      <c r="B78" s="873" t="s">
        <v>584</v>
      </c>
      <c r="C78" s="874"/>
      <c r="D78" s="874"/>
      <c r="E78" s="874"/>
      <c r="F78" s="874"/>
      <c r="G78" s="874"/>
      <c r="H78" s="874"/>
      <c r="I78" s="874"/>
      <c r="J78" s="874"/>
      <c r="K78" s="874"/>
      <c r="L78" s="874"/>
      <c r="M78" s="874"/>
      <c r="N78" s="874"/>
      <c r="O78" s="874"/>
      <c r="P78" s="875"/>
      <c r="Q78" s="876">
        <v>192</v>
      </c>
      <c r="R78" s="830"/>
      <c r="S78" s="830"/>
      <c r="T78" s="830"/>
      <c r="U78" s="830"/>
      <c r="V78" s="830">
        <v>184</v>
      </c>
      <c r="W78" s="830"/>
      <c r="X78" s="830"/>
      <c r="Y78" s="830"/>
      <c r="Z78" s="830"/>
      <c r="AA78" s="830">
        <v>9</v>
      </c>
      <c r="AB78" s="830"/>
      <c r="AC78" s="830"/>
      <c r="AD78" s="830"/>
      <c r="AE78" s="830"/>
      <c r="AF78" s="830">
        <v>48</v>
      </c>
      <c r="AG78" s="830"/>
      <c r="AH78" s="830"/>
      <c r="AI78" s="830"/>
      <c r="AJ78" s="830"/>
      <c r="AK78" s="830">
        <v>0</v>
      </c>
      <c r="AL78" s="830"/>
      <c r="AM78" s="830"/>
      <c r="AN78" s="830"/>
      <c r="AO78" s="830"/>
      <c r="AP78" s="830">
        <v>48</v>
      </c>
      <c r="AQ78" s="830"/>
      <c r="AR78" s="830"/>
      <c r="AS78" s="830"/>
      <c r="AT78" s="830"/>
      <c r="AU78" s="830">
        <v>18</v>
      </c>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15">
      <c r="A79" s="234">
        <v>12</v>
      </c>
      <c r="B79" s="873" t="s">
        <v>586</v>
      </c>
      <c r="C79" s="874"/>
      <c r="D79" s="874"/>
      <c r="E79" s="874"/>
      <c r="F79" s="874"/>
      <c r="G79" s="874"/>
      <c r="H79" s="874"/>
      <c r="I79" s="874"/>
      <c r="J79" s="874"/>
      <c r="K79" s="874"/>
      <c r="L79" s="874"/>
      <c r="M79" s="874"/>
      <c r="N79" s="874"/>
      <c r="O79" s="874"/>
      <c r="P79" s="875"/>
      <c r="Q79" s="876">
        <v>2841</v>
      </c>
      <c r="R79" s="830"/>
      <c r="S79" s="830"/>
      <c r="T79" s="830"/>
      <c r="U79" s="830"/>
      <c r="V79" s="830">
        <v>2665</v>
      </c>
      <c r="W79" s="830"/>
      <c r="X79" s="830"/>
      <c r="Y79" s="830"/>
      <c r="Z79" s="830"/>
      <c r="AA79" s="830">
        <v>177</v>
      </c>
      <c r="AB79" s="830"/>
      <c r="AC79" s="830"/>
      <c r="AD79" s="830"/>
      <c r="AE79" s="830"/>
      <c r="AF79" s="830">
        <v>177</v>
      </c>
      <c r="AG79" s="830"/>
      <c r="AH79" s="830"/>
      <c r="AI79" s="830"/>
      <c r="AJ79" s="830"/>
      <c r="AK79" s="830">
        <v>446</v>
      </c>
      <c r="AL79" s="830"/>
      <c r="AM79" s="830"/>
      <c r="AN79" s="830"/>
      <c r="AO79" s="830"/>
      <c r="AP79" s="830">
        <v>2014</v>
      </c>
      <c r="AQ79" s="830"/>
      <c r="AR79" s="830"/>
      <c r="AS79" s="830"/>
      <c r="AT79" s="830"/>
      <c r="AU79" s="830">
        <v>8</v>
      </c>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15">
      <c r="A80" s="234">
        <v>13</v>
      </c>
      <c r="B80" s="873" t="s">
        <v>587</v>
      </c>
      <c r="C80" s="874"/>
      <c r="D80" s="874"/>
      <c r="E80" s="874"/>
      <c r="F80" s="874"/>
      <c r="G80" s="874"/>
      <c r="H80" s="874"/>
      <c r="I80" s="874"/>
      <c r="J80" s="874"/>
      <c r="K80" s="874"/>
      <c r="L80" s="874"/>
      <c r="M80" s="874"/>
      <c r="N80" s="874"/>
      <c r="O80" s="874"/>
      <c r="P80" s="875"/>
      <c r="Q80" s="876">
        <v>326</v>
      </c>
      <c r="R80" s="830"/>
      <c r="S80" s="830"/>
      <c r="T80" s="830"/>
      <c r="U80" s="830"/>
      <c r="V80" s="830">
        <v>326</v>
      </c>
      <c r="W80" s="830"/>
      <c r="X80" s="830"/>
      <c r="Y80" s="830"/>
      <c r="Z80" s="830"/>
      <c r="AA80" s="830">
        <v>0</v>
      </c>
      <c r="AB80" s="830"/>
      <c r="AC80" s="830"/>
      <c r="AD80" s="830"/>
      <c r="AE80" s="830"/>
      <c r="AF80" s="830" t="s">
        <v>588</v>
      </c>
      <c r="AG80" s="830"/>
      <c r="AH80" s="830"/>
      <c r="AI80" s="830"/>
      <c r="AJ80" s="830"/>
      <c r="AK80" s="830">
        <v>0</v>
      </c>
      <c r="AL80" s="830"/>
      <c r="AM80" s="830"/>
      <c r="AN80" s="830"/>
      <c r="AO80" s="830"/>
      <c r="AP80" s="830" t="s">
        <v>588</v>
      </c>
      <c r="AQ80" s="830"/>
      <c r="AR80" s="830"/>
      <c r="AS80" s="830"/>
      <c r="AT80" s="830"/>
      <c r="AU80" s="830" t="s">
        <v>588</v>
      </c>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15">
      <c r="A81" s="234">
        <v>14</v>
      </c>
      <c r="B81" s="873" t="s">
        <v>585</v>
      </c>
      <c r="C81" s="874"/>
      <c r="D81" s="874"/>
      <c r="E81" s="874"/>
      <c r="F81" s="874"/>
      <c r="G81" s="874"/>
      <c r="H81" s="874"/>
      <c r="I81" s="874"/>
      <c r="J81" s="874"/>
      <c r="K81" s="874"/>
      <c r="L81" s="874"/>
      <c r="M81" s="874"/>
      <c r="N81" s="874"/>
      <c r="O81" s="874"/>
      <c r="P81" s="875"/>
      <c r="Q81" s="876">
        <v>210</v>
      </c>
      <c r="R81" s="830"/>
      <c r="S81" s="830"/>
      <c r="T81" s="830"/>
      <c r="U81" s="830"/>
      <c r="V81" s="830">
        <v>206</v>
      </c>
      <c r="W81" s="830"/>
      <c r="X81" s="830"/>
      <c r="Y81" s="830"/>
      <c r="Z81" s="830"/>
      <c r="AA81" s="830">
        <v>4</v>
      </c>
      <c r="AB81" s="830"/>
      <c r="AC81" s="830"/>
      <c r="AD81" s="830"/>
      <c r="AE81" s="830"/>
      <c r="AF81" s="830">
        <v>4</v>
      </c>
      <c r="AG81" s="830"/>
      <c r="AH81" s="830"/>
      <c r="AI81" s="830"/>
      <c r="AJ81" s="830"/>
      <c r="AK81" s="830">
        <v>6</v>
      </c>
      <c r="AL81" s="830"/>
      <c r="AM81" s="830"/>
      <c r="AN81" s="830"/>
      <c r="AO81" s="830"/>
      <c r="AP81" s="830" t="s">
        <v>588</v>
      </c>
      <c r="AQ81" s="830"/>
      <c r="AR81" s="830"/>
      <c r="AS81" s="830"/>
      <c r="AT81" s="830"/>
      <c r="AU81" s="830" t="s">
        <v>588</v>
      </c>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15">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15">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15">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15">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15">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
      <c r="A88" s="236" t="s">
        <v>388</v>
      </c>
      <c r="B88" s="789" t="s">
        <v>415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789" t="s">
        <v>416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417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418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421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423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424</v>
      </c>
      <c r="AB109" s="893"/>
      <c r="AC109" s="893"/>
      <c r="AD109" s="893"/>
      <c r="AE109" s="894"/>
      <c r="AF109" s="892" t="s">
        <v>425</v>
      </c>
      <c r="AG109" s="893"/>
      <c r="AH109" s="893"/>
      <c r="AI109" s="893"/>
      <c r="AJ109" s="894"/>
      <c r="AK109" s="892" t="s">
        <v>306</v>
      </c>
      <c r="AL109" s="893"/>
      <c r="AM109" s="893"/>
      <c r="AN109" s="893"/>
      <c r="AO109" s="894"/>
      <c r="AP109" s="892" t="s">
        <v>426</v>
      </c>
      <c r="AQ109" s="893"/>
      <c r="AR109" s="893"/>
      <c r="AS109" s="893"/>
      <c r="AT109" s="895"/>
      <c r="AU109" s="912" t="s">
        <v>423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424</v>
      </c>
      <c r="BR109" s="893"/>
      <c r="BS109" s="893"/>
      <c r="BT109" s="893"/>
      <c r="BU109" s="894"/>
      <c r="BV109" s="892" t="s">
        <v>425</v>
      </c>
      <c r="BW109" s="893"/>
      <c r="BX109" s="893"/>
      <c r="BY109" s="893"/>
      <c r="BZ109" s="894"/>
      <c r="CA109" s="892" t="s">
        <v>306</v>
      </c>
      <c r="CB109" s="893"/>
      <c r="CC109" s="893"/>
      <c r="CD109" s="893"/>
      <c r="CE109" s="894"/>
      <c r="CF109" s="913" t="s">
        <v>426</v>
      </c>
      <c r="CG109" s="913"/>
      <c r="CH109" s="913"/>
      <c r="CI109" s="913"/>
      <c r="CJ109" s="913"/>
      <c r="CK109" s="892" t="s">
        <v>427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424</v>
      </c>
      <c r="DH109" s="893"/>
      <c r="DI109" s="893"/>
      <c r="DJ109" s="893"/>
      <c r="DK109" s="894"/>
      <c r="DL109" s="892" t="s">
        <v>425</v>
      </c>
      <c r="DM109" s="893"/>
      <c r="DN109" s="893"/>
      <c r="DO109" s="893"/>
      <c r="DP109" s="894"/>
      <c r="DQ109" s="892" t="s">
        <v>306</v>
      </c>
      <c r="DR109" s="893"/>
      <c r="DS109" s="893"/>
      <c r="DT109" s="893"/>
      <c r="DU109" s="894"/>
      <c r="DV109" s="892" t="s">
        <v>426</v>
      </c>
      <c r="DW109" s="893"/>
      <c r="DX109" s="893"/>
      <c r="DY109" s="893"/>
      <c r="DZ109" s="895"/>
    </row>
    <row r="110" spans="1:131" s="226" customFormat="1" ht="26.25" customHeight="1" x14ac:dyDescent="0.15">
      <c r="A110" s="896" t="s">
        <v>428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224404</v>
      </c>
      <c r="AB110" s="900"/>
      <c r="AC110" s="900"/>
      <c r="AD110" s="900"/>
      <c r="AE110" s="901"/>
      <c r="AF110" s="902">
        <v>267523</v>
      </c>
      <c r="AG110" s="900"/>
      <c r="AH110" s="900"/>
      <c r="AI110" s="900"/>
      <c r="AJ110" s="901"/>
      <c r="AK110" s="902">
        <v>291494</v>
      </c>
      <c r="AL110" s="900"/>
      <c r="AM110" s="900"/>
      <c r="AN110" s="900"/>
      <c r="AO110" s="901"/>
      <c r="AP110" s="903">
        <v>13.5</v>
      </c>
      <c r="AQ110" s="904"/>
      <c r="AR110" s="904"/>
      <c r="AS110" s="904"/>
      <c r="AT110" s="905"/>
      <c r="AU110" s="906" t="s">
        <v>74</v>
      </c>
      <c r="AV110" s="907"/>
      <c r="AW110" s="907"/>
      <c r="AX110" s="907"/>
      <c r="AY110" s="907"/>
      <c r="AZ110" s="929" t="s">
        <v>429</v>
      </c>
      <c r="BA110" s="897"/>
      <c r="BB110" s="897"/>
      <c r="BC110" s="897"/>
      <c r="BD110" s="897"/>
      <c r="BE110" s="897"/>
      <c r="BF110" s="897"/>
      <c r="BG110" s="897"/>
      <c r="BH110" s="897"/>
      <c r="BI110" s="897"/>
      <c r="BJ110" s="897"/>
      <c r="BK110" s="897"/>
      <c r="BL110" s="897"/>
      <c r="BM110" s="897"/>
      <c r="BN110" s="897"/>
      <c r="BO110" s="897"/>
      <c r="BP110" s="898"/>
      <c r="BQ110" s="930">
        <v>2017751</v>
      </c>
      <c r="BR110" s="931"/>
      <c r="BS110" s="931"/>
      <c r="BT110" s="931"/>
      <c r="BU110" s="931"/>
      <c r="BV110" s="931">
        <v>2061879</v>
      </c>
      <c r="BW110" s="931"/>
      <c r="BX110" s="931"/>
      <c r="BY110" s="931"/>
      <c r="BZ110" s="931"/>
      <c r="CA110" s="931">
        <v>2090366</v>
      </c>
      <c r="CB110" s="931"/>
      <c r="CC110" s="931"/>
      <c r="CD110" s="931"/>
      <c r="CE110" s="931"/>
      <c r="CF110" s="944">
        <v>96.5</v>
      </c>
      <c r="CG110" s="945"/>
      <c r="CH110" s="945"/>
      <c r="CI110" s="945"/>
      <c r="CJ110" s="945"/>
      <c r="CK110" s="946" t="s">
        <v>430</v>
      </c>
      <c r="CL110" s="947"/>
      <c r="CM110" s="929" t="s">
        <v>431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406</v>
      </c>
      <c r="DH110" s="931"/>
      <c r="DI110" s="931"/>
      <c r="DJ110" s="931"/>
      <c r="DK110" s="931"/>
      <c r="DL110" s="931" t="s">
        <v>129</v>
      </c>
      <c r="DM110" s="931"/>
      <c r="DN110" s="931"/>
      <c r="DO110" s="931"/>
      <c r="DP110" s="931"/>
      <c r="DQ110" s="931" t="s">
        <v>129</v>
      </c>
      <c r="DR110" s="931"/>
      <c r="DS110" s="931"/>
      <c r="DT110" s="931"/>
      <c r="DU110" s="931"/>
      <c r="DV110" s="932" t="s">
        <v>129</v>
      </c>
      <c r="DW110" s="932"/>
      <c r="DX110" s="932"/>
      <c r="DY110" s="932"/>
      <c r="DZ110" s="933"/>
    </row>
    <row r="111" spans="1:131" s="226" customFormat="1" ht="26.25" customHeight="1" x14ac:dyDescent="0.15">
      <c r="A111" s="934" t="s">
        <v>432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129</v>
      </c>
      <c r="AG111" s="938"/>
      <c r="AH111" s="938"/>
      <c r="AI111" s="938"/>
      <c r="AJ111" s="939"/>
      <c r="AK111" s="940" t="s">
        <v>406</v>
      </c>
      <c r="AL111" s="938"/>
      <c r="AM111" s="938"/>
      <c r="AN111" s="938"/>
      <c r="AO111" s="939"/>
      <c r="AP111" s="941" t="s">
        <v>129</v>
      </c>
      <c r="AQ111" s="942"/>
      <c r="AR111" s="942"/>
      <c r="AS111" s="942"/>
      <c r="AT111" s="943"/>
      <c r="AU111" s="908"/>
      <c r="AV111" s="909"/>
      <c r="AW111" s="909"/>
      <c r="AX111" s="909"/>
      <c r="AY111" s="909"/>
      <c r="AZ111" s="922" t="s">
        <v>433</v>
      </c>
      <c r="BA111" s="923"/>
      <c r="BB111" s="923"/>
      <c r="BC111" s="923"/>
      <c r="BD111" s="923"/>
      <c r="BE111" s="923"/>
      <c r="BF111" s="923"/>
      <c r="BG111" s="923"/>
      <c r="BH111" s="923"/>
      <c r="BI111" s="923"/>
      <c r="BJ111" s="923"/>
      <c r="BK111" s="923"/>
      <c r="BL111" s="923"/>
      <c r="BM111" s="923"/>
      <c r="BN111" s="923"/>
      <c r="BO111" s="923"/>
      <c r="BP111" s="924"/>
      <c r="BQ111" s="925" t="s">
        <v>129</v>
      </c>
      <c r="BR111" s="926"/>
      <c r="BS111" s="926"/>
      <c r="BT111" s="926"/>
      <c r="BU111" s="926"/>
      <c r="BV111" s="926" t="s">
        <v>129</v>
      </c>
      <c r="BW111" s="926"/>
      <c r="BX111" s="926"/>
      <c r="BY111" s="926"/>
      <c r="BZ111" s="926"/>
      <c r="CA111" s="926" t="s">
        <v>129</v>
      </c>
      <c r="CB111" s="926"/>
      <c r="CC111" s="926"/>
      <c r="CD111" s="926"/>
      <c r="CE111" s="926"/>
      <c r="CF111" s="920" t="s">
        <v>406</v>
      </c>
      <c r="CG111" s="921"/>
      <c r="CH111" s="921"/>
      <c r="CI111" s="921"/>
      <c r="CJ111" s="921"/>
      <c r="CK111" s="948"/>
      <c r="CL111" s="949"/>
      <c r="CM111" s="922" t="s">
        <v>434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26" customFormat="1" ht="26.25" customHeight="1" x14ac:dyDescent="0.15">
      <c r="A112" s="952" t="s">
        <v>435</v>
      </c>
      <c r="B112" s="953"/>
      <c r="C112" s="923" t="s">
        <v>436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437</v>
      </c>
      <c r="BA112" s="923"/>
      <c r="BB112" s="923"/>
      <c r="BC112" s="923"/>
      <c r="BD112" s="923"/>
      <c r="BE112" s="923"/>
      <c r="BF112" s="923"/>
      <c r="BG112" s="923"/>
      <c r="BH112" s="923"/>
      <c r="BI112" s="923"/>
      <c r="BJ112" s="923"/>
      <c r="BK112" s="923"/>
      <c r="BL112" s="923"/>
      <c r="BM112" s="923"/>
      <c r="BN112" s="923"/>
      <c r="BO112" s="923"/>
      <c r="BP112" s="924"/>
      <c r="BQ112" s="925">
        <v>1465377</v>
      </c>
      <c r="BR112" s="926"/>
      <c r="BS112" s="926"/>
      <c r="BT112" s="926"/>
      <c r="BU112" s="926"/>
      <c r="BV112" s="926">
        <v>1124145</v>
      </c>
      <c r="BW112" s="926"/>
      <c r="BX112" s="926"/>
      <c r="BY112" s="926"/>
      <c r="BZ112" s="926"/>
      <c r="CA112" s="926">
        <v>1134208</v>
      </c>
      <c r="CB112" s="926"/>
      <c r="CC112" s="926"/>
      <c r="CD112" s="926"/>
      <c r="CE112" s="926"/>
      <c r="CF112" s="920">
        <v>52.4</v>
      </c>
      <c r="CG112" s="921"/>
      <c r="CH112" s="921"/>
      <c r="CI112" s="921"/>
      <c r="CJ112" s="921"/>
      <c r="CK112" s="948"/>
      <c r="CL112" s="949"/>
      <c r="CM112" s="922" t="s">
        <v>438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129</v>
      </c>
      <c r="DR112" s="926"/>
      <c r="DS112" s="926"/>
      <c r="DT112" s="926"/>
      <c r="DU112" s="926"/>
      <c r="DV112" s="927" t="s">
        <v>439</v>
      </c>
      <c r="DW112" s="927"/>
      <c r="DX112" s="927"/>
      <c r="DY112" s="927"/>
      <c r="DZ112" s="928"/>
    </row>
    <row r="113" spans="1:130" s="226" customFormat="1" ht="26.25" customHeight="1" x14ac:dyDescent="0.15">
      <c r="A113" s="954"/>
      <c r="B113" s="955"/>
      <c r="C113" s="923" t="s">
        <v>440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232548</v>
      </c>
      <c r="AB113" s="938"/>
      <c r="AC113" s="938"/>
      <c r="AD113" s="938"/>
      <c r="AE113" s="939"/>
      <c r="AF113" s="940">
        <v>221850</v>
      </c>
      <c r="AG113" s="938"/>
      <c r="AH113" s="938"/>
      <c r="AI113" s="938"/>
      <c r="AJ113" s="939"/>
      <c r="AK113" s="940">
        <v>278277</v>
      </c>
      <c r="AL113" s="938"/>
      <c r="AM113" s="938"/>
      <c r="AN113" s="938"/>
      <c r="AO113" s="939"/>
      <c r="AP113" s="941">
        <v>12.9</v>
      </c>
      <c r="AQ113" s="942"/>
      <c r="AR113" s="942"/>
      <c r="AS113" s="942"/>
      <c r="AT113" s="943"/>
      <c r="AU113" s="908"/>
      <c r="AV113" s="909"/>
      <c r="AW113" s="909"/>
      <c r="AX113" s="909"/>
      <c r="AY113" s="909"/>
      <c r="AZ113" s="922" t="s">
        <v>441</v>
      </c>
      <c r="BA113" s="923"/>
      <c r="BB113" s="923"/>
      <c r="BC113" s="923"/>
      <c r="BD113" s="923"/>
      <c r="BE113" s="923"/>
      <c r="BF113" s="923"/>
      <c r="BG113" s="923"/>
      <c r="BH113" s="923"/>
      <c r="BI113" s="923"/>
      <c r="BJ113" s="923"/>
      <c r="BK113" s="923"/>
      <c r="BL113" s="923"/>
      <c r="BM113" s="923"/>
      <c r="BN113" s="923"/>
      <c r="BO113" s="923"/>
      <c r="BP113" s="924"/>
      <c r="BQ113" s="925">
        <v>67920</v>
      </c>
      <c r="BR113" s="926"/>
      <c r="BS113" s="926"/>
      <c r="BT113" s="926"/>
      <c r="BU113" s="926"/>
      <c r="BV113" s="926">
        <v>53586</v>
      </c>
      <c r="BW113" s="926"/>
      <c r="BX113" s="926"/>
      <c r="BY113" s="926"/>
      <c r="BZ113" s="926"/>
      <c r="CA113" s="926">
        <v>44456</v>
      </c>
      <c r="CB113" s="926"/>
      <c r="CC113" s="926"/>
      <c r="CD113" s="926"/>
      <c r="CE113" s="926"/>
      <c r="CF113" s="920">
        <v>2.1</v>
      </c>
      <c r="CG113" s="921"/>
      <c r="CH113" s="921"/>
      <c r="CI113" s="921"/>
      <c r="CJ113" s="921"/>
      <c r="CK113" s="948"/>
      <c r="CL113" s="949"/>
      <c r="CM113" s="922" t="s">
        <v>442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129</v>
      </c>
      <c r="DM113" s="959"/>
      <c r="DN113" s="959"/>
      <c r="DO113" s="959"/>
      <c r="DP113" s="960"/>
      <c r="DQ113" s="961" t="s">
        <v>129</v>
      </c>
      <c r="DR113" s="959"/>
      <c r="DS113" s="959"/>
      <c r="DT113" s="959"/>
      <c r="DU113" s="960"/>
      <c r="DV113" s="962" t="s">
        <v>406</v>
      </c>
      <c r="DW113" s="963"/>
      <c r="DX113" s="963"/>
      <c r="DY113" s="963"/>
      <c r="DZ113" s="964"/>
    </row>
    <row r="114" spans="1:130" s="226" customFormat="1" ht="26.25" customHeight="1" x14ac:dyDescent="0.15">
      <c r="A114" s="954"/>
      <c r="B114" s="955"/>
      <c r="C114" s="923" t="s">
        <v>443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9754</v>
      </c>
      <c r="AB114" s="959"/>
      <c r="AC114" s="959"/>
      <c r="AD114" s="959"/>
      <c r="AE114" s="960"/>
      <c r="AF114" s="961">
        <v>8341</v>
      </c>
      <c r="AG114" s="959"/>
      <c r="AH114" s="959"/>
      <c r="AI114" s="959"/>
      <c r="AJ114" s="960"/>
      <c r="AK114" s="961">
        <v>9935</v>
      </c>
      <c r="AL114" s="959"/>
      <c r="AM114" s="959"/>
      <c r="AN114" s="959"/>
      <c r="AO114" s="960"/>
      <c r="AP114" s="962">
        <v>0.5</v>
      </c>
      <c r="AQ114" s="963"/>
      <c r="AR114" s="963"/>
      <c r="AS114" s="963"/>
      <c r="AT114" s="964"/>
      <c r="AU114" s="908"/>
      <c r="AV114" s="909"/>
      <c r="AW114" s="909"/>
      <c r="AX114" s="909"/>
      <c r="AY114" s="909"/>
      <c r="AZ114" s="922" t="s">
        <v>444</v>
      </c>
      <c r="BA114" s="923"/>
      <c r="BB114" s="923"/>
      <c r="BC114" s="923"/>
      <c r="BD114" s="923"/>
      <c r="BE114" s="923"/>
      <c r="BF114" s="923"/>
      <c r="BG114" s="923"/>
      <c r="BH114" s="923"/>
      <c r="BI114" s="923"/>
      <c r="BJ114" s="923"/>
      <c r="BK114" s="923"/>
      <c r="BL114" s="923"/>
      <c r="BM114" s="923"/>
      <c r="BN114" s="923"/>
      <c r="BO114" s="923"/>
      <c r="BP114" s="924"/>
      <c r="BQ114" s="925">
        <v>434622</v>
      </c>
      <c r="BR114" s="926"/>
      <c r="BS114" s="926"/>
      <c r="BT114" s="926"/>
      <c r="BU114" s="926"/>
      <c r="BV114" s="926">
        <v>419857</v>
      </c>
      <c r="BW114" s="926"/>
      <c r="BX114" s="926"/>
      <c r="BY114" s="926"/>
      <c r="BZ114" s="926"/>
      <c r="CA114" s="926">
        <v>409663</v>
      </c>
      <c r="CB114" s="926"/>
      <c r="CC114" s="926"/>
      <c r="CD114" s="926"/>
      <c r="CE114" s="926"/>
      <c r="CF114" s="920">
        <v>18.899999999999999</v>
      </c>
      <c r="CG114" s="921"/>
      <c r="CH114" s="921"/>
      <c r="CI114" s="921"/>
      <c r="CJ114" s="921"/>
      <c r="CK114" s="948"/>
      <c r="CL114" s="949"/>
      <c r="CM114" s="922" t="s">
        <v>445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439</v>
      </c>
      <c r="DM114" s="959"/>
      <c r="DN114" s="959"/>
      <c r="DO114" s="959"/>
      <c r="DP114" s="960"/>
      <c r="DQ114" s="961" t="s">
        <v>129</v>
      </c>
      <c r="DR114" s="959"/>
      <c r="DS114" s="959"/>
      <c r="DT114" s="959"/>
      <c r="DU114" s="960"/>
      <c r="DV114" s="962" t="s">
        <v>129</v>
      </c>
      <c r="DW114" s="963"/>
      <c r="DX114" s="963"/>
      <c r="DY114" s="963"/>
      <c r="DZ114" s="964"/>
    </row>
    <row r="115" spans="1:130" s="226" customFormat="1" ht="26.25" customHeight="1" x14ac:dyDescent="0.15">
      <c r="A115" s="954"/>
      <c r="B115" s="955"/>
      <c r="C115" s="923" t="s">
        <v>446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129</v>
      </c>
      <c r="AB115" s="938"/>
      <c r="AC115" s="938"/>
      <c r="AD115" s="938"/>
      <c r="AE115" s="939"/>
      <c r="AF115" s="940" t="s">
        <v>129</v>
      </c>
      <c r="AG115" s="938"/>
      <c r="AH115" s="938"/>
      <c r="AI115" s="938"/>
      <c r="AJ115" s="939"/>
      <c r="AK115" s="940" t="s">
        <v>129</v>
      </c>
      <c r="AL115" s="938"/>
      <c r="AM115" s="938"/>
      <c r="AN115" s="938"/>
      <c r="AO115" s="939"/>
      <c r="AP115" s="941" t="s">
        <v>129</v>
      </c>
      <c r="AQ115" s="942"/>
      <c r="AR115" s="942"/>
      <c r="AS115" s="942"/>
      <c r="AT115" s="943"/>
      <c r="AU115" s="908"/>
      <c r="AV115" s="909"/>
      <c r="AW115" s="909"/>
      <c r="AX115" s="909"/>
      <c r="AY115" s="909"/>
      <c r="AZ115" s="922" t="s">
        <v>447</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406</v>
      </c>
      <c r="BW115" s="926"/>
      <c r="BX115" s="926"/>
      <c r="BY115" s="926"/>
      <c r="BZ115" s="926"/>
      <c r="CA115" s="926" t="s">
        <v>129</v>
      </c>
      <c r="CB115" s="926"/>
      <c r="CC115" s="926"/>
      <c r="CD115" s="926"/>
      <c r="CE115" s="926"/>
      <c r="CF115" s="920" t="s">
        <v>129</v>
      </c>
      <c r="CG115" s="921"/>
      <c r="CH115" s="921"/>
      <c r="CI115" s="921"/>
      <c r="CJ115" s="921"/>
      <c r="CK115" s="948"/>
      <c r="CL115" s="949"/>
      <c r="CM115" s="922" t="s">
        <v>448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406</v>
      </c>
      <c r="DR115" s="959"/>
      <c r="DS115" s="959"/>
      <c r="DT115" s="959"/>
      <c r="DU115" s="960"/>
      <c r="DV115" s="962" t="s">
        <v>406</v>
      </c>
      <c r="DW115" s="963"/>
      <c r="DX115" s="963"/>
      <c r="DY115" s="963"/>
      <c r="DZ115" s="964"/>
    </row>
    <row r="116" spans="1:130" s="226" customFormat="1" ht="26.25" customHeight="1" x14ac:dyDescent="0.15">
      <c r="A116" s="956"/>
      <c r="B116" s="957"/>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148</v>
      </c>
      <c r="AB116" s="959"/>
      <c r="AC116" s="959"/>
      <c r="AD116" s="959"/>
      <c r="AE116" s="960"/>
      <c r="AF116" s="961" t="s">
        <v>129</v>
      </c>
      <c r="AG116" s="959"/>
      <c r="AH116" s="959"/>
      <c r="AI116" s="959"/>
      <c r="AJ116" s="960"/>
      <c r="AK116" s="961" t="s">
        <v>129</v>
      </c>
      <c r="AL116" s="959"/>
      <c r="AM116" s="959"/>
      <c r="AN116" s="959"/>
      <c r="AO116" s="960"/>
      <c r="AP116" s="962" t="s">
        <v>129</v>
      </c>
      <c r="AQ116" s="963"/>
      <c r="AR116" s="963"/>
      <c r="AS116" s="963"/>
      <c r="AT116" s="964"/>
      <c r="AU116" s="908"/>
      <c r="AV116" s="909"/>
      <c r="AW116" s="909"/>
      <c r="AX116" s="909"/>
      <c r="AY116" s="909"/>
      <c r="AZ116" s="967" t="s">
        <v>450</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406</v>
      </c>
      <c r="CG116" s="921"/>
      <c r="CH116" s="921"/>
      <c r="CI116" s="921"/>
      <c r="CJ116" s="921"/>
      <c r="CK116" s="948"/>
      <c r="CL116" s="949"/>
      <c r="CM116" s="922" t="s">
        <v>451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129</v>
      </c>
      <c r="DW116" s="963"/>
      <c r="DX116" s="963"/>
      <c r="DY116" s="963"/>
      <c r="DZ116" s="964"/>
    </row>
    <row r="117" spans="1:130" s="226"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452</v>
      </c>
      <c r="Z117" s="894"/>
      <c r="AA117" s="978">
        <v>466854</v>
      </c>
      <c r="AB117" s="979"/>
      <c r="AC117" s="979"/>
      <c r="AD117" s="979"/>
      <c r="AE117" s="980"/>
      <c r="AF117" s="981">
        <v>497714</v>
      </c>
      <c r="AG117" s="979"/>
      <c r="AH117" s="979"/>
      <c r="AI117" s="979"/>
      <c r="AJ117" s="980"/>
      <c r="AK117" s="981">
        <v>579706</v>
      </c>
      <c r="AL117" s="979"/>
      <c r="AM117" s="979"/>
      <c r="AN117" s="979"/>
      <c r="AO117" s="980"/>
      <c r="AP117" s="982"/>
      <c r="AQ117" s="983"/>
      <c r="AR117" s="983"/>
      <c r="AS117" s="983"/>
      <c r="AT117" s="984"/>
      <c r="AU117" s="908"/>
      <c r="AV117" s="909"/>
      <c r="AW117" s="909"/>
      <c r="AX117" s="909"/>
      <c r="AY117" s="909"/>
      <c r="AZ117" s="974" t="s">
        <v>453</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439</v>
      </c>
      <c r="BW117" s="926"/>
      <c r="BX117" s="926"/>
      <c r="BY117" s="926"/>
      <c r="BZ117" s="926"/>
      <c r="CA117" s="926" t="s">
        <v>439</v>
      </c>
      <c r="CB117" s="926"/>
      <c r="CC117" s="926"/>
      <c r="CD117" s="926"/>
      <c r="CE117" s="926"/>
      <c r="CF117" s="920" t="s">
        <v>129</v>
      </c>
      <c r="CG117" s="921"/>
      <c r="CH117" s="921"/>
      <c r="CI117" s="921"/>
      <c r="CJ117" s="921"/>
      <c r="CK117" s="948"/>
      <c r="CL117" s="949"/>
      <c r="CM117" s="922" t="s">
        <v>454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26" customFormat="1" ht="26.25" customHeight="1" x14ac:dyDescent="0.15">
      <c r="A118" s="912" t="s">
        <v>427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424</v>
      </c>
      <c r="AB118" s="893"/>
      <c r="AC118" s="893"/>
      <c r="AD118" s="893"/>
      <c r="AE118" s="894"/>
      <c r="AF118" s="892" t="s">
        <v>425</v>
      </c>
      <c r="AG118" s="893"/>
      <c r="AH118" s="893"/>
      <c r="AI118" s="893"/>
      <c r="AJ118" s="894"/>
      <c r="AK118" s="892" t="s">
        <v>306</v>
      </c>
      <c r="AL118" s="893"/>
      <c r="AM118" s="893"/>
      <c r="AN118" s="893"/>
      <c r="AO118" s="894"/>
      <c r="AP118" s="970" t="s">
        <v>426</v>
      </c>
      <c r="AQ118" s="971"/>
      <c r="AR118" s="971"/>
      <c r="AS118" s="971"/>
      <c r="AT118" s="972"/>
      <c r="AU118" s="908"/>
      <c r="AV118" s="909"/>
      <c r="AW118" s="909"/>
      <c r="AX118" s="909"/>
      <c r="AY118" s="909"/>
      <c r="AZ118" s="973" t="s">
        <v>455</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456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26" customFormat="1" ht="26.25" customHeight="1" x14ac:dyDescent="0.15">
      <c r="A119" s="1056" t="s">
        <v>430</v>
      </c>
      <c r="B119" s="947"/>
      <c r="C119" s="929" t="s">
        <v>431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47" t="s">
        <v>187</v>
      </c>
      <c r="BA119" s="247"/>
      <c r="BB119" s="247"/>
      <c r="BC119" s="247"/>
      <c r="BD119" s="247"/>
      <c r="BE119" s="247"/>
      <c r="BF119" s="247"/>
      <c r="BG119" s="247"/>
      <c r="BH119" s="247"/>
      <c r="BI119" s="247"/>
      <c r="BJ119" s="247"/>
      <c r="BK119" s="247"/>
      <c r="BL119" s="247"/>
      <c r="BM119" s="247"/>
      <c r="BN119" s="247"/>
      <c r="BO119" s="977" t="s">
        <v>457</v>
      </c>
      <c r="BP119" s="1005"/>
      <c r="BQ119" s="999">
        <v>3985670</v>
      </c>
      <c r="BR119" s="1000"/>
      <c r="BS119" s="1000"/>
      <c r="BT119" s="1000"/>
      <c r="BU119" s="1000"/>
      <c r="BV119" s="1000">
        <v>3659467</v>
      </c>
      <c r="BW119" s="1000"/>
      <c r="BX119" s="1000"/>
      <c r="BY119" s="1000"/>
      <c r="BZ119" s="1000"/>
      <c r="CA119" s="1000">
        <v>3678693</v>
      </c>
      <c r="CB119" s="1000"/>
      <c r="CC119" s="1000"/>
      <c r="CD119" s="1000"/>
      <c r="CE119" s="1000"/>
      <c r="CF119" s="1001"/>
      <c r="CG119" s="1002"/>
      <c r="CH119" s="1002"/>
      <c r="CI119" s="1002"/>
      <c r="CJ119" s="1003"/>
      <c r="CK119" s="950"/>
      <c r="CL119" s="951"/>
      <c r="CM119" s="973" t="s">
        <v>458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459</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26" customFormat="1" ht="26.25" customHeight="1" x14ac:dyDescent="0.15">
      <c r="A120" s="1057"/>
      <c r="B120" s="949"/>
      <c r="C120" s="922" t="s">
        <v>434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460</v>
      </c>
      <c r="AV120" s="992"/>
      <c r="AW120" s="992"/>
      <c r="AX120" s="992"/>
      <c r="AY120" s="993"/>
      <c r="AZ120" s="929" t="s">
        <v>461</v>
      </c>
      <c r="BA120" s="897"/>
      <c r="BB120" s="897"/>
      <c r="BC120" s="897"/>
      <c r="BD120" s="897"/>
      <c r="BE120" s="897"/>
      <c r="BF120" s="897"/>
      <c r="BG120" s="897"/>
      <c r="BH120" s="897"/>
      <c r="BI120" s="897"/>
      <c r="BJ120" s="897"/>
      <c r="BK120" s="897"/>
      <c r="BL120" s="897"/>
      <c r="BM120" s="897"/>
      <c r="BN120" s="897"/>
      <c r="BO120" s="897"/>
      <c r="BP120" s="898"/>
      <c r="BQ120" s="930">
        <v>2500619</v>
      </c>
      <c r="BR120" s="931"/>
      <c r="BS120" s="931"/>
      <c r="BT120" s="931"/>
      <c r="BU120" s="931"/>
      <c r="BV120" s="931">
        <v>2940020</v>
      </c>
      <c r="BW120" s="931"/>
      <c r="BX120" s="931"/>
      <c r="BY120" s="931"/>
      <c r="BZ120" s="931"/>
      <c r="CA120" s="931">
        <v>3384877</v>
      </c>
      <c r="CB120" s="931"/>
      <c r="CC120" s="931"/>
      <c r="CD120" s="931"/>
      <c r="CE120" s="931"/>
      <c r="CF120" s="944">
        <v>156.30000000000001</v>
      </c>
      <c r="CG120" s="945"/>
      <c r="CH120" s="945"/>
      <c r="CI120" s="945"/>
      <c r="CJ120" s="945"/>
      <c r="CK120" s="1006" t="s">
        <v>462</v>
      </c>
      <c r="CL120" s="1007"/>
      <c r="CM120" s="1007"/>
      <c r="CN120" s="1007"/>
      <c r="CO120" s="1008"/>
      <c r="CP120" s="1014" t="s">
        <v>404</v>
      </c>
      <c r="CQ120" s="1015"/>
      <c r="CR120" s="1015"/>
      <c r="CS120" s="1015"/>
      <c r="CT120" s="1015"/>
      <c r="CU120" s="1015"/>
      <c r="CV120" s="1015"/>
      <c r="CW120" s="1015"/>
      <c r="CX120" s="1015"/>
      <c r="CY120" s="1015"/>
      <c r="CZ120" s="1015"/>
      <c r="DA120" s="1015"/>
      <c r="DB120" s="1015"/>
      <c r="DC120" s="1015"/>
      <c r="DD120" s="1015"/>
      <c r="DE120" s="1015"/>
      <c r="DF120" s="1016"/>
      <c r="DG120" s="930">
        <v>1093272</v>
      </c>
      <c r="DH120" s="931"/>
      <c r="DI120" s="931"/>
      <c r="DJ120" s="931"/>
      <c r="DK120" s="931"/>
      <c r="DL120" s="931">
        <v>783680</v>
      </c>
      <c r="DM120" s="931"/>
      <c r="DN120" s="931"/>
      <c r="DO120" s="931"/>
      <c r="DP120" s="931"/>
      <c r="DQ120" s="931">
        <v>785009</v>
      </c>
      <c r="DR120" s="931"/>
      <c r="DS120" s="931"/>
      <c r="DT120" s="931"/>
      <c r="DU120" s="931"/>
      <c r="DV120" s="932">
        <v>36.299999999999997</v>
      </c>
      <c r="DW120" s="932"/>
      <c r="DX120" s="932"/>
      <c r="DY120" s="932"/>
      <c r="DZ120" s="933"/>
    </row>
    <row r="121" spans="1:130" s="226" customFormat="1" ht="26.25" customHeight="1" x14ac:dyDescent="0.15">
      <c r="A121" s="1057"/>
      <c r="B121" s="949"/>
      <c r="C121" s="974" t="s">
        <v>463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459</v>
      </c>
      <c r="AQ121" s="963"/>
      <c r="AR121" s="963"/>
      <c r="AS121" s="963"/>
      <c r="AT121" s="964"/>
      <c r="AU121" s="994"/>
      <c r="AV121" s="995"/>
      <c r="AW121" s="995"/>
      <c r="AX121" s="995"/>
      <c r="AY121" s="996"/>
      <c r="AZ121" s="922" t="s">
        <v>464</v>
      </c>
      <c r="BA121" s="923"/>
      <c r="BB121" s="923"/>
      <c r="BC121" s="923"/>
      <c r="BD121" s="923"/>
      <c r="BE121" s="923"/>
      <c r="BF121" s="923"/>
      <c r="BG121" s="923"/>
      <c r="BH121" s="923"/>
      <c r="BI121" s="923"/>
      <c r="BJ121" s="923"/>
      <c r="BK121" s="923"/>
      <c r="BL121" s="923"/>
      <c r="BM121" s="923"/>
      <c r="BN121" s="923"/>
      <c r="BO121" s="923"/>
      <c r="BP121" s="924"/>
      <c r="BQ121" s="925" t="s">
        <v>129</v>
      </c>
      <c r="BR121" s="926"/>
      <c r="BS121" s="926"/>
      <c r="BT121" s="926"/>
      <c r="BU121" s="926"/>
      <c r="BV121" s="926" t="s">
        <v>129</v>
      </c>
      <c r="BW121" s="926"/>
      <c r="BX121" s="926"/>
      <c r="BY121" s="926"/>
      <c r="BZ121" s="926"/>
      <c r="CA121" s="926" t="s">
        <v>459</v>
      </c>
      <c r="CB121" s="926"/>
      <c r="CC121" s="926"/>
      <c r="CD121" s="926"/>
      <c r="CE121" s="926"/>
      <c r="CF121" s="920" t="s">
        <v>459</v>
      </c>
      <c r="CG121" s="921"/>
      <c r="CH121" s="921"/>
      <c r="CI121" s="921"/>
      <c r="CJ121" s="921"/>
      <c r="CK121" s="1009"/>
      <c r="CL121" s="1010"/>
      <c r="CM121" s="1010"/>
      <c r="CN121" s="1010"/>
      <c r="CO121" s="1011"/>
      <c r="CP121" s="1019" t="s">
        <v>403</v>
      </c>
      <c r="CQ121" s="1020"/>
      <c r="CR121" s="1020"/>
      <c r="CS121" s="1020"/>
      <c r="CT121" s="1020"/>
      <c r="CU121" s="1020"/>
      <c r="CV121" s="1020"/>
      <c r="CW121" s="1020"/>
      <c r="CX121" s="1020"/>
      <c r="CY121" s="1020"/>
      <c r="CZ121" s="1020"/>
      <c r="DA121" s="1020"/>
      <c r="DB121" s="1020"/>
      <c r="DC121" s="1020"/>
      <c r="DD121" s="1020"/>
      <c r="DE121" s="1020"/>
      <c r="DF121" s="1021"/>
      <c r="DG121" s="925">
        <v>346088</v>
      </c>
      <c r="DH121" s="926"/>
      <c r="DI121" s="926"/>
      <c r="DJ121" s="926"/>
      <c r="DK121" s="926"/>
      <c r="DL121" s="926">
        <v>339389</v>
      </c>
      <c r="DM121" s="926"/>
      <c r="DN121" s="926"/>
      <c r="DO121" s="926"/>
      <c r="DP121" s="926"/>
      <c r="DQ121" s="926">
        <v>348696</v>
      </c>
      <c r="DR121" s="926"/>
      <c r="DS121" s="926"/>
      <c r="DT121" s="926"/>
      <c r="DU121" s="926"/>
      <c r="DV121" s="927">
        <v>16.100000000000001</v>
      </c>
      <c r="DW121" s="927"/>
      <c r="DX121" s="927"/>
      <c r="DY121" s="927"/>
      <c r="DZ121" s="928"/>
    </row>
    <row r="122" spans="1:130" s="226" customFormat="1" ht="26.25" customHeight="1" x14ac:dyDescent="0.15">
      <c r="A122" s="1057"/>
      <c r="B122" s="949"/>
      <c r="C122" s="922" t="s">
        <v>445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465</v>
      </c>
      <c r="BA122" s="965"/>
      <c r="BB122" s="965"/>
      <c r="BC122" s="965"/>
      <c r="BD122" s="965"/>
      <c r="BE122" s="965"/>
      <c r="BF122" s="965"/>
      <c r="BG122" s="965"/>
      <c r="BH122" s="965"/>
      <c r="BI122" s="965"/>
      <c r="BJ122" s="965"/>
      <c r="BK122" s="965"/>
      <c r="BL122" s="965"/>
      <c r="BM122" s="965"/>
      <c r="BN122" s="965"/>
      <c r="BO122" s="965"/>
      <c r="BP122" s="966"/>
      <c r="BQ122" s="999">
        <v>3675696</v>
      </c>
      <c r="BR122" s="1000"/>
      <c r="BS122" s="1000"/>
      <c r="BT122" s="1000"/>
      <c r="BU122" s="1000"/>
      <c r="BV122" s="1000">
        <v>3464067</v>
      </c>
      <c r="BW122" s="1000"/>
      <c r="BX122" s="1000"/>
      <c r="BY122" s="1000"/>
      <c r="BZ122" s="1000"/>
      <c r="CA122" s="1000">
        <v>3388322</v>
      </c>
      <c r="CB122" s="1000"/>
      <c r="CC122" s="1000"/>
      <c r="CD122" s="1000"/>
      <c r="CE122" s="1000"/>
      <c r="CF122" s="1017">
        <v>156.5</v>
      </c>
      <c r="CG122" s="1018"/>
      <c r="CH122" s="1018"/>
      <c r="CI122" s="1018"/>
      <c r="CJ122" s="1018"/>
      <c r="CK122" s="1009"/>
      <c r="CL122" s="1010"/>
      <c r="CM122" s="1010"/>
      <c r="CN122" s="1010"/>
      <c r="CO122" s="1011"/>
      <c r="CP122" s="1019" t="s">
        <v>405</v>
      </c>
      <c r="CQ122" s="1020"/>
      <c r="CR122" s="1020"/>
      <c r="CS122" s="1020"/>
      <c r="CT122" s="1020"/>
      <c r="CU122" s="1020"/>
      <c r="CV122" s="1020"/>
      <c r="CW122" s="1020"/>
      <c r="CX122" s="1020"/>
      <c r="CY122" s="1020"/>
      <c r="CZ122" s="1020"/>
      <c r="DA122" s="1020"/>
      <c r="DB122" s="1020"/>
      <c r="DC122" s="1020"/>
      <c r="DD122" s="1020"/>
      <c r="DE122" s="1020"/>
      <c r="DF122" s="1021"/>
      <c r="DG122" s="925">
        <v>26017</v>
      </c>
      <c r="DH122" s="926"/>
      <c r="DI122" s="926"/>
      <c r="DJ122" s="926"/>
      <c r="DK122" s="926"/>
      <c r="DL122" s="926">
        <v>1076</v>
      </c>
      <c r="DM122" s="926"/>
      <c r="DN122" s="926"/>
      <c r="DO122" s="926"/>
      <c r="DP122" s="926"/>
      <c r="DQ122" s="926">
        <v>503</v>
      </c>
      <c r="DR122" s="926"/>
      <c r="DS122" s="926"/>
      <c r="DT122" s="926"/>
      <c r="DU122" s="926"/>
      <c r="DV122" s="927">
        <v>0</v>
      </c>
      <c r="DW122" s="927"/>
      <c r="DX122" s="927"/>
      <c r="DY122" s="927"/>
      <c r="DZ122" s="928"/>
    </row>
    <row r="123" spans="1:130" s="226" customFormat="1" ht="26.25" customHeight="1" x14ac:dyDescent="0.15">
      <c r="A123" s="1057"/>
      <c r="B123" s="949"/>
      <c r="C123" s="922" t="s">
        <v>451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459</v>
      </c>
      <c r="AQ123" s="963"/>
      <c r="AR123" s="963"/>
      <c r="AS123" s="963"/>
      <c r="AT123" s="964"/>
      <c r="AU123" s="997"/>
      <c r="AV123" s="998"/>
      <c r="AW123" s="998"/>
      <c r="AX123" s="998"/>
      <c r="AY123" s="998"/>
      <c r="AZ123" s="247" t="s">
        <v>187</v>
      </c>
      <c r="BA123" s="247"/>
      <c r="BB123" s="247"/>
      <c r="BC123" s="247"/>
      <c r="BD123" s="247"/>
      <c r="BE123" s="247"/>
      <c r="BF123" s="247"/>
      <c r="BG123" s="247"/>
      <c r="BH123" s="247"/>
      <c r="BI123" s="247"/>
      <c r="BJ123" s="247"/>
      <c r="BK123" s="247"/>
      <c r="BL123" s="247"/>
      <c r="BM123" s="247"/>
      <c r="BN123" s="247"/>
      <c r="BO123" s="977" t="s">
        <v>466</v>
      </c>
      <c r="BP123" s="1005"/>
      <c r="BQ123" s="1063">
        <v>6176315</v>
      </c>
      <c r="BR123" s="1064"/>
      <c r="BS123" s="1064"/>
      <c r="BT123" s="1064"/>
      <c r="BU123" s="1064"/>
      <c r="BV123" s="1064">
        <v>6404087</v>
      </c>
      <c r="BW123" s="1064"/>
      <c r="BX123" s="1064"/>
      <c r="BY123" s="1064"/>
      <c r="BZ123" s="1064"/>
      <c r="CA123" s="1064">
        <v>6773199</v>
      </c>
      <c r="CB123" s="1064"/>
      <c r="CC123" s="1064"/>
      <c r="CD123" s="1064"/>
      <c r="CE123" s="1064"/>
      <c r="CF123" s="1001"/>
      <c r="CG123" s="1002"/>
      <c r="CH123" s="1002"/>
      <c r="CI123" s="1002"/>
      <c r="CJ123" s="1003"/>
      <c r="CK123" s="1009"/>
      <c r="CL123" s="1010"/>
      <c r="CM123" s="1010"/>
      <c r="CN123" s="1010"/>
      <c r="CO123" s="1011"/>
      <c r="CP123" s="1019" t="s">
        <v>467</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406</v>
      </c>
      <c r="DM123" s="959"/>
      <c r="DN123" s="959"/>
      <c r="DO123" s="959"/>
      <c r="DP123" s="960"/>
      <c r="DQ123" s="961" t="s">
        <v>129</v>
      </c>
      <c r="DR123" s="959"/>
      <c r="DS123" s="959"/>
      <c r="DT123" s="959"/>
      <c r="DU123" s="960"/>
      <c r="DV123" s="962" t="s">
        <v>129</v>
      </c>
      <c r="DW123" s="963"/>
      <c r="DX123" s="963"/>
      <c r="DY123" s="963"/>
      <c r="DZ123" s="964"/>
    </row>
    <row r="124" spans="1:130" s="226" customFormat="1" ht="26.25" customHeight="1" thickBot="1" x14ac:dyDescent="0.2">
      <c r="A124" s="1057"/>
      <c r="B124" s="949"/>
      <c r="C124" s="922" t="s">
        <v>454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406</v>
      </c>
      <c r="AG124" s="959"/>
      <c r="AH124" s="959"/>
      <c r="AI124" s="959"/>
      <c r="AJ124" s="960"/>
      <c r="AK124" s="961" t="s">
        <v>129</v>
      </c>
      <c r="AL124" s="959"/>
      <c r="AM124" s="959"/>
      <c r="AN124" s="959"/>
      <c r="AO124" s="960"/>
      <c r="AP124" s="962" t="s">
        <v>406</v>
      </c>
      <c r="AQ124" s="963"/>
      <c r="AR124" s="963"/>
      <c r="AS124" s="963"/>
      <c r="AT124" s="964"/>
      <c r="AU124" s="1059" t="s">
        <v>468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469</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459</v>
      </c>
      <c r="DW124" s="989"/>
      <c r="DX124" s="989"/>
      <c r="DY124" s="989"/>
      <c r="DZ124" s="990"/>
    </row>
    <row r="125" spans="1:130" s="226" customFormat="1" ht="26.25" customHeight="1" x14ac:dyDescent="0.15">
      <c r="A125" s="1057"/>
      <c r="B125" s="949"/>
      <c r="C125" s="922" t="s">
        <v>456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470</v>
      </c>
      <c r="CL125" s="1007"/>
      <c r="CM125" s="1007"/>
      <c r="CN125" s="1007"/>
      <c r="CO125" s="1008"/>
      <c r="CP125" s="929" t="s">
        <v>471</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459</v>
      </c>
      <c r="DM125" s="931"/>
      <c r="DN125" s="931"/>
      <c r="DO125" s="931"/>
      <c r="DP125" s="931"/>
      <c r="DQ125" s="931" t="s">
        <v>459</v>
      </c>
      <c r="DR125" s="931"/>
      <c r="DS125" s="931"/>
      <c r="DT125" s="931"/>
      <c r="DU125" s="931"/>
      <c r="DV125" s="932" t="s">
        <v>129</v>
      </c>
      <c r="DW125" s="932"/>
      <c r="DX125" s="932"/>
      <c r="DY125" s="932"/>
      <c r="DZ125" s="933"/>
    </row>
    <row r="126" spans="1:130" s="226" customFormat="1" ht="26.25" customHeight="1" thickBot="1" x14ac:dyDescent="0.2">
      <c r="A126" s="1057"/>
      <c r="B126" s="949"/>
      <c r="C126" s="922" t="s">
        <v>458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472</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459</v>
      </c>
      <c r="DR126" s="926"/>
      <c r="DS126" s="926"/>
      <c r="DT126" s="926"/>
      <c r="DU126" s="926"/>
      <c r="DV126" s="927" t="s">
        <v>129</v>
      </c>
      <c r="DW126" s="927"/>
      <c r="DX126" s="927"/>
      <c r="DY126" s="927"/>
      <c r="DZ126" s="928"/>
    </row>
    <row r="127" spans="1:130" s="226" customFormat="1" ht="26.25" customHeight="1" x14ac:dyDescent="0.15">
      <c r="A127" s="1058"/>
      <c r="B127" s="951"/>
      <c r="C127" s="973" t="s">
        <v>473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28"/>
      <c r="AV127" s="228"/>
      <c r="AW127" s="228"/>
      <c r="AX127" s="1031" t="s">
        <v>474</v>
      </c>
      <c r="AY127" s="1032"/>
      <c r="AZ127" s="1032"/>
      <c r="BA127" s="1032"/>
      <c r="BB127" s="1032"/>
      <c r="BC127" s="1032"/>
      <c r="BD127" s="1032"/>
      <c r="BE127" s="1033"/>
      <c r="BF127" s="1034" t="s">
        <v>475</v>
      </c>
      <c r="BG127" s="1032"/>
      <c r="BH127" s="1032"/>
      <c r="BI127" s="1032"/>
      <c r="BJ127" s="1032"/>
      <c r="BK127" s="1032"/>
      <c r="BL127" s="1033"/>
      <c r="BM127" s="1034" t="s">
        <v>476</v>
      </c>
      <c r="BN127" s="1032"/>
      <c r="BO127" s="1032"/>
      <c r="BP127" s="1032"/>
      <c r="BQ127" s="1032"/>
      <c r="BR127" s="1032"/>
      <c r="BS127" s="1033"/>
      <c r="BT127" s="1034" t="s">
        <v>477</v>
      </c>
      <c r="BU127" s="1032"/>
      <c r="BV127" s="1032"/>
      <c r="BW127" s="1032"/>
      <c r="BX127" s="1032"/>
      <c r="BY127" s="1032"/>
      <c r="BZ127" s="1055"/>
      <c r="CA127" s="228"/>
      <c r="CB127" s="228"/>
      <c r="CC127" s="228"/>
      <c r="CD127" s="251"/>
      <c r="CE127" s="251"/>
      <c r="CF127" s="251"/>
      <c r="CG127" s="228"/>
      <c r="CH127" s="228"/>
      <c r="CI127" s="228"/>
      <c r="CJ127" s="250"/>
      <c r="CK127" s="1023"/>
      <c r="CL127" s="1010"/>
      <c r="CM127" s="1010"/>
      <c r="CN127" s="1010"/>
      <c r="CO127" s="1011"/>
      <c r="CP127" s="922" t="s">
        <v>478</v>
      </c>
      <c r="CQ127" s="923"/>
      <c r="CR127" s="923"/>
      <c r="CS127" s="923"/>
      <c r="CT127" s="923"/>
      <c r="CU127" s="923"/>
      <c r="CV127" s="923"/>
      <c r="CW127" s="923"/>
      <c r="CX127" s="923"/>
      <c r="CY127" s="923"/>
      <c r="CZ127" s="923"/>
      <c r="DA127" s="923"/>
      <c r="DB127" s="923"/>
      <c r="DC127" s="923"/>
      <c r="DD127" s="923"/>
      <c r="DE127" s="923"/>
      <c r="DF127" s="924"/>
      <c r="DG127" s="925" t="s">
        <v>459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26" customFormat="1" ht="26.25" customHeight="1" thickBot="1" x14ac:dyDescent="0.2">
      <c r="A128" s="1041" t="s">
        <v>479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480</v>
      </c>
      <c r="X128" s="1043"/>
      <c r="Y128" s="1043"/>
      <c r="Z128" s="1044"/>
      <c r="AA128" s="1045" t="s">
        <v>459</v>
      </c>
      <c r="AB128" s="1046"/>
      <c r="AC128" s="1046"/>
      <c r="AD128" s="1046"/>
      <c r="AE128" s="1047"/>
      <c r="AF128" s="1048" t="s">
        <v>129</v>
      </c>
      <c r="AG128" s="1046"/>
      <c r="AH128" s="1046"/>
      <c r="AI128" s="1046"/>
      <c r="AJ128" s="1047"/>
      <c r="AK128" s="1048" t="s">
        <v>129</v>
      </c>
      <c r="AL128" s="1046"/>
      <c r="AM128" s="1046"/>
      <c r="AN128" s="1046"/>
      <c r="AO128" s="1047"/>
      <c r="AP128" s="1049"/>
      <c r="AQ128" s="1050"/>
      <c r="AR128" s="1050"/>
      <c r="AS128" s="1050"/>
      <c r="AT128" s="1051"/>
      <c r="AU128" s="228"/>
      <c r="AV128" s="228"/>
      <c r="AW128" s="228"/>
      <c r="AX128" s="896" t="s">
        <v>481</v>
      </c>
      <c r="AY128" s="897"/>
      <c r="AZ128" s="897"/>
      <c r="BA128" s="897"/>
      <c r="BB128" s="897"/>
      <c r="BC128" s="897"/>
      <c r="BD128" s="897"/>
      <c r="BE128" s="898"/>
      <c r="BF128" s="1052" t="s">
        <v>129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1"/>
      <c r="CB128" s="251"/>
      <c r="CC128" s="251"/>
      <c r="CD128" s="251"/>
      <c r="CE128" s="251"/>
      <c r="CF128" s="251"/>
      <c r="CG128" s="228"/>
      <c r="CH128" s="228"/>
      <c r="CI128" s="228"/>
      <c r="CJ128" s="250"/>
      <c r="CK128" s="1024"/>
      <c r="CL128" s="1025"/>
      <c r="CM128" s="1025"/>
      <c r="CN128" s="1025"/>
      <c r="CO128" s="1026"/>
      <c r="CP128" s="1035" t="s">
        <v>482</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26"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483</v>
      </c>
      <c r="X129" s="1071"/>
      <c r="Y129" s="1071"/>
      <c r="Z129" s="1072"/>
      <c r="AA129" s="958">
        <v>2169632</v>
      </c>
      <c r="AB129" s="959"/>
      <c r="AC129" s="959"/>
      <c r="AD129" s="959"/>
      <c r="AE129" s="960"/>
      <c r="AF129" s="961">
        <v>2459322</v>
      </c>
      <c r="AG129" s="959"/>
      <c r="AH129" s="959"/>
      <c r="AI129" s="959"/>
      <c r="AJ129" s="960"/>
      <c r="AK129" s="961">
        <v>2572154</v>
      </c>
      <c r="AL129" s="959"/>
      <c r="AM129" s="959"/>
      <c r="AN129" s="959"/>
      <c r="AO129" s="960"/>
      <c r="AP129" s="1073"/>
      <c r="AQ129" s="1074"/>
      <c r="AR129" s="1074"/>
      <c r="AS129" s="1074"/>
      <c r="AT129" s="1075"/>
      <c r="AU129" s="229"/>
      <c r="AV129" s="229"/>
      <c r="AW129" s="229"/>
      <c r="AX129" s="1065" t="s">
        <v>484</v>
      </c>
      <c r="AY129" s="923"/>
      <c r="AZ129" s="923"/>
      <c r="BA129" s="923"/>
      <c r="BB129" s="923"/>
      <c r="BC129" s="923"/>
      <c r="BD129" s="923"/>
      <c r="BE129" s="924"/>
      <c r="BF129" s="1066" t="s">
        <v>485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486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487</v>
      </c>
      <c r="X130" s="1071"/>
      <c r="Y130" s="1071"/>
      <c r="Z130" s="1072"/>
      <c r="AA130" s="958">
        <v>349727</v>
      </c>
      <c r="AB130" s="959"/>
      <c r="AC130" s="959"/>
      <c r="AD130" s="959"/>
      <c r="AE130" s="960"/>
      <c r="AF130" s="961">
        <v>370181</v>
      </c>
      <c r="AG130" s="959"/>
      <c r="AH130" s="959"/>
      <c r="AI130" s="959"/>
      <c r="AJ130" s="960"/>
      <c r="AK130" s="961">
        <v>406924</v>
      </c>
      <c r="AL130" s="959"/>
      <c r="AM130" s="959"/>
      <c r="AN130" s="959"/>
      <c r="AO130" s="960"/>
      <c r="AP130" s="1073"/>
      <c r="AQ130" s="1074"/>
      <c r="AR130" s="1074"/>
      <c r="AS130" s="1074"/>
      <c r="AT130" s="1075"/>
      <c r="AU130" s="229"/>
      <c r="AV130" s="229"/>
      <c r="AW130" s="229"/>
      <c r="AX130" s="1065" t="s">
        <v>488</v>
      </c>
      <c r="AY130" s="923"/>
      <c r="AZ130" s="923"/>
      <c r="BA130" s="923"/>
      <c r="BB130" s="923"/>
      <c r="BC130" s="923"/>
      <c r="BD130" s="923"/>
      <c r="BE130" s="924"/>
      <c r="BF130" s="1101">
        <v>6.8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489</v>
      </c>
      <c r="X131" s="1108"/>
      <c r="Y131" s="1108"/>
      <c r="Z131" s="1109"/>
      <c r="AA131" s="1004">
        <v>1819905</v>
      </c>
      <c r="AB131" s="986"/>
      <c r="AC131" s="986"/>
      <c r="AD131" s="986"/>
      <c r="AE131" s="987"/>
      <c r="AF131" s="985">
        <v>2089141</v>
      </c>
      <c r="AG131" s="986"/>
      <c r="AH131" s="986"/>
      <c r="AI131" s="986"/>
      <c r="AJ131" s="987"/>
      <c r="AK131" s="985">
        <v>2165230</v>
      </c>
      <c r="AL131" s="986"/>
      <c r="AM131" s="986"/>
      <c r="AN131" s="986"/>
      <c r="AO131" s="987"/>
      <c r="AP131" s="1110"/>
      <c r="AQ131" s="1111"/>
      <c r="AR131" s="1111"/>
      <c r="AS131" s="1111"/>
      <c r="AT131" s="1112"/>
      <c r="AU131" s="229"/>
      <c r="AV131" s="229"/>
      <c r="AW131" s="229"/>
      <c r="AX131" s="1083" t="s">
        <v>490</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491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492</v>
      </c>
      <c r="W132" s="1094"/>
      <c r="X132" s="1094"/>
      <c r="Y132" s="1094"/>
      <c r="Z132" s="1095"/>
      <c r="AA132" s="1096">
        <v>6.4358853900000002</v>
      </c>
      <c r="AB132" s="1097"/>
      <c r="AC132" s="1097"/>
      <c r="AD132" s="1097"/>
      <c r="AE132" s="1098"/>
      <c r="AF132" s="1099">
        <v>6.1045664220000004</v>
      </c>
      <c r="AG132" s="1097"/>
      <c r="AH132" s="1097"/>
      <c r="AI132" s="1097"/>
      <c r="AJ132" s="1098"/>
      <c r="AK132" s="1099">
        <v>7.9798450970000001</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493</v>
      </c>
      <c r="W133" s="1077"/>
      <c r="X133" s="1077"/>
      <c r="Y133" s="1077"/>
      <c r="Z133" s="1078"/>
      <c r="AA133" s="1079">
        <v>4.9000000000000004</v>
      </c>
      <c r="AB133" s="1080"/>
      <c r="AC133" s="1080"/>
      <c r="AD133" s="1080"/>
      <c r="AE133" s="1081"/>
      <c r="AF133" s="1079">
        <v>4.4000000000000004</v>
      </c>
      <c r="AG133" s="1080"/>
      <c r="AH133" s="1080"/>
      <c r="AI133" s="1080"/>
      <c r="AJ133" s="1081"/>
      <c r="AK133" s="1079">
        <v>6.8</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hpuXngPXStk3xXZ/RxPtcMRwMDhZgUcsiGVg1IoSUG4f/CRMxojknewn6iIgKO6cFEUvaZuR13EFOMC1wKYcg==" saltValue="9b7MIcthkiVFzitAxjUqr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DK50" sqref="DK50"/>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aglO8hsoSooNc22w9qVqSL2CIa7AN2dlEy0eJW9+4iN1RISigeSWnZ5vVPxPQNA2PA8d/qiDmDuC1cZqrwuUqg==" saltValue="mTvCQ61rs+0+71nXI6CL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3"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3HjYoxHXKSiVGiIIGBWrI6aY85RSmq+AZk8/F94f2gchWzKgQnVXUwmncSelyzAx3u4s5JkSXKYIeSy3Zt/wA==" saltValue="68dFt6N4T/4r2DvBAt5A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497</v>
      </c>
      <c r="AP7" s="268"/>
      <c r="AQ7" s="269" t="s">
        <v>498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499</v>
      </c>
      <c r="AQ8" s="275" t="s">
        <v>500</v>
      </c>
      <c r="AR8" s="276" t="s">
        <v>501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502</v>
      </c>
      <c r="AL9" s="1117"/>
      <c r="AM9" s="1117"/>
      <c r="AN9" s="1118"/>
      <c r="AO9" s="277">
        <v>631401</v>
      </c>
      <c r="AP9" s="277">
        <v>144850</v>
      </c>
      <c r="AQ9" s="278">
        <v>239803</v>
      </c>
      <c r="AR9" s="279">
        <v>-39.6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503</v>
      </c>
      <c r="AL10" s="1117"/>
      <c r="AM10" s="1117"/>
      <c r="AN10" s="1118"/>
      <c r="AO10" s="280">
        <v>107966</v>
      </c>
      <c r="AP10" s="280">
        <v>24769</v>
      </c>
      <c r="AQ10" s="281">
        <v>35073</v>
      </c>
      <c r="AR10" s="282">
        <v>-29.4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504</v>
      </c>
      <c r="AL11" s="1117"/>
      <c r="AM11" s="1117"/>
      <c r="AN11" s="1118"/>
      <c r="AO11" s="280" t="s">
        <v>505</v>
      </c>
      <c r="AP11" s="280" t="s">
        <v>505</v>
      </c>
      <c r="AQ11" s="281">
        <v>3640</v>
      </c>
      <c r="AR11" s="282" t="s">
        <v>505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506</v>
      </c>
      <c r="AL12" s="1117"/>
      <c r="AM12" s="1117"/>
      <c r="AN12" s="1118"/>
      <c r="AO12" s="280" t="s">
        <v>505</v>
      </c>
      <c r="AP12" s="280" t="s">
        <v>505</v>
      </c>
      <c r="AQ12" s="281" t="s">
        <v>505</v>
      </c>
      <c r="AR12" s="282" t="s">
        <v>505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507</v>
      </c>
      <c r="AL13" s="1117"/>
      <c r="AM13" s="1117"/>
      <c r="AN13" s="1118"/>
      <c r="AO13" s="280">
        <v>13893</v>
      </c>
      <c r="AP13" s="280">
        <v>3187</v>
      </c>
      <c r="AQ13" s="281">
        <v>11407</v>
      </c>
      <c r="AR13" s="282">
        <v>-72.099999999999994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508</v>
      </c>
      <c r="AL14" s="1117"/>
      <c r="AM14" s="1117"/>
      <c r="AN14" s="1118"/>
      <c r="AO14" s="280">
        <v>11630</v>
      </c>
      <c r="AP14" s="280">
        <v>2668</v>
      </c>
      <c r="AQ14" s="281">
        <v>4585</v>
      </c>
      <c r="AR14" s="282">
        <v>-41.8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509</v>
      </c>
      <c r="AL15" s="1120"/>
      <c r="AM15" s="1120"/>
      <c r="AN15" s="1121"/>
      <c r="AO15" s="280">
        <v>-34818</v>
      </c>
      <c r="AP15" s="280">
        <v>-7988</v>
      </c>
      <c r="AQ15" s="281">
        <v>-18839</v>
      </c>
      <c r="AR15" s="282">
        <v>-57.6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187</v>
      </c>
      <c r="AL16" s="1120"/>
      <c r="AM16" s="1120"/>
      <c r="AN16" s="1121"/>
      <c r="AO16" s="280">
        <v>730072</v>
      </c>
      <c r="AP16" s="280">
        <v>167486</v>
      </c>
      <c r="AQ16" s="281">
        <v>275669</v>
      </c>
      <c r="AR16" s="282">
        <v>-39.200000000000003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514</v>
      </c>
      <c r="AL21" s="1123"/>
      <c r="AM21" s="1123"/>
      <c r="AN21" s="1124"/>
      <c r="AO21" s="293">
        <v>13.08</v>
      </c>
      <c r="AP21" s="294">
        <v>23.86</v>
      </c>
      <c r="AQ21" s="295">
        <v>-10.78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515</v>
      </c>
      <c r="AL22" s="1123"/>
      <c r="AM22" s="1123"/>
      <c r="AN22" s="1124"/>
      <c r="AO22" s="298">
        <v>93.3</v>
      </c>
      <c r="AP22" s="299">
        <v>95.5</v>
      </c>
      <c r="AQ22" s="300">
        <v>-2.2000000000000002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516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497</v>
      </c>
      <c r="AP30" s="268"/>
      <c r="AQ30" s="269" t="s">
        <v>498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499</v>
      </c>
      <c r="AQ31" s="275" t="s">
        <v>500</v>
      </c>
      <c r="AR31" s="276" t="s">
        <v>501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519</v>
      </c>
      <c r="AL32" s="1131"/>
      <c r="AM32" s="1131"/>
      <c r="AN32" s="1132"/>
      <c r="AO32" s="308">
        <v>291494</v>
      </c>
      <c r="AP32" s="308">
        <v>66872</v>
      </c>
      <c r="AQ32" s="309">
        <v>162926</v>
      </c>
      <c r="AR32" s="310">
        <v>-59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520</v>
      </c>
      <c r="AL33" s="1131"/>
      <c r="AM33" s="1131"/>
      <c r="AN33" s="1132"/>
      <c r="AO33" s="308" t="s">
        <v>505</v>
      </c>
      <c r="AP33" s="308" t="s">
        <v>505</v>
      </c>
      <c r="AQ33" s="309" t="s">
        <v>505</v>
      </c>
      <c r="AR33" s="310" t="s">
        <v>505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521</v>
      </c>
      <c r="AL34" s="1131"/>
      <c r="AM34" s="1131"/>
      <c r="AN34" s="1132"/>
      <c r="AO34" s="308" t="s">
        <v>505</v>
      </c>
      <c r="AP34" s="308" t="s">
        <v>505</v>
      </c>
      <c r="AQ34" s="309">
        <v>4</v>
      </c>
      <c r="AR34" s="310" t="s">
        <v>505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522</v>
      </c>
      <c r="AL35" s="1131"/>
      <c r="AM35" s="1131"/>
      <c r="AN35" s="1132"/>
      <c r="AO35" s="308">
        <v>278277</v>
      </c>
      <c r="AP35" s="308">
        <v>63840</v>
      </c>
      <c r="AQ35" s="309">
        <v>33512</v>
      </c>
      <c r="AR35" s="310">
        <v>90.5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523</v>
      </c>
      <c r="AL36" s="1131"/>
      <c r="AM36" s="1131"/>
      <c r="AN36" s="1132"/>
      <c r="AO36" s="308">
        <v>9935</v>
      </c>
      <c r="AP36" s="308">
        <v>2279</v>
      </c>
      <c r="AQ36" s="309">
        <v>2866</v>
      </c>
      <c r="AR36" s="310">
        <v>-20.5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524</v>
      </c>
      <c r="AL37" s="1131"/>
      <c r="AM37" s="1131"/>
      <c r="AN37" s="1132"/>
      <c r="AO37" s="308" t="s">
        <v>505</v>
      </c>
      <c r="AP37" s="308" t="s">
        <v>505</v>
      </c>
      <c r="AQ37" s="309">
        <v>1429</v>
      </c>
      <c r="AR37" s="310" t="s">
        <v>505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525</v>
      </c>
      <c r="AL38" s="1134"/>
      <c r="AM38" s="1134"/>
      <c r="AN38" s="1135"/>
      <c r="AO38" s="311" t="s">
        <v>505</v>
      </c>
      <c r="AP38" s="311" t="s">
        <v>505</v>
      </c>
      <c r="AQ38" s="312">
        <v>30</v>
      </c>
      <c r="AR38" s="300" t="s">
        <v>505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526</v>
      </c>
      <c r="AL39" s="1134"/>
      <c r="AM39" s="1134"/>
      <c r="AN39" s="1135"/>
      <c r="AO39" s="308" t="s">
        <v>505</v>
      </c>
      <c r="AP39" s="308" t="s">
        <v>505</v>
      </c>
      <c r="AQ39" s="309">
        <v>-7390</v>
      </c>
      <c r="AR39" s="310" t="s">
        <v>505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527</v>
      </c>
      <c r="AL40" s="1131"/>
      <c r="AM40" s="1131"/>
      <c r="AN40" s="1132"/>
      <c r="AO40" s="308">
        <v>-406924</v>
      </c>
      <c r="AP40" s="308">
        <v>-93353</v>
      </c>
      <c r="AQ40" s="309">
        <v>-136323</v>
      </c>
      <c r="AR40" s="310">
        <v>-31.5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298</v>
      </c>
      <c r="AL41" s="1137"/>
      <c r="AM41" s="1137"/>
      <c r="AN41" s="1138"/>
      <c r="AO41" s="308">
        <v>172782</v>
      </c>
      <c r="AP41" s="308">
        <v>39638</v>
      </c>
      <c r="AQ41" s="309">
        <v>57054</v>
      </c>
      <c r="AR41" s="310">
        <v>-30.5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497</v>
      </c>
      <c r="AN49" s="1127" t="s">
        <v>531</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532</v>
      </c>
      <c r="AO50" s="325" t="s">
        <v>533</v>
      </c>
      <c r="AP50" s="326" t="s">
        <v>534</v>
      </c>
      <c r="AQ50" s="327" t="s">
        <v>535</v>
      </c>
      <c r="AR50" s="328" t="s">
        <v>536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398175</v>
      </c>
      <c r="AN51" s="330">
        <v>86767</v>
      </c>
      <c r="AO51" s="331">
        <v>-74.099999999999994</v>
      </c>
      <c r="AP51" s="332">
        <v>271581</v>
      </c>
      <c r="AQ51" s="333">
        <v>-6.7</v>
      </c>
      <c r="AR51" s="334">
        <v>-67.400000000000006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282054</v>
      </c>
      <c r="AN52" s="338">
        <v>61463</v>
      </c>
      <c r="AO52" s="339">
        <v>51.2</v>
      </c>
      <c r="AP52" s="340">
        <v>117844</v>
      </c>
      <c r="AQ52" s="341">
        <v>-1</v>
      </c>
      <c r="AR52" s="342">
        <v>52.2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361282</v>
      </c>
      <c r="AN53" s="330">
        <v>78986</v>
      </c>
      <c r="AO53" s="331">
        <v>-9</v>
      </c>
      <c r="AP53" s="332">
        <v>268375</v>
      </c>
      <c r="AQ53" s="333">
        <v>-1.2</v>
      </c>
      <c r="AR53" s="334">
        <v>-7.8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202438</v>
      </c>
      <c r="AN54" s="338">
        <v>44258</v>
      </c>
      <c r="AO54" s="339">
        <v>-28</v>
      </c>
      <c r="AP54" s="340">
        <v>119602</v>
      </c>
      <c r="AQ54" s="341">
        <v>1.5</v>
      </c>
      <c r="AR54" s="342">
        <v>-29.5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700990</v>
      </c>
      <c r="AN55" s="330">
        <v>156541</v>
      </c>
      <c r="AO55" s="331">
        <v>98.2</v>
      </c>
      <c r="AP55" s="332">
        <v>301035</v>
      </c>
      <c r="AQ55" s="333">
        <v>12.2</v>
      </c>
      <c r="AR55" s="334">
        <v>86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390414</v>
      </c>
      <c r="AN56" s="338">
        <v>87185</v>
      </c>
      <c r="AO56" s="339">
        <v>97</v>
      </c>
      <c r="AP56" s="340">
        <v>154376</v>
      </c>
      <c r="AQ56" s="341">
        <v>29.1</v>
      </c>
      <c r="AR56" s="342">
        <v>67.900000000000006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528828</v>
      </c>
      <c r="AN57" s="330">
        <v>120052</v>
      </c>
      <c r="AO57" s="331">
        <v>-23.3</v>
      </c>
      <c r="AP57" s="332">
        <v>277467</v>
      </c>
      <c r="AQ57" s="333">
        <v>-7.8</v>
      </c>
      <c r="AR57" s="334">
        <v>-15.5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371829</v>
      </c>
      <c r="AN58" s="338">
        <v>84411</v>
      </c>
      <c r="AO58" s="339">
        <v>-3.2</v>
      </c>
      <c r="AP58" s="340">
        <v>128378</v>
      </c>
      <c r="AQ58" s="341">
        <v>-16.8</v>
      </c>
      <c r="AR58" s="342">
        <v>13.6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513258</v>
      </c>
      <c r="AN59" s="330">
        <v>117747</v>
      </c>
      <c r="AO59" s="331">
        <v>-1.9</v>
      </c>
      <c r="AP59" s="332">
        <v>282256</v>
      </c>
      <c r="AQ59" s="333">
        <v>1.7</v>
      </c>
      <c r="AR59" s="334">
        <v>-3.6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366626</v>
      </c>
      <c r="AN60" s="338">
        <v>84108</v>
      </c>
      <c r="AO60" s="339">
        <v>-0.4</v>
      </c>
      <c r="AP60" s="340">
        <v>145453</v>
      </c>
      <c r="AQ60" s="341">
        <v>13.3</v>
      </c>
      <c r="AR60" s="342">
        <v>-13.7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500507</v>
      </c>
      <c r="AN61" s="345">
        <v>112019</v>
      </c>
      <c r="AO61" s="346">
        <v>-2</v>
      </c>
      <c r="AP61" s="347">
        <v>280143</v>
      </c>
      <c r="AQ61" s="348">
        <v>-0.4</v>
      </c>
      <c r="AR61" s="334">
        <v>-1.6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322672</v>
      </c>
      <c r="AN62" s="338">
        <v>72285</v>
      </c>
      <c r="AO62" s="339">
        <v>23.3</v>
      </c>
      <c r="AP62" s="340">
        <v>133131</v>
      </c>
      <c r="AQ62" s="341">
        <v>5.2</v>
      </c>
      <c r="AR62" s="342">
        <v>18.100000000000001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WigYM3m2o300OipJC3A4ncF5j3dtgssYSXwrlHNSsyDTQo/3beRSVp0xYy7zylqSzKohrzfppi6aME6VR3hEA==" saltValue="vDKNPerPVINX1DXmJaA1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545</v>
      </c>
    </row>
    <row r="121" spans="125:125" ht="13.5" hidden="1" customHeight="1" x14ac:dyDescent="0.15">
      <c r="DU121" s="255"/>
    </row>
  </sheetData>
  <sheetProtection algorithmName="SHA-512" hashValue="pzq4cu9csdtCkAsAGgJiE+Ohs6pRA0zOqVUweuILr4/l3x8vus7xp/vGKitFbqNdu/W0RpL2FCj6UK0rb9poWg==" saltValue="0RM1tK6ehM75EPzbLEek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546</v>
      </c>
    </row>
  </sheetData>
  <sheetProtection algorithmName="SHA-512" hashValue="q6stMzVbbP7zUQ57y/qGvXnr3+mJIN0DflntcSPuQTOTRfmJN5Rqcarxs+UnL/Vnf9X1bHggH70a0rRO/4LuZQ==" saltValue="Ti1SatL3861HH/AnwjlI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M50" sqref="M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39" t="s">
        <v>3</v>
      </c>
      <c r="D47" s="1139"/>
      <c r="E47" s="1140"/>
      <c r="F47" s="11">
        <v>50.99</v>
      </c>
      <c r="G47" s="12">
        <v>65.47</v>
      </c>
      <c r="H47" s="12">
        <v>73.260000000000005</v>
      </c>
      <c r="I47" s="12">
        <v>81.14</v>
      </c>
      <c r="J47" s="13">
        <v>93.53</v>
      </c>
    </row>
    <row r="48" spans="2:10" ht="57.75" customHeight="1" x14ac:dyDescent="0.15">
      <c r="B48" s="14"/>
      <c r="C48" s="1141" t="s">
        <v>4</v>
      </c>
      <c r="D48" s="1141"/>
      <c r="E48" s="1142"/>
      <c r="F48" s="15">
        <v>5.46</v>
      </c>
      <c r="G48" s="16">
        <v>5.67</v>
      </c>
      <c r="H48" s="16">
        <v>4.4400000000000004</v>
      </c>
      <c r="I48" s="16">
        <v>4.62</v>
      </c>
      <c r="J48" s="17">
        <v>4.47</v>
      </c>
    </row>
    <row r="49" spans="2:10" ht="57.75" customHeight="1" thickBot="1" x14ac:dyDescent="0.2">
      <c r="B49" s="18"/>
      <c r="C49" s="1143" t="s">
        <v>5</v>
      </c>
      <c r="D49" s="1143"/>
      <c r="E49" s="1144"/>
      <c r="F49" s="19">
        <v>35.840000000000003</v>
      </c>
      <c r="G49" s="20">
        <v>15.45</v>
      </c>
      <c r="H49" s="20">
        <v>5.94</v>
      </c>
      <c r="I49" s="20">
        <v>17.22</v>
      </c>
      <c r="J49" s="21">
        <v>15.99</v>
      </c>
    </row>
    <row r="50" spans="2:10" x14ac:dyDescent="0.15"/>
  </sheetData>
  <sheetProtection algorithmName="SHA-512" hashValue="8W3Z6PvGoDPZgiuw9Adbn5QKzllHw4eGrd5A3JP6jAVHX2AadQSYwviYrNs+a9RGrdPxfgZcYyCQJSfhSE8oOg==" saltValue="4eodyLcQhRQGsoNz38RV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2024-03-14T02:35:57Z</dcterms:created>
  <dcterms:modified xsi:type="dcterms:W3CDTF">2024-03-22T09:12:59Z</dcterms:modified>
  <cp:category/>
</cp:coreProperties>
</file>