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AM35" i="9"/>
  <c r="C35" i="9"/>
  <c r="AM34" i="9"/>
  <c r="C34" i="9"/>
  <c r="U34" i="9" l="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E36" i="9" s="1"/>
  <c r="BE37" i="9" s="1"/>
  <c r="BE38" i="9" s="1"/>
  <c r="CO34" i="9" s="1"/>
  <c r="CO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<sst xmlns="http://schemas.openxmlformats.org/spreadsheetml/2006/main" count="1063" uniqueCount="551">
  <si>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</si>
  <si>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</si>
  <si>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</si>
  <si>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</si>
  <si>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</si>
  <si>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</si>
  <si>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</si>
  <si>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</si>
  <si>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</si>
  <si>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</si>
  <si>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</si>
  <si>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</si>
  <si>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</si>
  <si>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</si>
  <si>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</si>
  <si>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</si>
  <si>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</si>
  <si>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</si>
  <si>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</si>
  <si>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</si>
  <si>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</si>
  <si>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</si>
  <si>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</si>
  <si>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</si>
  <si>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</si>
  <si>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</si>
  <si>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</si>
  <si>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</si>
  <si>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</si>
  <si>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</si>
  <si>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</si>
  <si>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</si>
  <si>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</si>
  <si>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</si>
  <si>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</si>
  <si>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</si>
  <si>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</si>
  <si>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</si>
  <si>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</si>
  <si>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</si>
  <si>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</si>
  <si>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</si>
  <si>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</si>
  <si>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</si>
  <si>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</si>
  <si>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</si>
  <si>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</si>
  <si>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</si>
  <si>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</si>
  <si>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</si>
  <si>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</si>
  <si>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</si>
  <si>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</si>
  <si>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</si>
  <si>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</si>
  <si>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</si>
  <si>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</si>
  <si>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</si>
  <si>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</si>
  <si>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</si>
  <si>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</si>
  <si>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</si>
  <si>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</si>
  <si>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</si>
  <si>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</si>
  <si>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</si>
  <si>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</si>
  <si>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</si>
  <si>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</si>
  <si>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</si>
  <si>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</si>
  <si>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</si>
  <si>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</si>
  <si>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</si>
  <si>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</si>
  <si>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</si>
  <si>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</si>
  <si>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</si>
  <si>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</si>
  <si>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</si>
  <si>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</si>
  <si>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</si>
  <si>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</si>
  <si>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</si>
  <si>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</si>
  <si>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</si>
  <si>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</si>
  <si>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</si>
  <si>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</si>
  <si>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</si>
  <si>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</si>
  <si>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</si>
  <si>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</si>
  <si>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</si>
  <si>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</si>
  <si>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</si>
  <si>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</si>
  <si>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</si>
  <si>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</si>
  <si>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</si>
  <si>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</si>
  <si>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</si>
  <si>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</si>
  <si>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</si>
  <si>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</si>
  <si>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</si>
  <si>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</si>
  <si>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</si>
  <si>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</si>
  <si>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</si>
  <si>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</si>
  <si>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</si>
  <si>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</si>
  <si>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</si>
  <si>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</si>
  <si>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</si>
  <si>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</si>
  <si>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</si>
  <si>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</si>
  <si>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</si>
  <si>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</si>
  <si>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</si>
  <si>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</si>
  <si>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</si>
  <si>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</si>
  <si>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</si>
  <si>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</si>
  <si>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</si>
  <si>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</si>
  <si>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</si>
  <si>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</si>
  <si>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</si>
  <si>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</si>
  <si>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</si>
  <si>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</si>
  <si>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</si>
  <si>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</si>
  <si>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</si>
  <si>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</si>
  <si>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</si>
  <si>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</si>
  <si>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</si>
  <si>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</si>
  <si>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</si>
  <si>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</si>
  <si>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</si>
  <si>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</si>
  <si>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</si>
  <si>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</si>
  <si>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</si>
  <si>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</si>
  <si>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</si>
  <si>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</si>
  <si>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</si>
  <si>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</si>
  <si>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</si>
  <si>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</si>
  <si>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</si>
  <si>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</si>
  <si>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</si>
  <si>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</si>
  <si>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</si>
  <si>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</si>
  <si>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</si>
  <si>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</si>
  <si>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</si>
  <si>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</si>
  <si>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</si>
  <si>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</si>
  <si>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</si>
  <si>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</si>
  <si>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</si>
  <si>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</si>
  <si>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</si>
  <si>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</si>
  <si>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</si>
  <si>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</si>
  <si>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</si>
  <si>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</si>
  <si>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</si>
  <si>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</si>
  <si>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</si>
  <si>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</si>
  <si>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</si>
  <si>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</si>
  <si>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</si>
  <si>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</si>
  <si>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</si>
  <si>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</si>
  <si>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</si>
  <si>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</si>
  <si>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</si>
  <si>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</si>
  <si>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</si>
  <si>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</si>
  <si>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</si>
  <si>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長野県麻績村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</si>
  <si>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</si>
  <si>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</si>
  <si>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</si>
  <si>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</si>
  <si>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</si>
  <si>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</si>
  <si>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</si>
  <si>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</si>
  <si>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</si>
  <si>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</si>
  <si>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</si>
  <si>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</si>
  <si>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</si>
  <si>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</si>
  <si>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</si>
  <si>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</si>
  <si>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</si>
  <si>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</si>
  <si>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</si>
  <si>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</si>
  <si>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</si>
  <si>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</si>
  <si>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</si>
  <si>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</si>
  <si>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</si>
  <si>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</si>
  <si>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</si>
  <si>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</si>
  <si>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</si>
  <si>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</si>
  <si>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</si>
  <si>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</si>
  <si>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</si>
  <si>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</si>
  <si>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</si>
  <si>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</si>
  <si>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</si>
  <si>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</si>
  <si>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</si>
  <si>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</si>
  <si>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</si>
  <si>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</si>
  <si>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</si>
  <si>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</si>
  <si>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</si>
  <si>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</si>
  <si>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</si>
  <si>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</si>
  <si>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</si>
  <si>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</si>
  <si>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</si>
  <si>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</si>
  <si>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</si>
  <si>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</si>
  <si>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</si>
  <si>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</si>
  <si>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</si>
  <si>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</si>
  <si>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</si>
  <si>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</si>
  <si>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</si>
  <si>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</si>
  <si>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</si>
  <si>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</si>
  <si>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</si>
  <si>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</si>
  <si>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</si>
  <si>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</si>
  <si>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</si>
  <si>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</si>
  <si>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</si>
  <si>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</si>
  <si>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</si>
  <si>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</si>
  <si>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</si>
  <si>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</si>
  <si>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</si>
  <si>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</si>
  <si>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</si>
  <si>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</si>
  <si>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</si>
  <si>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</si>
  <si>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</si>
  <si>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</si>
  <si>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</si>
  <si>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</si>
  <si>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</si>
  <si>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</si>
  <si>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</si>
  <si>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</si>
  <si>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</si>
  <si>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</si>
  <si>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</si>
  <si>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</si>
  <si>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</si>
  <si>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</si>
  <si>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</si>
  <si>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</si>
  <si>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</si>
  <si>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</si>
  <si>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</si>
  <si>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</si>
  <si>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</si>
  <si>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</si>
  <si>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</si>
  <si>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</si>
  <si>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</si>
  <si>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</si>
  <si>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</si>
  <si>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</si>
  <si>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</si>
  <si>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</si>
  <si>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</si>
  <si>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</si>
  <si>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</si>
  <si>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</si>
  <si>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</si>
  <si>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</si>
  <si>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</si>
  <si>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</si>
  <si>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</si>
  <si>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</si>
  <si>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</si>
  <si>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</si>
  <si>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</si>
  <si>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</si>
  <si>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</si>
  <si>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</si>
  <si>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</si>
  <si>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</si>
  <si>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</si>
  <si>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</si>
  <si>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</si>
  <si>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</si>
  <si>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</si>
  <si>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</si>
  <si>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</si>
  <si>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</si>
  <si>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</si>
  <si>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</si>
  <si>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</si>
  <si>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</si>
  <si>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</si>
  <si>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</si>
  <si>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</si>
  <si>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</si>
  <si>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</si>
  <si>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</si>
  <si>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</si>
  <si>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長野県麻績村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</si>
  <si>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</si>
  <si>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</si>
  <si>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</si>
  <si>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</si>
  <si>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</si>
  <si>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</si>
  <si>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</si>
  <si>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</si>
  <si>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</si>
  <si>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</si>
  <si>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</si>
  <si>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</si>
  <si>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</si>
  <si>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</si>
  <si>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</si>
  <si>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</si>
  <si>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</si>
  <si>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</si>
  <si>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</si>
  <si>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</si>
  <si>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</si>
  <si>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</si>
  <si>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</si>
  <si>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</si>
  <si>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</si>
  <si>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</si>
  <si>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</si>
  <si>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</si>
  <si>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</si>
  <si>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</si>
  <si>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</si>
  <si>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</si>
  <si>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</si>
  <si>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</si>
  <si>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</si>
  <si>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</si>
  <si>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</si>
  <si>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</si>
  <si>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</si>
  <si>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麻績村観光事業特別会計</t>
    <phoneticPr fontId="5"/>
  </si>
  <si>
    <t>麻績村住宅団地分譲事業特別会計</t>
    <phoneticPr fontId="5"/>
  </si>
  <si>
    <t>麻績村聖高原別荘地地上権分譲事業特別会計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</si>
  <si>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</si>
  <si>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</si>
  <si>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</si>
  <si>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</si>
  <si>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</si>
  <si>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</si>
  <si>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</si>
  <si>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</si>
  <si>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</si>
  <si>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</si>
  <si>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</si>
  <si>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</si>
  <si>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</si>
  <si>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</si>
  <si>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</si>
  <si>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</si>
  <si>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</si>
  <si>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</si>
  <si>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</si>
  <si>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</si>
  <si>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</si>
  <si>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</si>
  <si>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</si>
  <si>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</si>
  <si>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</si>
  <si>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</si>
  <si>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</si>
  <si>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</si>
  <si>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</si>
  <si>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</si>
  <si>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</si>
  <si>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</si>
  <si>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</si>
  <si>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</si>
  <si>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</si>
  <si>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</si>
  <si>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</si>
  <si>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</si>
  <si>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</si>
  <si>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</si>
  <si>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</si>
  <si>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</si>
  <si>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</si>
  <si>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</si>
  <si>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</si>
  <si>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</si>
  <si>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</si>
  <si>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</si>
  <si>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</si>
  <si>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</si>
  <si>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</si>
  <si>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</si>
  <si>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</si>
  <si>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</si>
  <si>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</si>
  <si>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</si>
  <si>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</si>
  <si>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</si>
  <si>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</si>
  <si>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</si>
  <si>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</si>
  <si>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</si>
  <si>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</si>
  <si>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</si>
  <si>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</si>
  <si>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</si>
  <si>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</si>
  <si>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</si>
  <si>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</si>
  <si>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</si>
  <si>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</si>
  <si>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</si>
  <si>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</si>
  <si>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</si>
  <si>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</si>
  <si>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</si>
  <si>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</si>
  <si>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</si>
  <si>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</si>
  <si>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</si>
  <si>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</si>
  <si>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</si>
  <si>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</si>
  <si>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</si>
  <si>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</si>
  <si>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</si>
  <si>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</si>
  <si>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</si>
  <si>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</si>
  <si>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</si>
  <si>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</si>
  <si>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</si>
  <si>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</si>
  <si>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</si>
  <si>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</si>
  <si>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</si>
  <si>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</si>
  <si>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</si>
  <si>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</si>
  <si>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</si>
  <si>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</si>
  <si>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</si>
  <si>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</si>
  <si>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</si>
  <si>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</si>
  <si>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</si>
  <si>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</si>
  <si>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</si>
  <si>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</si>
  <si>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</si>
  <si>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</si>
  <si>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</si>
  <si>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</si>
  <si>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</si>
  <si>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</si>
  <si>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</si>
  <si>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</si>
  <si>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</si>
  <si>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</si>
  <si>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</si>
  <si>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</si>
  <si>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</si>
  <si>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</si>
  <si>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</si>
  <si>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</si>
  <si>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</si>
  <si>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</si>
  <si>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</si>
  <si>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</si>
  <si>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</si>
  <si>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</si>
  <si>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</si>
  <si>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</si>
  <si>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麻績村聖高原別荘地地上権分譲事業特別会計</t>
  </si>
  <si>
    <t>一般会計</t>
  </si>
  <si>
    <t>麻績村国民健康保険特別会計</t>
  </si>
  <si>
    <t>麻績村介護保険特別会計</t>
  </si>
  <si>
    <t>麻績村住宅団地分譲事業特別会計</t>
  </si>
  <si>
    <t>麻績村下水道事業特別会計</t>
  </si>
  <si>
    <t>麻績村水道事業特別会計</t>
  </si>
  <si>
    <t>麻績村観光事業特別会計</t>
  </si>
  <si>
    <t>その他会計（赤字）</t>
  </si>
  <si>
    <t>その他会計（黒字）</t>
  </si>
  <si>
    <t>-</t>
    <phoneticPr fontId="2"/>
  </si>
  <si>
    <t>-</t>
    <phoneticPr fontId="2"/>
  </si>
  <si>
    <t>株式会社聖高原管理センター</t>
    <rPh sb="0" eb="4">
      <t>カブシキガイシャ</t>
    </rPh>
    <rPh sb="4" eb="7">
      <t>ヒジリコウゲン</t>
    </rPh>
    <rPh sb="7" eb="9">
      <t>カンリ</t>
    </rPh>
    <phoneticPr fontId="5"/>
  </si>
  <si>
    <t>聖高原リゾート株式会社</t>
    <rPh sb="0" eb="3">
      <t>ヒジリコウゲン</t>
    </rPh>
    <rPh sb="7" eb="11">
      <t>カブシキガイシャ</t>
    </rPh>
    <phoneticPr fontId="5"/>
  </si>
  <si>
    <t>松本広域連合</t>
    <rPh sb="0" eb="2">
      <t>マツモト</t>
    </rPh>
    <rPh sb="2" eb="4">
      <t>コウイキ</t>
    </rPh>
    <rPh sb="4" eb="6">
      <t>レンゴウ</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</si>
  <si>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</si>
  <si>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</si>
  <si>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15" eb="17">
      <t>コウキ</t>
    </rPh>
    <rPh sb="17" eb="20">
      <t>コウレイシャ</t>
    </rPh>
    <rPh sb="20" eb="22">
      <t>イリョウ</t>
    </rPh>
    <rPh sb="22" eb="24">
      <t>ジギョウ</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</si>
  <si>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</si>
  <si>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</si>
  <si>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</si>
  <si>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</si>
  <si>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</si>
  <si>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麻績村筑北村学校組合</t>
    <rPh sb="0" eb="2">
      <t>オミ</t>
    </rPh>
    <rPh sb="2" eb="3">
      <t>ムラ</t>
    </rPh>
    <rPh sb="3" eb="5">
      <t>チクホク</t>
    </rPh>
    <rPh sb="5" eb="6">
      <t>ムラ</t>
    </rPh>
    <rPh sb="6" eb="8">
      <t>ガッコウ</t>
    </rPh>
    <rPh sb="8" eb="10">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</si>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</sst>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287862</c:v>
                </c:pt>
                <c:pt idx="1">
                  <c:v>118862</c:v>
                </c:pt>
                <c:pt idx="2">
                  <c:v>116749</c:v>
                </c:pt>
                <c:pt idx="3">
                  <c:v>116490</c:v>
                </c:pt>
                <c:pt idx="4">
                  <c:v>64561</c:v>
                </c:pt>
              </c:numCache>
            </c:numRef>
          </c:val>
          <c:smooth val="0"/>
        </c:ser>
        <c:dLbls>
          <c:showLegendKey val="0"/>
          <c:showVal val="0"/>
          <c:showCatName val="0"/>
          <c:showSerName val="0"/>
          <c:showPercent val="0"/>
          <c:showBubbleSize val="0"/>
        </c:dLbls>
        <c:marker val="1"/>
        <c:smooth val="0"/>
        <c:axId val="97612160"/>
        <c:axId val="97614080"/>
      </c:lineChart>
      <c:catAx>
        <c:axId val="97612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14080"/>
        <c:crosses val="autoZero"/>
        <c:auto val="1"/>
        <c:lblAlgn val="ctr"/>
        <c:lblOffset val="100"/>
        <c:tickLblSkip val="1"/>
        <c:tickMarkSkip val="1"/>
        <c:noMultiLvlLbl val="0"/>
      </c:catAx>
      <c:valAx>
        <c:axId val="976140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1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5.87</c:v>
                </c:pt>
                <c:pt idx="1">
                  <c:v>5.19</c:v>
                </c:pt>
                <c:pt idx="2">
                  <c:v>4.9800000000000004</c:v>
                </c:pt>
                <c:pt idx="3">
                  <c:v>5.0599999999999996</c:v>
                </c:pt>
                <c:pt idx="4">
                  <c:v>5.39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23.08</c:v>
                </c:pt>
                <c:pt idx="1">
                  <c:v>24.32</c:v>
                </c:pt>
                <c:pt idx="2">
                  <c:v>30.49</c:v>
                </c:pt>
                <c:pt idx="3">
                  <c:v>39.700000000000003</c:v>
                </c:pt>
                <c:pt idx="4">
                  <c:v>42.67</c:v>
                </c:pt>
              </c:numCache>
            </c:numRef>
          </c:val>
        </c:ser>
        <c:dLbls>
          <c:showLegendKey val="0"/>
          <c:showVal val="0"/>
          <c:showCatName val="0"/>
          <c:showSerName val="0"/>
          <c:showPercent val="0"/>
          <c:showBubbleSize val="0"/>
        </c:dLbls>
        <c:gapWidth val="250"/>
        <c:overlap val="100"/>
        <c:axId val="97910784"/>
        <c:axId val="9791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4.5</c:v>
                </c:pt>
                <c:pt idx="1">
                  <c:v>4.5199999999999996</c:v>
                </c:pt>
                <c:pt idx="2">
                  <c:v>9.23</c:v>
                </c:pt>
                <c:pt idx="3">
                  <c:v>7.66</c:v>
                </c:pt>
                <c:pt idx="4">
                  <c:v>3.41</c:v>
                </c:pt>
              </c:numCache>
            </c:numRef>
          </c:val>
          <c:smooth val="0"/>
        </c:ser>
        <c:dLbls>
          <c:showLegendKey val="0"/>
          <c:showVal val="0"/>
          <c:showCatName val="0"/>
          <c:showSerName val="0"/>
          <c:showPercent val="0"/>
          <c:showBubbleSize val="0"/>
        </c:dLbls>
        <c:marker val="1"/>
        <c:smooth val="0"/>
        <c:axId val="97910784"/>
        <c:axId val="97912704"/>
      </c:lineChart>
      <c:catAx>
        <c:axId val="979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912704"/>
        <c:crosses val="autoZero"/>
        <c:auto val="1"/>
        <c:lblAlgn val="ctr"/>
        <c:lblOffset val="100"/>
        <c:tickLblSkip val="1"/>
        <c:tickMarkSkip val="1"/>
        <c:noMultiLvlLbl val="0"/>
      </c:catAx>
      <c:valAx>
        <c:axId val="9791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麻績村観光事業特別会計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#N/A</c:v>
                </c:pt>
                <c:pt idx="3">
                  <c:v>0.28000000000000003</c:v>
                </c:pt>
                <c:pt idx="4">
                  <c:v>#N/A</c:v>
                </c:pt>
                <c:pt idx="5">
                  <c:v>0.26</c:v>
                </c:pt>
                <c:pt idx="6">
                  <c:v>#N/A</c:v>
                </c:pt>
                <c:pt idx="7">
                  <c:v>0.61</c:v>
                </c:pt>
                <c:pt idx="8">
                  <c:v>#N/A</c:v>
                </c:pt>
                <c:pt idx="9">
                  <c:v>0.08</c:v>
                </c:pt>
              </c:numCache>
            </c:numRef>
          </c:val>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0.31</c:v>
                </c:pt>
                <c:pt idx="2">
                  <c:v>#N/A</c:v>
                </c:pt>
                <c:pt idx="3">
                  <c:v>0.13</c:v>
                </c:pt>
                <c:pt idx="4">
                  <c:v>#N/A</c:v>
                </c:pt>
                <c:pt idx="5">
                  <c:v>0.19</c:v>
                </c:pt>
                <c:pt idx="6">
                  <c:v>#N/A</c:v>
                </c:pt>
                <c:pt idx="7">
                  <c:v>0.12</c:v>
                </c:pt>
                <c:pt idx="8">
                  <c:v>#N/A</c:v>
                </c:pt>
                <c:pt idx="9">
                  <c:v>0.26</c:v>
                </c:pt>
              </c:numCache>
            </c:numRef>
          </c:val>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0.66</c:v>
                </c:pt>
                <c:pt idx="2">
                  <c:v>#N/A</c:v>
                </c:pt>
                <c:pt idx="3">
                  <c:v>0.19</c:v>
                </c:pt>
                <c:pt idx="4">
                  <c:v>#N/A</c:v>
                </c:pt>
                <c:pt idx="5">
                  <c:v>0.26</c:v>
                </c:pt>
                <c:pt idx="6">
                  <c:v>#N/A</c:v>
                </c:pt>
                <c:pt idx="7">
                  <c:v>0.17</c:v>
                </c:pt>
                <c:pt idx="8">
                  <c:v>#N/A</c:v>
                </c:pt>
                <c:pt idx="9">
                  <c:v>0.31</c:v>
                </c:pt>
              </c:numCache>
            </c:numRef>
          </c:val>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0.53</c:v>
                </c:pt>
                <c:pt idx="2">
                  <c:v>#N/A</c:v>
                </c:pt>
                <c:pt idx="3">
                  <c:v>0.5</c:v>
                </c:pt>
                <c:pt idx="4">
                  <c:v>#N/A</c:v>
                </c:pt>
                <c:pt idx="5">
                  <c:v>0.52</c:v>
                </c:pt>
                <c:pt idx="6">
                  <c:v>#N/A</c:v>
                </c:pt>
                <c:pt idx="7">
                  <c:v>0.55000000000000004</c:v>
                </c:pt>
                <c:pt idx="8">
                  <c:v>#N/A</c:v>
                </c:pt>
                <c:pt idx="9">
                  <c:v>0.78</c:v>
                </c:pt>
              </c:numCache>
            </c:numRef>
          </c:val>
        </c:ser>
        <c:ser>
          <c:idx val="6"/>
          <c:order val="6"/>
          <c:tx>
            <c:strRef>
              <c:f>データシート!$A$33</c:f>
              <c:strCache>
                <c:ptCount val="1"/>
                <c:pt idx="0">
                  <c:v>麻績村介護保険特別会計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1.97</c:v>
                </c:pt>
                <c:pt idx="2">
                  <c:v>#N/A</c:v>
                </c:pt>
                <c:pt idx="3">
                  <c:v>1.89</c:v>
                </c:pt>
                <c:pt idx="4">
                  <c:v>#N/A</c:v>
                </c:pt>
                <c:pt idx="5">
                  <c:v>1.46</c:v>
                </c:pt>
                <c:pt idx="6">
                  <c:v>#N/A</c:v>
                </c:pt>
                <c:pt idx="7">
                  <c:v>0.83</c:v>
                </c:pt>
                <c:pt idx="8">
                  <c:v>#N/A</c:v>
                </c:pt>
                <c:pt idx="9">
                  <c:v>1.2</c:v>
                </c:pt>
              </c:numCache>
            </c:numRef>
          </c:val>
        </c:ser>
        <c:ser>
          <c:idx val="7"/>
          <c:order val="7"/>
          <c:tx>
            <c:strRef>
              <c:f>データシート!$A$34</c:f>
              <c:strCache>
                <c:ptCount val="1"/>
                <c:pt idx="0">
                  <c:v>麻績村国民健康保険特別会計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1.53</c:v>
                </c:pt>
                <c:pt idx="2">
                  <c:v>#N/A</c:v>
                </c:pt>
                <c:pt idx="3">
                  <c:v>1.59</c:v>
                </c:pt>
                <c:pt idx="4">
                  <c:v>#N/A</c:v>
                </c:pt>
                <c:pt idx="5">
                  <c:v>1.1200000000000001</c:v>
                </c:pt>
                <c:pt idx="6">
                  <c:v>#N/A</c:v>
                </c:pt>
                <c:pt idx="7">
                  <c:v>1.54</c:v>
                </c:pt>
                <c:pt idx="8">
                  <c:v>#N/A</c:v>
                </c:pt>
                <c:pt idx="9">
                  <c:v>2.57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5.87</c:v>
                </c:pt>
                <c:pt idx="2">
                  <c:v>#N/A</c:v>
                </c:pt>
                <c:pt idx="3">
                  <c:v>5.19</c:v>
                </c:pt>
                <c:pt idx="4">
                  <c:v>#N/A</c:v>
                </c:pt>
                <c:pt idx="5">
                  <c:v>4.9800000000000004</c:v>
                </c:pt>
                <c:pt idx="6">
                  <c:v>#N/A</c:v>
                </c:pt>
                <c:pt idx="7">
                  <c:v>5.0599999999999996</c:v>
                </c:pt>
                <c:pt idx="8">
                  <c:v>#N/A</c:v>
                </c:pt>
                <c:pt idx="9">
                  <c:v>5.39</c:v>
                </c:pt>
              </c:numCache>
            </c:numRef>
          </c:val>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0.04</c:v>
                </c:pt>
                <c:pt idx="2">
                  <c:v>#N/A</c:v>
                </c:pt>
                <c:pt idx="3">
                  <c:v>0.04</c:v>
                </c:pt>
                <c:pt idx="4">
                  <c:v>#N/A</c:v>
                </c:pt>
                <c:pt idx="5">
                  <c:v>0.05</c:v>
                </c:pt>
                <c:pt idx="6">
                  <c:v>#N/A</c:v>
                </c:pt>
                <c:pt idx="7">
                  <c:v>0.05</c:v>
                </c:pt>
                <c:pt idx="8">
                  <c:v>#N/A</c:v>
                </c:pt>
                <c:pt idx="9">
                  <c:v>108.42</c:v>
                </c:pt>
              </c:numCache>
            </c:numRef>
          </c:val>
        </c:ser>
        <c:dLbls>
          <c:showLegendKey val="0"/>
          <c:showVal val="0"/>
          <c:showCatName val="0"/>
          <c:showSerName val="0"/>
          <c:showPercent val="0"/>
          <c:showBubbleSize val="0"/>
        </c:dLbls>
        <c:gapWidth val="150"/>
        <c:overlap val="100"/>
        <c:axId val="98022912"/>
        <c:axId val="98024448"/>
      </c:barChart>
      <c:catAx>
        <c:axId val="9802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24448"/>
        <c:crosses val="autoZero"/>
        <c:auto val="1"/>
        <c:lblAlgn val="ctr"/>
        <c:lblOffset val="100"/>
        <c:tickLblSkip val="1"/>
        <c:tickMarkSkip val="1"/>
        <c:noMultiLvlLbl val="0"/>
      </c:catAx>
      <c:valAx>
        <c:axId val="9802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22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369</c:v>
                </c:pt>
                <c:pt idx="5">
                  <c:v>356</c:v>
                </c:pt>
                <c:pt idx="8">
                  <c:v>351</c:v>
                </c:pt>
                <c:pt idx="11">
                  <c:v>333</c:v>
                </c:pt>
                <c:pt idx="14">
                  <c:v>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c:v>
                </c:pt>
                <c:pt idx="3">
                  <c:v>10</c:v>
                </c:pt>
                <c:pt idx="6">
                  <c:v>8</c:v>
                </c:pt>
                <c:pt idx="9">
                  <c:v>8</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232</c:v>
                </c:pt>
                <c:pt idx="3">
                  <c:v>226</c:v>
                </c:pt>
                <c:pt idx="6">
                  <c:v>224</c:v>
                </c:pt>
                <c:pt idx="9">
                  <c:v>187</c:v>
                </c:pt>
                <c:pt idx="12">
                  <c:v>187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311</c:v>
                </c:pt>
                <c:pt idx="3">
                  <c:v>269</c:v>
                </c:pt>
                <c:pt idx="6">
                  <c:v>263</c:v>
                </c:pt>
                <c:pt idx="9">
                  <c:v>242</c:v>
                </c:pt>
                <c:pt idx="12">
                  <c:v>259</c:v>
                </c:pt>
              </c:numCache>
            </c:numRef>
          </c:val>
        </c:ser>
        <c:dLbls>
          <c:showLegendKey val="0"/>
          <c:showVal val="0"/>
          <c:showCatName val="0"/>
          <c:showSerName val="0"/>
          <c:showPercent val="0"/>
          <c:showBubbleSize val="0"/>
        </c:dLbls>
        <c:gapWidth val="100"/>
        <c:overlap val="100"/>
        <c:axId val="98542720"/>
        <c:axId val="98544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192</c:v>
                </c:pt>
                <c:pt idx="2">
                  <c:v>#N/A</c:v>
                </c:pt>
                <c:pt idx="3">
                  <c:v>#N/A</c:v>
                </c:pt>
                <c:pt idx="4">
                  <c:v>149</c:v>
                </c:pt>
                <c:pt idx="5">
                  <c:v>#N/A</c:v>
                </c:pt>
                <c:pt idx="6">
                  <c:v>#N/A</c:v>
                </c:pt>
                <c:pt idx="7">
                  <c:v>144</c:v>
                </c:pt>
                <c:pt idx="8">
                  <c:v>#N/A</c:v>
                </c:pt>
                <c:pt idx="9">
                  <c:v>#N/A</c:v>
                </c:pt>
                <c:pt idx="10">
                  <c:v>104</c:v>
                </c:pt>
                <c:pt idx="11">
                  <c:v>#N/A</c:v>
                </c:pt>
                <c:pt idx="12">
                  <c:v>#N/A</c:v>
                </c:pt>
                <c:pt idx="13">
                  <c:v>123</c:v>
                </c:pt>
                <c:pt idx="14">
                  <c:v>#N/A</c:v>
                </c:pt>
              </c:numCache>
            </c:numRef>
          </c:val>
          <c:smooth val="0"/>
        </c:ser>
        <c:dLbls>
          <c:showLegendKey val="0"/>
          <c:showVal val="0"/>
          <c:showCatName val="0"/>
          <c:showSerName val="0"/>
          <c:showPercent val="0"/>
          <c:showBubbleSize val="0"/>
        </c:dLbls>
        <c:marker val="1"/>
        <c:smooth val="0"/>
        <c:axId val="98542720"/>
        <c:axId val="98544640"/>
      </c:lineChart>
      <c:catAx>
        <c:axId val="985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44640"/>
        <c:crosses val="autoZero"/>
        <c:auto val="1"/>
        <c:lblAlgn val="ctr"/>
        <c:lblOffset val="100"/>
        <c:tickLblSkip val="1"/>
        <c:tickMarkSkip val="1"/>
        <c:noMultiLvlLbl val="0"/>
      </c:catAx>
      <c:valAx>
        <c:axId val="9854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3134</c:v>
                </c:pt>
                <c:pt idx="5">
                  <c:v>3074</c:v>
                </c:pt>
                <c:pt idx="8">
                  <c:v>2975</c:v>
                </c:pt>
                <c:pt idx="11">
                  <c:v>2942</c:v>
                </c:pt>
                <c:pt idx="14">
                  <c:v>2792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68</c:v>
                </c:pt>
                <c:pt idx="5">
                  <c:v>54</c:v>
                </c:pt>
                <c:pt idx="8">
                  <c:v>57</c:v>
                </c:pt>
                <c:pt idx="11">
                  <c:v>69</c:v>
                </c:pt>
                <c:pt idx="14">
                  <c:v>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1384</c:v>
                </c:pt>
                <c:pt idx="5">
                  <c:v>1588</c:v>
                </c:pt>
                <c:pt idx="8">
                  <c:v>1779</c:v>
                </c:pt>
                <c:pt idx="11">
                  <c:v>1976</c:v>
                </c:pt>
                <c:pt idx="14">
                  <c:v>2123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624</c:v>
                </c:pt>
                <c:pt idx="3">
                  <c:v>595</c:v>
                </c:pt>
                <c:pt idx="6">
                  <c:v>599</c:v>
                </c:pt>
                <c:pt idx="9">
                  <c:v>585</c:v>
                </c:pt>
                <c:pt idx="12">
                  <c:v>622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109</c:v>
                </c:pt>
                <c:pt idx="3">
                  <c:v>96</c:v>
                </c:pt>
                <c:pt idx="6">
                  <c:v>81</c:v>
                </c:pt>
                <c:pt idx="9">
                  <c:v>79</c:v>
                </c:pt>
                <c:pt idx="12">
                  <c:v>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2392</c:v>
                </c:pt>
                <c:pt idx="3">
                  <c:v>2214</c:v>
                </c:pt>
                <c:pt idx="6">
                  <c:v>2209</c:v>
                </c:pt>
                <c:pt idx="9">
                  <c:v>2126</c:v>
                </c:pt>
                <c:pt idx="12">
                  <c:v>2072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2274</c:v>
                </c:pt>
                <c:pt idx="3">
                  <c:v>2244</c:v>
                </c:pt>
                <c:pt idx="6">
                  <c:v>2129</c:v>
                </c:pt>
                <c:pt idx="9">
                  <c:v>2189</c:v>
                </c:pt>
                <c:pt idx="12">
                  <c:v>2084</c:v>
                </c:pt>
              </c:numCache>
            </c:numRef>
          </c:val>
        </c:ser>
        <c:dLbls>
          <c:showLegendKey val="0"/>
          <c:showVal val="0"/>
          <c:showCatName val="0"/>
          <c:showSerName val="0"/>
          <c:showPercent val="0"/>
          <c:showBubbleSize val="0"/>
        </c:dLbls>
        <c:gapWidth val="100"/>
        <c:overlap val="100"/>
        <c:axId val="98675712"/>
        <c:axId val="9868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813</c:v>
                </c:pt>
                <c:pt idx="2">
                  <c:v>#N/A</c:v>
                </c:pt>
                <c:pt idx="3">
                  <c:v>#N/A</c:v>
                </c:pt>
                <c:pt idx="4">
                  <c:v>432</c:v>
                </c:pt>
                <c:pt idx="5">
                  <c:v>#N/A</c:v>
                </c:pt>
                <c:pt idx="6">
                  <c:v>#N/A</c:v>
                </c:pt>
                <c:pt idx="7">
                  <c:v>206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675712"/>
        <c:axId val="98686080"/>
      </c:lineChart>
      <c:catAx>
        <c:axId val="986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686080"/>
        <c:crosses val="autoZero"/>
        <c:auto val="1"/>
        <c:lblAlgn val="ctr"/>
        <c:lblOffset val="100"/>
        <c:tickLblSkip val="1"/>
        <c:tickMarkSkip val="1"/>
        <c:noMultiLvlLbl val="0"/>
      </c:catAx>
      <c:valAx>
        <c:axId val="9868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7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
2,964
34.38
2,562,649
2,459,662
90,325
1,674,758
2,084,017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人口の減少や全国平均を上回る高齢化率（平成</a:t>
          </a:r>
          <a:r>
            <a:rPr lang="ja-JP" altLang="ja-JP" sz="1200" b="0" i="0" baseline="0">
              <a:solidFill>
                <a:sysClr val="windowText" lastClr="000000"/>
              </a:solidFill>
              <a:effectLst/>
              <a:latin typeface="+mn-lt"/>
              <a:ea typeface="+mn-ea"/>
              <a:cs typeface="+mn-cs"/>
            </a:rPr>
            <a:t>２</a:t>
          </a:r>
          <a:r>
            <a:rPr lang="ja-JP" altLang="en-US" sz="1200" b="0" i="0" baseline="0">
              <a:solidFill>
                <a:sysClr val="windowText" lastClr="000000"/>
              </a:solidFill>
              <a:effectLst/>
              <a:latin typeface="+mn-lt"/>
              <a:ea typeface="+mn-ea"/>
              <a:cs typeface="+mn-cs"/>
            </a:rPr>
            <a:t>５</a:t>
          </a:r>
          <a:r>
            <a:rPr lang="ja-JP" altLang="ja-JP" sz="1200" b="0" i="0" baseline="0">
              <a:solidFill>
                <a:sysClr val="windowText" lastClr="000000"/>
              </a:solidFill>
              <a:effectLst/>
              <a:latin typeface="+mn-lt"/>
              <a:ea typeface="+mn-ea"/>
              <a:cs typeface="+mn-cs"/>
            </a:rPr>
            <a:t>年度末４０．８</a:t>
          </a:r>
          <a:r>
            <a:rPr lang="en-US" altLang="ja-JP" sz="1200" b="0" i="0" baseline="0">
              <a:solidFill>
                <a:sysClr val="windowText" lastClr="000000"/>
              </a:solidFill>
              <a:effectLst/>
              <a:latin typeface="+mn-lt"/>
              <a:ea typeface="+mn-ea"/>
              <a:cs typeface="+mn-cs"/>
            </a:rPr>
            <a:t>1</a:t>
          </a:r>
          <a:r>
            <a:rPr lang="ja-JP" altLang="ja-JP" sz="1200" b="0" i="0" baseline="0">
              <a:solidFill>
                <a:sysClr val="windowText" lastClr="000000"/>
              </a:solidFill>
              <a:effectLst/>
              <a:latin typeface="+mn-lt"/>
              <a:ea typeface="+mn-ea"/>
              <a:cs typeface="+mn-cs"/>
            </a:rPr>
            <a:t>％</a:t>
          </a:r>
          <a:r>
            <a:rPr lang="ja-JP" altLang="ja-JP" sz="1200" b="0" i="0" baseline="0">
              <a:solidFill>
                <a:schemeClr val="dk1"/>
              </a:solidFill>
              <a:effectLst/>
              <a:latin typeface="+mn-lt"/>
              <a:ea typeface="+mn-ea"/>
              <a:cs typeface="+mn-cs"/>
            </a:rPr>
            <a:t>）に加え、村内に中心産業がないことなどにより、財政基盤が弱く類似団体内平均よりもやや下回り、全国及び県平均を大きく下回っている。人件費の抑制、指定管理者制度の活用等による歳出の徹底的な見直しと、平成１７年に策定した「麻績村自立計画」等により、活力ある村づくりを展開しつつ行政の効率化、住民との協働により財政の健全化を図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107315</xdr:rowOff>
    </xdr:from>
    <xdr:to>
      <xdr:col>7</xdr:col>
      <xdr:colOff>152400</xdr:colOff>
      <xdr:row>43</xdr:row>
      <xdr:rowOff>107315</xdr:rowOff>
    </xdr:to>
    <xdr:cxnSp macro="">
      <xdr:nvCxnSpPr>
        <xdr:cNvPr id="63" name="直線コネクタ 62"/>
        <xdr:cNvCxnSpPr/>
      </xdr:nvCxnSpPr>
      <xdr:spPr>
        <a:xfrm>
          <a:off x="4114800" y="7479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107315</xdr:rowOff>
    </xdr:from>
    <xdr:to>
      <xdr:col>6</xdr:col>
      <xdr:colOff>0</xdr:colOff>
      <xdr:row>43</xdr:row>
      <xdr:rowOff>107315</xdr:rowOff>
    </xdr:to>
    <xdr:cxnSp macro="">
      <xdr:nvCxnSpPr>
        <xdr:cNvPr id="66" name="直線コネクタ 65"/>
        <xdr:cNvCxnSpPr/>
      </xdr:nvCxnSpPr>
      <xdr:spPr>
        <a:xfrm>
          <a:off x="3225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101282</xdr:rowOff>
    </xdr:from>
    <xdr:to>
      <xdr:col>4</xdr:col>
      <xdr:colOff>482600</xdr:colOff>
      <xdr:row>43</xdr:row>
      <xdr:rowOff>107315</xdr:rowOff>
    </xdr:to>
    <xdr:cxnSp macro="">
      <xdr:nvCxnSpPr>
        <xdr:cNvPr id="69" name="直線コネクタ 68"/>
        <xdr:cNvCxnSpPr/>
      </xdr:nvCxnSpPr>
      <xdr:spPr>
        <a:xfrm>
          <a:off x="2336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101282</xdr:rowOff>
    </xdr:to>
    <xdr:cxnSp macro="">
      <xdr:nvCxnSpPr>
        <xdr:cNvPr id="72" name="直線コネクタ 71"/>
        <xdr:cNvCxnSpPr/>
      </xdr:nvCxnSpPr>
      <xdr:spPr>
        <a:xfrm>
          <a:off x="1447800" y="74676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62547</xdr:rowOff>
    </xdr:from>
    <xdr:to>
      <xdr:col>3</xdr:col>
      <xdr:colOff>330200</xdr:colOff>
      <xdr:row>43</xdr:row>
      <xdr:rowOff>164147</xdr:rowOff>
    </xdr:to>
    <xdr:sp macro="" textlink="">
      <xdr:nvSpPr>
        <xdr:cNvPr id="73" name="フローチャート : 判断 72"/>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148924</xdr:rowOff>
    </xdr:from>
    <xdr:ext cx="762000" cy="259045"/>
    <xdr:sp macro="" textlink="">
      <xdr:nvSpPr>
        <xdr:cNvPr id="74" name="テキスト ボックス 73"/>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56515</xdr:rowOff>
    </xdr:from>
    <xdr:to>
      <xdr:col>2</xdr:col>
      <xdr:colOff>127000</xdr:colOff>
      <xdr:row>43</xdr:row>
      <xdr:rowOff>158115</xdr:rowOff>
    </xdr:to>
    <xdr:sp macro="" textlink="">
      <xdr:nvSpPr>
        <xdr:cNvPr id="75" name="フローチャート : 判断 74"/>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142892</xdr:rowOff>
    </xdr:from>
    <xdr:ext cx="762000" cy="259045"/>
    <xdr:sp macro="" textlink="">
      <xdr:nvSpPr>
        <xdr:cNvPr id="76" name="テキスト ボックス 75"/>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82" name="円/楕円 81"/>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139082</xdr:rowOff>
    </xdr:from>
    <xdr:ext cx="762000" cy="259045"/>
    <xdr:sp macro="" textlink="">
      <xdr:nvSpPr>
        <xdr:cNvPr id="83" name="財政力該当値テキスト"/>
        <xdr:cNvSpPr txBox="1"/>
      </xdr:nvSpPr>
      <xdr:spPr>
        <a:xfrm>
          <a:off x="5041900" y="73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56515</xdr:rowOff>
    </xdr:from>
    <xdr:to>
      <xdr:col>6</xdr:col>
      <xdr:colOff>50800</xdr:colOff>
      <xdr:row>43</xdr:row>
      <xdr:rowOff>158115</xdr:rowOff>
    </xdr:to>
    <xdr:sp macro="" textlink="">
      <xdr:nvSpPr>
        <xdr:cNvPr id="84" name="円/楕円 83"/>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142892</xdr:rowOff>
    </xdr:from>
    <xdr:ext cx="736600" cy="259045"/>
    <xdr:sp macro="" textlink="">
      <xdr:nvSpPr>
        <xdr:cNvPr id="85" name="テキスト ボックス 84"/>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56515</xdr:rowOff>
    </xdr:from>
    <xdr:to>
      <xdr:col>4</xdr:col>
      <xdr:colOff>533400</xdr:colOff>
      <xdr:row>43</xdr:row>
      <xdr:rowOff>158115</xdr:rowOff>
    </xdr:to>
    <xdr:sp macro="" textlink="">
      <xdr:nvSpPr>
        <xdr:cNvPr id="86" name="円/楕円 85"/>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142892</xdr:rowOff>
    </xdr:from>
    <xdr:ext cx="762000" cy="259045"/>
    <xdr:sp macro="" textlink="">
      <xdr:nvSpPr>
        <xdr:cNvPr id="87" name="テキスト ボックス 86"/>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50482</xdr:rowOff>
    </xdr:from>
    <xdr:to>
      <xdr:col>3</xdr:col>
      <xdr:colOff>330200</xdr:colOff>
      <xdr:row>43</xdr:row>
      <xdr:rowOff>152082</xdr:rowOff>
    </xdr:to>
    <xdr:sp macro="" textlink="">
      <xdr:nvSpPr>
        <xdr:cNvPr id="88" name="円/楕円 87"/>
        <xdr:cNvSpPr/>
      </xdr:nvSpPr>
      <xdr:spPr>
        <a:xfrm>
          <a:off x="2286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162259</xdr:rowOff>
    </xdr:from>
    <xdr:ext cx="762000" cy="259045"/>
    <xdr:sp macro="" textlink="">
      <xdr:nvSpPr>
        <xdr:cNvPr id="89" name="テキスト ボックス 88"/>
        <xdr:cNvSpPr txBox="1"/>
      </xdr:nvSpPr>
      <xdr:spPr>
        <a:xfrm>
          <a:off x="19558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0" name="円/楕円 89"/>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1" name="テキスト ボックス 9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前年度から</a:t>
          </a:r>
          <a:r>
            <a:rPr lang="ja-JP" altLang="en-US" sz="1200" b="0" i="0" baseline="0">
              <a:solidFill>
                <a:sysClr val="windowText" lastClr="000000"/>
              </a:solidFill>
              <a:effectLst/>
              <a:latin typeface="+mn-lt"/>
              <a:ea typeface="+mn-ea"/>
              <a:cs typeface="+mn-cs"/>
            </a:rPr>
            <a:t>１</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６</a:t>
          </a:r>
          <a:r>
            <a:rPr lang="ja-JP" altLang="ja-JP" sz="1200" b="0" i="0" baseline="0">
              <a:solidFill>
                <a:sysClr val="windowText" lastClr="000000"/>
              </a:solidFill>
              <a:effectLst/>
              <a:latin typeface="+mn-lt"/>
              <a:ea typeface="+mn-ea"/>
              <a:cs typeface="+mn-cs"/>
            </a:rPr>
            <a:t>上が</a:t>
          </a:r>
          <a:r>
            <a:rPr lang="ja-JP" altLang="en-US" sz="1200" b="0" i="0" baseline="0">
              <a:solidFill>
                <a:sysClr val="windowText" lastClr="000000"/>
              </a:solidFill>
              <a:effectLst/>
              <a:latin typeface="+mn-lt"/>
              <a:ea typeface="+mn-ea"/>
              <a:cs typeface="+mn-cs"/>
            </a:rPr>
            <a:t>り</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また</a:t>
          </a:r>
          <a:r>
            <a:rPr lang="ja-JP" altLang="ja-JP" sz="1200" b="0" i="0" baseline="0">
              <a:solidFill>
                <a:sysClr val="windowText" lastClr="000000"/>
              </a:solidFill>
              <a:effectLst/>
              <a:latin typeface="+mn-lt"/>
              <a:ea typeface="+mn-ea"/>
              <a:cs typeface="+mn-cs"/>
            </a:rPr>
            <a:t>類似団体の平均と比べると１．０</a:t>
          </a:r>
          <a:r>
            <a:rPr lang="ja-JP" altLang="en-US" sz="1200" b="0" i="0" baseline="0">
              <a:solidFill>
                <a:sysClr val="windowText" lastClr="000000"/>
              </a:solidFill>
              <a:effectLst/>
              <a:latin typeface="+mn-lt"/>
              <a:ea typeface="+mn-ea"/>
              <a:cs typeface="+mn-cs"/>
            </a:rPr>
            <a:t>上回って</a:t>
          </a:r>
          <a:r>
            <a:rPr lang="ja-JP" altLang="ja-JP" sz="1200" b="0" i="0" baseline="0">
              <a:solidFill>
                <a:sysClr val="windowText" lastClr="000000"/>
              </a:solidFill>
              <a:effectLst/>
              <a:latin typeface="+mn-lt"/>
              <a:ea typeface="+mn-ea"/>
              <a:cs typeface="+mn-cs"/>
            </a:rPr>
            <a:t>いる。公債費は償還のピークが過ぎ減少傾向にあり、維持補修費が前年を下回ったが、臨時職員賃金や委託料、光熱水費の増加により物件費、扶助費</a:t>
          </a:r>
          <a:r>
            <a:rPr lang="ja-JP" altLang="en-US" sz="1200" b="0" i="0" baseline="0">
              <a:solidFill>
                <a:sysClr val="windowText" lastClr="000000"/>
              </a:solidFill>
              <a:effectLst/>
              <a:latin typeface="+mn-lt"/>
              <a:ea typeface="+mn-ea"/>
              <a:cs typeface="+mn-cs"/>
            </a:rPr>
            <a:t>が</a:t>
          </a:r>
          <a:r>
            <a:rPr lang="ja-JP" altLang="ja-JP" sz="1200" b="0" i="0" baseline="0">
              <a:solidFill>
                <a:sysClr val="windowText" lastClr="000000"/>
              </a:solidFill>
              <a:effectLst/>
              <a:latin typeface="+mn-lt"/>
              <a:ea typeface="+mn-ea"/>
              <a:cs typeface="+mn-cs"/>
            </a:rPr>
            <a:t>増加傾向にある。今後も事務事業の見直し等により、義務的経費の削減に努める。</a:t>
          </a:r>
          <a:endParaRPr lang="ja-JP" altLang="ja-JP" sz="12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159068</xdr:rowOff>
    </xdr:from>
    <xdr:to>
      <xdr:col>7</xdr:col>
      <xdr:colOff>152400</xdr:colOff>
      <xdr:row>63</xdr:row>
      <xdr:rowOff>19791</xdr:rowOff>
    </xdr:to>
    <xdr:cxnSp macro="">
      <xdr:nvCxnSpPr>
        <xdr:cNvPr id="126" name="直線コネクタ 125"/>
        <xdr:cNvCxnSpPr/>
      </xdr:nvCxnSpPr>
      <xdr:spPr>
        <a:xfrm>
          <a:off x="4114800" y="10788968"/>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149013</xdr:rowOff>
    </xdr:from>
    <xdr:to>
      <xdr:col>6</xdr:col>
      <xdr:colOff>0</xdr:colOff>
      <xdr:row>62</xdr:row>
      <xdr:rowOff>159068</xdr:rowOff>
    </xdr:to>
    <xdr:cxnSp macro="">
      <xdr:nvCxnSpPr>
        <xdr:cNvPr id="129" name="直線コネクタ 128"/>
        <xdr:cNvCxnSpPr/>
      </xdr:nvCxnSpPr>
      <xdr:spPr>
        <a:xfrm>
          <a:off x="3225800" y="107789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72602</xdr:rowOff>
    </xdr:from>
    <xdr:to>
      <xdr:col>4</xdr:col>
      <xdr:colOff>482600</xdr:colOff>
      <xdr:row>62</xdr:row>
      <xdr:rowOff>149013</xdr:rowOff>
    </xdr:to>
    <xdr:cxnSp macro="">
      <xdr:nvCxnSpPr>
        <xdr:cNvPr id="132" name="直線コネクタ 131"/>
        <xdr:cNvCxnSpPr/>
      </xdr:nvCxnSpPr>
      <xdr:spPr>
        <a:xfrm>
          <a:off x="2336800" y="1070250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62</xdr:row>
      <xdr:rowOff>144992</xdr:rowOff>
    </xdr:to>
    <xdr:cxnSp macro="">
      <xdr:nvCxnSpPr>
        <xdr:cNvPr id="135" name="直線コネクタ 134"/>
        <xdr:cNvCxnSpPr/>
      </xdr:nvCxnSpPr>
      <xdr:spPr>
        <a:xfrm flipV="1">
          <a:off x="1447800" y="107025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68051</xdr:rowOff>
    </xdr:from>
    <xdr:to>
      <xdr:col>3</xdr:col>
      <xdr:colOff>330200</xdr:colOff>
      <xdr:row>62</xdr:row>
      <xdr:rowOff>169651</xdr:rowOff>
    </xdr:to>
    <xdr:sp macro="" textlink="">
      <xdr:nvSpPr>
        <xdr:cNvPr id="136" name="フローチャート : 判断 135"/>
        <xdr:cNvSpPr/>
      </xdr:nvSpPr>
      <xdr:spPr>
        <a:xfrm>
          <a:off x="2286000" y="1069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154428</xdr:rowOff>
    </xdr:from>
    <xdr:ext cx="762000" cy="259045"/>
    <xdr:sp macro="" textlink="">
      <xdr:nvSpPr>
        <xdr:cNvPr id="137" name="テキスト ボックス 136"/>
        <xdr:cNvSpPr txBox="1"/>
      </xdr:nvSpPr>
      <xdr:spPr>
        <a:xfrm>
          <a:off x="1955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152506</xdr:rowOff>
    </xdr:from>
    <xdr:to>
      <xdr:col>2</xdr:col>
      <xdr:colOff>127000</xdr:colOff>
      <xdr:row>63</xdr:row>
      <xdr:rowOff>82656</xdr:rowOff>
    </xdr:to>
    <xdr:sp macro="" textlink="">
      <xdr:nvSpPr>
        <xdr:cNvPr id="138" name="フローチャート : 判断 137"/>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67433</xdr:rowOff>
    </xdr:from>
    <xdr:ext cx="762000" cy="259045"/>
    <xdr:sp macro="" textlink="">
      <xdr:nvSpPr>
        <xdr:cNvPr id="139" name="テキスト ボックス 138"/>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140441</xdr:rowOff>
    </xdr:from>
    <xdr:to>
      <xdr:col>7</xdr:col>
      <xdr:colOff>203200</xdr:colOff>
      <xdr:row>63</xdr:row>
      <xdr:rowOff>70591</xdr:rowOff>
    </xdr:to>
    <xdr:sp macro="" textlink="">
      <xdr:nvSpPr>
        <xdr:cNvPr id="145" name="円/楕円 144"/>
        <xdr:cNvSpPr/>
      </xdr:nvSpPr>
      <xdr:spPr>
        <a:xfrm>
          <a:off x="49022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112518</xdr:rowOff>
    </xdr:from>
    <xdr:ext cx="762000" cy="259045"/>
    <xdr:sp macro="" textlink="">
      <xdr:nvSpPr>
        <xdr:cNvPr id="146" name="財政構造の弾力性該当値テキスト"/>
        <xdr:cNvSpPr txBox="1"/>
      </xdr:nvSpPr>
      <xdr:spPr>
        <a:xfrm>
          <a:off x="5041900" y="1074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108268</xdr:rowOff>
    </xdr:from>
    <xdr:to>
      <xdr:col>6</xdr:col>
      <xdr:colOff>50800</xdr:colOff>
      <xdr:row>63</xdr:row>
      <xdr:rowOff>38418</xdr:rowOff>
    </xdr:to>
    <xdr:sp macro="" textlink="">
      <xdr:nvSpPr>
        <xdr:cNvPr id="147" name="円/楕円 146"/>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48595</xdr:rowOff>
    </xdr:from>
    <xdr:ext cx="736600" cy="259045"/>
    <xdr:sp macro="" textlink="">
      <xdr:nvSpPr>
        <xdr:cNvPr id="148" name="テキスト ボックス 147"/>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98213</xdr:rowOff>
    </xdr:from>
    <xdr:to>
      <xdr:col>4</xdr:col>
      <xdr:colOff>533400</xdr:colOff>
      <xdr:row>63</xdr:row>
      <xdr:rowOff>28363</xdr:rowOff>
    </xdr:to>
    <xdr:sp macro="" textlink="">
      <xdr:nvSpPr>
        <xdr:cNvPr id="149" name="円/楕円 148"/>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50" name="テキスト ボックス 149"/>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21802</xdr:rowOff>
    </xdr:from>
    <xdr:to>
      <xdr:col>3</xdr:col>
      <xdr:colOff>330200</xdr:colOff>
      <xdr:row>62</xdr:row>
      <xdr:rowOff>123402</xdr:rowOff>
    </xdr:to>
    <xdr:sp macro="" textlink="">
      <xdr:nvSpPr>
        <xdr:cNvPr id="151" name="円/楕円 150"/>
        <xdr:cNvSpPr/>
      </xdr:nvSpPr>
      <xdr:spPr>
        <a:xfrm>
          <a:off x="2286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133579</xdr:rowOff>
    </xdr:from>
    <xdr:ext cx="762000" cy="259045"/>
    <xdr:sp macro="" textlink="">
      <xdr:nvSpPr>
        <xdr:cNvPr id="152" name="テキスト ボックス 151"/>
        <xdr:cNvSpPr txBox="1"/>
      </xdr:nvSpPr>
      <xdr:spPr>
        <a:xfrm>
          <a:off x="1955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53" name="円/楕円 152"/>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34519</xdr:rowOff>
    </xdr:from>
    <xdr:ext cx="762000" cy="259045"/>
    <xdr:sp macro="" textlink="">
      <xdr:nvSpPr>
        <xdr:cNvPr id="154" name="テキスト ボックス 153"/>
        <xdr:cNvSpPr txBox="1"/>
      </xdr:nvSpPr>
      <xdr:spPr>
        <a:xfrm>
          <a:off x="1066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[268,688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前年よりも</a:t>
          </a:r>
          <a:r>
            <a:rPr lang="en-US" altLang="ja-JP" sz="1200" b="0" i="0" baseline="0">
              <a:solidFill>
                <a:sysClr val="windowText" lastClr="000000"/>
              </a:solidFill>
              <a:effectLst/>
              <a:latin typeface="+mn-lt"/>
              <a:ea typeface="+mn-ea"/>
              <a:cs typeface="+mn-cs"/>
            </a:rPr>
            <a:t>19,127</a:t>
          </a:r>
          <a:r>
            <a:rPr lang="ja-JP" altLang="ja-JP" sz="1200" b="0" i="0" baseline="0">
              <a:solidFill>
                <a:sysClr val="windowText" lastClr="000000"/>
              </a:solidFill>
              <a:effectLst/>
              <a:latin typeface="+mn-lt"/>
              <a:ea typeface="+mn-ea"/>
              <a:cs typeface="+mn-cs"/>
            </a:rPr>
            <a:t>円増加</a:t>
          </a:r>
          <a:r>
            <a:rPr lang="ja-JP" altLang="ja-JP" sz="1200" b="0" i="0" baseline="0">
              <a:solidFill>
                <a:schemeClr val="dk1"/>
              </a:solidFill>
              <a:effectLst/>
              <a:latin typeface="+mn-lt"/>
              <a:ea typeface="+mn-ea"/>
              <a:cs typeface="+mn-cs"/>
            </a:rPr>
            <a:t>している。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114088</xdr:rowOff>
    </xdr:from>
    <xdr:to>
      <xdr:col>7</xdr:col>
      <xdr:colOff>152400</xdr:colOff>
      <xdr:row>81</xdr:row>
      <xdr:rowOff>123318</xdr:rowOff>
    </xdr:to>
    <xdr:cxnSp macro="">
      <xdr:nvCxnSpPr>
        <xdr:cNvPr id="186" name="直線コネクタ 185"/>
        <xdr:cNvCxnSpPr/>
      </xdr:nvCxnSpPr>
      <xdr:spPr>
        <a:xfrm>
          <a:off x="4114800" y="14001538"/>
          <a:ext cx="8382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108097</xdr:rowOff>
    </xdr:from>
    <xdr:ext cx="762000" cy="259045"/>
    <xdr:sp macro="" textlink="">
      <xdr:nvSpPr>
        <xdr:cNvPr id="187" name="人件費・物件費等の状況平均値テキスト"/>
        <xdr:cNvSpPr txBox="1"/>
      </xdr:nvSpPr>
      <xdr:spPr>
        <a:xfrm>
          <a:off x="5041900" y="13995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108809</xdr:rowOff>
    </xdr:from>
    <xdr:to>
      <xdr:col>6</xdr:col>
      <xdr:colOff>0</xdr:colOff>
      <xdr:row>81</xdr:row>
      <xdr:rowOff>114088</xdr:rowOff>
    </xdr:to>
    <xdr:cxnSp macro="">
      <xdr:nvCxnSpPr>
        <xdr:cNvPr id="189" name="直線コネクタ 188"/>
        <xdr:cNvCxnSpPr/>
      </xdr:nvCxnSpPr>
      <xdr:spPr>
        <a:xfrm>
          <a:off x="3225800" y="13996259"/>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105958</xdr:rowOff>
    </xdr:from>
    <xdr:to>
      <xdr:col>4</xdr:col>
      <xdr:colOff>482600</xdr:colOff>
      <xdr:row>81</xdr:row>
      <xdr:rowOff>108809</xdr:rowOff>
    </xdr:to>
    <xdr:cxnSp macro="">
      <xdr:nvCxnSpPr>
        <xdr:cNvPr id="192" name="直線コネクタ 191"/>
        <xdr:cNvCxnSpPr/>
      </xdr:nvCxnSpPr>
      <xdr:spPr>
        <a:xfrm>
          <a:off x="2336800" y="13993408"/>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105958</xdr:rowOff>
    </xdr:from>
    <xdr:to>
      <xdr:col>3</xdr:col>
      <xdr:colOff>279400</xdr:colOff>
      <xdr:row>81</xdr:row>
      <xdr:rowOff>114030</xdr:rowOff>
    </xdr:to>
    <xdr:cxnSp macro="">
      <xdr:nvCxnSpPr>
        <xdr:cNvPr id="195" name="直線コネクタ 194"/>
        <xdr:cNvCxnSpPr/>
      </xdr:nvCxnSpPr>
      <xdr:spPr>
        <a:xfrm flipV="1">
          <a:off x="1447800" y="13993408"/>
          <a:ext cx="8890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100109</xdr:rowOff>
    </xdr:from>
    <xdr:to>
      <xdr:col>3</xdr:col>
      <xdr:colOff>330200</xdr:colOff>
      <xdr:row>82</xdr:row>
      <xdr:rowOff>30259</xdr:rowOff>
    </xdr:to>
    <xdr:sp macro="" textlink="">
      <xdr:nvSpPr>
        <xdr:cNvPr id="196" name="フローチャート : 判断 195"/>
        <xdr:cNvSpPr/>
      </xdr:nvSpPr>
      <xdr:spPr>
        <a:xfrm>
          <a:off x="2286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15036</xdr:rowOff>
    </xdr:from>
    <xdr:ext cx="762000" cy="259045"/>
    <xdr:sp macro="" textlink="">
      <xdr:nvSpPr>
        <xdr:cNvPr id="197" name="テキスト ボックス 196"/>
        <xdr:cNvSpPr txBox="1"/>
      </xdr:nvSpPr>
      <xdr:spPr>
        <a:xfrm>
          <a:off x="1955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96397</xdr:rowOff>
    </xdr:from>
    <xdr:to>
      <xdr:col>2</xdr:col>
      <xdr:colOff>127000</xdr:colOff>
      <xdr:row>82</xdr:row>
      <xdr:rowOff>26547</xdr:rowOff>
    </xdr:to>
    <xdr:sp macro="" textlink="">
      <xdr:nvSpPr>
        <xdr:cNvPr id="198" name="フローチャート : 判断 197"/>
        <xdr:cNvSpPr/>
      </xdr:nvSpPr>
      <xdr:spPr>
        <a:xfrm>
          <a:off x="1397000" y="1398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11324</xdr:rowOff>
    </xdr:from>
    <xdr:ext cx="762000" cy="259045"/>
    <xdr:sp macro="" textlink="">
      <xdr:nvSpPr>
        <xdr:cNvPr id="199" name="テキスト ボックス 198"/>
        <xdr:cNvSpPr txBox="1"/>
      </xdr:nvSpPr>
      <xdr:spPr>
        <a:xfrm>
          <a:off x="1066800" y="140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72518</xdr:rowOff>
    </xdr:from>
    <xdr:to>
      <xdr:col>7</xdr:col>
      <xdr:colOff>203200</xdr:colOff>
      <xdr:row>82</xdr:row>
      <xdr:rowOff>2668</xdr:rowOff>
    </xdr:to>
    <xdr:sp macro="" textlink="">
      <xdr:nvSpPr>
        <xdr:cNvPr id="205" name="円/楕円 204"/>
        <xdr:cNvSpPr/>
      </xdr:nvSpPr>
      <xdr:spPr>
        <a:xfrm>
          <a:off x="4902200" y="139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165245</xdr:rowOff>
    </xdr:from>
    <xdr:ext cx="762000" cy="259045"/>
    <xdr:sp macro="" textlink="">
      <xdr:nvSpPr>
        <xdr:cNvPr id="206" name="人件費・物件費等の状況該当値テキスト"/>
        <xdr:cNvSpPr txBox="1"/>
      </xdr:nvSpPr>
      <xdr:spPr>
        <a:xfrm>
          <a:off x="5041900" y="1388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268,688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63288</xdr:rowOff>
    </xdr:from>
    <xdr:to>
      <xdr:col>6</xdr:col>
      <xdr:colOff>50800</xdr:colOff>
      <xdr:row>81</xdr:row>
      <xdr:rowOff>164888</xdr:rowOff>
    </xdr:to>
    <xdr:sp macro="" textlink="">
      <xdr:nvSpPr>
        <xdr:cNvPr id="207" name="円/楕円 206"/>
        <xdr:cNvSpPr/>
      </xdr:nvSpPr>
      <xdr:spPr>
        <a:xfrm>
          <a:off x="4064000" y="139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3615</xdr:rowOff>
    </xdr:from>
    <xdr:ext cx="736600" cy="259045"/>
    <xdr:sp macro="" textlink="">
      <xdr:nvSpPr>
        <xdr:cNvPr id="208" name="テキスト ボックス 207"/>
        <xdr:cNvSpPr txBox="1"/>
      </xdr:nvSpPr>
      <xdr:spPr>
        <a:xfrm>
          <a:off x="3733800" y="13719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58009</xdr:rowOff>
    </xdr:from>
    <xdr:to>
      <xdr:col>4</xdr:col>
      <xdr:colOff>533400</xdr:colOff>
      <xdr:row>81</xdr:row>
      <xdr:rowOff>159609</xdr:rowOff>
    </xdr:to>
    <xdr:sp macro="" textlink="">
      <xdr:nvSpPr>
        <xdr:cNvPr id="209" name="円/楕円 208"/>
        <xdr:cNvSpPr/>
      </xdr:nvSpPr>
      <xdr:spPr>
        <a:xfrm>
          <a:off x="3175000" y="139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169786</xdr:rowOff>
    </xdr:from>
    <xdr:ext cx="762000" cy="259045"/>
    <xdr:sp macro="" textlink="">
      <xdr:nvSpPr>
        <xdr:cNvPr id="210" name="テキスト ボックス 209"/>
        <xdr:cNvSpPr txBox="1"/>
      </xdr:nvSpPr>
      <xdr:spPr>
        <a:xfrm>
          <a:off x="2844800" y="137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55158</xdr:rowOff>
    </xdr:from>
    <xdr:to>
      <xdr:col>3</xdr:col>
      <xdr:colOff>330200</xdr:colOff>
      <xdr:row>81</xdr:row>
      <xdr:rowOff>156758</xdr:rowOff>
    </xdr:to>
    <xdr:sp macro="" textlink="">
      <xdr:nvSpPr>
        <xdr:cNvPr id="211" name="円/楕円 210"/>
        <xdr:cNvSpPr/>
      </xdr:nvSpPr>
      <xdr:spPr>
        <a:xfrm>
          <a:off x="2286000" y="139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166935</xdr:rowOff>
    </xdr:from>
    <xdr:ext cx="762000" cy="259045"/>
    <xdr:sp macro="" textlink="">
      <xdr:nvSpPr>
        <xdr:cNvPr id="212" name="テキスト ボックス 211"/>
        <xdr:cNvSpPr txBox="1"/>
      </xdr:nvSpPr>
      <xdr:spPr>
        <a:xfrm>
          <a:off x="1955800" y="137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63230</xdr:rowOff>
    </xdr:from>
    <xdr:to>
      <xdr:col>2</xdr:col>
      <xdr:colOff>127000</xdr:colOff>
      <xdr:row>81</xdr:row>
      <xdr:rowOff>164830</xdr:rowOff>
    </xdr:to>
    <xdr:sp macro="" textlink="">
      <xdr:nvSpPr>
        <xdr:cNvPr id="213" name="円/楕円 212"/>
        <xdr:cNvSpPr/>
      </xdr:nvSpPr>
      <xdr:spPr>
        <a:xfrm>
          <a:off x="1397000" y="139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3557</xdr:rowOff>
    </xdr:from>
    <xdr:ext cx="762000" cy="259045"/>
    <xdr:sp macro="" textlink="">
      <xdr:nvSpPr>
        <xdr:cNvPr id="214" name="テキスト ボックス 213"/>
        <xdr:cNvSpPr txBox="1"/>
      </xdr:nvSpPr>
      <xdr:spPr>
        <a:xfrm>
          <a:off x="1066800" y="137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国家公務員給与減額支給臨時措置が終了</a:t>
          </a:r>
          <a:r>
            <a:rPr lang="ja-JP" altLang="en-US" sz="1200" b="0" i="0" baseline="0">
              <a:solidFill>
                <a:schemeClr val="dk1"/>
              </a:solidFill>
              <a:effectLst/>
              <a:latin typeface="+mn-lt"/>
              <a:ea typeface="+mn-ea"/>
              <a:cs typeface="+mn-cs"/>
            </a:rPr>
            <a:t>したため</a:t>
          </a:r>
          <a:r>
            <a:rPr lang="ja-JP" altLang="ja-JP" sz="1200" b="0" i="0" baseline="0">
              <a:solidFill>
                <a:schemeClr val="dk1"/>
              </a:solidFill>
              <a:effectLst/>
              <a:latin typeface="+mn-lt"/>
              <a:ea typeface="+mn-ea"/>
              <a:cs typeface="+mn-cs"/>
            </a:rPr>
            <a:t>、１００以下と</a:t>
          </a:r>
          <a:r>
            <a:rPr lang="ja-JP" altLang="en-US" sz="1200" b="0" i="0" baseline="0">
              <a:solidFill>
                <a:schemeClr val="dk1"/>
              </a:solidFill>
              <a:effectLst/>
              <a:latin typeface="+mn-lt"/>
              <a:ea typeface="+mn-ea"/>
              <a:cs typeface="+mn-cs"/>
            </a:rPr>
            <a:t>なった。</a:t>
          </a:r>
          <a:r>
            <a:rPr lang="ja-JP" altLang="ja-JP" sz="1200" b="0" i="0" baseline="0">
              <a:solidFill>
                <a:schemeClr val="dk1"/>
              </a:solidFill>
              <a:effectLst/>
              <a:latin typeface="+mn-lt"/>
              <a:ea typeface="+mn-ea"/>
              <a:cs typeface="+mn-cs"/>
            </a:rPr>
            <a:t>類似団体平均</a:t>
          </a:r>
          <a:r>
            <a:rPr lang="ja-JP" altLang="en-US" sz="1200" b="0" i="0" baseline="0">
              <a:solidFill>
                <a:schemeClr val="dk1"/>
              </a:solidFill>
              <a:effectLst/>
              <a:latin typeface="+mn-lt"/>
              <a:ea typeface="+mn-ea"/>
              <a:cs typeface="+mn-cs"/>
            </a:rPr>
            <a:t>を３．７上回っているが、</a:t>
          </a:r>
          <a:r>
            <a:rPr lang="ja-JP" altLang="ja-JP" sz="1200" b="0" i="0" baseline="0">
              <a:solidFill>
                <a:schemeClr val="dk1"/>
              </a:solidFill>
              <a:effectLst/>
              <a:latin typeface="+mn-lt"/>
              <a:ea typeface="+mn-ea"/>
              <a:cs typeface="+mn-cs"/>
            </a:rPr>
            <a:t>今後も給与の適正化に努める。</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87</xdr:row>
      <xdr:rowOff>50800</xdr:rowOff>
    </xdr:to>
    <xdr:cxnSp macro="">
      <xdr:nvCxnSpPr>
        <xdr:cNvPr id="246" name="直線コネクタ 245"/>
        <xdr:cNvCxnSpPr/>
      </xdr:nvCxnSpPr>
      <xdr:spPr>
        <a:xfrm flipV="1">
          <a:off x="16179800" y="1470634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50800</xdr:rowOff>
    </xdr:from>
    <xdr:to>
      <xdr:col>23</xdr:col>
      <xdr:colOff>406400</xdr:colOff>
      <xdr:row>87</xdr:row>
      <xdr:rowOff>74930</xdr:rowOff>
    </xdr:to>
    <xdr:cxnSp macro="">
      <xdr:nvCxnSpPr>
        <xdr:cNvPr id="249" name="直線コネクタ 248"/>
        <xdr:cNvCxnSpPr/>
      </xdr:nvCxnSpPr>
      <xdr:spPr>
        <a:xfrm flipV="1">
          <a:off x="15290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72898</xdr:rowOff>
    </xdr:from>
    <xdr:to>
      <xdr:col>22</xdr:col>
      <xdr:colOff>203200</xdr:colOff>
      <xdr:row>87</xdr:row>
      <xdr:rowOff>74930</xdr:rowOff>
    </xdr:to>
    <xdr:cxnSp macro="">
      <xdr:nvCxnSpPr>
        <xdr:cNvPr id="252" name="直線コネクタ 251"/>
        <xdr:cNvCxnSpPr/>
      </xdr:nvCxnSpPr>
      <xdr:spPr>
        <a:xfrm>
          <a:off x="14401800" y="14474698"/>
          <a:ext cx="8890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24637</xdr:rowOff>
    </xdr:from>
    <xdr:to>
      <xdr:col>21</xdr:col>
      <xdr:colOff>0</xdr:colOff>
      <xdr:row>84</xdr:row>
      <xdr:rowOff>72898</xdr:rowOff>
    </xdr:to>
    <xdr:cxnSp macro="">
      <xdr:nvCxnSpPr>
        <xdr:cNvPr id="255" name="直線コネクタ 254"/>
        <xdr:cNvCxnSpPr/>
      </xdr:nvCxnSpPr>
      <xdr:spPr>
        <a:xfrm>
          <a:off x="13512800" y="1442643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99313</xdr:rowOff>
    </xdr:from>
    <xdr:to>
      <xdr:col>21</xdr:col>
      <xdr:colOff>50800</xdr:colOff>
      <xdr:row>85</xdr:row>
      <xdr:rowOff>29463</xdr:rowOff>
    </xdr:to>
    <xdr:sp macro="" textlink="">
      <xdr:nvSpPr>
        <xdr:cNvPr id="256" name="フローチャート : 判断 255"/>
        <xdr:cNvSpPr/>
      </xdr:nvSpPr>
      <xdr:spPr>
        <a:xfrm>
          <a:off x="143510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14240</xdr:rowOff>
    </xdr:from>
    <xdr:ext cx="762000" cy="259045"/>
    <xdr:sp macro="" textlink="">
      <xdr:nvSpPr>
        <xdr:cNvPr id="257" name="テキスト ボックス 256"/>
        <xdr:cNvSpPr txBox="1"/>
      </xdr:nvSpPr>
      <xdr:spPr>
        <a:xfrm>
          <a:off x="14020800" y="1458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58" name="フローチャート : 判断 257"/>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59" name="テキスト ボックス 258"/>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65" name="円/楕円 264"/>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66"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67" name="円/楕円 266"/>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86377</xdr:rowOff>
    </xdr:from>
    <xdr:ext cx="736600" cy="259045"/>
    <xdr:sp macro="" textlink="">
      <xdr:nvSpPr>
        <xdr:cNvPr id="268" name="テキスト ボックス 267"/>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69" name="円/楕円 268"/>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110507</xdr:rowOff>
    </xdr:from>
    <xdr:ext cx="762000" cy="259045"/>
    <xdr:sp macro="" textlink="">
      <xdr:nvSpPr>
        <xdr:cNvPr id="270" name="テキスト ボックス 269"/>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22098</xdr:rowOff>
    </xdr:from>
    <xdr:to>
      <xdr:col>21</xdr:col>
      <xdr:colOff>50800</xdr:colOff>
      <xdr:row>84</xdr:row>
      <xdr:rowOff>123698</xdr:rowOff>
    </xdr:to>
    <xdr:sp macro="" textlink="">
      <xdr:nvSpPr>
        <xdr:cNvPr id="271" name="円/楕円 270"/>
        <xdr:cNvSpPr/>
      </xdr:nvSpPr>
      <xdr:spPr>
        <a:xfrm>
          <a:off x="143510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133875</xdr:rowOff>
    </xdr:from>
    <xdr:ext cx="762000" cy="259045"/>
    <xdr:sp macro="" textlink="">
      <xdr:nvSpPr>
        <xdr:cNvPr id="272" name="テキスト ボックス 271"/>
        <xdr:cNvSpPr txBox="1"/>
      </xdr:nvSpPr>
      <xdr:spPr>
        <a:xfrm>
          <a:off x="14020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145287</xdr:rowOff>
    </xdr:from>
    <xdr:to>
      <xdr:col>19</xdr:col>
      <xdr:colOff>533400</xdr:colOff>
      <xdr:row>84</xdr:row>
      <xdr:rowOff>75437</xdr:rowOff>
    </xdr:to>
    <xdr:sp macro="" textlink="">
      <xdr:nvSpPr>
        <xdr:cNvPr id="273" name="円/楕円 272"/>
        <xdr:cNvSpPr/>
      </xdr:nvSpPr>
      <xdr:spPr>
        <a:xfrm>
          <a:off x="13462000" y="143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85614</xdr:rowOff>
    </xdr:from>
    <xdr:ext cx="762000" cy="259045"/>
    <xdr:sp macro="" textlink="">
      <xdr:nvSpPr>
        <xdr:cNvPr id="274" name="テキスト ボックス 273"/>
        <xdr:cNvSpPr txBox="1"/>
      </xdr:nvSpPr>
      <xdr:spPr>
        <a:xfrm>
          <a:off x="13131800" y="1414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146879</xdr:rowOff>
    </xdr:from>
    <xdr:to>
      <xdr:col>24</xdr:col>
      <xdr:colOff>558800</xdr:colOff>
      <xdr:row>58</xdr:row>
      <xdr:rowOff>149177</xdr:rowOff>
    </xdr:to>
    <xdr:cxnSp macro="">
      <xdr:nvCxnSpPr>
        <xdr:cNvPr id="310" name="直線コネクタ 309"/>
        <xdr:cNvCxnSpPr/>
      </xdr:nvCxnSpPr>
      <xdr:spPr>
        <a:xfrm flipV="1">
          <a:off x="16179800" y="10090979"/>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11"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149177</xdr:rowOff>
    </xdr:from>
    <xdr:to>
      <xdr:col>23</xdr:col>
      <xdr:colOff>406400</xdr:colOff>
      <xdr:row>58</xdr:row>
      <xdr:rowOff>153428</xdr:rowOff>
    </xdr:to>
    <xdr:cxnSp macro="">
      <xdr:nvCxnSpPr>
        <xdr:cNvPr id="313" name="直線コネクタ 312"/>
        <xdr:cNvCxnSpPr/>
      </xdr:nvCxnSpPr>
      <xdr:spPr>
        <a:xfrm flipV="1">
          <a:off x="15290800" y="10093277"/>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5" name="テキスト ボックス 314"/>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153428</xdr:rowOff>
    </xdr:from>
    <xdr:to>
      <xdr:col>22</xdr:col>
      <xdr:colOff>203200</xdr:colOff>
      <xdr:row>58</xdr:row>
      <xdr:rowOff>155152</xdr:rowOff>
    </xdr:to>
    <xdr:cxnSp macro="">
      <xdr:nvCxnSpPr>
        <xdr:cNvPr id="316" name="直線コネクタ 315"/>
        <xdr:cNvCxnSpPr/>
      </xdr:nvCxnSpPr>
      <xdr:spPr>
        <a:xfrm flipV="1">
          <a:off x="14401800" y="1009752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8" name="テキスト ボックス 317"/>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144695</xdr:rowOff>
    </xdr:from>
    <xdr:to>
      <xdr:col>21</xdr:col>
      <xdr:colOff>0</xdr:colOff>
      <xdr:row>58</xdr:row>
      <xdr:rowOff>155152</xdr:rowOff>
    </xdr:to>
    <xdr:cxnSp macro="">
      <xdr:nvCxnSpPr>
        <xdr:cNvPr id="319" name="直線コネクタ 318"/>
        <xdr:cNvCxnSpPr/>
      </xdr:nvCxnSpPr>
      <xdr:spPr>
        <a:xfrm>
          <a:off x="13512800" y="10088795"/>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163872</xdr:rowOff>
    </xdr:from>
    <xdr:to>
      <xdr:col>21</xdr:col>
      <xdr:colOff>50800</xdr:colOff>
      <xdr:row>59</xdr:row>
      <xdr:rowOff>94022</xdr:rowOff>
    </xdr:to>
    <xdr:sp macro="" textlink="">
      <xdr:nvSpPr>
        <xdr:cNvPr id="320" name="フローチャート : 判断 319"/>
        <xdr:cNvSpPr/>
      </xdr:nvSpPr>
      <xdr:spPr>
        <a:xfrm>
          <a:off x="14351000" y="101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78799</xdr:rowOff>
    </xdr:from>
    <xdr:ext cx="762000" cy="259045"/>
    <xdr:sp macro="" textlink="">
      <xdr:nvSpPr>
        <xdr:cNvPr id="321" name="テキスト ボックス 320"/>
        <xdr:cNvSpPr txBox="1"/>
      </xdr:nvSpPr>
      <xdr:spPr>
        <a:xfrm>
          <a:off x="14020800" y="101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161689</xdr:rowOff>
    </xdr:from>
    <xdr:to>
      <xdr:col>19</xdr:col>
      <xdr:colOff>533400</xdr:colOff>
      <xdr:row>59</xdr:row>
      <xdr:rowOff>91839</xdr:rowOff>
    </xdr:to>
    <xdr:sp macro="" textlink="">
      <xdr:nvSpPr>
        <xdr:cNvPr id="322" name="フローチャート : 判断 321"/>
        <xdr:cNvSpPr/>
      </xdr:nvSpPr>
      <xdr:spPr>
        <a:xfrm>
          <a:off x="13462000" y="1010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76616</xdr:rowOff>
    </xdr:from>
    <xdr:ext cx="762000" cy="259045"/>
    <xdr:sp macro="" textlink="">
      <xdr:nvSpPr>
        <xdr:cNvPr id="323" name="テキスト ボックス 322"/>
        <xdr:cNvSpPr txBox="1"/>
      </xdr:nvSpPr>
      <xdr:spPr>
        <a:xfrm>
          <a:off x="13131800" y="1019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96079</xdr:rowOff>
    </xdr:from>
    <xdr:to>
      <xdr:col>24</xdr:col>
      <xdr:colOff>609600</xdr:colOff>
      <xdr:row>59</xdr:row>
      <xdr:rowOff>26229</xdr:rowOff>
    </xdr:to>
    <xdr:sp macro="" textlink="">
      <xdr:nvSpPr>
        <xdr:cNvPr id="329" name="円/楕円 328"/>
        <xdr:cNvSpPr/>
      </xdr:nvSpPr>
      <xdr:spPr>
        <a:xfrm>
          <a:off x="16967200" y="100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17356</xdr:rowOff>
    </xdr:from>
    <xdr:ext cx="762000" cy="259045"/>
    <xdr:sp macro="" textlink="">
      <xdr:nvSpPr>
        <xdr:cNvPr id="330" name="定員管理の状況該当値テキスト"/>
        <xdr:cNvSpPr txBox="1"/>
      </xdr:nvSpPr>
      <xdr:spPr>
        <a:xfrm>
          <a:off x="17106900" y="996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98377</xdr:rowOff>
    </xdr:from>
    <xdr:to>
      <xdr:col>23</xdr:col>
      <xdr:colOff>457200</xdr:colOff>
      <xdr:row>59</xdr:row>
      <xdr:rowOff>28527</xdr:rowOff>
    </xdr:to>
    <xdr:sp macro="" textlink="">
      <xdr:nvSpPr>
        <xdr:cNvPr id="331" name="円/楕円 330"/>
        <xdr:cNvSpPr/>
      </xdr:nvSpPr>
      <xdr:spPr>
        <a:xfrm>
          <a:off x="16129000" y="100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38704</xdr:rowOff>
    </xdr:from>
    <xdr:ext cx="736600" cy="259045"/>
    <xdr:sp macro="" textlink="">
      <xdr:nvSpPr>
        <xdr:cNvPr id="332" name="テキスト ボックス 331"/>
        <xdr:cNvSpPr txBox="1"/>
      </xdr:nvSpPr>
      <xdr:spPr>
        <a:xfrm>
          <a:off x="15798800" y="981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102628</xdr:rowOff>
    </xdr:from>
    <xdr:to>
      <xdr:col>22</xdr:col>
      <xdr:colOff>254000</xdr:colOff>
      <xdr:row>59</xdr:row>
      <xdr:rowOff>32778</xdr:rowOff>
    </xdr:to>
    <xdr:sp macro="" textlink="">
      <xdr:nvSpPr>
        <xdr:cNvPr id="333" name="円/楕円 332"/>
        <xdr:cNvSpPr/>
      </xdr:nvSpPr>
      <xdr:spPr>
        <a:xfrm>
          <a:off x="15240000" y="100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42955</xdr:rowOff>
    </xdr:from>
    <xdr:ext cx="762000" cy="259045"/>
    <xdr:sp macro="" textlink="">
      <xdr:nvSpPr>
        <xdr:cNvPr id="334" name="テキスト ボックス 333"/>
        <xdr:cNvSpPr txBox="1"/>
      </xdr:nvSpPr>
      <xdr:spPr>
        <a:xfrm>
          <a:off x="14909800" y="981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104352</xdr:rowOff>
    </xdr:from>
    <xdr:to>
      <xdr:col>21</xdr:col>
      <xdr:colOff>50800</xdr:colOff>
      <xdr:row>59</xdr:row>
      <xdr:rowOff>34502</xdr:rowOff>
    </xdr:to>
    <xdr:sp macro="" textlink="">
      <xdr:nvSpPr>
        <xdr:cNvPr id="335" name="円/楕円 334"/>
        <xdr:cNvSpPr/>
      </xdr:nvSpPr>
      <xdr:spPr>
        <a:xfrm>
          <a:off x="14351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44679</xdr:rowOff>
    </xdr:from>
    <xdr:ext cx="762000" cy="259045"/>
    <xdr:sp macro="" textlink="">
      <xdr:nvSpPr>
        <xdr:cNvPr id="336" name="テキスト ボックス 335"/>
        <xdr:cNvSpPr txBox="1"/>
      </xdr:nvSpPr>
      <xdr:spPr>
        <a:xfrm>
          <a:off x="14020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93895</xdr:rowOff>
    </xdr:from>
    <xdr:to>
      <xdr:col>19</xdr:col>
      <xdr:colOff>533400</xdr:colOff>
      <xdr:row>59</xdr:row>
      <xdr:rowOff>24045</xdr:rowOff>
    </xdr:to>
    <xdr:sp macro="" textlink="">
      <xdr:nvSpPr>
        <xdr:cNvPr id="337" name="円/楕円 336"/>
        <xdr:cNvSpPr/>
      </xdr:nvSpPr>
      <xdr:spPr>
        <a:xfrm>
          <a:off x="13462000" y="100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34222</xdr:rowOff>
    </xdr:from>
    <xdr:ext cx="762000" cy="259045"/>
    <xdr:sp macro="" textlink="">
      <xdr:nvSpPr>
        <xdr:cNvPr id="338" name="テキスト ボックス 337"/>
        <xdr:cNvSpPr txBox="1"/>
      </xdr:nvSpPr>
      <xdr:spPr>
        <a:xfrm>
          <a:off x="13131800" y="980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前年度比率から</a:t>
          </a:r>
          <a:r>
            <a:rPr lang="ja-JP" altLang="en-US" sz="1200" b="0" i="0" baseline="0">
              <a:solidFill>
                <a:schemeClr val="dk1"/>
              </a:solidFill>
              <a:effectLst/>
              <a:latin typeface="+mn-ea"/>
              <a:ea typeface="+mn-ea"/>
              <a:cs typeface="+mn-cs"/>
            </a:rPr>
            <a:t>０．４</a:t>
          </a:r>
          <a:r>
            <a:rPr lang="ja-JP" altLang="ja-JP" sz="1200" b="0" i="0" baseline="0">
              <a:solidFill>
                <a:schemeClr val="dk1"/>
              </a:solidFill>
              <a:effectLst/>
              <a:latin typeface="+mn-lt"/>
              <a:ea typeface="+mn-ea"/>
              <a:cs typeface="+mn-cs"/>
            </a:rPr>
            <a:t>下回り、類似団体平均を０．</a:t>
          </a:r>
          <a:r>
            <a:rPr lang="ja-JP" altLang="en-US" sz="1200" b="0" i="0" baseline="0">
              <a:solidFill>
                <a:schemeClr val="dk1"/>
              </a:solidFill>
              <a:effectLst/>
              <a:latin typeface="+mn-lt"/>
              <a:ea typeface="+mn-ea"/>
              <a:cs typeface="+mn-cs"/>
            </a:rPr>
            <a:t>４</a:t>
          </a:r>
          <a:r>
            <a:rPr lang="ja-JP" altLang="ja-JP" sz="1200" b="0" i="0" baseline="0">
              <a:solidFill>
                <a:schemeClr val="dk1"/>
              </a:solidFill>
              <a:effectLst/>
              <a:latin typeface="+mn-lt"/>
              <a:ea typeface="+mn-ea"/>
              <a:cs typeface="+mn-cs"/>
            </a:rPr>
            <a:t>％下回った。一般会計、水道事業特別会計、下水道事業特別会計の起債償還のピークが過ぎ今後は減少する見込みであるが、計画的な起債借入、充当可能基金の積立により健全化を図る。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78740</xdr:rowOff>
    </xdr:to>
    <xdr:cxnSp macro="">
      <xdr:nvCxnSpPr>
        <xdr:cNvPr id="372" name="直線コネクタ 371"/>
        <xdr:cNvCxnSpPr/>
      </xdr:nvCxnSpPr>
      <xdr:spPr>
        <a:xfrm flipV="1">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3"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76200</xdr:rowOff>
    </xdr:to>
    <xdr:cxnSp macro="">
      <xdr:nvCxnSpPr>
        <xdr:cNvPr id="375" name="直線コネクタ 374"/>
        <xdr:cNvCxnSpPr/>
      </xdr:nvCxnSpPr>
      <xdr:spPr>
        <a:xfrm flipV="1">
          <a:off x="15290800" y="69367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7" name="テキスト ボックス 37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65617</xdr:rowOff>
    </xdr:to>
    <xdr:cxnSp macro="">
      <xdr:nvCxnSpPr>
        <xdr:cNvPr id="378" name="直線コネクタ 377"/>
        <xdr:cNvCxnSpPr/>
      </xdr:nvCxnSpPr>
      <xdr:spPr>
        <a:xfrm flipV="1">
          <a:off x="14401800" y="71056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80" name="テキスト ボックス 379"/>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65617</xdr:rowOff>
    </xdr:from>
    <xdr:to>
      <xdr:col>21</xdr:col>
      <xdr:colOff>0</xdr:colOff>
      <xdr:row>43</xdr:row>
      <xdr:rowOff>111337</xdr:rowOff>
    </xdr:to>
    <xdr:cxnSp macro="">
      <xdr:nvCxnSpPr>
        <xdr:cNvPr id="381" name="直線コネクタ 380"/>
        <xdr:cNvCxnSpPr/>
      </xdr:nvCxnSpPr>
      <xdr:spPr>
        <a:xfrm flipV="1">
          <a:off x="13512800" y="726651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2" name="フローチャート : 判断 38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83" name="テキスト ボックス 38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4" name="フローチャート : 判断 383"/>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85" name="テキスト ボックス 384"/>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91" name="円/楕円 39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139294</xdr:rowOff>
    </xdr:from>
    <xdr:ext cx="762000" cy="259045"/>
    <xdr:sp macro="" textlink="">
      <xdr:nvSpPr>
        <xdr:cNvPr id="392" name="公債費負担の状況該当値テキスト"/>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3" name="円/楕円 39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4" name="テキスト ボックス 39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5" name="円/楕円 394"/>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396" name="テキスト ボックス 395"/>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14817</xdr:rowOff>
    </xdr:from>
    <xdr:to>
      <xdr:col>21</xdr:col>
      <xdr:colOff>50800</xdr:colOff>
      <xdr:row>42</xdr:row>
      <xdr:rowOff>116417</xdr:rowOff>
    </xdr:to>
    <xdr:sp macro="" textlink="">
      <xdr:nvSpPr>
        <xdr:cNvPr id="397" name="円/楕円 396"/>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9" name="円/楕円 398"/>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400" name="テキスト ボックス 39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80675</xdr:rowOff>
    </xdr:from>
    <xdr:to>
      <xdr:col>22</xdr:col>
      <xdr:colOff>203200</xdr:colOff>
      <xdr:row>15</xdr:row>
      <xdr:rowOff>79284</xdr:rowOff>
    </xdr:to>
    <xdr:cxnSp macro="">
      <xdr:nvCxnSpPr>
        <xdr:cNvPr id="436" name="直線コネクタ 435"/>
        <xdr:cNvCxnSpPr/>
      </xdr:nvCxnSpPr>
      <xdr:spPr>
        <a:xfrm flipV="1">
          <a:off x="14401800" y="2480975"/>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7"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79284</xdr:rowOff>
    </xdr:from>
    <xdr:to>
      <xdr:col>21</xdr:col>
      <xdr:colOff>0</xdr:colOff>
      <xdr:row>17</xdr:row>
      <xdr:rowOff>76502</xdr:rowOff>
    </xdr:to>
    <xdr:cxnSp macro="">
      <xdr:nvCxnSpPr>
        <xdr:cNvPr id="439" name="直線コネクタ 438"/>
        <xdr:cNvCxnSpPr/>
      </xdr:nvCxnSpPr>
      <xdr:spPr>
        <a:xfrm flipV="1">
          <a:off x="13512800" y="2651034"/>
          <a:ext cx="8890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4" name="フローチャート :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162258</xdr:rowOff>
    </xdr:from>
    <xdr:to>
      <xdr:col>19</xdr:col>
      <xdr:colOff>533400</xdr:colOff>
      <xdr:row>14</xdr:row>
      <xdr:rowOff>92408</xdr:rowOff>
    </xdr:to>
    <xdr:sp macro="" textlink="">
      <xdr:nvSpPr>
        <xdr:cNvPr id="446" name="フローチャート : 判断 445"/>
        <xdr:cNvSpPr/>
      </xdr:nvSpPr>
      <xdr:spPr>
        <a:xfrm>
          <a:off x="13462000" y="239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102585</xdr:rowOff>
    </xdr:from>
    <xdr:ext cx="762000" cy="259045"/>
    <xdr:sp macro="" textlink="">
      <xdr:nvSpPr>
        <xdr:cNvPr id="447" name="テキスト ボックス 446"/>
        <xdr:cNvSpPr txBox="1"/>
      </xdr:nvSpPr>
      <xdr:spPr>
        <a:xfrm>
          <a:off x="13131800" y="21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29875</xdr:rowOff>
    </xdr:from>
    <xdr:to>
      <xdr:col>22</xdr:col>
      <xdr:colOff>254000</xdr:colOff>
      <xdr:row>14</xdr:row>
      <xdr:rowOff>131475</xdr:rowOff>
    </xdr:to>
    <xdr:sp macro="" textlink="">
      <xdr:nvSpPr>
        <xdr:cNvPr id="453" name="円/楕円 452"/>
        <xdr:cNvSpPr/>
      </xdr:nvSpPr>
      <xdr:spPr>
        <a:xfrm>
          <a:off x="152400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116252</xdr:rowOff>
    </xdr:from>
    <xdr:ext cx="762000" cy="259045"/>
    <xdr:sp macro="" textlink="">
      <xdr:nvSpPr>
        <xdr:cNvPr id="454" name="テキスト ボックス 453"/>
        <xdr:cNvSpPr txBox="1"/>
      </xdr:nvSpPr>
      <xdr:spPr>
        <a:xfrm>
          <a:off x="14909800" y="25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55" name="円/楕円 454"/>
        <xdr:cNvSpPr/>
      </xdr:nvSpPr>
      <xdr:spPr>
        <a:xfrm>
          <a:off x="14351000" y="26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114861</xdr:rowOff>
    </xdr:from>
    <xdr:ext cx="762000" cy="259045"/>
    <xdr:sp macro="" textlink="">
      <xdr:nvSpPr>
        <xdr:cNvPr id="456" name="テキスト ボックス 455"/>
        <xdr:cNvSpPr txBox="1"/>
      </xdr:nvSpPr>
      <xdr:spPr>
        <a:xfrm>
          <a:off x="14020800" y="268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25702</xdr:rowOff>
    </xdr:from>
    <xdr:to>
      <xdr:col>19</xdr:col>
      <xdr:colOff>533400</xdr:colOff>
      <xdr:row>17</xdr:row>
      <xdr:rowOff>127302</xdr:rowOff>
    </xdr:to>
    <xdr:sp macro="" textlink="">
      <xdr:nvSpPr>
        <xdr:cNvPr id="457" name="円/楕円 456"/>
        <xdr:cNvSpPr/>
      </xdr:nvSpPr>
      <xdr:spPr>
        <a:xfrm>
          <a:off x="13462000" y="294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112079</xdr:rowOff>
    </xdr:from>
    <xdr:ext cx="762000" cy="259045"/>
    <xdr:sp macro="" textlink="">
      <xdr:nvSpPr>
        <xdr:cNvPr id="458" name="テキスト ボックス 457"/>
        <xdr:cNvSpPr txBox="1"/>
      </xdr:nvSpPr>
      <xdr:spPr>
        <a:xfrm>
          <a:off x="13131800" y="302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393700</xdr:colOff>
      <xdr:row>12</xdr:row>
      <xdr:rowOff>152400</xdr:rowOff>
    </xdr:from>
    <xdr:to>
      <xdr:col>35</xdr:col>
      <xdr:colOff>3175</xdr:colOff>
      <xdr:row>24</xdr:row>
      <xdr:rowOff>123825</xdr:rowOff>
    </xdr:to>
    <xdr:sp macro="" textlink="" fLocksText="0">
      <xdr:nvSpPr>
        <xdr:cNvPr id="459" name="Text Box 416"/>
        <xdr:cNvSpPr txBox="1">
          <a:spLocks noChangeArrowheads="1"/>
        </xdr:cNvSpPr>
      </xdr:nvSpPr>
      <xdr:spPr bwMode="auto">
        <a:xfrm>
          <a:off x="18224500" y="2286000"/>
          <a:ext cx="5781675" cy="21050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公営企業債等繰入見込額及び、退職手当負担見込額の減少等と充当可能基金の増額により、類似団体内平均同様に数値が出なくなった。計画的な起債借入、充当可能基金の積立によりさらに健全化を図る。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長野県麻績村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2,987
2,964
34.38
2,562,649
2,459,662
90,325
1,674,758
2,084,017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に係る経常収支比率は過去５年間において、類似団体内平均と比較すると２．４～４．４ポイント低い水準に推移している。定員適正化計画に基づき、引き続き組織・機構の簡素合理化、事務分担を見直し効率化を図っていくともに住民サービスに影響がないよう調整を図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104140</xdr:rowOff>
    </xdr:from>
    <xdr:to>
      <xdr:col>7</xdr:col>
      <xdr:colOff>15875</xdr:colOff>
      <xdr:row>35</xdr:row>
      <xdr:rowOff>111760</xdr:rowOff>
    </xdr:to>
    <xdr:cxnSp macro="">
      <xdr:nvCxnSpPr>
        <xdr:cNvPr id="65" name="直線コネクタ 64"/>
        <xdr:cNvCxnSpPr/>
      </xdr:nvCxnSpPr>
      <xdr:spPr>
        <a:xfrm>
          <a:off x="3987800" y="61048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104140</xdr:rowOff>
    </xdr:to>
    <xdr:cxnSp macro="">
      <xdr:nvCxnSpPr>
        <xdr:cNvPr id="68" name="直線コネクタ 67"/>
        <xdr:cNvCxnSpPr/>
      </xdr:nvCxnSpPr>
      <xdr:spPr>
        <a:xfrm>
          <a:off x="3098800" y="6085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85090</xdr:rowOff>
    </xdr:to>
    <xdr:cxnSp macro="">
      <xdr:nvCxnSpPr>
        <xdr:cNvPr id="71" name="直線コネクタ 70"/>
        <xdr:cNvCxnSpPr/>
      </xdr:nvCxnSpPr>
      <xdr:spPr>
        <a:xfrm>
          <a:off x="2209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62230</xdr:rowOff>
    </xdr:to>
    <xdr:cxnSp macro="">
      <xdr:nvCxnSpPr>
        <xdr:cNvPr id="74" name="直線コネクタ 73"/>
        <xdr:cNvCxnSpPr/>
      </xdr:nvCxnSpPr>
      <xdr:spPr>
        <a:xfrm flipV="1">
          <a:off x="1320800" y="600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60960</xdr:rowOff>
    </xdr:from>
    <xdr:to>
      <xdr:col>7</xdr:col>
      <xdr:colOff>66675</xdr:colOff>
      <xdr:row>35</xdr:row>
      <xdr:rowOff>162560</xdr:rowOff>
    </xdr:to>
    <xdr:sp macro="" textlink="">
      <xdr:nvSpPr>
        <xdr:cNvPr id="84" name="円/楕円 83"/>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77487</xdr:rowOff>
    </xdr:from>
    <xdr:ext cx="762000" cy="259045"/>
    <xdr:sp macro="" textlink="">
      <xdr:nvSpPr>
        <xdr:cNvPr id="85" name="人件費該当値テキスト"/>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53340</xdr:rowOff>
    </xdr:from>
    <xdr:to>
      <xdr:col>5</xdr:col>
      <xdr:colOff>600075</xdr:colOff>
      <xdr:row>35</xdr:row>
      <xdr:rowOff>154940</xdr:rowOff>
    </xdr:to>
    <xdr:sp macro="" textlink="">
      <xdr:nvSpPr>
        <xdr:cNvPr id="86" name="円/楕円 85"/>
        <xdr:cNvSpPr/>
      </xdr:nvSpPr>
      <xdr:spPr>
        <a:xfrm>
          <a:off x="3937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165117</xdr:rowOff>
    </xdr:from>
    <xdr:ext cx="736600" cy="259045"/>
    <xdr:sp macro="" textlink="">
      <xdr:nvSpPr>
        <xdr:cNvPr id="87" name="テキスト ボックス 86"/>
        <xdr:cNvSpPr txBox="1"/>
      </xdr:nvSpPr>
      <xdr:spPr>
        <a:xfrm>
          <a:off x="3606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8" name="円/楕円 87"/>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89" name="テキスト ボックス 88"/>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90" name="円/楕円 89"/>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1" name="テキスト ボックス 9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2" name="円/楕円 91"/>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3" name="テキスト ボックス 92"/>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類似団体内平均と比較すると、物件費に係る経常収支比率は、０．</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上回っており、観光事業の指定管理導入で経費削減が進んだものの、臨時職員賃金や委託料、光熱水費の増加により、前年度と比べて</a:t>
          </a:r>
          <a:r>
            <a:rPr lang="ja-JP" altLang="en-US" sz="1200" b="0" i="0" baseline="0">
              <a:solidFill>
                <a:schemeClr val="dk1"/>
              </a:solidFill>
              <a:effectLst/>
              <a:latin typeface="+mn-lt"/>
              <a:ea typeface="+mn-ea"/>
              <a:cs typeface="+mn-cs"/>
            </a:rPr>
            <a:t>０．４</a:t>
          </a:r>
          <a:r>
            <a:rPr lang="ja-JP" altLang="ja-JP" sz="1200" b="0" i="0" baseline="0">
              <a:solidFill>
                <a:schemeClr val="dk1"/>
              </a:solidFill>
              <a:effectLst/>
              <a:latin typeface="+mn-lt"/>
              <a:ea typeface="+mn-ea"/>
              <a:cs typeface="+mn-cs"/>
            </a:rPr>
            <a:t>上回った。引き続き物件費の抑制に努める。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16</xdr:row>
      <xdr:rowOff>96520</xdr:rowOff>
    </xdr:to>
    <xdr:cxnSp macro="">
      <xdr:nvCxnSpPr>
        <xdr:cNvPr id="126" name="直線コネクタ 125"/>
        <xdr:cNvCxnSpPr/>
      </xdr:nvCxnSpPr>
      <xdr:spPr>
        <a:xfrm>
          <a:off x="15671800" y="280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16</xdr:row>
      <xdr:rowOff>66040</xdr:rowOff>
    </xdr:to>
    <xdr:cxnSp macro="">
      <xdr:nvCxnSpPr>
        <xdr:cNvPr id="129" name="直線コネクタ 128"/>
        <xdr:cNvCxnSpPr/>
      </xdr:nvCxnSpPr>
      <xdr:spPr>
        <a:xfrm>
          <a:off x="14782800" y="26416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62230</xdr:rowOff>
    </xdr:from>
    <xdr:to>
      <xdr:col>21</xdr:col>
      <xdr:colOff>361950</xdr:colOff>
      <xdr:row>15</xdr:row>
      <xdr:rowOff>69850</xdr:rowOff>
    </xdr:to>
    <xdr:cxnSp macro="">
      <xdr:nvCxnSpPr>
        <xdr:cNvPr id="132" name="直線コネクタ 131"/>
        <xdr:cNvCxnSpPr/>
      </xdr:nvCxnSpPr>
      <xdr:spPr>
        <a:xfrm>
          <a:off x="13893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16</xdr:row>
      <xdr:rowOff>111760</xdr:rowOff>
    </xdr:to>
    <xdr:cxnSp macro="">
      <xdr:nvCxnSpPr>
        <xdr:cNvPr id="135" name="直線コネクタ 134"/>
        <xdr:cNvCxnSpPr/>
      </xdr:nvCxnSpPr>
      <xdr:spPr>
        <a:xfrm flipV="1">
          <a:off x="13004800" y="26339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72390</xdr:rowOff>
    </xdr:from>
    <xdr:to>
      <xdr:col>20</xdr:col>
      <xdr:colOff>209550</xdr:colOff>
      <xdr:row>16</xdr:row>
      <xdr:rowOff>2540</xdr:rowOff>
    </xdr:to>
    <xdr:sp macro="" textlink="">
      <xdr:nvSpPr>
        <xdr:cNvPr id="136" name="フローチャート : 判断 135"/>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37" name="テキスト ボックス 136"/>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5" name="円/楕円 144"/>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17797</xdr:rowOff>
    </xdr:from>
    <xdr:ext cx="762000" cy="259045"/>
    <xdr:sp macro="" textlink="">
      <xdr:nvSpPr>
        <xdr:cNvPr id="146"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7" name="円/楕円 146"/>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48" name="テキスト ボックス 147"/>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9" name="円/楕円 148"/>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0" name="テキスト ボックス 149"/>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1" name="円/楕円 150"/>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2" name="テキスト ボックス 151"/>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3" name="円/楕円 152"/>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4" name="テキスト ボックス 153"/>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近年、障害者に対する扶助費が増加傾向にあり、今後も増加していく見込みである。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69850</xdr:rowOff>
    </xdr:to>
    <xdr:cxnSp macro="">
      <xdr:nvCxnSpPr>
        <xdr:cNvPr id="186" name="直線コネクタ 185"/>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12700</xdr:rowOff>
    </xdr:to>
    <xdr:cxnSp macro="">
      <xdr:nvCxnSpPr>
        <xdr:cNvPr id="189" name="直線コネクタ 188"/>
        <xdr:cNvCxnSpPr/>
      </xdr:nvCxnSpPr>
      <xdr:spPr>
        <a:xfrm>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127000</xdr:rowOff>
    </xdr:to>
    <xdr:cxnSp macro="">
      <xdr:nvCxnSpPr>
        <xdr:cNvPr id="192" name="直線コネクタ 191"/>
        <xdr:cNvCxnSpPr/>
      </xdr:nvCxnSpPr>
      <xdr:spPr>
        <a:xfrm>
          <a:off x="2209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69850</xdr:rowOff>
    </xdr:to>
    <xdr:cxnSp macro="">
      <xdr:nvCxnSpPr>
        <xdr:cNvPr id="195" name="直線コネクタ 194"/>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8" name="フローチャート : 判断 197"/>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9" name="テキスト ボックス 198"/>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5" name="円/楕円 204"/>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6"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9" name="円/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10" name="テキスト ボックス 20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1" name="円/楕円 210"/>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2" name="テキスト ボックス 211"/>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4" name="テキスト ボックス 213"/>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類似団体内の平均を上回っているのは、公営企業への繰出金が主な要因となっている。平成</a:t>
          </a:r>
          <a:r>
            <a:rPr lang="ja-JP" altLang="en-US" sz="1200" b="0" i="0" baseline="0">
              <a:solidFill>
                <a:schemeClr val="dk1"/>
              </a:solidFill>
              <a:effectLst/>
              <a:latin typeface="+mn-lt"/>
              <a:ea typeface="+mn-ea"/>
              <a:cs typeface="+mn-cs"/>
            </a:rPr>
            <a:t>２２</a:t>
          </a:r>
          <a:r>
            <a:rPr lang="ja-JP" altLang="ja-JP" sz="1200" b="0" i="0" baseline="0">
              <a:solidFill>
                <a:schemeClr val="dk1"/>
              </a:solidFill>
              <a:effectLst/>
              <a:latin typeface="+mn-lt"/>
              <a:ea typeface="+mn-ea"/>
              <a:cs typeface="+mn-cs"/>
            </a:rPr>
            <a:t>年度の比率から５．１上がったのは、観光事業を直営化したことによる繰出金の増と、維持補修費の増が要因となっている。平成２４年度からは観光事業で新たな指定管理先を選定し、２．４ポイント前年を上回った。上下水道事業における施設の維持管理、起債償還経費等の経費が大きな負担となっているため料金改定等により、普通会計への負担軽減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104140</xdr:rowOff>
    </xdr:from>
    <xdr:to>
      <xdr:col>24</xdr:col>
      <xdr:colOff>31750</xdr:colOff>
      <xdr:row>59</xdr:row>
      <xdr:rowOff>115570</xdr:rowOff>
    </xdr:to>
    <xdr:cxnSp macro="">
      <xdr:nvCxnSpPr>
        <xdr:cNvPr id="242" name="直線コネクタ 241"/>
        <xdr:cNvCxnSpPr/>
      </xdr:nvCxnSpPr>
      <xdr:spPr>
        <a:xfrm flipV="1">
          <a:off x="15671800" y="102196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60</xdr:row>
      <xdr:rowOff>81280</xdr:rowOff>
    </xdr:to>
    <xdr:cxnSp macro="">
      <xdr:nvCxnSpPr>
        <xdr:cNvPr id="245" name="直線コネクタ 244"/>
        <xdr:cNvCxnSpPr/>
      </xdr:nvCxnSpPr>
      <xdr:spPr>
        <a:xfrm flipV="1">
          <a:off x="14782800" y="10231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46990</xdr:rowOff>
    </xdr:from>
    <xdr:to>
      <xdr:col>21</xdr:col>
      <xdr:colOff>361950</xdr:colOff>
      <xdr:row>60</xdr:row>
      <xdr:rowOff>81280</xdr:rowOff>
    </xdr:to>
    <xdr:cxnSp macro="">
      <xdr:nvCxnSpPr>
        <xdr:cNvPr id="248" name="直線コネクタ 247"/>
        <xdr:cNvCxnSpPr/>
      </xdr:nvCxnSpPr>
      <xdr:spPr>
        <a:xfrm>
          <a:off x="13893800" y="10333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98425</xdr:rowOff>
    </xdr:from>
    <xdr:to>
      <xdr:col>20</xdr:col>
      <xdr:colOff>158750</xdr:colOff>
      <xdr:row>60</xdr:row>
      <xdr:rowOff>46990</xdr:rowOff>
    </xdr:to>
    <xdr:cxnSp macro="">
      <xdr:nvCxnSpPr>
        <xdr:cNvPr id="251" name="直線コネクタ 250"/>
        <xdr:cNvCxnSpPr/>
      </xdr:nvCxnSpPr>
      <xdr:spPr>
        <a:xfrm>
          <a:off x="13004800" y="1004252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2" name="フローチャート : 判断 251"/>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3" name="テキスト ボックス 252"/>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xdr:rowOff>
    </xdr:from>
    <xdr:to>
      <xdr:col>19</xdr:col>
      <xdr:colOff>6350</xdr:colOff>
      <xdr:row>57</xdr:row>
      <xdr:rowOff>109220</xdr:rowOff>
    </xdr:to>
    <xdr:sp macro="" textlink="">
      <xdr:nvSpPr>
        <xdr:cNvPr id="254" name="フローチャート : 判断 253"/>
        <xdr:cNvSpPr/>
      </xdr:nvSpPr>
      <xdr:spPr>
        <a:xfrm>
          <a:off x="129540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119397</xdr:rowOff>
    </xdr:from>
    <xdr:ext cx="762000" cy="259045"/>
    <xdr:sp macro="" textlink="">
      <xdr:nvSpPr>
        <xdr:cNvPr id="255" name="テキスト ボックス 254"/>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53340</xdr:rowOff>
    </xdr:from>
    <xdr:to>
      <xdr:col>24</xdr:col>
      <xdr:colOff>82550</xdr:colOff>
      <xdr:row>59</xdr:row>
      <xdr:rowOff>154940</xdr:rowOff>
    </xdr:to>
    <xdr:sp macro="" textlink="">
      <xdr:nvSpPr>
        <xdr:cNvPr id="261" name="円/楕円 260"/>
        <xdr:cNvSpPr/>
      </xdr:nvSpPr>
      <xdr:spPr>
        <a:xfrm>
          <a:off x="164592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25417</xdr:rowOff>
    </xdr:from>
    <xdr:ext cx="762000" cy="259045"/>
    <xdr:sp macro="" textlink="">
      <xdr:nvSpPr>
        <xdr:cNvPr id="262" name="その他該当値テキスト"/>
        <xdr:cNvSpPr txBox="1"/>
      </xdr:nvSpPr>
      <xdr:spPr>
        <a:xfrm>
          <a:off x="165989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3" name="円/楕円 262"/>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4" name="テキスト ボックス 263"/>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30480</xdr:rowOff>
    </xdr:from>
    <xdr:to>
      <xdr:col>21</xdr:col>
      <xdr:colOff>412750</xdr:colOff>
      <xdr:row>60</xdr:row>
      <xdr:rowOff>132080</xdr:rowOff>
    </xdr:to>
    <xdr:sp macro="" textlink="">
      <xdr:nvSpPr>
        <xdr:cNvPr id="265" name="円/楕円 264"/>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116857</xdr:rowOff>
    </xdr:from>
    <xdr:ext cx="762000" cy="259045"/>
    <xdr:sp macro="" textlink="">
      <xdr:nvSpPr>
        <xdr:cNvPr id="266" name="テキスト ボックス 265"/>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167640</xdr:rowOff>
    </xdr:from>
    <xdr:to>
      <xdr:col>20</xdr:col>
      <xdr:colOff>209550</xdr:colOff>
      <xdr:row>60</xdr:row>
      <xdr:rowOff>97790</xdr:rowOff>
    </xdr:to>
    <xdr:sp macro="" textlink="">
      <xdr:nvSpPr>
        <xdr:cNvPr id="267" name="円/楕円 266"/>
        <xdr:cNvSpPr/>
      </xdr:nvSpPr>
      <xdr:spPr>
        <a:xfrm>
          <a:off x="138430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82567</xdr:rowOff>
    </xdr:from>
    <xdr:ext cx="762000" cy="259045"/>
    <xdr:sp macro="" textlink="">
      <xdr:nvSpPr>
        <xdr:cNvPr id="268" name="テキスト ボックス 267"/>
        <xdr:cNvSpPr txBox="1"/>
      </xdr:nvSpPr>
      <xdr:spPr>
        <a:xfrm>
          <a:off x="135128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47625</xdr:rowOff>
    </xdr:from>
    <xdr:to>
      <xdr:col>19</xdr:col>
      <xdr:colOff>6350</xdr:colOff>
      <xdr:row>58</xdr:row>
      <xdr:rowOff>149225</xdr:rowOff>
    </xdr:to>
    <xdr:sp macro="" textlink="">
      <xdr:nvSpPr>
        <xdr:cNvPr id="269" name="円/楕円 268"/>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134002</xdr:rowOff>
    </xdr:from>
    <xdr:ext cx="762000" cy="259045"/>
    <xdr:sp macro="" textlink="">
      <xdr:nvSpPr>
        <xdr:cNvPr id="270" name="テキスト ボックス 269"/>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ゴミ処理業務や消防業務を一部事務組合で行っており、人件費は軽減されるものの、多額な組合への負担金に影響を受けや</a:t>
          </a:r>
          <a:r>
            <a:rPr lang="ja-JP" altLang="en-US" sz="1200" b="0" i="0" baseline="0">
              <a:solidFill>
                <a:schemeClr val="dk1"/>
              </a:solidFill>
              <a:effectLst/>
              <a:latin typeface="+mn-lt"/>
              <a:ea typeface="+mn-ea"/>
              <a:cs typeface="+mn-cs"/>
            </a:rPr>
            <a:t>す</a:t>
          </a:r>
          <a:r>
            <a:rPr lang="ja-JP" altLang="ja-JP" sz="1200" b="0" i="0" baseline="0">
              <a:solidFill>
                <a:schemeClr val="dk1"/>
              </a:solidFill>
              <a:effectLst/>
              <a:latin typeface="+mn-lt"/>
              <a:ea typeface="+mn-ea"/>
              <a:cs typeface="+mn-cs"/>
            </a:rPr>
            <a:t>く、平成２０年度までは補助費等に係る経常収支比率が類似団体内平均を上回っていたが、平成２１年度以降は一部事務組合等の起こした地方債に充てたと認められる負担金が減少し、類似団体とほぼ同水準となっている。今後も継続的な補助費等の抑制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81280</xdr:rowOff>
    </xdr:to>
    <xdr:cxnSp macro="">
      <xdr:nvCxnSpPr>
        <xdr:cNvPr id="300" name="直線コネクタ 299"/>
        <xdr:cNvCxnSpPr/>
      </xdr:nvCxnSpPr>
      <xdr:spPr>
        <a:xfrm flipV="1">
          <a:off x="15671800" y="6244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81280</xdr:rowOff>
    </xdr:to>
    <xdr:cxnSp macro="">
      <xdr:nvCxnSpPr>
        <xdr:cNvPr id="303" name="直線コネクタ 302"/>
        <xdr:cNvCxnSpPr/>
      </xdr:nvCxnSpPr>
      <xdr:spPr>
        <a:xfrm>
          <a:off x="14782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53848</xdr:rowOff>
    </xdr:to>
    <xdr:cxnSp macro="">
      <xdr:nvCxnSpPr>
        <xdr:cNvPr id="306" name="直線コネクタ 305"/>
        <xdr:cNvCxnSpPr/>
      </xdr:nvCxnSpPr>
      <xdr:spPr>
        <a:xfrm>
          <a:off x="13893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85852</xdr:rowOff>
    </xdr:to>
    <xdr:cxnSp macro="">
      <xdr:nvCxnSpPr>
        <xdr:cNvPr id="309" name="直線コネクタ 308"/>
        <xdr:cNvCxnSpPr/>
      </xdr:nvCxnSpPr>
      <xdr:spPr>
        <a:xfrm flipV="1">
          <a:off x="13004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0" name="フローチャート : 判断 309"/>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1" name="テキスト ボックス 31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2" name="フローチャート : 判断 311"/>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3" name="テキスト ボックス 312"/>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9" name="円/楕円 31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0"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1" name="円/楕円 320"/>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2" name="テキスト ボックス 321"/>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3" name="円/楕円 322"/>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24" name="テキスト ボックス 32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5" name="円/楕円 324"/>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6" name="テキスト ボックス 325"/>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7" name="円/楕円 326"/>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8" name="テキスト ボックス 327"/>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公債費に係る経常収支比率は前年度の比率から</a:t>
          </a:r>
          <a:r>
            <a:rPr lang="ja-JP" altLang="en-US" sz="1200" b="0" i="0" baseline="0">
              <a:solidFill>
                <a:schemeClr val="dk1"/>
              </a:solidFill>
              <a:effectLst/>
              <a:latin typeface="+mn-lt"/>
              <a:ea typeface="+mn-ea"/>
              <a:cs typeface="+mn-cs"/>
            </a:rPr>
            <a:t>１．１</a:t>
          </a:r>
          <a:r>
            <a:rPr lang="ja-JP" altLang="ja-JP" sz="1200" b="0" i="0" baseline="0">
              <a:solidFill>
                <a:schemeClr val="dk1"/>
              </a:solidFill>
              <a:effectLst/>
              <a:latin typeface="+mn-lt"/>
              <a:ea typeface="+mn-ea"/>
              <a:cs typeface="+mn-cs"/>
            </a:rPr>
            <a:t>上がっている。償還のピークが過ぎ今後も低下する見込み。類似団体内平均と比較して過去５年間で低い水準に推移している。計画的な事業実施、起債借入に努める。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54611</xdr:rowOff>
    </xdr:to>
    <xdr:cxnSp macro="">
      <xdr:nvCxnSpPr>
        <xdr:cNvPr id="360" name="直線コネクタ 359"/>
        <xdr:cNvCxnSpPr/>
      </xdr:nvCxnSpPr>
      <xdr:spPr>
        <a:xfrm>
          <a:off x="3987800" y="130429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39370</xdr:rowOff>
    </xdr:to>
    <xdr:cxnSp macro="">
      <xdr:nvCxnSpPr>
        <xdr:cNvPr id="363" name="直線コネクタ 362"/>
        <xdr:cNvCxnSpPr/>
      </xdr:nvCxnSpPr>
      <xdr:spPr>
        <a:xfrm flipV="1">
          <a:off x="3098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31750</xdr:rowOff>
    </xdr:from>
    <xdr:to>
      <xdr:col>4</xdr:col>
      <xdr:colOff>346075</xdr:colOff>
      <xdr:row>76</xdr:row>
      <xdr:rowOff>39370</xdr:rowOff>
    </xdr:to>
    <xdr:cxnSp macro="">
      <xdr:nvCxnSpPr>
        <xdr:cNvPr id="366" name="直線コネクタ 365"/>
        <xdr:cNvCxnSpPr/>
      </xdr:nvCxnSpPr>
      <xdr:spPr>
        <a:xfrm>
          <a:off x="2209800" y="13061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31750</xdr:rowOff>
    </xdr:from>
    <xdr:to>
      <xdr:col>3</xdr:col>
      <xdr:colOff>142875</xdr:colOff>
      <xdr:row>76</xdr:row>
      <xdr:rowOff>149861</xdr:rowOff>
    </xdr:to>
    <xdr:cxnSp macro="">
      <xdr:nvCxnSpPr>
        <xdr:cNvPr id="369" name="直線コネクタ 368"/>
        <xdr:cNvCxnSpPr/>
      </xdr:nvCxnSpPr>
      <xdr:spPr>
        <a:xfrm flipV="1">
          <a:off x="1320800" y="130619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0" name="フローチャート : 判断 369"/>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71" name="テキスト ボックス 370"/>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152400</xdr:rowOff>
    </xdr:from>
    <xdr:to>
      <xdr:col>1</xdr:col>
      <xdr:colOff>676275</xdr:colOff>
      <xdr:row>78</xdr:row>
      <xdr:rowOff>82550</xdr:rowOff>
    </xdr:to>
    <xdr:sp macro="" textlink="">
      <xdr:nvSpPr>
        <xdr:cNvPr id="372" name="フローチャート :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67327</xdr:rowOff>
    </xdr:from>
    <xdr:ext cx="762000" cy="259045"/>
    <xdr:sp macro="" textlink="">
      <xdr:nvSpPr>
        <xdr:cNvPr id="373" name="テキスト ボックス 372"/>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3811</xdr:rowOff>
    </xdr:from>
    <xdr:to>
      <xdr:col>7</xdr:col>
      <xdr:colOff>66675</xdr:colOff>
      <xdr:row>76</xdr:row>
      <xdr:rowOff>105411</xdr:rowOff>
    </xdr:to>
    <xdr:sp macro="" textlink="">
      <xdr:nvSpPr>
        <xdr:cNvPr id="379" name="円/楕円 378"/>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20337</xdr:rowOff>
    </xdr:from>
    <xdr:ext cx="762000" cy="259045"/>
    <xdr:sp macro="" textlink="">
      <xdr:nvSpPr>
        <xdr:cNvPr id="380"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1" name="円/楕円 380"/>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2" name="テキスト ボックス 381"/>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160020</xdr:rowOff>
    </xdr:from>
    <xdr:to>
      <xdr:col>4</xdr:col>
      <xdr:colOff>396875</xdr:colOff>
      <xdr:row>76</xdr:row>
      <xdr:rowOff>90170</xdr:rowOff>
    </xdr:to>
    <xdr:sp macro="" textlink="">
      <xdr:nvSpPr>
        <xdr:cNvPr id="383" name="円/楕円 382"/>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100347</xdr:rowOff>
    </xdr:from>
    <xdr:ext cx="762000" cy="259045"/>
    <xdr:sp macro="" textlink="">
      <xdr:nvSpPr>
        <xdr:cNvPr id="384" name="テキスト ボックス 383"/>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152400</xdr:rowOff>
    </xdr:from>
    <xdr:to>
      <xdr:col>3</xdr:col>
      <xdr:colOff>193675</xdr:colOff>
      <xdr:row>76</xdr:row>
      <xdr:rowOff>82550</xdr:rowOff>
    </xdr:to>
    <xdr:sp macro="" textlink="">
      <xdr:nvSpPr>
        <xdr:cNvPr id="385" name="円/楕円 384"/>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92727</xdr:rowOff>
    </xdr:from>
    <xdr:ext cx="762000" cy="259045"/>
    <xdr:sp macro="" textlink="">
      <xdr:nvSpPr>
        <xdr:cNvPr id="386" name="テキスト ボックス 385"/>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7" name="円/楕円 386"/>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8" name="テキスト ボックス 387"/>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前年度の比率から</a:t>
          </a:r>
          <a:r>
            <a:rPr lang="ja-JP" altLang="en-US" sz="1200" b="0" i="0" baseline="0">
              <a:solidFill>
                <a:schemeClr val="dk1"/>
              </a:solidFill>
              <a:effectLst/>
              <a:latin typeface="+mn-lt"/>
              <a:ea typeface="+mn-ea"/>
              <a:cs typeface="+mn-cs"/>
            </a:rPr>
            <a:t>０．５</a:t>
          </a:r>
          <a:r>
            <a:rPr lang="ja-JP" altLang="ja-JP" sz="1200" b="0" i="0" baseline="0">
              <a:solidFill>
                <a:schemeClr val="dk1"/>
              </a:solidFill>
              <a:effectLst/>
              <a:latin typeface="+mn-lt"/>
              <a:ea typeface="+mn-ea"/>
              <a:cs typeface="+mn-cs"/>
            </a:rPr>
            <a:t>上回った。類似団体内の平均と比べ３．</a:t>
          </a:r>
          <a:r>
            <a:rPr lang="ja-JP" altLang="en-US" sz="1200" b="0" i="0" baseline="0">
              <a:solidFill>
                <a:schemeClr val="dk1"/>
              </a:solidFill>
              <a:effectLst/>
              <a:latin typeface="+mn-lt"/>
              <a:ea typeface="+mn-ea"/>
              <a:cs typeface="+mn-cs"/>
            </a:rPr>
            <a:t>６</a:t>
          </a:r>
          <a:r>
            <a:rPr lang="ja-JP" altLang="ja-JP" sz="1200" b="0" i="0" baseline="0">
              <a:solidFill>
                <a:schemeClr val="dk1"/>
              </a:solidFill>
              <a:effectLst/>
              <a:latin typeface="+mn-lt"/>
              <a:ea typeface="+mn-ea"/>
              <a:cs typeface="+mn-cs"/>
            </a:rPr>
            <a:t>上回っている。人件費、補助費等は類似団体内の平均を下回っているが、公営企業会計等への繰出金の負担が大きくなっている。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143002</xdr:rowOff>
    </xdr:from>
    <xdr:to>
      <xdr:col>24</xdr:col>
      <xdr:colOff>31750</xdr:colOff>
      <xdr:row>76</xdr:row>
      <xdr:rowOff>154432</xdr:rowOff>
    </xdr:to>
    <xdr:cxnSp macro="">
      <xdr:nvCxnSpPr>
        <xdr:cNvPr id="419" name="直線コネクタ 418"/>
        <xdr:cNvCxnSpPr/>
      </xdr:nvCxnSpPr>
      <xdr:spPr>
        <a:xfrm>
          <a:off x="15671800" y="131732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115570</xdr:rowOff>
    </xdr:from>
    <xdr:to>
      <xdr:col>22</xdr:col>
      <xdr:colOff>565150</xdr:colOff>
      <xdr:row>76</xdr:row>
      <xdr:rowOff>143002</xdr:rowOff>
    </xdr:to>
    <xdr:cxnSp macro="">
      <xdr:nvCxnSpPr>
        <xdr:cNvPr id="422" name="直線コネクタ 421"/>
        <xdr:cNvCxnSpPr/>
      </xdr:nvCxnSpPr>
      <xdr:spPr>
        <a:xfrm>
          <a:off x="14782800" y="131457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33274</xdr:rowOff>
    </xdr:from>
    <xdr:to>
      <xdr:col>21</xdr:col>
      <xdr:colOff>361950</xdr:colOff>
      <xdr:row>76</xdr:row>
      <xdr:rowOff>115570</xdr:rowOff>
    </xdr:to>
    <xdr:cxnSp macro="">
      <xdr:nvCxnSpPr>
        <xdr:cNvPr id="425" name="直線コネクタ 424"/>
        <xdr:cNvCxnSpPr/>
      </xdr:nvCxnSpPr>
      <xdr:spPr>
        <a:xfrm>
          <a:off x="13893800" y="1306347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33274</xdr:rowOff>
    </xdr:from>
    <xdr:to>
      <xdr:col>20</xdr:col>
      <xdr:colOff>158750</xdr:colOff>
      <xdr:row>76</xdr:row>
      <xdr:rowOff>44704</xdr:rowOff>
    </xdr:to>
    <xdr:cxnSp macro="">
      <xdr:nvCxnSpPr>
        <xdr:cNvPr id="428" name="直線コネクタ 427"/>
        <xdr:cNvCxnSpPr/>
      </xdr:nvCxnSpPr>
      <xdr:spPr>
        <a:xfrm flipV="1">
          <a:off x="13004800" y="130634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29" name="フローチャート : 判断 428"/>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0" name="テキスト ボックス 429"/>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1" name="フローチャート : 判断 430"/>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2" name="テキスト ボックス 431"/>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38" name="円/楕円 437"/>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75709</xdr:rowOff>
    </xdr:from>
    <xdr:ext cx="762000" cy="259045"/>
    <xdr:sp macro="" textlink="">
      <xdr:nvSpPr>
        <xdr:cNvPr id="439"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92202</xdr:rowOff>
    </xdr:from>
    <xdr:to>
      <xdr:col>22</xdr:col>
      <xdr:colOff>615950</xdr:colOff>
      <xdr:row>77</xdr:row>
      <xdr:rowOff>22352</xdr:rowOff>
    </xdr:to>
    <xdr:sp macro="" textlink="">
      <xdr:nvSpPr>
        <xdr:cNvPr id="440" name="円/楕円 439"/>
        <xdr:cNvSpPr/>
      </xdr:nvSpPr>
      <xdr:spPr>
        <a:xfrm>
          <a:off x="15621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7129</xdr:rowOff>
    </xdr:from>
    <xdr:ext cx="736600" cy="259045"/>
    <xdr:sp macro="" textlink="">
      <xdr:nvSpPr>
        <xdr:cNvPr id="441" name="テキスト ボックス 440"/>
        <xdr:cNvSpPr txBox="1"/>
      </xdr:nvSpPr>
      <xdr:spPr>
        <a:xfrm>
          <a:off x="15290800" y="13208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2" name="円/楕円 441"/>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43" name="テキスト ボックス 442"/>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153924</xdr:rowOff>
    </xdr:from>
    <xdr:to>
      <xdr:col>20</xdr:col>
      <xdr:colOff>209550</xdr:colOff>
      <xdr:row>76</xdr:row>
      <xdr:rowOff>84074</xdr:rowOff>
    </xdr:to>
    <xdr:sp macro="" textlink="">
      <xdr:nvSpPr>
        <xdr:cNvPr id="444" name="円/楕円 443"/>
        <xdr:cNvSpPr/>
      </xdr:nvSpPr>
      <xdr:spPr>
        <a:xfrm>
          <a:off x="13843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68851</xdr:rowOff>
    </xdr:from>
    <xdr:ext cx="762000" cy="259045"/>
    <xdr:sp macro="" textlink="">
      <xdr:nvSpPr>
        <xdr:cNvPr id="445" name="テキスト ボックス 444"/>
        <xdr:cNvSpPr txBox="1"/>
      </xdr:nvSpPr>
      <xdr:spPr>
        <a:xfrm>
          <a:off x="13512800" y="1309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6" name="円/楕円 445"/>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47" name="テキスト ボックス 446"/>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長野県麻績村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18470</xdr:rowOff>
    </xdr:from>
    <xdr:to>
      <xdr:col>4</xdr:col>
      <xdr:colOff>1117600</xdr:colOff>
      <xdr:row>19</xdr:row>
      <xdr:rowOff>24020</xdr:rowOff>
    </xdr:to>
    <xdr:cxnSp macro="">
      <xdr:nvCxnSpPr>
        <xdr:cNvPr id="51" name="直線コネクタ 50"/>
        <xdr:cNvCxnSpPr/>
      </xdr:nvCxnSpPr>
      <xdr:spPr bwMode="auto">
        <a:xfrm flipV="1">
          <a:off x="5003800" y="3323645"/>
          <a:ext cx="647700" cy="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20302</xdr:rowOff>
    </xdr:from>
    <xdr:to>
      <xdr:col>4</xdr:col>
      <xdr:colOff>469900</xdr:colOff>
      <xdr:row>19</xdr:row>
      <xdr:rowOff>24020</xdr:rowOff>
    </xdr:to>
    <xdr:cxnSp macro="">
      <xdr:nvCxnSpPr>
        <xdr:cNvPr id="54" name="直線コネクタ 53"/>
        <xdr:cNvCxnSpPr/>
      </xdr:nvCxnSpPr>
      <xdr:spPr bwMode="auto">
        <a:xfrm>
          <a:off x="4305300" y="3325477"/>
          <a:ext cx="698500" cy="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20302</xdr:rowOff>
    </xdr:from>
    <xdr:to>
      <xdr:col>3</xdr:col>
      <xdr:colOff>904875</xdr:colOff>
      <xdr:row>19</xdr:row>
      <xdr:rowOff>33252</xdr:rowOff>
    </xdr:to>
    <xdr:cxnSp macro="">
      <xdr:nvCxnSpPr>
        <xdr:cNvPr id="57" name="直線コネクタ 56"/>
        <xdr:cNvCxnSpPr/>
      </xdr:nvCxnSpPr>
      <xdr:spPr bwMode="auto">
        <a:xfrm flipV="1">
          <a:off x="3606800" y="3325477"/>
          <a:ext cx="698500" cy="12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33252</xdr:rowOff>
    </xdr:from>
    <xdr:to>
      <xdr:col>3</xdr:col>
      <xdr:colOff>206375</xdr:colOff>
      <xdr:row>19</xdr:row>
      <xdr:rowOff>40458</xdr:rowOff>
    </xdr:to>
    <xdr:cxnSp macro="">
      <xdr:nvCxnSpPr>
        <xdr:cNvPr id="60" name="直線コネクタ 59"/>
        <xdr:cNvCxnSpPr/>
      </xdr:nvCxnSpPr>
      <xdr:spPr bwMode="auto">
        <a:xfrm flipV="1">
          <a:off x="2908300" y="3338427"/>
          <a:ext cx="698500" cy="7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72176</xdr:rowOff>
    </xdr:from>
    <xdr:to>
      <xdr:col>3</xdr:col>
      <xdr:colOff>257175</xdr:colOff>
      <xdr:row>19</xdr:row>
      <xdr:rowOff>2326</xdr:rowOff>
    </xdr:to>
    <xdr:sp macro="" textlink="">
      <xdr:nvSpPr>
        <xdr:cNvPr id="61" name="フローチャート : 判断 60"/>
        <xdr:cNvSpPr/>
      </xdr:nvSpPr>
      <xdr:spPr bwMode="auto">
        <a:xfrm>
          <a:off x="3556000" y="3205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12503</xdr:rowOff>
    </xdr:from>
    <xdr:ext cx="762000" cy="259045"/>
    <xdr:sp macro="" textlink="">
      <xdr:nvSpPr>
        <xdr:cNvPr id="62" name="テキスト ボックス 61"/>
        <xdr:cNvSpPr txBox="1"/>
      </xdr:nvSpPr>
      <xdr:spPr>
        <a:xfrm>
          <a:off x="3225800" y="297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77050</xdr:rowOff>
    </xdr:from>
    <xdr:to>
      <xdr:col>2</xdr:col>
      <xdr:colOff>692150</xdr:colOff>
      <xdr:row>19</xdr:row>
      <xdr:rowOff>7200</xdr:rowOff>
    </xdr:to>
    <xdr:sp macro="" textlink="">
      <xdr:nvSpPr>
        <xdr:cNvPr id="63" name="フローチャート : 判断 62"/>
        <xdr:cNvSpPr/>
      </xdr:nvSpPr>
      <xdr:spPr bwMode="auto">
        <a:xfrm>
          <a:off x="2857500" y="3210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17377</xdr:rowOff>
    </xdr:from>
    <xdr:ext cx="762000" cy="259045"/>
    <xdr:sp macro="" textlink="">
      <xdr:nvSpPr>
        <xdr:cNvPr id="64" name="テキスト ボックス 63"/>
        <xdr:cNvSpPr txBox="1"/>
      </xdr:nvSpPr>
      <xdr:spPr>
        <a:xfrm>
          <a:off x="2527300" y="297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139120</xdr:rowOff>
    </xdr:from>
    <xdr:to>
      <xdr:col>5</xdr:col>
      <xdr:colOff>34925</xdr:colOff>
      <xdr:row>19</xdr:row>
      <xdr:rowOff>69270</xdr:rowOff>
    </xdr:to>
    <xdr:sp macro="" textlink="">
      <xdr:nvSpPr>
        <xdr:cNvPr id="70" name="円/楕円 69"/>
        <xdr:cNvSpPr/>
      </xdr:nvSpPr>
      <xdr:spPr bwMode="auto">
        <a:xfrm>
          <a:off x="5600700" y="327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47697</xdr:rowOff>
    </xdr:from>
    <xdr:ext cx="762000" cy="259045"/>
    <xdr:sp macro="" textlink="">
      <xdr:nvSpPr>
        <xdr:cNvPr id="71" name="人口1人当たり決算額の推移該当値テキスト130"/>
        <xdr:cNvSpPr txBox="1"/>
      </xdr:nvSpPr>
      <xdr:spPr>
        <a:xfrm>
          <a:off x="5740400" y="318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175,633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144670</xdr:rowOff>
    </xdr:from>
    <xdr:to>
      <xdr:col>4</xdr:col>
      <xdr:colOff>520700</xdr:colOff>
      <xdr:row>19</xdr:row>
      <xdr:rowOff>74820</xdr:rowOff>
    </xdr:to>
    <xdr:sp macro="" textlink="">
      <xdr:nvSpPr>
        <xdr:cNvPr id="72" name="円/楕円 71"/>
        <xdr:cNvSpPr/>
      </xdr:nvSpPr>
      <xdr:spPr bwMode="auto">
        <a:xfrm>
          <a:off x="4953000" y="327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59597</xdr:rowOff>
    </xdr:from>
    <xdr:ext cx="736600" cy="259045"/>
    <xdr:sp macro="" textlink="">
      <xdr:nvSpPr>
        <xdr:cNvPr id="73" name="テキスト ボックス 72"/>
        <xdr:cNvSpPr txBox="1"/>
      </xdr:nvSpPr>
      <xdr:spPr>
        <a:xfrm>
          <a:off x="4622800" y="336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140952</xdr:rowOff>
    </xdr:from>
    <xdr:to>
      <xdr:col>3</xdr:col>
      <xdr:colOff>955675</xdr:colOff>
      <xdr:row>19</xdr:row>
      <xdr:rowOff>71102</xdr:rowOff>
    </xdr:to>
    <xdr:sp macro="" textlink="">
      <xdr:nvSpPr>
        <xdr:cNvPr id="74" name="円/楕円 73"/>
        <xdr:cNvSpPr/>
      </xdr:nvSpPr>
      <xdr:spPr bwMode="auto">
        <a:xfrm>
          <a:off x="4254500" y="327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55879</xdr:rowOff>
    </xdr:from>
    <xdr:ext cx="762000" cy="259045"/>
    <xdr:sp macro="" textlink="">
      <xdr:nvSpPr>
        <xdr:cNvPr id="75" name="テキスト ボックス 74"/>
        <xdr:cNvSpPr txBox="1"/>
      </xdr:nvSpPr>
      <xdr:spPr>
        <a:xfrm>
          <a:off x="3924300" y="336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153902</xdr:rowOff>
    </xdr:from>
    <xdr:to>
      <xdr:col>3</xdr:col>
      <xdr:colOff>257175</xdr:colOff>
      <xdr:row>19</xdr:row>
      <xdr:rowOff>84052</xdr:rowOff>
    </xdr:to>
    <xdr:sp macro="" textlink="">
      <xdr:nvSpPr>
        <xdr:cNvPr id="76" name="円/楕円 75"/>
        <xdr:cNvSpPr/>
      </xdr:nvSpPr>
      <xdr:spPr bwMode="auto">
        <a:xfrm>
          <a:off x="3556000" y="328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68829</xdr:rowOff>
    </xdr:from>
    <xdr:ext cx="762000" cy="259045"/>
    <xdr:sp macro="" textlink="">
      <xdr:nvSpPr>
        <xdr:cNvPr id="77" name="テキスト ボックス 76"/>
        <xdr:cNvSpPr txBox="1"/>
      </xdr:nvSpPr>
      <xdr:spPr>
        <a:xfrm>
          <a:off x="3225800" y="337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166,580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161108</xdr:rowOff>
    </xdr:from>
    <xdr:to>
      <xdr:col>2</xdr:col>
      <xdr:colOff>692150</xdr:colOff>
      <xdr:row>19</xdr:row>
      <xdr:rowOff>91258</xdr:rowOff>
    </xdr:to>
    <xdr:sp macro="" textlink="">
      <xdr:nvSpPr>
        <xdr:cNvPr id="78" name="円/楕円 77"/>
        <xdr:cNvSpPr/>
      </xdr:nvSpPr>
      <xdr:spPr bwMode="auto">
        <a:xfrm>
          <a:off x="2857500" y="329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76035</xdr:rowOff>
    </xdr:from>
    <xdr:ext cx="762000" cy="259045"/>
    <xdr:sp macro="" textlink="">
      <xdr:nvSpPr>
        <xdr:cNvPr id="79" name="テキスト ボックス 78"/>
        <xdr:cNvSpPr txBox="1"/>
      </xdr:nvSpPr>
      <xdr:spPr>
        <a:xfrm>
          <a:off x="2527300" y="338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249408</xdr:rowOff>
    </xdr:from>
    <xdr:to>
      <xdr:col>4</xdr:col>
      <xdr:colOff>1117600</xdr:colOff>
      <xdr:row>35</xdr:row>
      <xdr:rowOff>300835</xdr:rowOff>
    </xdr:to>
    <xdr:cxnSp macro="">
      <xdr:nvCxnSpPr>
        <xdr:cNvPr id="112" name="直線コネクタ 111"/>
        <xdr:cNvCxnSpPr/>
      </xdr:nvCxnSpPr>
      <xdr:spPr bwMode="auto">
        <a:xfrm flipV="1">
          <a:off x="5003800" y="6859758"/>
          <a:ext cx="647700" cy="5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195900</xdr:rowOff>
    </xdr:from>
    <xdr:to>
      <xdr:col>4</xdr:col>
      <xdr:colOff>469900</xdr:colOff>
      <xdr:row>35</xdr:row>
      <xdr:rowOff>300835</xdr:rowOff>
    </xdr:to>
    <xdr:cxnSp macro="">
      <xdr:nvCxnSpPr>
        <xdr:cNvPr id="115" name="直線コネクタ 114"/>
        <xdr:cNvCxnSpPr/>
      </xdr:nvCxnSpPr>
      <xdr:spPr bwMode="auto">
        <a:xfrm>
          <a:off x="4305300" y="6806250"/>
          <a:ext cx="698500" cy="10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187092</xdr:rowOff>
    </xdr:from>
    <xdr:to>
      <xdr:col>3</xdr:col>
      <xdr:colOff>904875</xdr:colOff>
      <xdr:row>35</xdr:row>
      <xdr:rowOff>195900</xdr:rowOff>
    </xdr:to>
    <xdr:cxnSp macro="">
      <xdr:nvCxnSpPr>
        <xdr:cNvPr id="118" name="直線コネクタ 117"/>
        <xdr:cNvCxnSpPr/>
      </xdr:nvCxnSpPr>
      <xdr:spPr bwMode="auto">
        <a:xfrm>
          <a:off x="3606800" y="6797442"/>
          <a:ext cx="698500" cy="8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92139</xdr:rowOff>
    </xdr:from>
    <xdr:to>
      <xdr:col>3</xdr:col>
      <xdr:colOff>206375</xdr:colOff>
      <xdr:row>35</xdr:row>
      <xdr:rowOff>187092</xdr:rowOff>
    </xdr:to>
    <xdr:cxnSp macro="">
      <xdr:nvCxnSpPr>
        <xdr:cNvPr id="121" name="直線コネクタ 120"/>
        <xdr:cNvCxnSpPr/>
      </xdr:nvCxnSpPr>
      <xdr:spPr bwMode="auto">
        <a:xfrm>
          <a:off x="2908300" y="6702489"/>
          <a:ext cx="698500" cy="94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19157</xdr:rowOff>
    </xdr:from>
    <xdr:to>
      <xdr:col>3</xdr:col>
      <xdr:colOff>257175</xdr:colOff>
      <xdr:row>35</xdr:row>
      <xdr:rowOff>120757</xdr:rowOff>
    </xdr:to>
    <xdr:sp macro="" textlink="">
      <xdr:nvSpPr>
        <xdr:cNvPr id="122" name="フローチャート : 判断 121"/>
        <xdr:cNvSpPr/>
      </xdr:nvSpPr>
      <xdr:spPr bwMode="auto">
        <a:xfrm>
          <a:off x="35560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130934</xdr:rowOff>
    </xdr:from>
    <xdr:ext cx="762000" cy="259045"/>
    <xdr:sp macro="" textlink="">
      <xdr:nvSpPr>
        <xdr:cNvPr id="123" name="テキスト ボックス 122"/>
        <xdr:cNvSpPr txBox="1"/>
      </xdr:nvSpPr>
      <xdr:spPr>
        <a:xfrm>
          <a:off x="32258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317762</xdr:rowOff>
    </xdr:from>
    <xdr:to>
      <xdr:col>2</xdr:col>
      <xdr:colOff>692150</xdr:colOff>
      <xdr:row>35</xdr:row>
      <xdr:rowOff>76462</xdr:rowOff>
    </xdr:to>
    <xdr:sp macro="" textlink="">
      <xdr:nvSpPr>
        <xdr:cNvPr id="124" name="フローチャート : 判断 123"/>
        <xdr:cNvSpPr/>
      </xdr:nvSpPr>
      <xdr:spPr bwMode="auto">
        <a:xfrm>
          <a:off x="2857500" y="6585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86639</xdr:rowOff>
    </xdr:from>
    <xdr:ext cx="762000" cy="259045"/>
    <xdr:sp macro="" textlink="">
      <xdr:nvSpPr>
        <xdr:cNvPr id="125" name="テキスト ボックス 124"/>
        <xdr:cNvSpPr txBox="1"/>
      </xdr:nvSpPr>
      <xdr:spPr>
        <a:xfrm>
          <a:off x="2527300" y="635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198608</xdr:rowOff>
    </xdr:from>
    <xdr:to>
      <xdr:col>5</xdr:col>
      <xdr:colOff>34925</xdr:colOff>
      <xdr:row>35</xdr:row>
      <xdr:rowOff>300208</xdr:rowOff>
    </xdr:to>
    <xdr:sp macro="" textlink="">
      <xdr:nvSpPr>
        <xdr:cNvPr id="131" name="円/楕円 130"/>
        <xdr:cNvSpPr/>
      </xdr:nvSpPr>
      <xdr:spPr bwMode="auto">
        <a:xfrm>
          <a:off x="5600700" y="6808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170685</xdr:rowOff>
    </xdr:from>
    <xdr:ext cx="762000" cy="259045"/>
    <xdr:sp macro="" textlink="">
      <xdr:nvSpPr>
        <xdr:cNvPr id="132" name="人口1人当たり決算額の推移該当値テキスト445"/>
        <xdr:cNvSpPr txBox="1"/>
      </xdr:nvSpPr>
      <xdr:spPr>
        <a:xfrm>
          <a:off x="5740400" y="67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250035</xdr:rowOff>
    </xdr:from>
    <xdr:to>
      <xdr:col>4</xdr:col>
      <xdr:colOff>520700</xdr:colOff>
      <xdr:row>36</xdr:row>
      <xdr:rowOff>8735</xdr:rowOff>
    </xdr:to>
    <xdr:sp macro="" textlink="">
      <xdr:nvSpPr>
        <xdr:cNvPr id="133" name="円/楕円 132"/>
        <xdr:cNvSpPr/>
      </xdr:nvSpPr>
      <xdr:spPr bwMode="auto">
        <a:xfrm>
          <a:off x="4953000" y="686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336412</xdr:rowOff>
    </xdr:from>
    <xdr:ext cx="736600" cy="259045"/>
    <xdr:sp macro="" textlink="">
      <xdr:nvSpPr>
        <xdr:cNvPr id="134" name="テキスト ボックス 133"/>
        <xdr:cNvSpPr txBox="1"/>
      </xdr:nvSpPr>
      <xdr:spPr>
        <a:xfrm>
          <a:off x="4622800" y="694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145100</xdr:rowOff>
    </xdr:from>
    <xdr:to>
      <xdr:col>3</xdr:col>
      <xdr:colOff>955675</xdr:colOff>
      <xdr:row>35</xdr:row>
      <xdr:rowOff>246700</xdr:rowOff>
    </xdr:to>
    <xdr:sp macro="" textlink="">
      <xdr:nvSpPr>
        <xdr:cNvPr id="135" name="円/楕円 134"/>
        <xdr:cNvSpPr/>
      </xdr:nvSpPr>
      <xdr:spPr bwMode="auto">
        <a:xfrm>
          <a:off x="4254500" y="675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231477</xdr:rowOff>
    </xdr:from>
    <xdr:ext cx="762000" cy="259045"/>
    <xdr:sp macro="" textlink="">
      <xdr:nvSpPr>
        <xdr:cNvPr id="136" name="テキスト ボックス 135"/>
        <xdr:cNvSpPr txBox="1"/>
      </xdr:nvSpPr>
      <xdr:spPr>
        <a:xfrm>
          <a:off x="3924300" y="684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48,458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136292</xdr:rowOff>
    </xdr:from>
    <xdr:to>
      <xdr:col>3</xdr:col>
      <xdr:colOff>257175</xdr:colOff>
      <xdr:row>35</xdr:row>
      <xdr:rowOff>237892</xdr:rowOff>
    </xdr:to>
    <xdr:sp macro="" textlink="">
      <xdr:nvSpPr>
        <xdr:cNvPr id="137" name="円/楕円 136"/>
        <xdr:cNvSpPr/>
      </xdr:nvSpPr>
      <xdr:spPr bwMode="auto">
        <a:xfrm>
          <a:off x="3556000" y="674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222669</xdr:rowOff>
    </xdr:from>
    <xdr:ext cx="762000" cy="259045"/>
    <xdr:sp macro="" textlink="">
      <xdr:nvSpPr>
        <xdr:cNvPr id="138" name="テキスト ボックス 137"/>
        <xdr:cNvSpPr txBox="1"/>
      </xdr:nvSpPr>
      <xdr:spPr>
        <a:xfrm>
          <a:off x="3225800" y="683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41339</xdr:rowOff>
    </xdr:from>
    <xdr:to>
      <xdr:col>2</xdr:col>
      <xdr:colOff>692150</xdr:colOff>
      <xdr:row>35</xdr:row>
      <xdr:rowOff>142939</xdr:rowOff>
    </xdr:to>
    <xdr:sp macro="" textlink="">
      <xdr:nvSpPr>
        <xdr:cNvPr id="139" name="円/楕円 138"/>
        <xdr:cNvSpPr/>
      </xdr:nvSpPr>
      <xdr:spPr bwMode="auto">
        <a:xfrm>
          <a:off x="2857500" y="665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127716</xdr:rowOff>
    </xdr:from>
    <xdr:ext cx="762000" cy="259045"/>
    <xdr:sp macro="" textlink="">
      <xdr:nvSpPr>
        <xdr:cNvPr id="140" name="テキスト ボックス 139"/>
        <xdr:cNvSpPr txBox="1"/>
      </xdr:nvSpPr>
      <xdr:spPr>
        <a:xfrm>
          <a:off x="2527300" y="673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実質収支は毎年黒字収支となっているが、引き続き健全財政を図るため、財政調整基金への積立を計画的に実施していく必要がある。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普通会計、公営企業会計、組合等ともに元利償還金のピークが過ぎ、減少傾向にあり、算入公債費も減少してきているが、水道事業では、老朽管路の敷設替えで平成27年度まで補助を伴う大きな事業</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続き、下水道事業では、</a:t>
          </a:r>
          <a:r>
            <a:rPr lang="ja-JP" altLang="en-US" sz="1200" b="0" i="0" baseline="0">
              <a:solidFill>
                <a:schemeClr val="dk1"/>
              </a:solidFill>
              <a:effectLst/>
              <a:latin typeface="+mn-lt"/>
              <a:ea typeface="+mn-ea"/>
              <a:cs typeface="+mn-cs"/>
            </a:rPr>
            <a:t>長</a:t>
          </a:r>
          <a:r>
            <a:rPr lang="ja-JP" altLang="ja-JP" sz="1200" b="0" i="0" baseline="0">
              <a:solidFill>
                <a:schemeClr val="dk1"/>
              </a:solidFill>
              <a:effectLst/>
              <a:latin typeface="+mn-lt"/>
              <a:ea typeface="+mn-ea"/>
              <a:cs typeface="+mn-cs"/>
            </a:rPr>
            <a:t>寿命化計画を作成する中で、処理場の統廃合、処理設備の更新などの経費が見込まれる。また広域消防では無線のデジタル化も計画されている。</a:t>
          </a:r>
          <a:endParaRPr lang="ja-JP" altLang="ja-JP" sz="1200">
            <a:effectLst/>
          </a:endParaRPr>
        </a:p>
        <a:p>
          <a:pPr rtl="0"/>
          <a:r>
            <a:rPr lang="ja-JP" altLang="ja-JP" sz="1200" b="0" i="0" baseline="0">
              <a:solidFill>
                <a:schemeClr val="dk1"/>
              </a:solidFill>
              <a:effectLst/>
              <a:latin typeface="+mn-lt"/>
              <a:ea typeface="+mn-ea"/>
              <a:cs typeface="+mn-cs"/>
            </a:rPr>
            <a:t>　今後も長期的な視野で財政運営に努める。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普通会計、公営企業会計、組合等ともに元利償還金のピークが過ぎ、減少傾向にあるが、計画的な起債借入、充当可能基金の積立により健全化を図る。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2562649</v>
      </c>
      <c r="BO4" s="379"/>
      <c r="BP4" s="379"/>
      <c r="BQ4" s="379"/>
      <c r="BR4" s="379"/>
      <c r="BS4" s="379"/>
      <c r="BT4" s="379"/>
      <c r="BU4" s="380"/>
      <c r="BV4" s="378">
        <v>2649818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5.4</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2459662</v>
      </c>
      <c r="BO5" s="384"/>
      <c r="BP5" s="384"/>
      <c r="BQ5" s="384"/>
      <c r="BR5" s="384"/>
      <c r="BS5" s="384"/>
      <c r="BT5" s="384"/>
      <c r="BU5" s="385"/>
      <c r="BV5" s="383">
        <v>2559140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81.3</v>
      </c>
      <c r="CU5" s="354"/>
      <c r="CV5" s="354"/>
      <c r="CW5" s="354"/>
      <c r="CX5" s="354"/>
      <c r="CY5" s="354"/>
      <c r="CZ5" s="354"/>
      <c r="DA5" s="355"/>
      <c r="DB5" s="353">
        <v>79.7</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102987</v>
      </c>
      <c r="BO6" s="384"/>
      <c r="BP6" s="384"/>
      <c r="BQ6" s="384"/>
      <c r="BR6" s="384"/>
      <c r="BS6" s="384"/>
      <c r="BT6" s="384"/>
      <c r="BU6" s="385"/>
      <c r="BV6" s="383">
        <v>90678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85.9</v>
      </c>
      <c r="CU6" s="528"/>
      <c r="CV6" s="528"/>
      <c r="CW6" s="528"/>
      <c r="CX6" s="528"/>
      <c r="CY6" s="528"/>
      <c r="CZ6" s="528"/>
      <c r="DA6" s="529"/>
      <c r="DB6" s="527">
        <v>84.3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12662</v>
      </c>
      <c r="BO7" s="384"/>
      <c r="BP7" s="384"/>
      <c r="BQ7" s="384"/>
      <c r="BR7" s="384"/>
      <c r="BS7" s="384"/>
      <c r="BT7" s="384"/>
      <c r="BU7" s="385"/>
      <c r="BV7" s="383">
        <v>6100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1674758</v>
      </c>
      <c r="CU7" s="384"/>
      <c r="CV7" s="384"/>
      <c r="CW7" s="384"/>
      <c r="CX7" s="384"/>
      <c r="CY7" s="384"/>
      <c r="CZ7" s="384"/>
      <c r="DA7" s="385"/>
      <c r="DB7" s="383">
        <v>1670656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90325</v>
      </c>
      <c r="BO8" s="384"/>
      <c r="BP8" s="384"/>
      <c r="BQ8" s="384"/>
      <c r="BR8" s="384"/>
      <c r="BS8" s="384"/>
      <c r="BT8" s="384"/>
      <c r="BU8" s="385"/>
      <c r="BV8" s="383">
        <v>84578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0.18</v>
      </c>
      <c r="CU8" s="491"/>
      <c r="CV8" s="491"/>
      <c r="CW8" s="491"/>
      <c r="CX8" s="491"/>
      <c r="CY8" s="491"/>
      <c r="CZ8" s="491"/>
      <c r="DA8" s="492"/>
      <c r="DB8" s="490">
        <v>0.18</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2970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5747</v>
      </c>
      <c r="BO9" s="384"/>
      <c r="BP9" s="384"/>
      <c r="BQ9" s="384"/>
      <c r="BR9" s="384"/>
      <c r="BS9" s="384"/>
      <c r="BT9" s="384"/>
      <c r="BU9" s="385"/>
      <c r="BV9" s="383">
        <v>-2392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11.9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3204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120297</v>
      </c>
      <c r="BO10" s="384"/>
      <c r="BP10" s="384"/>
      <c r="BQ10" s="384"/>
      <c r="BR10" s="384"/>
      <c r="BS10" s="384"/>
      <c r="BT10" s="384"/>
      <c r="BU10" s="385"/>
      <c r="BV10" s="383">
        <v>130404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2987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69000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2964</v>
      </c>
      <c r="S13" s="483"/>
      <c r="T13" s="483"/>
      <c r="U13" s="483"/>
      <c r="V13" s="484"/>
      <c r="W13" s="470" t="s">
        <v>124</v>
      </c>
      <c r="X13" s="396"/>
      <c r="Y13" s="396"/>
      <c r="Z13" s="396"/>
      <c r="AA13" s="396"/>
      <c r="AB13" s="397"/>
      <c r="AC13" s="359">
        <v>288</v>
      </c>
      <c r="AD13" s="360"/>
      <c r="AE13" s="360"/>
      <c r="AF13" s="360"/>
      <c r="AG13" s="361"/>
      <c r="AH13" s="359">
        <v>492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57044</v>
      </c>
      <c r="BO13" s="384"/>
      <c r="BP13" s="384"/>
      <c r="BQ13" s="384"/>
      <c r="BR13" s="384"/>
      <c r="BS13" s="384"/>
      <c r="BT13" s="384"/>
      <c r="BU13" s="385"/>
      <c r="BV13" s="383">
        <v>128012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9.4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3014</v>
      </c>
      <c r="S14" s="483"/>
      <c r="T14" s="483"/>
      <c r="U14" s="483"/>
      <c r="V14" s="484"/>
      <c r="W14" s="485"/>
      <c r="X14" s="399"/>
      <c r="Y14" s="399"/>
      <c r="Z14" s="399"/>
      <c r="AA14" s="399"/>
      <c r="AB14" s="400"/>
      <c r="AC14" s="475">
        <v>19.8</v>
      </c>
      <c r="AD14" s="476"/>
      <c r="AE14" s="476"/>
      <c r="AF14" s="476"/>
      <c r="AG14" s="477"/>
      <c r="AH14" s="475">
        <v>27.7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2993</v>
      </c>
      <c r="S15" s="483"/>
      <c r="T15" s="483"/>
      <c r="U15" s="483"/>
      <c r="V15" s="484"/>
      <c r="W15" s="470" t="s">
        <v>131</v>
      </c>
      <c r="X15" s="396"/>
      <c r="Y15" s="396"/>
      <c r="Z15" s="396"/>
      <c r="AA15" s="396"/>
      <c r="AB15" s="397"/>
      <c r="AC15" s="359">
        <v>357</v>
      </c>
      <c r="AD15" s="360"/>
      <c r="AE15" s="360"/>
      <c r="AF15" s="360"/>
      <c r="AG15" s="361"/>
      <c r="AH15" s="359">
        <v>438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268347</v>
      </c>
      <c r="BO15" s="379"/>
      <c r="BP15" s="379"/>
      <c r="BQ15" s="379"/>
      <c r="BR15" s="379"/>
      <c r="BS15" s="379"/>
      <c r="BT15" s="379"/>
      <c r="BU15" s="380"/>
      <c r="BV15" s="378">
        <v>270872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24.6</v>
      </c>
      <c r="AD16" s="476"/>
      <c r="AE16" s="476"/>
      <c r="AF16" s="476"/>
      <c r="AG16" s="477"/>
      <c r="AH16" s="475">
        <v>24.7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1519407</v>
      </c>
      <c r="BO16" s="384"/>
      <c r="BP16" s="384"/>
      <c r="BQ16" s="384"/>
      <c r="BR16" s="384"/>
      <c r="BS16" s="384"/>
      <c r="BT16" s="384"/>
      <c r="BU16" s="385"/>
      <c r="BV16" s="383">
        <v>1515463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806</v>
      </c>
      <c r="AD17" s="360"/>
      <c r="AE17" s="360"/>
      <c r="AF17" s="360"/>
      <c r="AG17" s="361"/>
      <c r="AH17" s="359">
        <v>843</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333059</v>
      </c>
      <c r="BO17" s="384"/>
      <c r="BP17" s="384"/>
      <c r="BQ17" s="384"/>
      <c r="BR17" s="384"/>
      <c r="BS17" s="384"/>
      <c r="BT17" s="384"/>
      <c r="BU17" s="385"/>
      <c r="BV17" s="383">
        <v>335484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34.380000000000003</v>
      </c>
      <c r="M18" s="446"/>
      <c r="N18" s="446"/>
      <c r="O18" s="446"/>
      <c r="P18" s="446"/>
      <c r="Q18" s="446"/>
      <c r="R18" s="447"/>
      <c r="S18" s="447"/>
      <c r="T18" s="447"/>
      <c r="U18" s="447"/>
      <c r="V18" s="448"/>
      <c r="W18" s="462"/>
      <c r="X18" s="463"/>
      <c r="Y18" s="463"/>
      <c r="Z18" s="463"/>
      <c r="AA18" s="463"/>
      <c r="AB18" s="471"/>
      <c r="AC18" s="347">
        <v>55.5</v>
      </c>
      <c r="AD18" s="348"/>
      <c r="AE18" s="348"/>
      <c r="AF18" s="348"/>
      <c r="AG18" s="449"/>
      <c r="AH18" s="347">
        <v>47.5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1362112</v>
      </c>
      <c r="BO18" s="384"/>
      <c r="BP18" s="384"/>
      <c r="BQ18" s="384"/>
      <c r="BR18" s="384"/>
      <c r="BS18" s="384"/>
      <c r="BT18" s="384"/>
      <c r="BU18" s="385"/>
      <c r="BV18" s="383">
        <v>1330059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86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2114398</v>
      </c>
      <c r="BO19" s="384"/>
      <c r="BP19" s="384"/>
      <c r="BQ19" s="384"/>
      <c r="BR19" s="384"/>
      <c r="BS19" s="384"/>
      <c r="BT19" s="384"/>
      <c r="BU19" s="385"/>
      <c r="BV19" s="383">
        <v>1955585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1011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2084017</v>
      </c>
      <c r="BO23" s="384"/>
      <c r="BP23" s="384"/>
      <c r="BQ23" s="384"/>
      <c r="BR23" s="384"/>
      <c r="BS23" s="384"/>
      <c r="BT23" s="384"/>
      <c r="BU23" s="385"/>
      <c r="BV23" s="383">
        <v>2189146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6680</v>
      </c>
      <c r="R24" s="360"/>
      <c r="S24" s="360"/>
      <c r="T24" s="360"/>
      <c r="U24" s="360"/>
      <c r="V24" s="361"/>
      <c r="W24" s="425"/>
      <c r="X24" s="416"/>
      <c r="Y24" s="417"/>
      <c r="Z24" s="356" t="s">
        <v>155</v>
      </c>
      <c r="AA24" s="357"/>
      <c r="AB24" s="357"/>
      <c r="AC24" s="357"/>
      <c r="AD24" s="357"/>
      <c r="AE24" s="357"/>
      <c r="AF24" s="357"/>
      <c r="AG24" s="358"/>
      <c r="AH24" s="359">
        <v>41</v>
      </c>
      <c r="AI24" s="360"/>
      <c r="AJ24" s="360"/>
      <c r="AK24" s="360"/>
      <c r="AL24" s="361"/>
      <c r="AM24" s="359">
        <v>125870</v>
      </c>
      <c r="AN24" s="360"/>
      <c r="AO24" s="360"/>
      <c r="AP24" s="360"/>
      <c r="AQ24" s="360"/>
      <c r="AR24" s="361"/>
      <c r="AS24" s="359">
        <v>3070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1423270</v>
      </c>
      <c r="BO24" s="384"/>
      <c r="BP24" s="384"/>
      <c r="BQ24" s="384"/>
      <c r="BR24" s="384"/>
      <c r="BS24" s="384"/>
      <c r="BT24" s="384"/>
      <c r="BU24" s="385"/>
      <c r="BV24" s="383">
        <v>1600859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5550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5050</v>
      </c>
      <c r="R26" s="360"/>
      <c r="S26" s="360"/>
      <c r="T26" s="360"/>
      <c r="U26" s="360"/>
      <c r="V26" s="361"/>
      <c r="W26" s="425"/>
      <c r="X26" s="416"/>
      <c r="Y26" s="417"/>
      <c r="Z26" s="356" t="s">
        <v>161</v>
      </c>
      <c r="AA26" s="436"/>
      <c r="AB26" s="436"/>
      <c r="AC26" s="436"/>
      <c r="AD26" s="436"/>
      <c r="AE26" s="436"/>
      <c r="AF26" s="436"/>
      <c r="AG26" s="437"/>
      <c r="AH26" s="359">
        <v>2</v>
      </c>
      <c r="AI26" s="360"/>
      <c r="AJ26" s="360"/>
      <c r="AK26" s="360"/>
      <c r="AL26" s="361"/>
      <c r="AM26" s="359">
        <v>5654</v>
      </c>
      <c r="AN26" s="360"/>
      <c r="AO26" s="360"/>
      <c r="AP26" s="360"/>
      <c r="AQ26" s="360"/>
      <c r="AR26" s="361"/>
      <c r="AS26" s="359">
        <v>2827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2750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145367</v>
      </c>
      <c r="BO27" s="387"/>
      <c r="BP27" s="387"/>
      <c r="BQ27" s="387"/>
      <c r="BR27" s="387"/>
      <c r="BS27" s="387"/>
      <c r="BT27" s="387"/>
      <c r="BU27" s="388"/>
      <c r="BV27" s="386">
        <v>132580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2060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714602</v>
      </c>
      <c r="BO28" s="379"/>
      <c r="BP28" s="379"/>
      <c r="BQ28" s="379"/>
      <c r="BR28" s="379"/>
      <c r="BS28" s="379"/>
      <c r="BT28" s="379"/>
      <c r="BU28" s="380"/>
      <c r="BV28" s="378">
        <v>663305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6</v>
      </c>
      <c r="M29" s="360"/>
      <c r="N29" s="360"/>
      <c r="O29" s="360"/>
      <c r="P29" s="361"/>
      <c r="Q29" s="359">
        <v>1860</v>
      </c>
      <c r="R29" s="360"/>
      <c r="S29" s="360"/>
      <c r="T29" s="360"/>
      <c r="U29" s="360"/>
      <c r="V29" s="361"/>
      <c r="W29" s="425"/>
      <c r="X29" s="416"/>
      <c r="Y29" s="417"/>
      <c r="Z29" s="356" t="s">
        <v>171</v>
      </c>
      <c r="AA29" s="357"/>
      <c r="AB29" s="357"/>
      <c r="AC29" s="357"/>
      <c r="AD29" s="357"/>
      <c r="AE29" s="357"/>
      <c r="AF29" s="357"/>
      <c r="AG29" s="358"/>
      <c r="AH29" s="359">
        <v>41</v>
      </c>
      <c r="AI29" s="360"/>
      <c r="AJ29" s="360"/>
      <c r="AK29" s="360"/>
      <c r="AL29" s="361"/>
      <c r="AM29" s="359">
        <v>125870</v>
      </c>
      <c r="AN29" s="360"/>
      <c r="AO29" s="360"/>
      <c r="AP29" s="360"/>
      <c r="AQ29" s="360"/>
      <c r="AR29" s="361"/>
      <c r="AS29" s="359">
        <v>3070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126475</v>
      </c>
      <c r="BO29" s="384"/>
      <c r="BP29" s="384"/>
      <c r="BQ29" s="384"/>
      <c r="BR29" s="384"/>
      <c r="BS29" s="384"/>
      <c r="BT29" s="384"/>
      <c r="BU29" s="385"/>
      <c r="BV29" s="383">
        <v>126376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1150731</v>
      </c>
      <c r="BO30" s="387"/>
      <c r="BP30" s="387"/>
      <c r="BQ30" s="387"/>
      <c r="BR30" s="387"/>
      <c r="BS30" s="387"/>
      <c r="BT30" s="387"/>
      <c r="BU30" s="388"/>
      <c r="BV30" s="386">
        <v>1050683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麻績村国民健康保険特別会計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麻績村水道事業特別会計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聖高原リゾート株式会社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麻績村介護保険特別会計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麻績村下水道事業特別会計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長野県市町村自治振興組合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株式会社聖高原管理センター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麻績村後期高齢者医療特別会計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麻績村観光事業特別会計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長野県後期高齢者医療広域連合（一般会計）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8</v>
      </c>
      <c r="BF37" s="343"/>
      <c r="BG37" s="342" t="str">
        <f>IF('各会計、関係団体の財政状況及び健全化判断比率'!B34="","",'各会計、関係団体の財政状況及び健全化判断比率'!B34)</f>
        <v>麻績村住宅団地分譲事業特別会計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長野県後期高齢者医療広域連合（後期高齢者医療事業会計）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9</v>
      </c>
      <c r="BF38" s="343"/>
      <c r="BG38" s="342" t="str">
        <f>IF('各会計、関係団体の財政状況及び健全化判断比率'!B35="","",'各会計、関係団体の財政状況及び健全化判断比率'!B35)</f>
        <v>麻績村聖高原別荘地地上権分譲事業特別会計</v>
      </c>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長野県市町村総合事務組合（一般会計）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長野県市町村総合事務組合（非常勤職員公務災害補償特別会計）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東筑摩郡筑北保健衛生施設組合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松塩安筑老人福祉施設組合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松塩筑木曽老人福祉施設組合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麻績村筑北村学校組合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79" t="s">
        <v>24</v>
      </c>
      <c r="C41" s="1180"/>
      <c r="D41" s="81"/>
      <c r="E41" s="1181" t="s">
        <v>25</v>
      </c>
      <c r="F41" s="1181"/>
      <c r="G41" s="1181"/>
      <c r="H41" s="1182"/>
      <c r="I41" s="82">
        <v>2274</v>
      </c>
      <c r="J41" s="83">
        <v>2244</v>
      </c>
      <c r="K41" s="83">
        <v>2129</v>
      </c>
      <c r="L41" s="83">
        <v>2189</v>
      </c>
      <c r="M41" s="84">
        <v>2084</v>
      </c>
    </row>
    <row r="42" spans="2:13" ht="27.75" customHeight="1" x14ac:dyDescent="0.15">
      <c r="B42" s="1169"/>
      <c r="C42" s="1170"/>
      <c r="D42" s="85"/>
      <c r="E42" s="1173" t="s">
        <v>26</v>
      </c>
      <c r="F42" s="1173"/>
      <c r="G42" s="1173"/>
      <c r="H42" s="1174"/>
      <c r="I42" s="86" t="s">
        <v>477</v>
      </c>
      <c r="J42" s="87" t="s">
        <v>477</v>
      </c>
      <c r="K42" s="87" t="s">
        <v>477</v>
      </c>
      <c r="L42" s="87" t="s">
        <v>477</v>
      </c>
      <c r="M42" s="88" t="s">
        <v>477</v>
      </c>
    </row>
    <row r="43" spans="2:13" ht="27.75" customHeight="1" x14ac:dyDescent="0.15">
      <c r="B43" s="1169"/>
      <c r="C43" s="1170"/>
      <c r="D43" s="85"/>
      <c r="E43" s="1173" t="s">
        <v>27</v>
      </c>
      <c r="F43" s="1173"/>
      <c r="G43" s="1173"/>
      <c r="H43" s="1174"/>
      <c r="I43" s="86">
        <v>2392</v>
      </c>
      <c r="J43" s="87">
        <v>2214</v>
      </c>
      <c r="K43" s="87">
        <v>2209</v>
      </c>
      <c r="L43" s="87">
        <v>2126</v>
      </c>
      <c r="M43" s="88">
        <v>2072</v>
      </c>
    </row>
    <row r="44" spans="2:13" ht="27.75" customHeight="1" x14ac:dyDescent="0.15">
      <c r="B44" s="1169"/>
      <c r="C44" s="1170"/>
      <c r="D44" s="85"/>
      <c r="E44" s="1173" t="s">
        <v>28</v>
      </c>
      <c r="F44" s="1173"/>
      <c r="G44" s="1173"/>
      <c r="H44" s="1174"/>
      <c r="I44" s="86">
        <v>109</v>
      </c>
      <c r="J44" s="87">
        <v>96</v>
      </c>
      <c r="K44" s="87">
        <v>81</v>
      </c>
      <c r="L44" s="87">
        <v>79</v>
      </c>
      <c r="M44" s="88">
        <v>66</v>
      </c>
    </row>
    <row r="45" spans="2:13" ht="27.75" customHeight="1" x14ac:dyDescent="0.15">
      <c r="B45" s="1169"/>
      <c r="C45" s="1170"/>
      <c r="D45" s="85"/>
      <c r="E45" s="1173" t="s">
        <v>29</v>
      </c>
      <c r="F45" s="1173"/>
      <c r="G45" s="1173"/>
      <c r="H45" s="1174"/>
      <c r="I45" s="86">
        <v>624</v>
      </c>
      <c r="J45" s="87">
        <v>595</v>
      </c>
      <c r="K45" s="87">
        <v>599</v>
      </c>
      <c r="L45" s="87">
        <v>585</v>
      </c>
      <c r="M45" s="88">
        <v>622</v>
      </c>
    </row>
    <row r="46" spans="2:13" ht="27.75" customHeight="1" x14ac:dyDescent="0.15">
      <c r="B46" s="1169"/>
      <c r="C46" s="1170"/>
      <c r="D46" s="85"/>
      <c r="E46" s="1173" t="s">
        <v>30</v>
      </c>
      <c r="F46" s="1173"/>
      <c r="G46" s="1173"/>
      <c r="H46" s="1174"/>
      <c r="I46" s="86" t="s">
        <v>477</v>
      </c>
      <c r="J46" s="87" t="s">
        <v>477</v>
      </c>
      <c r="K46" s="87" t="s">
        <v>477</v>
      </c>
      <c r="L46" s="87" t="s">
        <v>477</v>
      </c>
      <c r="M46" s="88" t="s">
        <v>477</v>
      </c>
    </row>
    <row r="47" spans="2:13" ht="27.75" customHeight="1" x14ac:dyDescent="0.15">
      <c r="B47" s="1169"/>
      <c r="C47" s="1170"/>
      <c r="D47" s="85"/>
      <c r="E47" s="1173" t="s">
        <v>31</v>
      </c>
      <c r="F47" s="1173"/>
      <c r="G47" s="1173"/>
      <c r="H47" s="1174"/>
      <c r="I47" s="86" t="s">
        <v>477</v>
      </c>
      <c r="J47" s="87" t="s">
        <v>477</v>
      </c>
      <c r="K47" s="87" t="s">
        <v>477</v>
      </c>
      <c r="L47" s="87" t="s">
        <v>477</v>
      </c>
      <c r="M47" s="88" t="s">
        <v>477</v>
      </c>
    </row>
    <row r="48" spans="2:13" ht="27.75" customHeight="1" x14ac:dyDescent="0.15">
      <c r="B48" s="1171"/>
      <c r="C48" s="1172"/>
      <c r="D48" s="85"/>
      <c r="E48" s="1173" t="s">
        <v>32</v>
      </c>
      <c r="F48" s="1173"/>
      <c r="G48" s="1173"/>
      <c r="H48" s="1174"/>
      <c r="I48" s="86" t="s">
        <v>477</v>
      </c>
      <c r="J48" s="87" t="s">
        <v>477</v>
      </c>
      <c r="K48" s="87" t="s">
        <v>477</v>
      </c>
      <c r="L48" s="87" t="s">
        <v>477</v>
      </c>
      <c r="M48" s="88" t="s">
        <v>477</v>
      </c>
    </row>
    <row r="49" spans="2:13" ht="27.75" customHeight="1" x14ac:dyDescent="0.15">
      <c r="B49" s="1167" t="s">
        <v>33</v>
      </c>
      <c r="C49" s="1168"/>
      <c r="D49" s="89"/>
      <c r="E49" s="1173" t="s">
        <v>34</v>
      </c>
      <c r="F49" s="1173"/>
      <c r="G49" s="1173"/>
      <c r="H49" s="1174"/>
      <c r="I49" s="86">
        <v>1384</v>
      </c>
      <c r="J49" s="87">
        <v>1588</v>
      </c>
      <c r="K49" s="87">
        <v>1779</v>
      </c>
      <c r="L49" s="87">
        <v>1976</v>
      </c>
      <c r="M49" s="88">
        <v>2123</v>
      </c>
    </row>
    <row r="50" spans="2:13" ht="27.75" customHeight="1" x14ac:dyDescent="0.15">
      <c r="B50" s="1169"/>
      <c r="C50" s="1170"/>
      <c r="D50" s="85"/>
      <c r="E50" s="1173" t="s">
        <v>35</v>
      </c>
      <c r="F50" s="1173"/>
      <c r="G50" s="1173"/>
      <c r="H50" s="1174"/>
      <c r="I50" s="86">
        <v>68</v>
      </c>
      <c r="J50" s="87">
        <v>54</v>
      </c>
      <c r="K50" s="87">
        <v>57</v>
      </c>
      <c r="L50" s="87">
        <v>69</v>
      </c>
      <c r="M50" s="88">
        <v>80</v>
      </c>
    </row>
    <row r="51" spans="2:13" ht="27.75" customHeight="1" x14ac:dyDescent="0.15">
      <c r="B51" s="1171"/>
      <c r="C51" s="1172"/>
      <c r="D51" s="85"/>
      <c r="E51" s="1173" t="s">
        <v>36</v>
      </c>
      <c r="F51" s="1173"/>
      <c r="G51" s="1173"/>
      <c r="H51" s="1174"/>
      <c r="I51" s="86">
        <v>3134</v>
      </c>
      <c r="J51" s="87">
        <v>3074</v>
      </c>
      <c r="K51" s="87">
        <v>2975</v>
      </c>
      <c r="L51" s="87">
        <v>2942</v>
      </c>
      <c r="M51" s="88">
        <v>2792</v>
      </c>
    </row>
    <row r="52" spans="2:13" ht="27.75" customHeight="1" thickBot="1" x14ac:dyDescent="0.2">
      <c r="B52" s="1175" t="s">
        <v>37</v>
      </c>
      <c r="C52" s="1176"/>
      <c r="D52" s="90"/>
      <c r="E52" s="1177" t="s">
        <v>38</v>
      </c>
      <c r="F52" s="1177"/>
      <c r="G52" s="1177"/>
      <c r="H52" s="1178"/>
      <c r="I52" s="91">
        <v>813</v>
      </c>
      <c r="J52" s="92">
        <v>432</v>
      </c>
      <c r="K52" s="92">
        <v>206</v>
      </c>
      <c r="L52" s="92">
        <v>-7</v>
      </c>
      <c r="M52" s="93">
        <v>-151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287862</v>
      </c>
      <c r="E3" s="116"/>
      <c r="F3" s="117">
        <v>262834</v>
      </c>
      <c r="G3" s="118"/>
      <c r="H3" s="119"/>
    </row>
    <row r="4" spans="1:8" x14ac:dyDescent="0.15">
      <c r="A4" s="120"/>
      <c r="B4" s="121"/>
      <c r="C4" s="122"/>
      <c r="D4" s="123">
        <v>137584</v>
      </c>
      <c r="E4" s="124"/>
      <c r="F4" s="125">
        <v>147509</v>
      </c>
      <c r="G4" s="126"/>
      <c r="H4" s="127"/>
    </row>
    <row r="5" spans="1:8" x14ac:dyDescent="0.15">
      <c r="A5" s="108" t="s">
        <v>511</v>
      </c>
      <c r="B5" s="113"/>
      <c r="C5" s="114"/>
      <c r="D5" s="115">
        <v>118862</v>
      </c>
      <c r="E5" s="116"/>
      <c r="F5" s="117">
        <v>334234</v>
      </c>
      <c r="G5" s="118"/>
      <c r="H5" s="119"/>
    </row>
    <row r="6" spans="1:8" x14ac:dyDescent="0.15">
      <c r="A6" s="120"/>
      <c r="B6" s="121"/>
      <c r="C6" s="122"/>
      <c r="D6" s="123">
        <v>73891</v>
      </c>
      <c r="E6" s="124"/>
      <c r="F6" s="125">
        <v>135366</v>
      </c>
      <c r="G6" s="126"/>
      <c r="H6" s="127"/>
    </row>
    <row r="7" spans="1:8" x14ac:dyDescent="0.15">
      <c r="A7" s="108" t="s">
        <v>512</v>
      </c>
      <c r="B7" s="113"/>
      <c r="C7" s="114"/>
      <c r="D7" s="115">
        <v>116749</v>
      </c>
      <c r="E7" s="116"/>
      <c r="F7" s="117">
        <v>203567</v>
      </c>
      <c r="G7" s="118"/>
      <c r="H7" s="119"/>
    </row>
    <row r="8" spans="1:8" x14ac:dyDescent="0.15">
      <c r="A8" s="120"/>
      <c r="B8" s="121"/>
      <c r="C8" s="122"/>
      <c r="D8" s="123">
        <v>105167</v>
      </c>
      <c r="E8" s="124"/>
      <c r="F8" s="125">
        <v>121137</v>
      </c>
      <c r="G8" s="126"/>
      <c r="H8" s="127"/>
    </row>
    <row r="9" spans="1:8" x14ac:dyDescent="0.15">
      <c r="A9" s="108" t="s">
        <v>513</v>
      </c>
      <c r="B9" s="113"/>
      <c r="C9" s="114"/>
      <c r="D9" s="115">
        <v>116490</v>
      </c>
      <c r="E9" s="116"/>
      <c r="F9" s="117">
        <v>185018</v>
      </c>
      <c r="G9" s="118"/>
      <c r="H9" s="119"/>
    </row>
    <row r="10" spans="1:8" x14ac:dyDescent="0.15">
      <c r="A10" s="120"/>
      <c r="B10" s="121"/>
      <c r="C10" s="122"/>
      <c r="D10" s="123">
        <v>47480</v>
      </c>
      <c r="E10" s="124"/>
      <c r="F10" s="125">
        <v>95064</v>
      </c>
      <c r="G10" s="126"/>
      <c r="H10" s="127"/>
    </row>
    <row r="11" spans="1:8" x14ac:dyDescent="0.15">
      <c r="A11" s="108" t="s">
        <v>514</v>
      </c>
      <c r="B11" s="113"/>
      <c r="C11" s="114"/>
      <c r="D11" s="115">
        <v>64561</v>
      </c>
      <c r="E11" s="116"/>
      <c r="F11" s="117">
        <v>238802</v>
      </c>
      <c r="G11" s="118"/>
      <c r="H11" s="119"/>
    </row>
    <row r="12" spans="1:8" x14ac:dyDescent="0.15">
      <c r="A12" s="120"/>
      <c r="B12" s="121"/>
      <c r="C12" s="128"/>
      <c r="D12" s="123">
        <v>43499</v>
      </c>
      <c r="E12" s="124"/>
      <c r="F12" s="125">
        <v>128562</v>
      </c>
      <c r="G12" s="126"/>
      <c r="H12" s="127"/>
    </row>
    <row r="13" spans="1:8" x14ac:dyDescent="0.15">
      <c r="A13" s="108"/>
      <c r="B13" s="113"/>
      <c r="C13" s="129"/>
      <c r="D13" s="130">
        <v>140905</v>
      </c>
      <c r="E13" s="131"/>
      <c r="F13" s="132">
        <v>244891</v>
      </c>
      <c r="G13" s="133"/>
      <c r="H13" s="119"/>
    </row>
    <row r="14" spans="1:8" x14ac:dyDescent="0.15">
      <c r="A14" s="120"/>
      <c r="B14" s="121"/>
      <c r="C14" s="122"/>
      <c r="D14" s="123">
        <v>81524</v>
      </c>
      <c r="E14" s="124"/>
      <c r="F14" s="125">
        <v>125528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5.87</v>
      </c>
      <c r="C19" s="134">
        <f>ROUND(VALUE(SUBSTITUTE(実質収支比率等に係る経年分析!G$48,"▲","-")),2)</f>
        <v>5.19</v>
      </c>
      <c r="D19" s="134">
        <f>ROUND(VALUE(SUBSTITUTE(実質収支比率等に係る経年分析!H$48,"▲","-")),2)</f>
        <v>4.9800000000000004</v>
      </c>
      <c r="E19" s="134">
        <f>ROUND(VALUE(SUBSTITUTE(実質収支比率等に係る経年分析!I$48,"▲","-")),2)</f>
        <v>5.0599999999999996</v>
      </c>
      <c r="F19" s="134">
        <f>ROUND(VALUE(SUBSTITUTE(実質収支比率等に係る経年分析!J$48,"▲","-")),2)</f>
        <v>5.39</v>
      </c>
    </row>
    <row r="20" spans="1:11" x14ac:dyDescent="0.15">
      <c r="A20" s="134" t="s">
        <v>43</v>
      </c>
      <c r="B20" s="134">
        <f>ROUND(VALUE(SUBSTITUTE(実質収支比率等に係る経年分析!F$47,"▲","-")),2)</f>
        <v>23.08</v>
      </c>
      <c r="C20" s="134">
        <f>ROUND(VALUE(SUBSTITUTE(実質収支比率等に係る経年分析!G$47,"▲","-")),2)</f>
        <v>24.32</v>
      </c>
      <c r="D20" s="134">
        <f>ROUND(VALUE(SUBSTITUTE(実質収支比率等に係る経年分析!H$47,"▲","-")),2)</f>
        <v>30.49</v>
      </c>
      <c r="E20" s="134">
        <f>ROUND(VALUE(SUBSTITUTE(実質収支比率等に係る経年分析!I$47,"▲","-")),2)</f>
        <v>39.700000000000003</v>
      </c>
      <c r="F20" s="134">
        <f>ROUND(VALUE(SUBSTITUTE(実質収支比率等に係る経年分析!J$47,"▲","-")),2)</f>
        <v>42.67</v>
      </c>
    </row>
    <row r="21" spans="1:11" x14ac:dyDescent="0.15">
      <c r="A21" s="134" t="s">
        <v>44</v>
      </c>
      <c r="B21" s="134">
        <f>IF(ISNUMBER(VALUE(SUBSTITUTE(実質収支比率等に係る経年分析!F$49,"▲","-"))),ROUND(VALUE(SUBSTITUTE(実質収支比率等に係る経年分析!F$49,"▲","-")),2),NA())</f>
        <v>4.5</v>
      </c>
      <c r="C21" s="134">
        <f>IF(ISNUMBER(VALUE(SUBSTITUTE(実質収支比率等に係る経年分析!G$49,"▲","-"))),ROUND(VALUE(SUBSTITUTE(実質収支比率等に係る経年分析!G$49,"▲","-")),2),NA())</f>
        <v>4.5199999999999996</v>
      </c>
      <c r="D21" s="134">
        <f>IF(ISNUMBER(VALUE(SUBSTITUTE(実質収支比率等に係る経年分析!H$49,"▲","-"))),ROUND(VALUE(SUBSTITUTE(実質収支比率等に係る経年分析!H$49,"▲","-")),2),NA())</f>
        <v>9.23</v>
      </c>
      <c r="E21" s="134">
        <f>IF(ISNUMBER(VALUE(SUBSTITUTE(実質収支比率等に係る経年分析!I$49,"▲","-"))),ROUND(VALUE(SUBSTITUTE(実質収支比率等に係る経年分析!I$49,"▲","-")),2),NA())</f>
        <v>7.66</v>
      </c>
      <c r="F21" s="134">
        <f>IF(ISNUMBER(VALUE(SUBSTITUTE(実質収支比率等に係る経年分析!J$49,"▲","-"))),ROUND(VALUE(SUBSTITUTE(実質収支比率等に係る経年分析!J$49,"▲","-")),2),NA())</f>
        <v>3.41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麻績村観光事業特別会計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0.28000000000000003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麻績村水道事業特別会計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0.26</v>
      </c>
    </row>
    <row r="31" spans="1:11" x14ac:dyDescent="0.15">
      <c r="A31" s="135" t="str">
        <f>IF(連結実質赤字比率に係る赤字・黒字の構成分析!C$39="",NA(),連結実質赤字比率に係る赤字・黒字の構成分析!C$39)</f>
        <v>麻績村下水道事業特別会計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x14ac:dyDescent="0.15">
      <c r="A32" s="135" t="str">
        <f>IF(連結実質赤字比率に係る赤字・黒字の構成分析!C$38="",NA(),連結実質赤字比率に係る赤字・黒字の構成分析!C$38)</f>
        <v>麻績村住宅団地分譲事業特別会計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0.55000000000000004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x14ac:dyDescent="0.15">
      <c r="A33" s="135" t="str">
        <f>IF(連結実質赤字比率に係る赤字・黒字の構成分析!C$37="",NA(),連結実質赤字比率に係る赤字・黒字の構成分析!C$37)</f>
        <v>麻績村介護保険特別会計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v>
      </c>
    </row>
    <row r="34" spans="1:16" x14ac:dyDescent="0.15">
      <c r="A34" s="135" t="str">
        <f>IF(連結実質赤字比率に係る赤字・黒字の構成分析!C$36="",NA(),連結実質赤字比率に係る赤字・黒字の構成分析!C$36)</f>
        <v>麻績村国民健康保険特別会計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2.57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5.39</v>
      </c>
    </row>
    <row r="36" spans="1:16" x14ac:dyDescent="0.15">
      <c r="A36" s="135" t="str">
        <f>IF(連結実質赤字比率に係る赤字・黒字の構成分析!C$34="",NA(),連結実質赤字比率に係る赤字・黒字の構成分析!C$34)</f>
        <v>麻績村聖高原別荘地地上権分譲事業特別会計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108.42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369</v>
      </c>
      <c r="E42" s="136"/>
      <c r="F42" s="136"/>
      <c r="G42" s="136">
        <f>'実質公債費比率（分子）の構造'!L$52</f>
        <v>356</v>
      </c>
      <c r="H42" s="136"/>
      <c r="I42" s="136"/>
      <c r="J42" s="136">
        <f>'実質公債費比率（分子）の構造'!M$52</f>
        <v>351</v>
      </c>
      <c r="K42" s="136"/>
      <c r="L42" s="136"/>
      <c r="M42" s="136">
        <f>'実質公債費比率（分子）の構造'!N$52</f>
        <v>333</v>
      </c>
      <c r="N42" s="136"/>
      <c r="O42" s="136"/>
      <c r="P42" s="136">
        <f>'実質公債費比率（分子）の構造'!O$52</f>
        <v>331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18</v>
      </c>
      <c r="C45" s="136"/>
      <c r="D45" s="136"/>
      <c r="E45" s="136">
        <f>'実質公債費比率（分子）の構造'!L$49</f>
        <v>10</v>
      </c>
      <c r="F45" s="136"/>
      <c r="G45" s="136"/>
      <c r="H45" s="136">
        <f>'実質公債費比率（分子）の構造'!M$49</f>
        <v>8</v>
      </c>
      <c r="I45" s="136"/>
      <c r="J45" s="136"/>
      <c r="K45" s="136">
        <f>'実質公債費比率（分子）の構造'!N$49</f>
        <v>8</v>
      </c>
      <c r="L45" s="136"/>
      <c r="M45" s="136"/>
      <c r="N45" s="136">
        <f>'実質公債費比率（分子）の構造'!O$49</f>
        <v>8</v>
      </c>
      <c r="O45" s="136"/>
      <c r="P45" s="136"/>
    </row>
    <row r="46" spans="1:16" x14ac:dyDescent="0.15">
      <c r="A46" s="136" t="s">
        <v>55</v>
      </c>
      <c r="B46" s="136">
        <f>'実質公債費比率（分子）の構造'!K$48</f>
        <v>232</v>
      </c>
      <c r="C46" s="136"/>
      <c r="D46" s="136"/>
      <c r="E46" s="136">
        <f>'実質公債費比率（分子）の構造'!L$48</f>
        <v>226</v>
      </c>
      <c r="F46" s="136"/>
      <c r="G46" s="136"/>
      <c r="H46" s="136">
        <f>'実質公債費比率（分子）の構造'!M$48</f>
        <v>224</v>
      </c>
      <c r="I46" s="136"/>
      <c r="J46" s="136"/>
      <c r="K46" s="136">
        <f>'実質公債費比率（分子）の構造'!N$48</f>
        <v>187</v>
      </c>
      <c r="L46" s="136"/>
      <c r="M46" s="136"/>
      <c r="N46" s="136">
        <f>'実質公債費比率（分子）の構造'!O$48</f>
        <v>187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311</v>
      </c>
      <c r="C49" s="136"/>
      <c r="D49" s="136"/>
      <c r="E49" s="136">
        <f>'実質公債費比率（分子）の構造'!L$45</f>
        <v>269</v>
      </c>
      <c r="F49" s="136"/>
      <c r="G49" s="136"/>
      <c r="H49" s="136">
        <f>'実質公債費比率（分子）の構造'!M$45</f>
        <v>263</v>
      </c>
      <c r="I49" s="136"/>
      <c r="J49" s="136"/>
      <c r="K49" s="136">
        <f>'実質公債費比率（分子）の構造'!N$45</f>
        <v>242</v>
      </c>
      <c r="L49" s="136"/>
      <c r="M49" s="136"/>
      <c r="N49" s="136">
        <f>'実質公債費比率（分子）の構造'!O$45</f>
        <v>259</v>
      </c>
      <c r="O49" s="136"/>
      <c r="P49" s="136"/>
    </row>
    <row r="50" spans="1:16" x14ac:dyDescent="0.15">
      <c r="A50" s="136" t="s">
        <v>59</v>
      </c>
      <c r="B50" s="136" t="e">
        <f>NA()</f>
        <v>#N/A</v>
      </c>
      <c r="C50" s="136">
        <f>IF(ISNUMBER('実質公債費比率（分子）の構造'!K$53),'実質公債費比率（分子）の構造'!K$53,NA())</f>
        <v>192</v>
      </c>
      <c r="D50" s="136" t="e">
        <f>NA()</f>
        <v>#N/A</v>
      </c>
      <c r="E50" s="136" t="e">
        <f>NA()</f>
        <v>#N/A</v>
      </c>
      <c r="F50" s="136">
        <f>IF(ISNUMBER('実質公債費比率（分子）の構造'!L$53),'実質公債費比率（分子）の構造'!L$53,NA())</f>
        <v>149</v>
      </c>
      <c r="G50" s="136" t="e">
        <f>NA()</f>
        <v>#N/A</v>
      </c>
      <c r="H50" s="136" t="e">
        <f>NA()</f>
        <v>#N/A</v>
      </c>
      <c r="I50" s="136">
        <f>IF(ISNUMBER('実質公債費比率（分子）の構造'!M$53),'実質公債費比率（分子）の構造'!M$53,NA())</f>
        <v>144</v>
      </c>
      <c r="J50" s="136" t="e">
        <f>NA()</f>
        <v>#N/A</v>
      </c>
      <c r="K50" s="136" t="e">
        <f>NA()</f>
        <v>#N/A</v>
      </c>
      <c r="L50" s="136">
        <f>IF(ISNUMBER('実質公債費比率（分子）の構造'!N$53),'実質公債費比率（分子）の構造'!N$53,NA())</f>
        <v>104</v>
      </c>
      <c r="M50" s="136" t="e">
        <f>NA()</f>
        <v>#N/A</v>
      </c>
      <c r="N50" s="136" t="e">
        <f>NA()</f>
        <v>#N/A</v>
      </c>
      <c r="O50" s="136">
        <f>IF(ISNUMBER('実質公債費比率（分子）の構造'!O$53),'実質公債費比率（分子）の構造'!O$53,NA())</f>
        <v>123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3134</v>
      </c>
      <c r="E56" s="135"/>
      <c r="F56" s="135"/>
      <c r="G56" s="135">
        <f>'将来負担比率（分子）の構造'!J$51</f>
        <v>3074</v>
      </c>
      <c r="H56" s="135"/>
      <c r="I56" s="135"/>
      <c r="J56" s="135">
        <f>'将来負担比率（分子）の構造'!K$51</f>
        <v>2975</v>
      </c>
      <c r="K56" s="135"/>
      <c r="L56" s="135"/>
      <c r="M56" s="135">
        <f>'将来負担比率（分子）の構造'!L$51</f>
        <v>2942</v>
      </c>
      <c r="N56" s="135"/>
      <c r="O56" s="135"/>
      <c r="P56" s="135">
        <f>'将来負担比率（分子）の構造'!M$51</f>
        <v>2792</v>
      </c>
    </row>
    <row r="57" spans="1:16" x14ac:dyDescent="0.15">
      <c r="A57" s="135" t="s">
        <v>35</v>
      </c>
      <c r="B57" s="135"/>
      <c r="C57" s="135"/>
      <c r="D57" s="135">
        <f>'将来負担比率（分子）の構造'!I$50</f>
        <v>68</v>
      </c>
      <c r="E57" s="135"/>
      <c r="F57" s="135"/>
      <c r="G57" s="135">
        <f>'将来負担比率（分子）の構造'!J$50</f>
        <v>54</v>
      </c>
      <c r="H57" s="135"/>
      <c r="I57" s="135"/>
      <c r="J57" s="135">
        <f>'将来負担比率（分子）の構造'!K$50</f>
        <v>57</v>
      </c>
      <c r="K57" s="135"/>
      <c r="L57" s="135"/>
      <c r="M57" s="135">
        <f>'将来負担比率（分子）の構造'!L$50</f>
        <v>69</v>
      </c>
      <c r="N57" s="135"/>
      <c r="O57" s="135"/>
      <c r="P57" s="135">
        <f>'将来負担比率（分子）の構造'!M$50</f>
        <v>80</v>
      </c>
    </row>
    <row r="58" spans="1:16" x14ac:dyDescent="0.15">
      <c r="A58" s="135" t="s">
        <v>34</v>
      </c>
      <c r="B58" s="135"/>
      <c r="C58" s="135"/>
      <c r="D58" s="135">
        <f>'将来負担比率（分子）の構造'!I$49</f>
        <v>1384</v>
      </c>
      <c r="E58" s="135"/>
      <c r="F58" s="135"/>
      <c r="G58" s="135">
        <f>'将来負担比率（分子）の構造'!J$49</f>
        <v>1588</v>
      </c>
      <c r="H58" s="135"/>
      <c r="I58" s="135"/>
      <c r="J58" s="135">
        <f>'将来負担比率（分子）の構造'!K$49</f>
        <v>1779</v>
      </c>
      <c r="K58" s="135"/>
      <c r="L58" s="135"/>
      <c r="M58" s="135">
        <f>'将来負担比率（分子）の構造'!L$49</f>
        <v>1976</v>
      </c>
      <c r="N58" s="135"/>
      <c r="O58" s="135"/>
      <c r="P58" s="135">
        <f>'将来負担比率（分子）の構造'!M$49</f>
        <v>2123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624</v>
      </c>
      <c r="C62" s="135"/>
      <c r="D62" s="135"/>
      <c r="E62" s="135">
        <f>'将来負担比率（分子）の構造'!J$45</f>
        <v>595</v>
      </c>
      <c r="F62" s="135"/>
      <c r="G62" s="135"/>
      <c r="H62" s="135">
        <f>'将来負担比率（分子）の構造'!K$45</f>
        <v>599</v>
      </c>
      <c r="I62" s="135"/>
      <c r="J62" s="135"/>
      <c r="K62" s="135">
        <f>'将来負担比率（分子）の構造'!L$45</f>
        <v>585</v>
      </c>
      <c r="L62" s="135"/>
      <c r="M62" s="135"/>
      <c r="N62" s="135">
        <f>'将来負担比率（分子）の構造'!M$45</f>
        <v>622</v>
      </c>
      <c r="O62" s="135"/>
      <c r="P62" s="135"/>
    </row>
    <row r="63" spans="1:16" x14ac:dyDescent="0.15">
      <c r="A63" s="135" t="s">
        <v>28</v>
      </c>
      <c r="B63" s="135">
        <f>'将来負担比率（分子）の構造'!I$44</f>
        <v>109</v>
      </c>
      <c r="C63" s="135"/>
      <c r="D63" s="135"/>
      <c r="E63" s="135">
        <f>'将来負担比率（分子）の構造'!J$44</f>
        <v>96</v>
      </c>
      <c r="F63" s="135"/>
      <c r="G63" s="135"/>
      <c r="H63" s="135">
        <f>'将来負担比率（分子）の構造'!K$44</f>
        <v>81</v>
      </c>
      <c r="I63" s="135"/>
      <c r="J63" s="135"/>
      <c r="K63" s="135">
        <f>'将来負担比率（分子）の構造'!L$44</f>
        <v>79</v>
      </c>
      <c r="L63" s="135"/>
      <c r="M63" s="135"/>
      <c r="N63" s="135">
        <f>'将来負担比率（分子）の構造'!M$44</f>
        <v>66</v>
      </c>
      <c r="O63" s="135"/>
      <c r="P63" s="135"/>
    </row>
    <row r="64" spans="1:16" x14ac:dyDescent="0.15">
      <c r="A64" s="135" t="s">
        <v>27</v>
      </c>
      <c r="B64" s="135">
        <f>'将来負担比率（分子）の構造'!I$43</f>
        <v>2392</v>
      </c>
      <c r="C64" s="135"/>
      <c r="D64" s="135"/>
      <c r="E64" s="135">
        <f>'将来負担比率（分子）の構造'!J$43</f>
        <v>2214</v>
      </c>
      <c r="F64" s="135"/>
      <c r="G64" s="135"/>
      <c r="H64" s="135">
        <f>'将来負担比率（分子）の構造'!K$43</f>
        <v>2209</v>
      </c>
      <c r="I64" s="135"/>
      <c r="J64" s="135"/>
      <c r="K64" s="135">
        <f>'将来負担比率（分子）の構造'!L$43</f>
        <v>2126</v>
      </c>
      <c r="L64" s="135"/>
      <c r="M64" s="135"/>
      <c r="N64" s="135">
        <f>'将来負担比率（分子）の構造'!M$43</f>
        <v>2072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2274</v>
      </c>
      <c r="C66" s="135"/>
      <c r="D66" s="135"/>
      <c r="E66" s="135">
        <f>'将来負担比率（分子）の構造'!J$41</f>
        <v>2244</v>
      </c>
      <c r="F66" s="135"/>
      <c r="G66" s="135"/>
      <c r="H66" s="135">
        <f>'将来負担比率（分子）の構造'!K$41</f>
        <v>2129</v>
      </c>
      <c r="I66" s="135"/>
      <c r="J66" s="135"/>
      <c r="K66" s="135">
        <f>'将来負担比率（分子）の構造'!L$41</f>
        <v>2189</v>
      </c>
      <c r="L66" s="135"/>
      <c r="M66" s="135"/>
      <c r="N66" s="135">
        <f>'将来負担比率（分子）の構造'!M$41</f>
        <v>2084</v>
      </c>
      <c r="O66" s="135"/>
      <c r="P66" s="135"/>
    </row>
    <row r="67" spans="1:16" x14ac:dyDescent="0.15">
      <c r="A67" s="135" t="s">
        <v>63</v>
      </c>
      <c r="B67" s="135" t="e">
        <f>NA()</f>
        <v>#N/A</v>
      </c>
      <c r="C67" s="135">
        <f>IF(ISNUMBER('将来負担比率（分子）の構造'!I$52), IF('将来負担比率（分子）の構造'!I$52 &lt; 0, 0, '将来負担比率（分子）の構造'!I$52), NA())</f>
        <v>813</v>
      </c>
      <c r="D67" s="135" t="e">
        <f>NA()</f>
        <v>#N/A</v>
      </c>
      <c r="E67" s="135" t="e">
        <f>NA()</f>
        <v>#N/A</v>
      </c>
      <c r="F67" s="135">
        <f>IF(ISNUMBER('将来負担比率（分子）の構造'!J$52), IF('将来負担比率（分子）の構造'!J$52 &lt; 0, 0, '将来負担比率（分子）の構造'!J$52), NA())</f>
        <v>432</v>
      </c>
      <c r="G67" s="135" t="e">
        <f>NA()</f>
        <v>#N/A</v>
      </c>
      <c r="H67" s="135" t="e">
        <f>NA()</f>
        <v>#N/A</v>
      </c>
      <c r="I67" s="135">
        <f>IF(ISNUMBER('将来負担比率（分子）の構造'!K$52), IF('将来負担比率（分子）の構造'!K$52 &lt; 0, 0, '将来負担比率（分子）の構造'!K$52), NA())</f>
        <v>206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243639</v>
      </c>
      <c r="S5" s="637"/>
      <c r="T5" s="637"/>
      <c r="U5" s="637"/>
      <c r="V5" s="637"/>
      <c r="W5" s="637"/>
      <c r="X5" s="637"/>
      <c r="Y5" s="684"/>
      <c r="Z5" s="697">
        <v>9.5</v>
      </c>
      <c r="AA5" s="697"/>
      <c r="AB5" s="697"/>
      <c r="AC5" s="697"/>
      <c r="AD5" s="698">
        <v>243639</v>
      </c>
      <c r="AE5" s="698"/>
      <c r="AF5" s="698"/>
      <c r="AG5" s="698"/>
      <c r="AH5" s="698"/>
      <c r="AI5" s="698"/>
      <c r="AJ5" s="698"/>
      <c r="AK5" s="698"/>
      <c r="AL5" s="685">
        <v>15.4</v>
      </c>
      <c r="AM5" s="654"/>
      <c r="AN5" s="654"/>
      <c r="AO5" s="686"/>
      <c r="AP5" s="673" t="s">
        <v>209</v>
      </c>
      <c r="AQ5" s="674"/>
      <c r="AR5" s="674"/>
      <c r="AS5" s="674"/>
      <c r="AT5" s="674"/>
      <c r="AU5" s="674"/>
      <c r="AV5" s="674"/>
      <c r="AW5" s="674"/>
      <c r="AX5" s="674"/>
      <c r="AY5" s="674"/>
      <c r="AZ5" s="674"/>
      <c r="BA5" s="674"/>
      <c r="BB5" s="674"/>
      <c r="BC5" s="674"/>
      <c r="BD5" s="674"/>
      <c r="BE5" s="674"/>
      <c r="BF5" s="675"/>
      <c r="BG5" s="586">
        <v>243169</v>
      </c>
      <c r="BH5" s="587"/>
      <c r="BI5" s="587"/>
      <c r="BJ5" s="587"/>
      <c r="BK5" s="587"/>
      <c r="BL5" s="587"/>
      <c r="BM5" s="587"/>
      <c r="BN5" s="588"/>
      <c r="BO5" s="639">
        <v>99.8</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46427</v>
      </c>
      <c r="S6" s="587"/>
      <c r="T6" s="587"/>
      <c r="U6" s="587"/>
      <c r="V6" s="587"/>
      <c r="W6" s="587"/>
      <c r="X6" s="587"/>
      <c r="Y6" s="588"/>
      <c r="Z6" s="639">
        <v>1.8</v>
      </c>
      <c r="AA6" s="639"/>
      <c r="AB6" s="639"/>
      <c r="AC6" s="639"/>
      <c r="AD6" s="640">
        <v>46427</v>
      </c>
      <c r="AE6" s="640"/>
      <c r="AF6" s="640"/>
      <c r="AG6" s="640"/>
      <c r="AH6" s="640"/>
      <c r="AI6" s="640"/>
      <c r="AJ6" s="640"/>
      <c r="AK6" s="640"/>
      <c r="AL6" s="609">
        <v>2.9</v>
      </c>
      <c r="AM6" s="641"/>
      <c r="AN6" s="641"/>
      <c r="AO6" s="642"/>
      <c r="AP6" s="583" t="s">
        <v>215</v>
      </c>
      <c r="AQ6" s="584"/>
      <c r="AR6" s="584"/>
      <c r="AS6" s="584"/>
      <c r="AT6" s="584"/>
      <c r="AU6" s="584"/>
      <c r="AV6" s="584"/>
      <c r="AW6" s="584"/>
      <c r="AX6" s="584"/>
      <c r="AY6" s="584"/>
      <c r="AZ6" s="584"/>
      <c r="BA6" s="584"/>
      <c r="BB6" s="584"/>
      <c r="BC6" s="584"/>
      <c r="BD6" s="584"/>
      <c r="BE6" s="584"/>
      <c r="BF6" s="585"/>
      <c r="BG6" s="586">
        <v>243169</v>
      </c>
      <c r="BH6" s="587"/>
      <c r="BI6" s="587"/>
      <c r="BJ6" s="587"/>
      <c r="BK6" s="587"/>
      <c r="BL6" s="587"/>
      <c r="BM6" s="587"/>
      <c r="BN6" s="588"/>
      <c r="BO6" s="639">
        <v>99.8</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44115</v>
      </c>
      <c r="CS6" s="587"/>
      <c r="CT6" s="587"/>
      <c r="CU6" s="587"/>
      <c r="CV6" s="587"/>
      <c r="CW6" s="587"/>
      <c r="CX6" s="587"/>
      <c r="CY6" s="588"/>
      <c r="CZ6" s="639">
        <v>1.8</v>
      </c>
      <c r="DA6" s="639"/>
      <c r="DB6" s="639"/>
      <c r="DC6" s="639"/>
      <c r="DD6" s="592" t="s">
        <v>210</v>
      </c>
      <c r="DE6" s="587"/>
      <c r="DF6" s="587"/>
      <c r="DG6" s="587"/>
      <c r="DH6" s="587"/>
      <c r="DI6" s="587"/>
      <c r="DJ6" s="587"/>
      <c r="DK6" s="587"/>
      <c r="DL6" s="587"/>
      <c r="DM6" s="587"/>
      <c r="DN6" s="587"/>
      <c r="DO6" s="587"/>
      <c r="DP6" s="588"/>
      <c r="DQ6" s="592">
        <v>44115</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507</v>
      </c>
      <c r="S7" s="587"/>
      <c r="T7" s="587"/>
      <c r="U7" s="587"/>
      <c r="V7" s="587"/>
      <c r="W7" s="587"/>
      <c r="X7" s="587"/>
      <c r="Y7" s="588"/>
      <c r="Z7" s="639">
        <v>0</v>
      </c>
      <c r="AA7" s="639"/>
      <c r="AB7" s="639"/>
      <c r="AC7" s="639"/>
      <c r="AD7" s="640">
        <v>507</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100908</v>
      </c>
      <c r="BH7" s="587"/>
      <c r="BI7" s="587"/>
      <c r="BJ7" s="587"/>
      <c r="BK7" s="587"/>
      <c r="BL7" s="587"/>
      <c r="BM7" s="587"/>
      <c r="BN7" s="588"/>
      <c r="BO7" s="639">
        <v>41.4</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455850</v>
      </c>
      <c r="CS7" s="587"/>
      <c r="CT7" s="587"/>
      <c r="CU7" s="587"/>
      <c r="CV7" s="587"/>
      <c r="CW7" s="587"/>
      <c r="CX7" s="587"/>
      <c r="CY7" s="588"/>
      <c r="CZ7" s="639">
        <v>18.5</v>
      </c>
      <c r="DA7" s="639"/>
      <c r="DB7" s="639"/>
      <c r="DC7" s="639"/>
      <c r="DD7" s="592">
        <v>8071</v>
      </c>
      <c r="DE7" s="587"/>
      <c r="DF7" s="587"/>
      <c r="DG7" s="587"/>
      <c r="DH7" s="587"/>
      <c r="DI7" s="587"/>
      <c r="DJ7" s="587"/>
      <c r="DK7" s="587"/>
      <c r="DL7" s="587"/>
      <c r="DM7" s="587"/>
      <c r="DN7" s="587"/>
      <c r="DO7" s="587"/>
      <c r="DP7" s="588"/>
      <c r="DQ7" s="592">
        <v>429137</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743</v>
      </c>
      <c r="S8" s="587"/>
      <c r="T8" s="587"/>
      <c r="U8" s="587"/>
      <c r="V8" s="587"/>
      <c r="W8" s="587"/>
      <c r="X8" s="587"/>
      <c r="Y8" s="588"/>
      <c r="Z8" s="639">
        <v>0</v>
      </c>
      <c r="AA8" s="639"/>
      <c r="AB8" s="639"/>
      <c r="AC8" s="639"/>
      <c r="AD8" s="640">
        <v>743</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4968</v>
      </c>
      <c r="BH8" s="587"/>
      <c r="BI8" s="587"/>
      <c r="BJ8" s="587"/>
      <c r="BK8" s="587"/>
      <c r="BL8" s="587"/>
      <c r="BM8" s="587"/>
      <c r="BN8" s="588"/>
      <c r="BO8" s="639">
        <v>2</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474267</v>
      </c>
      <c r="CS8" s="587"/>
      <c r="CT8" s="587"/>
      <c r="CU8" s="587"/>
      <c r="CV8" s="587"/>
      <c r="CW8" s="587"/>
      <c r="CX8" s="587"/>
      <c r="CY8" s="588"/>
      <c r="CZ8" s="639">
        <v>19.3</v>
      </c>
      <c r="DA8" s="639"/>
      <c r="DB8" s="639"/>
      <c r="DC8" s="639"/>
      <c r="DD8" s="592" t="s">
        <v>210</v>
      </c>
      <c r="DE8" s="587"/>
      <c r="DF8" s="587"/>
      <c r="DG8" s="587"/>
      <c r="DH8" s="587"/>
      <c r="DI8" s="587"/>
      <c r="DJ8" s="587"/>
      <c r="DK8" s="587"/>
      <c r="DL8" s="587"/>
      <c r="DM8" s="587"/>
      <c r="DN8" s="587"/>
      <c r="DO8" s="587"/>
      <c r="DP8" s="588"/>
      <c r="DQ8" s="592">
        <v>312748</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1250</v>
      </c>
      <c r="S9" s="587"/>
      <c r="T9" s="587"/>
      <c r="U9" s="587"/>
      <c r="V9" s="587"/>
      <c r="W9" s="587"/>
      <c r="X9" s="587"/>
      <c r="Y9" s="588"/>
      <c r="Z9" s="639">
        <v>0</v>
      </c>
      <c r="AA9" s="639"/>
      <c r="AB9" s="639"/>
      <c r="AC9" s="639"/>
      <c r="AD9" s="640">
        <v>1250</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88691</v>
      </c>
      <c r="BH9" s="587"/>
      <c r="BI9" s="587"/>
      <c r="BJ9" s="587"/>
      <c r="BK9" s="587"/>
      <c r="BL9" s="587"/>
      <c r="BM9" s="587"/>
      <c r="BN9" s="588"/>
      <c r="BO9" s="639">
        <v>36.4</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192156</v>
      </c>
      <c r="CS9" s="587"/>
      <c r="CT9" s="587"/>
      <c r="CU9" s="587"/>
      <c r="CV9" s="587"/>
      <c r="CW9" s="587"/>
      <c r="CX9" s="587"/>
      <c r="CY9" s="588"/>
      <c r="CZ9" s="639">
        <v>7.8</v>
      </c>
      <c r="DA9" s="639"/>
      <c r="DB9" s="639"/>
      <c r="DC9" s="639"/>
      <c r="DD9" s="592" t="s">
        <v>112</v>
      </c>
      <c r="DE9" s="587"/>
      <c r="DF9" s="587"/>
      <c r="DG9" s="587"/>
      <c r="DH9" s="587"/>
      <c r="DI9" s="587"/>
      <c r="DJ9" s="587"/>
      <c r="DK9" s="587"/>
      <c r="DL9" s="587"/>
      <c r="DM9" s="587"/>
      <c r="DN9" s="587"/>
      <c r="DO9" s="587"/>
      <c r="DP9" s="588"/>
      <c r="DQ9" s="592">
        <v>144714</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26081</v>
      </c>
      <c r="S10" s="587"/>
      <c r="T10" s="587"/>
      <c r="U10" s="587"/>
      <c r="V10" s="587"/>
      <c r="W10" s="587"/>
      <c r="X10" s="587"/>
      <c r="Y10" s="588"/>
      <c r="Z10" s="639">
        <v>1</v>
      </c>
      <c r="AA10" s="639"/>
      <c r="AB10" s="639"/>
      <c r="AC10" s="639"/>
      <c r="AD10" s="640">
        <v>26081</v>
      </c>
      <c r="AE10" s="640"/>
      <c r="AF10" s="640"/>
      <c r="AG10" s="640"/>
      <c r="AH10" s="640"/>
      <c r="AI10" s="640"/>
      <c r="AJ10" s="640"/>
      <c r="AK10" s="640"/>
      <c r="AL10" s="609">
        <v>1.6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5047</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2202</v>
      </c>
      <c r="BH11" s="587"/>
      <c r="BI11" s="587"/>
      <c r="BJ11" s="587"/>
      <c r="BK11" s="587"/>
      <c r="BL11" s="587"/>
      <c r="BM11" s="587"/>
      <c r="BN11" s="588"/>
      <c r="BO11" s="639">
        <v>0.9</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239582</v>
      </c>
      <c r="CS11" s="587"/>
      <c r="CT11" s="587"/>
      <c r="CU11" s="587"/>
      <c r="CV11" s="587"/>
      <c r="CW11" s="587"/>
      <c r="CX11" s="587"/>
      <c r="CY11" s="588"/>
      <c r="CZ11" s="639">
        <v>9.6999999999999993</v>
      </c>
      <c r="DA11" s="639"/>
      <c r="DB11" s="639"/>
      <c r="DC11" s="639"/>
      <c r="DD11" s="592">
        <v>62202</v>
      </c>
      <c r="DE11" s="587"/>
      <c r="DF11" s="587"/>
      <c r="DG11" s="587"/>
      <c r="DH11" s="587"/>
      <c r="DI11" s="587"/>
      <c r="DJ11" s="587"/>
      <c r="DK11" s="587"/>
      <c r="DL11" s="587"/>
      <c r="DM11" s="587"/>
      <c r="DN11" s="587"/>
      <c r="DO11" s="587"/>
      <c r="DP11" s="588"/>
      <c r="DQ11" s="592">
        <v>147744</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115597</v>
      </c>
      <c r="BH12" s="587"/>
      <c r="BI12" s="587"/>
      <c r="BJ12" s="587"/>
      <c r="BK12" s="587"/>
      <c r="BL12" s="587"/>
      <c r="BM12" s="587"/>
      <c r="BN12" s="588"/>
      <c r="BO12" s="639">
        <v>47.4</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167672</v>
      </c>
      <c r="CS12" s="587"/>
      <c r="CT12" s="587"/>
      <c r="CU12" s="587"/>
      <c r="CV12" s="587"/>
      <c r="CW12" s="587"/>
      <c r="CX12" s="587"/>
      <c r="CY12" s="588"/>
      <c r="CZ12" s="639">
        <v>6.8</v>
      </c>
      <c r="DA12" s="639"/>
      <c r="DB12" s="639"/>
      <c r="DC12" s="639"/>
      <c r="DD12" s="592">
        <v>39908</v>
      </c>
      <c r="DE12" s="587"/>
      <c r="DF12" s="587"/>
      <c r="DG12" s="587"/>
      <c r="DH12" s="587"/>
      <c r="DI12" s="587"/>
      <c r="DJ12" s="587"/>
      <c r="DK12" s="587"/>
      <c r="DL12" s="587"/>
      <c r="DM12" s="587"/>
      <c r="DN12" s="587"/>
      <c r="DO12" s="587"/>
      <c r="DP12" s="588"/>
      <c r="DQ12" s="592">
        <v>155140</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12931</v>
      </c>
      <c r="S13" s="587"/>
      <c r="T13" s="587"/>
      <c r="U13" s="587"/>
      <c r="V13" s="587"/>
      <c r="W13" s="587"/>
      <c r="X13" s="587"/>
      <c r="Y13" s="588"/>
      <c r="Z13" s="639">
        <v>0.5</v>
      </c>
      <c r="AA13" s="639"/>
      <c r="AB13" s="639"/>
      <c r="AC13" s="639"/>
      <c r="AD13" s="640">
        <v>12931</v>
      </c>
      <c r="AE13" s="640"/>
      <c r="AF13" s="640"/>
      <c r="AG13" s="640"/>
      <c r="AH13" s="640"/>
      <c r="AI13" s="640"/>
      <c r="AJ13" s="640"/>
      <c r="AK13" s="640"/>
      <c r="AL13" s="609">
        <v>0.8</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115597</v>
      </c>
      <c r="BH13" s="587"/>
      <c r="BI13" s="587"/>
      <c r="BJ13" s="587"/>
      <c r="BK13" s="587"/>
      <c r="BL13" s="587"/>
      <c r="BM13" s="587"/>
      <c r="BN13" s="588"/>
      <c r="BO13" s="639">
        <v>47.4</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352372</v>
      </c>
      <c r="CS13" s="587"/>
      <c r="CT13" s="587"/>
      <c r="CU13" s="587"/>
      <c r="CV13" s="587"/>
      <c r="CW13" s="587"/>
      <c r="CX13" s="587"/>
      <c r="CY13" s="588"/>
      <c r="CZ13" s="639">
        <v>14.3</v>
      </c>
      <c r="DA13" s="639"/>
      <c r="DB13" s="639"/>
      <c r="DC13" s="639"/>
      <c r="DD13" s="592">
        <v>73906</v>
      </c>
      <c r="DE13" s="587"/>
      <c r="DF13" s="587"/>
      <c r="DG13" s="587"/>
      <c r="DH13" s="587"/>
      <c r="DI13" s="587"/>
      <c r="DJ13" s="587"/>
      <c r="DK13" s="587"/>
      <c r="DL13" s="587"/>
      <c r="DM13" s="587"/>
      <c r="DN13" s="587"/>
      <c r="DO13" s="587"/>
      <c r="DP13" s="588"/>
      <c r="DQ13" s="592">
        <v>283682</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9165</v>
      </c>
      <c r="BH14" s="587"/>
      <c r="BI14" s="587"/>
      <c r="BJ14" s="587"/>
      <c r="BK14" s="587"/>
      <c r="BL14" s="587"/>
      <c r="BM14" s="587"/>
      <c r="BN14" s="588"/>
      <c r="BO14" s="639">
        <v>3.8</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86191</v>
      </c>
      <c r="CS14" s="587"/>
      <c r="CT14" s="587"/>
      <c r="CU14" s="587"/>
      <c r="CV14" s="587"/>
      <c r="CW14" s="587"/>
      <c r="CX14" s="587"/>
      <c r="CY14" s="588"/>
      <c r="CZ14" s="639">
        <v>3.5</v>
      </c>
      <c r="DA14" s="639"/>
      <c r="DB14" s="639"/>
      <c r="DC14" s="639"/>
      <c r="DD14" s="592" t="s">
        <v>112</v>
      </c>
      <c r="DE14" s="587"/>
      <c r="DF14" s="587"/>
      <c r="DG14" s="587"/>
      <c r="DH14" s="587"/>
      <c r="DI14" s="587"/>
      <c r="DJ14" s="587"/>
      <c r="DK14" s="587"/>
      <c r="DL14" s="587"/>
      <c r="DM14" s="587"/>
      <c r="DN14" s="587"/>
      <c r="DO14" s="587"/>
      <c r="DP14" s="588"/>
      <c r="DQ14" s="592">
        <v>74286</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759</v>
      </c>
      <c r="S15" s="587"/>
      <c r="T15" s="587"/>
      <c r="U15" s="587"/>
      <c r="V15" s="587"/>
      <c r="W15" s="587"/>
      <c r="X15" s="587"/>
      <c r="Y15" s="588"/>
      <c r="Z15" s="639">
        <v>0</v>
      </c>
      <c r="AA15" s="639"/>
      <c r="AB15" s="639"/>
      <c r="AC15" s="639"/>
      <c r="AD15" s="640">
        <v>759</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17499</v>
      </c>
      <c r="BH15" s="587"/>
      <c r="BI15" s="587"/>
      <c r="BJ15" s="587"/>
      <c r="BK15" s="587"/>
      <c r="BL15" s="587"/>
      <c r="BM15" s="587"/>
      <c r="BN15" s="588"/>
      <c r="BO15" s="639">
        <v>7.2</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174409</v>
      </c>
      <c r="CS15" s="587"/>
      <c r="CT15" s="587"/>
      <c r="CU15" s="587"/>
      <c r="CV15" s="587"/>
      <c r="CW15" s="587"/>
      <c r="CX15" s="587"/>
      <c r="CY15" s="588"/>
      <c r="CZ15" s="639">
        <v>7.1</v>
      </c>
      <c r="DA15" s="639"/>
      <c r="DB15" s="639"/>
      <c r="DC15" s="639"/>
      <c r="DD15" s="592">
        <v>8758</v>
      </c>
      <c r="DE15" s="587"/>
      <c r="DF15" s="587"/>
      <c r="DG15" s="587"/>
      <c r="DH15" s="587"/>
      <c r="DI15" s="587"/>
      <c r="DJ15" s="587"/>
      <c r="DK15" s="587"/>
      <c r="DL15" s="587"/>
      <c r="DM15" s="587"/>
      <c r="DN15" s="587"/>
      <c r="DO15" s="587"/>
      <c r="DP15" s="588"/>
      <c r="DQ15" s="592">
        <v>155042</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1425358</v>
      </c>
      <c r="S16" s="587"/>
      <c r="T16" s="587"/>
      <c r="U16" s="587"/>
      <c r="V16" s="587"/>
      <c r="W16" s="587"/>
      <c r="X16" s="587"/>
      <c r="Y16" s="588"/>
      <c r="Z16" s="639">
        <v>55.6</v>
      </c>
      <c r="AA16" s="639"/>
      <c r="AB16" s="639"/>
      <c r="AC16" s="639"/>
      <c r="AD16" s="640">
        <v>1252915</v>
      </c>
      <c r="AE16" s="640"/>
      <c r="AF16" s="640"/>
      <c r="AG16" s="640"/>
      <c r="AH16" s="640"/>
      <c r="AI16" s="640"/>
      <c r="AJ16" s="640"/>
      <c r="AK16" s="640"/>
      <c r="AL16" s="609">
        <v>79</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13904</v>
      </c>
      <c r="CS16" s="587"/>
      <c r="CT16" s="587"/>
      <c r="CU16" s="587"/>
      <c r="CV16" s="587"/>
      <c r="CW16" s="587"/>
      <c r="CX16" s="587"/>
      <c r="CY16" s="588"/>
      <c r="CZ16" s="639">
        <v>0.6</v>
      </c>
      <c r="DA16" s="639"/>
      <c r="DB16" s="639"/>
      <c r="DC16" s="639"/>
      <c r="DD16" s="592" t="s">
        <v>112</v>
      </c>
      <c r="DE16" s="587"/>
      <c r="DF16" s="587"/>
      <c r="DG16" s="587"/>
      <c r="DH16" s="587"/>
      <c r="DI16" s="587"/>
      <c r="DJ16" s="587"/>
      <c r="DK16" s="587"/>
      <c r="DL16" s="587"/>
      <c r="DM16" s="587"/>
      <c r="DN16" s="587"/>
      <c r="DO16" s="587"/>
      <c r="DP16" s="588"/>
      <c r="DQ16" s="592">
        <v>12617</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1252915</v>
      </c>
      <c r="S17" s="587"/>
      <c r="T17" s="587"/>
      <c r="U17" s="587"/>
      <c r="V17" s="587"/>
      <c r="W17" s="587"/>
      <c r="X17" s="587"/>
      <c r="Y17" s="588"/>
      <c r="Z17" s="639">
        <v>48.9</v>
      </c>
      <c r="AA17" s="639"/>
      <c r="AB17" s="639"/>
      <c r="AC17" s="639"/>
      <c r="AD17" s="640">
        <v>1252915</v>
      </c>
      <c r="AE17" s="640"/>
      <c r="AF17" s="640"/>
      <c r="AG17" s="640"/>
      <c r="AH17" s="640"/>
      <c r="AI17" s="640"/>
      <c r="AJ17" s="640"/>
      <c r="AK17" s="640"/>
      <c r="AL17" s="609">
        <v>79</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259144</v>
      </c>
      <c r="CS17" s="587"/>
      <c r="CT17" s="587"/>
      <c r="CU17" s="587"/>
      <c r="CV17" s="587"/>
      <c r="CW17" s="587"/>
      <c r="CX17" s="587"/>
      <c r="CY17" s="588"/>
      <c r="CZ17" s="639">
        <v>10.5</v>
      </c>
      <c r="DA17" s="639"/>
      <c r="DB17" s="639"/>
      <c r="DC17" s="639"/>
      <c r="DD17" s="592" t="s">
        <v>112</v>
      </c>
      <c r="DE17" s="587"/>
      <c r="DF17" s="587"/>
      <c r="DG17" s="587"/>
      <c r="DH17" s="587"/>
      <c r="DI17" s="587"/>
      <c r="DJ17" s="587"/>
      <c r="DK17" s="587"/>
      <c r="DL17" s="587"/>
      <c r="DM17" s="587"/>
      <c r="DN17" s="587"/>
      <c r="DO17" s="587"/>
      <c r="DP17" s="588"/>
      <c r="DQ17" s="592">
        <v>252186</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172441</v>
      </c>
      <c r="S18" s="587"/>
      <c r="T18" s="587"/>
      <c r="U18" s="587"/>
      <c r="V18" s="587"/>
      <c r="W18" s="587"/>
      <c r="X18" s="587"/>
      <c r="Y18" s="588"/>
      <c r="Z18" s="639">
        <v>6.7</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470</v>
      </c>
      <c r="BH19" s="587"/>
      <c r="BI19" s="587"/>
      <c r="BJ19" s="587"/>
      <c r="BK19" s="587"/>
      <c r="BL19" s="587"/>
      <c r="BM19" s="587"/>
      <c r="BN19" s="588"/>
      <c r="BO19" s="639">
        <v>0.2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1757695</v>
      </c>
      <c r="S20" s="587"/>
      <c r="T20" s="587"/>
      <c r="U20" s="587"/>
      <c r="V20" s="587"/>
      <c r="W20" s="587"/>
      <c r="X20" s="587"/>
      <c r="Y20" s="588"/>
      <c r="Z20" s="639">
        <v>68.599999999999994</v>
      </c>
      <c r="AA20" s="639"/>
      <c r="AB20" s="639"/>
      <c r="AC20" s="639"/>
      <c r="AD20" s="640">
        <v>1585252</v>
      </c>
      <c r="AE20" s="640"/>
      <c r="AF20" s="640"/>
      <c r="AG20" s="640"/>
      <c r="AH20" s="640"/>
      <c r="AI20" s="640"/>
      <c r="AJ20" s="640"/>
      <c r="AK20" s="640"/>
      <c r="AL20" s="609">
        <v>100</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470</v>
      </c>
      <c r="BH20" s="587"/>
      <c r="BI20" s="587"/>
      <c r="BJ20" s="587"/>
      <c r="BK20" s="587"/>
      <c r="BL20" s="587"/>
      <c r="BM20" s="587"/>
      <c r="BN20" s="588"/>
      <c r="BO20" s="639">
        <v>0.2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2459662</v>
      </c>
      <c r="CS20" s="587"/>
      <c r="CT20" s="587"/>
      <c r="CU20" s="587"/>
      <c r="CV20" s="587"/>
      <c r="CW20" s="587"/>
      <c r="CX20" s="587"/>
      <c r="CY20" s="588"/>
      <c r="CZ20" s="639">
        <v>100</v>
      </c>
      <c r="DA20" s="639"/>
      <c r="DB20" s="639"/>
      <c r="DC20" s="639"/>
      <c r="DD20" s="592">
        <v>192845</v>
      </c>
      <c r="DE20" s="587"/>
      <c r="DF20" s="587"/>
      <c r="DG20" s="587"/>
      <c r="DH20" s="587"/>
      <c r="DI20" s="587"/>
      <c r="DJ20" s="587"/>
      <c r="DK20" s="587"/>
      <c r="DL20" s="587"/>
      <c r="DM20" s="587"/>
      <c r="DN20" s="587"/>
      <c r="DO20" s="587"/>
      <c r="DP20" s="588"/>
      <c r="DQ20" s="592">
        <v>2011411</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580</v>
      </c>
      <c r="S21" s="587"/>
      <c r="T21" s="587"/>
      <c r="U21" s="587"/>
      <c r="V21" s="587"/>
      <c r="W21" s="587"/>
      <c r="X21" s="587"/>
      <c r="Y21" s="588"/>
      <c r="Z21" s="639">
        <v>0</v>
      </c>
      <c r="AA21" s="639"/>
      <c r="AB21" s="639"/>
      <c r="AC21" s="639"/>
      <c r="AD21" s="640">
        <v>580</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470</v>
      </c>
      <c r="BH21" s="587"/>
      <c r="BI21" s="587"/>
      <c r="BJ21" s="587"/>
      <c r="BK21" s="587"/>
      <c r="BL21" s="587"/>
      <c r="BM21" s="587"/>
      <c r="BN21" s="588"/>
      <c r="BO21" s="639">
        <v>0.2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14589</v>
      </c>
      <c r="S22" s="587"/>
      <c r="T22" s="587"/>
      <c r="U22" s="587"/>
      <c r="V22" s="587"/>
      <c r="W22" s="587"/>
      <c r="X22" s="587"/>
      <c r="Y22" s="588"/>
      <c r="Z22" s="639">
        <v>0.6</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31707</v>
      </c>
      <c r="S23" s="587"/>
      <c r="T23" s="587"/>
      <c r="U23" s="587"/>
      <c r="V23" s="587"/>
      <c r="W23" s="587"/>
      <c r="X23" s="587"/>
      <c r="Y23" s="588"/>
      <c r="Z23" s="639">
        <v>1.2</v>
      </c>
      <c r="AA23" s="639"/>
      <c r="AB23" s="639"/>
      <c r="AC23" s="639"/>
      <c r="AD23" s="640" t="s">
        <v>112</v>
      </c>
      <c r="AE23" s="640"/>
      <c r="AF23" s="640"/>
      <c r="AG23" s="640"/>
      <c r="AH23" s="640"/>
      <c r="AI23" s="640"/>
      <c r="AJ23" s="640"/>
      <c r="AK23" s="640"/>
      <c r="AL23" s="609" t="s">
        <v>112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4880</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807216</v>
      </c>
      <c r="CS24" s="637"/>
      <c r="CT24" s="637"/>
      <c r="CU24" s="637"/>
      <c r="CV24" s="637"/>
      <c r="CW24" s="637"/>
      <c r="CX24" s="637"/>
      <c r="CY24" s="684"/>
      <c r="CZ24" s="688">
        <v>32.799999999999997</v>
      </c>
      <c r="DA24" s="689"/>
      <c r="DB24" s="689"/>
      <c r="DC24" s="690"/>
      <c r="DD24" s="683">
        <v>675299</v>
      </c>
      <c r="DE24" s="637"/>
      <c r="DF24" s="637"/>
      <c r="DG24" s="637"/>
      <c r="DH24" s="637"/>
      <c r="DI24" s="637"/>
      <c r="DJ24" s="637"/>
      <c r="DK24" s="684"/>
      <c r="DL24" s="683">
        <v>673623</v>
      </c>
      <c r="DM24" s="637"/>
      <c r="DN24" s="637"/>
      <c r="DO24" s="637"/>
      <c r="DP24" s="637"/>
      <c r="DQ24" s="637"/>
      <c r="DR24" s="637"/>
      <c r="DS24" s="637"/>
      <c r="DT24" s="637"/>
      <c r="DU24" s="637"/>
      <c r="DV24" s="684"/>
      <c r="DW24" s="685">
        <v>40.200000000000003</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98131</v>
      </c>
      <c r="S25" s="587"/>
      <c r="T25" s="587"/>
      <c r="U25" s="587"/>
      <c r="V25" s="587"/>
      <c r="W25" s="587"/>
      <c r="X25" s="587"/>
      <c r="Y25" s="588"/>
      <c r="Z25" s="639">
        <v>3.8</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404108</v>
      </c>
      <c r="CS25" s="605"/>
      <c r="CT25" s="605"/>
      <c r="CU25" s="605"/>
      <c r="CV25" s="605"/>
      <c r="CW25" s="605"/>
      <c r="CX25" s="605"/>
      <c r="CY25" s="606"/>
      <c r="CZ25" s="589">
        <v>16.399999999999999</v>
      </c>
      <c r="DA25" s="607"/>
      <c r="DB25" s="607"/>
      <c r="DC25" s="608"/>
      <c r="DD25" s="592">
        <v>371003</v>
      </c>
      <c r="DE25" s="605"/>
      <c r="DF25" s="605"/>
      <c r="DG25" s="605"/>
      <c r="DH25" s="605"/>
      <c r="DI25" s="605"/>
      <c r="DJ25" s="605"/>
      <c r="DK25" s="606"/>
      <c r="DL25" s="592">
        <v>369902</v>
      </c>
      <c r="DM25" s="605"/>
      <c r="DN25" s="605"/>
      <c r="DO25" s="605"/>
      <c r="DP25" s="605"/>
      <c r="DQ25" s="605"/>
      <c r="DR25" s="605"/>
      <c r="DS25" s="605"/>
      <c r="DT25" s="605"/>
      <c r="DU25" s="605"/>
      <c r="DV25" s="606"/>
      <c r="DW25" s="609">
        <v>22.1</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227141</v>
      </c>
      <c r="CS26" s="587"/>
      <c r="CT26" s="587"/>
      <c r="CU26" s="587"/>
      <c r="CV26" s="587"/>
      <c r="CW26" s="587"/>
      <c r="CX26" s="587"/>
      <c r="CY26" s="588"/>
      <c r="CZ26" s="589">
        <v>9.1999999999999993</v>
      </c>
      <c r="DA26" s="607"/>
      <c r="DB26" s="607"/>
      <c r="DC26" s="608"/>
      <c r="DD26" s="592">
        <v>197527</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146978</v>
      </c>
      <c r="S27" s="587"/>
      <c r="T27" s="587"/>
      <c r="U27" s="587"/>
      <c r="V27" s="587"/>
      <c r="W27" s="587"/>
      <c r="X27" s="587"/>
      <c r="Y27" s="588"/>
      <c r="Z27" s="639">
        <v>5.7</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243639</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143964</v>
      </c>
      <c r="CS27" s="605"/>
      <c r="CT27" s="605"/>
      <c r="CU27" s="605"/>
      <c r="CV27" s="605"/>
      <c r="CW27" s="605"/>
      <c r="CX27" s="605"/>
      <c r="CY27" s="606"/>
      <c r="CZ27" s="589">
        <v>5.9</v>
      </c>
      <c r="DA27" s="607"/>
      <c r="DB27" s="607"/>
      <c r="DC27" s="608"/>
      <c r="DD27" s="592">
        <v>52110</v>
      </c>
      <c r="DE27" s="605"/>
      <c r="DF27" s="605"/>
      <c r="DG27" s="605"/>
      <c r="DH27" s="605"/>
      <c r="DI27" s="605"/>
      <c r="DJ27" s="605"/>
      <c r="DK27" s="606"/>
      <c r="DL27" s="592">
        <v>51535</v>
      </c>
      <c r="DM27" s="605"/>
      <c r="DN27" s="605"/>
      <c r="DO27" s="605"/>
      <c r="DP27" s="605"/>
      <c r="DQ27" s="605"/>
      <c r="DR27" s="605"/>
      <c r="DS27" s="605"/>
      <c r="DT27" s="605"/>
      <c r="DU27" s="605"/>
      <c r="DV27" s="606"/>
      <c r="DW27" s="609">
        <v>3.1</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21672</v>
      </c>
      <c r="S28" s="587"/>
      <c r="T28" s="587"/>
      <c r="U28" s="587"/>
      <c r="V28" s="587"/>
      <c r="W28" s="587"/>
      <c r="X28" s="587"/>
      <c r="Y28" s="588"/>
      <c r="Z28" s="639">
        <v>0.8</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259144</v>
      </c>
      <c r="CS28" s="587"/>
      <c r="CT28" s="587"/>
      <c r="CU28" s="587"/>
      <c r="CV28" s="587"/>
      <c r="CW28" s="587"/>
      <c r="CX28" s="587"/>
      <c r="CY28" s="588"/>
      <c r="CZ28" s="589">
        <v>10.5</v>
      </c>
      <c r="DA28" s="607"/>
      <c r="DB28" s="607"/>
      <c r="DC28" s="608"/>
      <c r="DD28" s="592">
        <v>252186</v>
      </c>
      <c r="DE28" s="587"/>
      <c r="DF28" s="587"/>
      <c r="DG28" s="587"/>
      <c r="DH28" s="587"/>
      <c r="DI28" s="587"/>
      <c r="DJ28" s="587"/>
      <c r="DK28" s="588"/>
      <c r="DL28" s="592">
        <v>252186</v>
      </c>
      <c r="DM28" s="587"/>
      <c r="DN28" s="587"/>
      <c r="DO28" s="587"/>
      <c r="DP28" s="587"/>
      <c r="DQ28" s="587"/>
      <c r="DR28" s="587"/>
      <c r="DS28" s="587"/>
      <c r="DT28" s="587"/>
      <c r="DU28" s="587"/>
      <c r="DV28" s="588"/>
      <c r="DW28" s="609">
        <v>15.1</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38674</v>
      </c>
      <c r="S29" s="587"/>
      <c r="T29" s="587"/>
      <c r="U29" s="587"/>
      <c r="V29" s="587"/>
      <c r="W29" s="587"/>
      <c r="X29" s="587"/>
      <c r="Y29" s="588"/>
      <c r="Z29" s="639">
        <v>1.5</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259144</v>
      </c>
      <c r="CS29" s="605"/>
      <c r="CT29" s="605"/>
      <c r="CU29" s="605"/>
      <c r="CV29" s="605"/>
      <c r="CW29" s="605"/>
      <c r="CX29" s="605"/>
      <c r="CY29" s="606"/>
      <c r="CZ29" s="589">
        <v>10.5</v>
      </c>
      <c r="DA29" s="607"/>
      <c r="DB29" s="607"/>
      <c r="DC29" s="608"/>
      <c r="DD29" s="592">
        <v>252186</v>
      </c>
      <c r="DE29" s="605"/>
      <c r="DF29" s="605"/>
      <c r="DG29" s="605"/>
      <c r="DH29" s="605"/>
      <c r="DI29" s="605"/>
      <c r="DJ29" s="605"/>
      <c r="DK29" s="606"/>
      <c r="DL29" s="592">
        <v>252186</v>
      </c>
      <c r="DM29" s="605"/>
      <c r="DN29" s="605"/>
      <c r="DO29" s="605"/>
      <c r="DP29" s="605"/>
      <c r="DQ29" s="605"/>
      <c r="DR29" s="605"/>
      <c r="DS29" s="605"/>
      <c r="DT29" s="605"/>
      <c r="DU29" s="605"/>
      <c r="DV29" s="606"/>
      <c r="DW29" s="609">
        <v>15.1</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180655</v>
      </c>
      <c r="S30" s="587"/>
      <c r="T30" s="587"/>
      <c r="U30" s="587"/>
      <c r="V30" s="587"/>
      <c r="W30" s="587"/>
      <c r="X30" s="587"/>
      <c r="Y30" s="588"/>
      <c r="Z30" s="639">
        <v>7</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99.4</v>
      </c>
      <c r="BH30" s="653"/>
      <c r="BI30" s="653"/>
      <c r="BJ30" s="653"/>
      <c r="BK30" s="653"/>
      <c r="BL30" s="653"/>
      <c r="BM30" s="654">
        <v>97.7</v>
      </c>
      <c r="BN30" s="653"/>
      <c r="BO30" s="653"/>
      <c r="BP30" s="653"/>
      <c r="BQ30" s="655"/>
      <c r="BR30" s="652">
        <v>99</v>
      </c>
      <c r="BS30" s="653"/>
      <c r="BT30" s="653"/>
      <c r="BU30" s="653"/>
      <c r="BV30" s="653"/>
      <c r="BW30" s="653"/>
      <c r="BX30" s="654">
        <v>97</v>
      </c>
      <c r="BY30" s="653"/>
      <c r="BZ30" s="653"/>
      <c r="CA30" s="653"/>
      <c r="CB30" s="655"/>
      <c r="CD30" s="658"/>
      <c r="CE30" s="659"/>
      <c r="CF30" s="623" t="s">
        <v>292</v>
      </c>
      <c r="CG30" s="620"/>
      <c r="CH30" s="620"/>
      <c r="CI30" s="620"/>
      <c r="CJ30" s="620"/>
      <c r="CK30" s="620"/>
      <c r="CL30" s="620"/>
      <c r="CM30" s="620"/>
      <c r="CN30" s="620"/>
      <c r="CO30" s="620"/>
      <c r="CP30" s="620"/>
      <c r="CQ30" s="621"/>
      <c r="CR30" s="586">
        <v>237129</v>
      </c>
      <c r="CS30" s="587"/>
      <c r="CT30" s="587"/>
      <c r="CU30" s="587"/>
      <c r="CV30" s="587"/>
      <c r="CW30" s="587"/>
      <c r="CX30" s="587"/>
      <c r="CY30" s="588"/>
      <c r="CZ30" s="589">
        <v>9.6</v>
      </c>
      <c r="DA30" s="607"/>
      <c r="DB30" s="607"/>
      <c r="DC30" s="608"/>
      <c r="DD30" s="592">
        <v>230968</v>
      </c>
      <c r="DE30" s="587"/>
      <c r="DF30" s="587"/>
      <c r="DG30" s="587"/>
      <c r="DH30" s="587"/>
      <c r="DI30" s="587"/>
      <c r="DJ30" s="587"/>
      <c r="DK30" s="588"/>
      <c r="DL30" s="592">
        <v>230968</v>
      </c>
      <c r="DM30" s="587"/>
      <c r="DN30" s="587"/>
      <c r="DO30" s="587"/>
      <c r="DP30" s="587"/>
      <c r="DQ30" s="587"/>
      <c r="DR30" s="587"/>
      <c r="DS30" s="587"/>
      <c r="DT30" s="587"/>
      <c r="DU30" s="587"/>
      <c r="DV30" s="588"/>
      <c r="DW30" s="609">
        <v>13.8</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90678</v>
      </c>
      <c r="S31" s="587"/>
      <c r="T31" s="587"/>
      <c r="U31" s="587"/>
      <c r="V31" s="587"/>
      <c r="W31" s="587"/>
      <c r="X31" s="587"/>
      <c r="Y31" s="588"/>
      <c r="Z31" s="639">
        <v>3.5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99.6</v>
      </c>
      <c r="BH31" s="605"/>
      <c r="BI31" s="605"/>
      <c r="BJ31" s="605"/>
      <c r="BK31" s="605"/>
      <c r="BL31" s="605"/>
      <c r="BM31" s="641">
        <v>98.1</v>
      </c>
      <c r="BN31" s="651"/>
      <c r="BO31" s="651"/>
      <c r="BP31" s="651"/>
      <c r="BQ31" s="615"/>
      <c r="BR31" s="650">
        <v>98.9</v>
      </c>
      <c r="BS31" s="605"/>
      <c r="BT31" s="605"/>
      <c r="BU31" s="605"/>
      <c r="BV31" s="605"/>
      <c r="BW31" s="605"/>
      <c r="BX31" s="641">
        <v>96.6</v>
      </c>
      <c r="BY31" s="651"/>
      <c r="BZ31" s="651"/>
      <c r="CA31" s="651"/>
      <c r="CB31" s="615"/>
      <c r="CD31" s="658"/>
      <c r="CE31" s="659"/>
      <c r="CF31" s="623" t="s">
        <v>296</v>
      </c>
      <c r="CG31" s="620"/>
      <c r="CH31" s="620"/>
      <c r="CI31" s="620"/>
      <c r="CJ31" s="620"/>
      <c r="CK31" s="620"/>
      <c r="CL31" s="620"/>
      <c r="CM31" s="620"/>
      <c r="CN31" s="620"/>
      <c r="CO31" s="620"/>
      <c r="CP31" s="620"/>
      <c r="CQ31" s="621"/>
      <c r="CR31" s="586">
        <v>22015</v>
      </c>
      <c r="CS31" s="605"/>
      <c r="CT31" s="605"/>
      <c r="CU31" s="605"/>
      <c r="CV31" s="605"/>
      <c r="CW31" s="605"/>
      <c r="CX31" s="605"/>
      <c r="CY31" s="606"/>
      <c r="CZ31" s="589">
        <v>0.9</v>
      </c>
      <c r="DA31" s="607"/>
      <c r="DB31" s="607"/>
      <c r="DC31" s="608"/>
      <c r="DD31" s="592">
        <v>21218</v>
      </c>
      <c r="DE31" s="605"/>
      <c r="DF31" s="605"/>
      <c r="DG31" s="605"/>
      <c r="DH31" s="605"/>
      <c r="DI31" s="605"/>
      <c r="DJ31" s="605"/>
      <c r="DK31" s="606"/>
      <c r="DL31" s="592">
        <v>21218</v>
      </c>
      <c r="DM31" s="605"/>
      <c r="DN31" s="605"/>
      <c r="DO31" s="605"/>
      <c r="DP31" s="605"/>
      <c r="DQ31" s="605"/>
      <c r="DR31" s="605"/>
      <c r="DS31" s="605"/>
      <c r="DT31" s="605"/>
      <c r="DU31" s="605"/>
      <c r="DV31" s="606"/>
      <c r="DW31" s="609">
        <v>1.3</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44410</v>
      </c>
      <c r="S32" s="587"/>
      <c r="T32" s="587"/>
      <c r="U32" s="587"/>
      <c r="V32" s="587"/>
      <c r="W32" s="587"/>
      <c r="X32" s="587"/>
      <c r="Y32" s="588"/>
      <c r="Z32" s="639">
        <v>1.7</v>
      </c>
      <c r="AA32" s="639"/>
      <c r="AB32" s="639"/>
      <c r="AC32" s="639"/>
      <c r="AD32" s="640">
        <v>93</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99.2</v>
      </c>
      <c r="BH32" s="571"/>
      <c r="BI32" s="571"/>
      <c r="BJ32" s="571"/>
      <c r="BK32" s="571"/>
      <c r="BL32" s="571"/>
      <c r="BM32" s="634">
        <v>96.9</v>
      </c>
      <c r="BN32" s="571"/>
      <c r="BO32" s="571"/>
      <c r="BP32" s="571"/>
      <c r="BQ32" s="628"/>
      <c r="BR32" s="649">
        <v>98.9</v>
      </c>
      <c r="BS32" s="571"/>
      <c r="BT32" s="571"/>
      <c r="BU32" s="571"/>
      <c r="BV32" s="571"/>
      <c r="BW32" s="571"/>
      <c r="BX32" s="634">
        <v>96.8</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132000</v>
      </c>
      <c r="S33" s="587"/>
      <c r="T33" s="587"/>
      <c r="U33" s="587"/>
      <c r="V33" s="587"/>
      <c r="W33" s="587"/>
      <c r="X33" s="587"/>
      <c r="Y33" s="588"/>
      <c r="Z33" s="639">
        <v>5.2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1445697</v>
      </c>
      <c r="CS33" s="605"/>
      <c r="CT33" s="605"/>
      <c r="CU33" s="605"/>
      <c r="CV33" s="605"/>
      <c r="CW33" s="605"/>
      <c r="CX33" s="605"/>
      <c r="CY33" s="606"/>
      <c r="CZ33" s="589">
        <v>58.8</v>
      </c>
      <c r="DA33" s="607"/>
      <c r="DB33" s="607"/>
      <c r="DC33" s="608"/>
      <c r="DD33" s="592">
        <v>1184444</v>
      </c>
      <c r="DE33" s="605"/>
      <c r="DF33" s="605"/>
      <c r="DG33" s="605"/>
      <c r="DH33" s="605"/>
      <c r="DI33" s="605"/>
      <c r="DJ33" s="605"/>
      <c r="DK33" s="606"/>
      <c r="DL33" s="592">
        <v>688489</v>
      </c>
      <c r="DM33" s="605"/>
      <c r="DN33" s="605"/>
      <c r="DO33" s="605"/>
      <c r="DP33" s="605"/>
      <c r="DQ33" s="605"/>
      <c r="DR33" s="605"/>
      <c r="DS33" s="605"/>
      <c r="DT33" s="605"/>
      <c r="DU33" s="605"/>
      <c r="DV33" s="606"/>
      <c r="DW33" s="609">
        <v>41.1</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404143</v>
      </c>
      <c r="CS34" s="587"/>
      <c r="CT34" s="587"/>
      <c r="CU34" s="587"/>
      <c r="CV34" s="587"/>
      <c r="CW34" s="587"/>
      <c r="CX34" s="587"/>
      <c r="CY34" s="588"/>
      <c r="CZ34" s="589">
        <v>16.399999999999999</v>
      </c>
      <c r="DA34" s="607"/>
      <c r="DB34" s="607"/>
      <c r="DC34" s="608"/>
      <c r="DD34" s="592">
        <v>308711</v>
      </c>
      <c r="DE34" s="587"/>
      <c r="DF34" s="587"/>
      <c r="DG34" s="587"/>
      <c r="DH34" s="587"/>
      <c r="DI34" s="587"/>
      <c r="DJ34" s="587"/>
      <c r="DK34" s="588"/>
      <c r="DL34" s="592">
        <v>219773</v>
      </c>
      <c r="DM34" s="587"/>
      <c r="DN34" s="587"/>
      <c r="DO34" s="587"/>
      <c r="DP34" s="587"/>
      <c r="DQ34" s="587"/>
      <c r="DR34" s="587"/>
      <c r="DS34" s="587"/>
      <c r="DT34" s="587"/>
      <c r="DU34" s="587"/>
      <c r="DV34" s="588"/>
      <c r="DW34" s="609">
        <v>13.1</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88700</v>
      </c>
      <c r="S35" s="587"/>
      <c r="T35" s="587"/>
      <c r="U35" s="587"/>
      <c r="V35" s="587"/>
      <c r="W35" s="587"/>
      <c r="X35" s="587"/>
      <c r="Y35" s="588"/>
      <c r="Z35" s="639">
        <v>3.5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409770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43077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23386</v>
      </c>
      <c r="CS35" s="605"/>
      <c r="CT35" s="605"/>
      <c r="CU35" s="605"/>
      <c r="CV35" s="605"/>
      <c r="CW35" s="605"/>
      <c r="CX35" s="605"/>
      <c r="CY35" s="606"/>
      <c r="CZ35" s="589">
        <v>1</v>
      </c>
      <c r="DA35" s="607"/>
      <c r="DB35" s="607"/>
      <c r="DC35" s="608"/>
      <c r="DD35" s="592">
        <v>19230</v>
      </c>
      <c r="DE35" s="605"/>
      <c r="DF35" s="605"/>
      <c r="DG35" s="605"/>
      <c r="DH35" s="605"/>
      <c r="DI35" s="605"/>
      <c r="DJ35" s="605"/>
      <c r="DK35" s="606"/>
      <c r="DL35" s="592">
        <v>19230</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2562649</v>
      </c>
      <c r="S36" s="627"/>
      <c r="T36" s="627"/>
      <c r="U36" s="627"/>
      <c r="V36" s="627"/>
      <c r="W36" s="627"/>
      <c r="X36" s="627"/>
      <c r="Y36" s="630"/>
      <c r="Z36" s="631">
        <v>100</v>
      </c>
      <c r="AA36" s="631"/>
      <c r="AB36" s="631"/>
      <c r="AC36" s="631"/>
      <c r="AD36" s="632">
        <v>1585925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111870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37077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274714</v>
      </c>
      <c r="CS36" s="587"/>
      <c r="CT36" s="587"/>
      <c r="CU36" s="587"/>
      <c r="CV36" s="587"/>
      <c r="CW36" s="587"/>
      <c r="CX36" s="587"/>
      <c r="CY36" s="588"/>
      <c r="CZ36" s="589">
        <v>11.2</v>
      </c>
      <c r="DA36" s="607"/>
      <c r="DB36" s="607"/>
      <c r="DC36" s="608"/>
      <c r="DD36" s="592">
        <v>230334</v>
      </c>
      <c r="DE36" s="587"/>
      <c r="DF36" s="587"/>
      <c r="DG36" s="587"/>
      <c r="DH36" s="587"/>
      <c r="DI36" s="587"/>
      <c r="DJ36" s="587"/>
      <c r="DK36" s="588"/>
      <c r="DL36" s="592">
        <v>188577</v>
      </c>
      <c r="DM36" s="587"/>
      <c r="DN36" s="587"/>
      <c r="DO36" s="587"/>
      <c r="DP36" s="587"/>
      <c r="DQ36" s="587"/>
      <c r="DR36" s="587"/>
      <c r="DS36" s="587"/>
      <c r="DT36" s="587"/>
      <c r="DU36" s="587"/>
      <c r="DV36" s="588"/>
      <c r="DW36" s="609">
        <v>11.3</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81882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441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135461</v>
      </c>
      <c r="CS37" s="605"/>
      <c r="CT37" s="605"/>
      <c r="CU37" s="605"/>
      <c r="CV37" s="605"/>
      <c r="CW37" s="605"/>
      <c r="CX37" s="605"/>
      <c r="CY37" s="606"/>
      <c r="CZ37" s="589">
        <v>5.5</v>
      </c>
      <c r="DA37" s="607"/>
      <c r="DB37" s="607"/>
      <c r="DC37" s="608"/>
      <c r="DD37" s="592">
        <v>135461</v>
      </c>
      <c r="DE37" s="605"/>
      <c r="DF37" s="605"/>
      <c r="DG37" s="605"/>
      <c r="DH37" s="605"/>
      <c r="DI37" s="605"/>
      <c r="DJ37" s="605"/>
      <c r="DK37" s="606"/>
      <c r="DL37" s="592">
        <v>122679</v>
      </c>
      <c r="DM37" s="605"/>
      <c r="DN37" s="605"/>
      <c r="DO37" s="605"/>
      <c r="DP37" s="605"/>
      <c r="DQ37" s="605"/>
      <c r="DR37" s="605"/>
      <c r="DS37" s="605"/>
      <c r="DT37" s="605"/>
      <c r="DU37" s="605"/>
      <c r="DV37" s="606"/>
      <c r="DW37" s="609">
        <v>7.3</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29500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751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409770</v>
      </c>
      <c r="CS38" s="587"/>
      <c r="CT38" s="587"/>
      <c r="CU38" s="587"/>
      <c r="CV38" s="587"/>
      <c r="CW38" s="587"/>
      <c r="CX38" s="587"/>
      <c r="CY38" s="588"/>
      <c r="CZ38" s="589">
        <v>16.7</v>
      </c>
      <c r="DA38" s="607"/>
      <c r="DB38" s="607"/>
      <c r="DC38" s="608"/>
      <c r="DD38" s="592">
        <v>293700</v>
      </c>
      <c r="DE38" s="587"/>
      <c r="DF38" s="587"/>
      <c r="DG38" s="587"/>
      <c r="DH38" s="587"/>
      <c r="DI38" s="587"/>
      <c r="DJ38" s="587"/>
      <c r="DK38" s="588"/>
      <c r="DL38" s="592">
        <v>260909</v>
      </c>
      <c r="DM38" s="587"/>
      <c r="DN38" s="587"/>
      <c r="DO38" s="587"/>
      <c r="DP38" s="587"/>
      <c r="DQ38" s="587"/>
      <c r="DR38" s="587"/>
      <c r="DS38" s="587"/>
      <c r="DT38" s="587"/>
      <c r="DU38" s="587"/>
      <c r="DV38" s="588"/>
      <c r="DW38" s="609">
        <v>15.6</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127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317844</v>
      </c>
      <c r="CS39" s="605"/>
      <c r="CT39" s="605"/>
      <c r="CU39" s="605"/>
      <c r="CV39" s="605"/>
      <c r="CW39" s="605"/>
      <c r="CX39" s="605"/>
      <c r="CY39" s="606"/>
      <c r="CZ39" s="589">
        <v>12.9</v>
      </c>
      <c r="DA39" s="607"/>
      <c r="DB39" s="607"/>
      <c r="DC39" s="608"/>
      <c r="DD39" s="592">
        <v>316629</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41527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15840</v>
      </c>
      <c r="CS40" s="587"/>
      <c r="CT40" s="587"/>
      <c r="CU40" s="587"/>
      <c r="CV40" s="587"/>
      <c r="CW40" s="587"/>
      <c r="CX40" s="587"/>
      <c r="CY40" s="588"/>
      <c r="CZ40" s="589">
        <v>0.6</v>
      </c>
      <c r="DA40" s="607"/>
      <c r="DB40" s="607"/>
      <c r="DC40" s="608"/>
      <c r="DD40" s="592">
        <v>15840</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144864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206749</v>
      </c>
      <c r="CS42" s="587"/>
      <c r="CT42" s="587"/>
      <c r="CU42" s="587"/>
      <c r="CV42" s="587"/>
      <c r="CW42" s="587"/>
      <c r="CX42" s="587"/>
      <c r="CY42" s="588"/>
      <c r="CZ42" s="589">
        <v>8.4</v>
      </c>
      <c r="DA42" s="590"/>
      <c r="DB42" s="590"/>
      <c r="DC42" s="591"/>
      <c r="DD42" s="592">
        <v>151668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4514</v>
      </c>
      <c r="CS43" s="605"/>
      <c r="CT43" s="605"/>
      <c r="CU43" s="605"/>
      <c r="CV43" s="605"/>
      <c r="CW43" s="605"/>
      <c r="CX43" s="605"/>
      <c r="CY43" s="606"/>
      <c r="CZ43" s="589">
        <v>0.2</v>
      </c>
      <c r="DA43" s="607"/>
      <c r="DB43" s="607"/>
      <c r="DC43" s="608"/>
      <c r="DD43" s="592">
        <v>4514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192845</v>
      </c>
      <c r="CS44" s="587"/>
      <c r="CT44" s="587"/>
      <c r="CU44" s="587"/>
      <c r="CV44" s="587"/>
      <c r="CW44" s="587"/>
      <c r="CX44" s="587"/>
      <c r="CY44" s="588"/>
      <c r="CZ44" s="589">
        <v>7.8</v>
      </c>
      <c r="DA44" s="590"/>
      <c r="DB44" s="590"/>
      <c r="DC44" s="591"/>
      <c r="DD44" s="592">
        <v>139051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44258</v>
      </c>
      <c r="CS45" s="605"/>
      <c r="CT45" s="605"/>
      <c r="CU45" s="605"/>
      <c r="CV45" s="605"/>
      <c r="CW45" s="605"/>
      <c r="CX45" s="605"/>
      <c r="CY45" s="606"/>
      <c r="CZ45" s="589">
        <v>1.8</v>
      </c>
      <c r="DA45" s="607"/>
      <c r="DB45" s="607"/>
      <c r="DC45" s="608"/>
      <c r="DD45" s="592">
        <v>9465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129932</v>
      </c>
      <c r="CS46" s="587"/>
      <c r="CT46" s="587"/>
      <c r="CU46" s="587"/>
      <c r="CV46" s="587"/>
      <c r="CW46" s="587"/>
      <c r="CX46" s="587"/>
      <c r="CY46" s="588"/>
      <c r="CZ46" s="589">
        <v>5.3</v>
      </c>
      <c r="DA46" s="590"/>
      <c r="DB46" s="590"/>
      <c r="DC46" s="591"/>
      <c r="DD46" s="592">
        <v>119331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13904</v>
      </c>
      <c r="CS47" s="605"/>
      <c r="CT47" s="605"/>
      <c r="CU47" s="605"/>
      <c r="CV47" s="605"/>
      <c r="CW47" s="605"/>
      <c r="CX47" s="605"/>
      <c r="CY47" s="606"/>
      <c r="CZ47" s="589">
        <v>0.6</v>
      </c>
      <c r="DA47" s="607"/>
      <c r="DB47" s="607"/>
      <c r="DC47" s="608"/>
      <c r="DD47" s="592">
        <v>12617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2459662</v>
      </c>
      <c r="CS49" s="571"/>
      <c r="CT49" s="571"/>
      <c r="CU49" s="571"/>
      <c r="CV49" s="571"/>
      <c r="CW49" s="571"/>
      <c r="CX49" s="571"/>
      <c r="CY49" s="572"/>
      <c r="CZ49" s="573">
        <v>100</v>
      </c>
      <c r="DA49" s="574"/>
      <c r="DB49" s="574"/>
      <c r="DC49" s="575"/>
      <c r="DD49" s="576">
        <v>2011411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DV102" sqref="DV102:DZ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2563</v>
      </c>
      <c r="R7" s="1099"/>
      <c r="S7" s="1099"/>
      <c r="T7" s="1099"/>
      <c r="U7" s="1099"/>
      <c r="V7" s="1099">
        <v>2460</v>
      </c>
      <c r="W7" s="1099"/>
      <c r="X7" s="1099"/>
      <c r="Y7" s="1099"/>
      <c r="Z7" s="1099"/>
      <c r="AA7" s="1099">
        <v>103</v>
      </c>
      <c r="AB7" s="1099"/>
      <c r="AC7" s="1099"/>
      <c r="AD7" s="1099"/>
      <c r="AE7" s="1100"/>
      <c r="AF7" s="1101">
        <v>90</v>
      </c>
      <c r="AG7" s="1102"/>
      <c r="AH7" s="1102"/>
      <c r="AI7" s="1102"/>
      <c r="AJ7" s="1103"/>
      <c r="AK7" s="1085">
        <v>181</v>
      </c>
      <c r="AL7" s="1086"/>
      <c r="AM7" s="1086"/>
      <c r="AN7" s="1086"/>
      <c r="AO7" s="1086"/>
      <c r="AP7" s="1086">
        <v>2084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535</v>
      </c>
      <c r="BT7" s="1090"/>
      <c r="BU7" s="1090"/>
      <c r="BV7" s="1090"/>
      <c r="BW7" s="1090"/>
      <c r="BX7" s="1090"/>
      <c r="BY7" s="1090"/>
      <c r="BZ7" s="1090"/>
      <c r="CA7" s="1090"/>
      <c r="CB7" s="1090"/>
      <c r="CC7" s="1090"/>
      <c r="CD7" s="1090"/>
      <c r="CE7" s="1090"/>
      <c r="CF7" s="1090"/>
      <c r="CG7" s="1091"/>
      <c r="CH7" s="1082">
        <v>3</v>
      </c>
      <c r="CI7" s="1083"/>
      <c r="CJ7" s="1083"/>
      <c r="CK7" s="1083"/>
      <c r="CL7" s="1084"/>
      <c r="CM7" s="1082">
        <v>36</v>
      </c>
      <c r="CN7" s="1083"/>
      <c r="CO7" s="1083"/>
      <c r="CP7" s="1083"/>
      <c r="CQ7" s="1084"/>
      <c r="CR7" s="1082">
        <v>34</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x14ac:dyDescent="0.15">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534</v>
      </c>
      <c r="BT8" s="1009"/>
      <c r="BU8" s="1009"/>
      <c r="BV8" s="1009"/>
      <c r="BW8" s="1009"/>
      <c r="BX8" s="1009"/>
      <c r="BY8" s="1009"/>
      <c r="BZ8" s="1009"/>
      <c r="CA8" s="1009"/>
      <c r="CB8" s="1009"/>
      <c r="CC8" s="1009"/>
      <c r="CD8" s="1009"/>
      <c r="CE8" s="1009"/>
      <c r="CF8" s="1009"/>
      <c r="CG8" s="1010"/>
      <c r="CH8" s="983">
        <v>-2</v>
      </c>
      <c r="CI8" s="984"/>
      <c r="CJ8" s="984"/>
      <c r="CK8" s="984"/>
      <c r="CL8" s="985"/>
      <c r="CM8" s="983">
        <v>9</v>
      </c>
      <c r="CN8" s="984"/>
      <c r="CO8" s="984"/>
      <c r="CP8" s="984"/>
      <c r="CQ8" s="985"/>
      <c r="CR8" s="983">
        <v>5</v>
      </c>
      <c r="CS8" s="984"/>
      <c r="CT8" s="984"/>
      <c r="CU8" s="984"/>
      <c r="CV8" s="985"/>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v>2563</v>
      </c>
      <c r="R23" s="1063"/>
      <c r="S23" s="1063"/>
      <c r="T23" s="1063"/>
      <c r="U23" s="1063"/>
      <c r="V23" s="1063">
        <v>2460</v>
      </c>
      <c r="W23" s="1063"/>
      <c r="X23" s="1063"/>
      <c r="Y23" s="1063"/>
      <c r="Z23" s="1063"/>
      <c r="AA23" s="1063">
        <v>103</v>
      </c>
      <c r="AB23" s="1063"/>
      <c r="AC23" s="1063"/>
      <c r="AD23" s="1063"/>
      <c r="AE23" s="1064"/>
      <c r="AF23" s="1065">
        <v>90</v>
      </c>
      <c r="AG23" s="1063"/>
      <c r="AH23" s="1063"/>
      <c r="AI23" s="1063"/>
      <c r="AJ23" s="1066"/>
      <c r="AK23" s="1067"/>
      <c r="AL23" s="1068"/>
      <c r="AM23" s="1068"/>
      <c r="AN23" s="1068"/>
      <c r="AO23" s="1068"/>
      <c r="AP23" s="1063">
        <v>2084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394</v>
      </c>
      <c r="R28" s="1048"/>
      <c r="S28" s="1048"/>
      <c r="T28" s="1048"/>
      <c r="U28" s="1048"/>
      <c r="V28" s="1048">
        <v>351</v>
      </c>
      <c r="W28" s="1048"/>
      <c r="X28" s="1048"/>
      <c r="Y28" s="1048"/>
      <c r="Z28" s="1048"/>
      <c r="AA28" s="1048">
        <v>43</v>
      </c>
      <c r="AB28" s="1048"/>
      <c r="AC28" s="1048"/>
      <c r="AD28" s="1048"/>
      <c r="AE28" s="1049"/>
      <c r="AF28" s="1050">
        <v>43</v>
      </c>
      <c r="AG28" s="1048"/>
      <c r="AH28" s="1048"/>
      <c r="AI28" s="1048"/>
      <c r="AJ28" s="1051"/>
      <c r="AK28" s="1052">
        <v>42</v>
      </c>
      <c r="AL28" s="1040"/>
      <c r="AM28" s="1040"/>
      <c r="AN28" s="1040"/>
      <c r="AO28" s="1040"/>
      <c r="AP28" s="1040">
        <v>0</v>
      </c>
      <c r="AQ28" s="1040"/>
      <c r="AR28" s="1040"/>
      <c r="AS28" s="1040"/>
      <c r="AT28" s="1040"/>
      <c r="AU28" s="1040">
        <v>0</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381</v>
      </c>
      <c r="C29" s="1032"/>
      <c r="D29" s="1032"/>
      <c r="E29" s="1032"/>
      <c r="F29" s="1032"/>
      <c r="G29" s="1032"/>
      <c r="H29" s="1032"/>
      <c r="I29" s="1032"/>
      <c r="J29" s="1032"/>
      <c r="K29" s="1032"/>
      <c r="L29" s="1032"/>
      <c r="M29" s="1032"/>
      <c r="N29" s="1032"/>
      <c r="O29" s="1032"/>
      <c r="P29" s="1033"/>
      <c r="Q29" s="1037">
        <v>453</v>
      </c>
      <c r="R29" s="1038"/>
      <c r="S29" s="1038"/>
      <c r="T29" s="1038"/>
      <c r="U29" s="1038"/>
      <c r="V29" s="1038">
        <v>433</v>
      </c>
      <c r="W29" s="1038"/>
      <c r="X29" s="1038"/>
      <c r="Y29" s="1038"/>
      <c r="Z29" s="1038"/>
      <c r="AA29" s="1038">
        <v>20</v>
      </c>
      <c r="AB29" s="1038"/>
      <c r="AC29" s="1038"/>
      <c r="AD29" s="1038"/>
      <c r="AE29" s="1039"/>
      <c r="AF29" s="1013">
        <v>20</v>
      </c>
      <c r="AG29" s="1014"/>
      <c r="AH29" s="1014"/>
      <c r="AI29" s="1014"/>
      <c r="AJ29" s="1015"/>
      <c r="AK29" s="974">
        <v>68</v>
      </c>
      <c r="AL29" s="965"/>
      <c r="AM29" s="965"/>
      <c r="AN29" s="965"/>
      <c r="AO29" s="965"/>
      <c r="AP29" s="965">
        <v>0</v>
      </c>
      <c r="AQ29" s="965"/>
      <c r="AR29" s="965"/>
      <c r="AS29" s="965"/>
      <c r="AT29" s="965"/>
      <c r="AU29" s="965">
        <v>0</v>
      </c>
      <c r="AV29" s="965"/>
      <c r="AW29" s="965"/>
      <c r="AX29" s="965"/>
      <c r="AY29" s="965"/>
      <c r="AZ29" s="1036" t="s">
        <v>532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382</v>
      </c>
      <c r="C30" s="1032"/>
      <c r="D30" s="1032"/>
      <c r="E30" s="1032"/>
      <c r="F30" s="1032"/>
      <c r="G30" s="1032"/>
      <c r="H30" s="1032"/>
      <c r="I30" s="1032"/>
      <c r="J30" s="1032"/>
      <c r="K30" s="1032"/>
      <c r="L30" s="1032"/>
      <c r="M30" s="1032"/>
      <c r="N30" s="1032"/>
      <c r="O30" s="1032"/>
      <c r="P30" s="1033"/>
      <c r="Q30" s="1037">
        <v>40</v>
      </c>
      <c r="R30" s="1038"/>
      <c r="S30" s="1038"/>
      <c r="T30" s="1038"/>
      <c r="U30" s="1038"/>
      <c r="V30" s="1038">
        <v>40</v>
      </c>
      <c r="W30" s="1038"/>
      <c r="X30" s="1038"/>
      <c r="Y30" s="1038"/>
      <c r="Z30" s="1038"/>
      <c r="AA30" s="1038">
        <v>0</v>
      </c>
      <c r="AB30" s="1038"/>
      <c r="AC30" s="1038"/>
      <c r="AD30" s="1038"/>
      <c r="AE30" s="1039"/>
      <c r="AF30" s="1013">
        <v>0</v>
      </c>
      <c r="AG30" s="1014"/>
      <c r="AH30" s="1014"/>
      <c r="AI30" s="1014"/>
      <c r="AJ30" s="1015"/>
      <c r="AK30" s="974">
        <v>15</v>
      </c>
      <c r="AL30" s="965"/>
      <c r="AM30" s="965"/>
      <c r="AN30" s="965"/>
      <c r="AO30" s="965"/>
      <c r="AP30" s="965">
        <v>0</v>
      </c>
      <c r="AQ30" s="965"/>
      <c r="AR30" s="965"/>
      <c r="AS30" s="965"/>
      <c r="AT30" s="965"/>
      <c r="AU30" s="965">
        <v>0</v>
      </c>
      <c r="AV30" s="965"/>
      <c r="AW30" s="965"/>
      <c r="AX30" s="965"/>
      <c r="AY30" s="965"/>
      <c r="AZ30" s="1036" t="s">
        <v>532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383</v>
      </c>
      <c r="C31" s="1032"/>
      <c r="D31" s="1032"/>
      <c r="E31" s="1032"/>
      <c r="F31" s="1032"/>
      <c r="G31" s="1032"/>
      <c r="H31" s="1032"/>
      <c r="I31" s="1032"/>
      <c r="J31" s="1032"/>
      <c r="K31" s="1032"/>
      <c r="L31" s="1032"/>
      <c r="M31" s="1032"/>
      <c r="N31" s="1032"/>
      <c r="O31" s="1032"/>
      <c r="P31" s="1033"/>
      <c r="Q31" s="1037">
        <v>190</v>
      </c>
      <c r="R31" s="1038"/>
      <c r="S31" s="1038"/>
      <c r="T31" s="1038"/>
      <c r="U31" s="1038"/>
      <c r="V31" s="1038">
        <v>186</v>
      </c>
      <c r="W31" s="1038"/>
      <c r="X31" s="1038"/>
      <c r="Y31" s="1038"/>
      <c r="Z31" s="1038"/>
      <c r="AA31" s="1038">
        <v>4</v>
      </c>
      <c r="AB31" s="1038"/>
      <c r="AC31" s="1038"/>
      <c r="AD31" s="1038"/>
      <c r="AE31" s="1039"/>
      <c r="AF31" s="1013">
        <v>4</v>
      </c>
      <c r="AG31" s="1014"/>
      <c r="AH31" s="1014"/>
      <c r="AI31" s="1014"/>
      <c r="AJ31" s="1015"/>
      <c r="AK31" s="974">
        <v>82</v>
      </c>
      <c r="AL31" s="965"/>
      <c r="AM31" s="965"/>
      <c r="AN31" s="965"/>
      <c r="AO31" s="965"/>
      <c r="AP31" s="965">
        <v>1132</v>
      </c>
      <c r="AQ31" s="965"/>
      <c r="AR31" s="965"/>
      <c r="AS31" s="965"/>
      <c r="AT31" s="965"/>
      <c r="AU31" s="965">
        <v>679</v>
      </c>
      <c r="AV31" s="965"/>
      <c r="AW31" s="965"/>
      <c r="AX31" s="965"/>
      <c r="AY31" s="965"/>
      <c r="AZ31" s="1036" t="s">
        <v>532</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184</v>
      </c>
      <c r="R32" s="1038"/>
      <c r="S32" s="1038"/>
      <c r="T32" s="1038"/>
      <c r="U32" s="1038"/>
      <c r="V32" s="1038">
        <v>179</v>
      </c>
      <c r="W32" s="1038"/>
      <c r="X32" s="1038"/>
      <c r="Y32" s="1038"/>
      <c r="Z32" s="1038"/>
      <c r="AA32" s="1038">
        <v>5</v>
      </c>
      <c r="AB32" s="1038"/>
      <c r="AC32" s="1038"/>
      <c r="AD32" s="1038"/>
      <c r="AE32" s="1039"/>
      <c r="AF32" s="1013">
        <v>5</v>
      </c>
      <c r="AG32" s="1014"/>
      <c r="AH32" s="1014"/>
      <c r="AI32" s="1014"/>
      <c r="AJ32" s="1015"/>
      <c r="AK32" s="974">
        <v>112</v>
      </c>
      <c r="AL32" s="965"/>
      <c r="AM32" s="965"/>
      <c r="AN32" s="965"/>
      <c r="AO32" s="965"/>
      <c r="AP32" s="965">
        <v>1243</v>
      </c>
      <c r="AQ32" s="965"/>
      <c r="AR32" s="965"/>
      <c r="AS32" s="965"/>
      <c r="AT32" s="965"/>
      <c r="AU32" s="965">
        <v>994</v>
      </c>
      <c r="AV32" s="965"/>
      <c r="AW32" s="965"/>
      <c r="AX32" s="965"/>
      <c r="AY32" s="965"/>
      <c r="AZ32" s="1036" t="s">
        <v>533</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40</v>
      </c>
      <c r="R33" s="1038"/>
      <c r="S33" s="1038"/>
      <c r="T33" s="1038"/>
      <c r="U33" s="1038"/>
      <c r="V33" s="1038">
        <v>39</v>
      </c>
      <c r="W33" s="1038"/>
      <c r="X33" s="1038"/>
      <c r="Y33" s="1038"/>
      <c r="Z33" s="1038"/>
      <c r="AA33" s="1038">
        <v>1</v>
      </c>
      <c r="AB33" s="1038"/>
      <c r="AC33" s="1038"/>
      <c r="AD33" s="1038"/>
      <c r="AE33" s="1039"/>
      <c r="AF33" s="1013">
        <v>1</v>
      </c>
      <c r="AG33" s="1014"/>
      <c r="AH33" s="1014"/>
      <c r="AI33" s="1014"/>
      <c r="AJ33" s="1015"/>
      <c r="AK33" s="974">
        <v>30</v>
      </c>
      <c r="AL33" s="965"/>
      <c r="AM33" s="965"/>
      <c r="AN33" s="965"/>
      <c r="AO33" s="965"/>
      <c r="AP33" s="965">
        <v>0</v>
      </c>
      <c r="AQ33" s="965"/>
      <c r="AR33" s="965"/>
      <c r="AS33" s="965"/>
      <c r="AT33" s="965"/>
      <c r="AU33" s="965">
        <v>0</v>
      </c>
      <c r="AV33" s="965"/>
      <c r="AW33" s="965"/>
      <c r="AX33" s="965"/>
      <c r="AY33" s="965"/>
      <c r="AZ33" s="1036" t="s">
        <v>532</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387</v>
      </c>
      <c r="C34" s="1032"/>
      <c r="D34" s="1032"/>
      <c r="E34" s="1032"/>
      <c r="F34" s="1032"/>
      <c r="G34" s="1032"/>
      <c r="H34" s="1032"/>
      <c r="I34" s="1032"/>
      <c r="J34" s="1032"/>
      <c r="K34" s="1032"/>
      <c r="L34" s="1032"/>
      <c r="M34" s="1032"/>
      <c r="N34" s="1032"/>
      <c r="O34" s="1032"/>
      <c r="P34" s="1033"/>
      <c r="Q34" s="1037">
        <v>16</v>
      </c>
      <c r="R34" s="1038"/>
      <c r="S34" s="1038"/>
      <c r="T34" s="1038"/>
      <c r="U34" s="1038"/>
      <c r="V34" s="1038">
        <v>7</v>
      </c>
      <c r="W34" s="1038"/>
      <c r="X34" s="1038"/>
      <c r="Y34" s="1038"/>
      <c r="Z34" s="1038"/>
      <c r="AA34" s="1038">
        <v>9</v>
      </c>
      <c r="AB34" s="1038"/>
      <c r="AC34" s="1038"/>
      <c r="AD34" s="1038"/>
      <c r="AE34" s="1039"/>
      <c r="AF34" s="1013">
        <v>9</v>
      </c>
      <c r="AG34" s="1014"/>
      <c r="AH34" s="1014"/>
      <c r="AI34" s="1014"/>
      <c r="AJ34" s="1015"/>
      <c r="AK34" s="974">
        <v>0</v>
      </c>
      <c r="AL34" s="965"/>
      <c r="AM34" s="965"/>
      <c r="AN34" s="965"/>
      <c r="AO34" s="965"/>
      <c r="AP34" s="965">
        <v>0</v>
      </c>
      <c r="AQ34" s="965"/>
      <c r="AR34" s="965"/>
      <c r="AS34" s="965"/>
      <c r="AT34" s="965"/>
      <c r="AU34" s="965">
        <v>0</v>
      </c>
      <c r="AV34" s="965"/>
      <c r="AW34" s="965"/>
      <c r="AX34" s="965"/>
      <c r="AY34" s="965"/>
      <c r="AZ34" s="1036" t="s">
        <v>533</v>
      </c>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388</v>
      </c>
      <c r="C35" s="1032"/>
      <c r="D35" s="1032"/>
      <c r="E35" s="1032"/>
      <c r="F35" s="1032"/>
      <c r="G35" s="1032"/>
      <c r="H35" s="1032"/>
      <c r="I35" s="1032"/>
      <c r="J35" s="1032"/>
      <c r="K35" s="1032"/>
      <c r="L35" s="1032"/>
      <c r="M35" s="1032"/>
      <c r="N35" s="1032"/>
      <c r="O35" s="1032"/>
      <c r="P35" s="1033"/>
      <c r="Q35" s="1037">
        <v>0</v>
      </c>
      <c r="R35" s="1038"/>
      <c r="S35" s="1038"/>
      <c r="T35" s="1038"/>
      <c r="U35" s="1038"/>
      <c r="V35" s="1038">
        <v>0</v>
      </c>
      <c r="W35" s="1038"/>
      <c r="X35" s="1038"/>
      <c r="Y35" s="1038"/>
      <c r="Z35" s="1038"/>
      <c r="AA35" s="1038">
        <v>0</v>
      </c>
      <c r="AB35" s="1038"/>
      <c r="AC35" s="1038"/>
      <c r="AD35" s="1038"/>
      <c r="AE35" s="1039"/>
      <c r="AF35" s="1013">
        <v>0</v>
      </c>
      <c r="AG35" s="1014"/>
      <c r="AH35" s="1014"/>
      <c r="AI35" s="1014"/>
      <c r="AJ35" s="1015"/>
      <c r="AK35" s="974">
        <v>0</v>
      </c>
      <c r="AL35" s="965"/>
      <c r="AM35" s="965"/>
      <c r="AN35" s="965"/>
      <c r="AO35" s="965"/>
      <c r="AP35" s="965">
        <v>0</v>
      </c>
      <c r="AQ35" s="965"/>
      <c r="AR35" s="965"/>
      <c r="AS35" s="965"/>
      <c r="AT35" s="965"/>
      <c r="AU35" s="965">
        <v>0</v>
      </c>
      <c r="AV35" s="965"/>
      <c r="AW35" s="965"/>
      <c r="AX35" s="965"/>
      <c r="AY35" s="965"/>
      <c r="AZ35" s="1036" t="s">
        <v>532</v>
      </c>
      <c r="BA35" s="1036"/>
      <c r="BB35" s="1036"/>
      <c r="BC35" s="1036"/>
      <c r="BD35" s="1036"/>
      <c r="BE35" s="1026" t="s">
        <v>384</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1903</v>
      </c>
      <c r="AG63" s="953"/>
      <c r="AH63" s="953"/>
      <c r="AI63" s="953"/>
      <c r="AJ63" s="1024"/>
      <c r="AK63" s="1025"/>
      <c r="AL63" s="957"/>
      <c r="AM63" s="957"/>
      <c r="AN63" s="957"/>
      <c r="AO63" s="957"/>
      <c r="AP63" s="953">
        <v>2375</v>
      </c>
      <c r="AQ63" s="953"/>
      <c r="AR63" s="953"/>
      <c r="AS63" s="953"/>
      <c r="AT63" s="953"/>
      <c r="AU63" s="953">
        <v>1673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392</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393</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5813</v>
      </c>
      <c r="R68" s="976"/>
      <c r="S68" s="976"/>
      <c r="T68" s="976"/>
      <c r="U68" s="976"/>
      <c r="V68" s="976">
        <v>5528</v>
      </c>
      <c r="W68" s="976"/>
      <c r="X68" s="976"/>
      <c r="Y68" s="976"/>
      <c r="Z68" s="976"/>
      <c r="AA68" s="976">
        <v>285</v>
      </c>
      <c r="AB68" s="976"/>
      <c r="AC68" s="976"/>
      <c r="AD68" s="976"/>
      <c r="AE68" s="976"/>
      <c r="AF68" s="976">
        <v>273</v>
      </c>
      <c r="AG68" s="976"/>
      <c r="AH68" s="976"/>
      <c r="AI68" s="976"/>
      <c r="AJ68" s="976"/>
      <c r="AK68" s="976">
        <v>549</v>
      </c>
      <c r="AL68" s="976"/>
      <c r="AM68" s="976"/>
      <c r="AN68" s="976"/>
      <c r="AO68" s="976"/>
      <c r="AP68" s="976">
        <v>1016</v>
      </c>
      <c r="AQ68" s="976"/>
      <c r="AR68" s="976"/>
      <c r="AS68" s="976"/>
      <c r="AT68" s="976"/>
      <c r="AU68" s="976">
        <v>482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195</v>
      </c>
      <c r="R69" s="965"/>
      <c r="S69" s="965"/>
      <c r="T69" s="965"/>
      <c r="U69" s="965"/>
      <c r="V69" s="965">
        <v>192</v>
      </c>
      <c r="W69" s="965"/>
      <c r="X69" s="965"/>
      <c r="Y69" s="965"/>
      <c r="Z69" s="965"/>
      <c r="AA69" s="965">
        <v>3</v>
      </c>
      <c r="AB69" s="965"/>
      <c r="AC69" s="965"/>
      <c r="AD69" s="965"/>
      <c r="AE69" s="965"/>
      <c r="AF69" s="965">
        <v>3</v>
      </c>
      <c r="AG69" s="965"/>
      <c r="AH69" s="965"/>
      <c r="AI69" s="965"/>
      <c r="AJ69" s="965"/>
      <c r="AK69" s="965" t="s">
        <v>550</v>
      </c>
      <c r="AL69" s="965"/>
      <c r="AM69" s="965"/>
      <c r="AN69" s="965"/>
      <c r="AO69" s="965"/>
      <c r="AP69" s="965" t="s">
        <v>550</v>
      </c>
      <c r="AQ69" s="965"/>
      <c r="AR69" s="965"/>
      <c r="AS69" s="965"/>
      <c r="AT69" s="965"/>
      <c r="AU69" s="965" t="s">
        <v>550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388</v>
      </c>
      <c r="R70" s="965"/>
      <c r="S70" s="965"/>
      <c r="T70" s="965"/>
      <c r="U70" s="965"/>
      <c r="V70" s="965">
        <v>283</v>
      </c>
      <c r="W70" s="965"/>
      <c r="X70" s="965"/>
      <c r="Y70" s="965"/>
      <c r="Z70" s="965"/>
      <c r="AA70" s="965">
        <v>104</v>
      </c>
      <c r="AB70" s="965"/>
      <c r="AC70" s="965"/>
      <c r="AD70" s="965"/>
      <c r="AE70" s="965"/>
      <c r="AF70" s="965">
        <v>104</v>
      </c>
      <c r="AG70" s="965"/>
      <c r="AH70" s="965"/>
      <c r="AI70" s="965"/>
      <c r="AJ70" s="965"/>
      <c r="AK70" s="965">
        <v>153</v>
      </c>
      <c r="AL70" s="965"/>
      <c r="AM70" s="965"/>
      <c r="AN70" s="965"/>
      <c r="AO70" s="965"/>
      <c r="AP70" s="965" t="s">
        <v>550</v>
      </c>
      <c r="AQ70" s="965"/>
      <c r="AR70" s="965"/>
      <c r="AS70" s="965"/>
      <c r="AT70" s="965"/>
      <c r="AU70" s="965" t="s">
        <v>550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5">
        <v>256025</v>
      </c>
      <c r="R71" s="973"/>
      <c r="S71" s="973"/>
      <c r="T71" s="973"/>
      <c r="U71" s="974"/>
      <c r="V71" s="972">
        <v>245776</v>
      </c>
      <c r="W71" s="973"/>
      <c r="X71" s="973"/>
      <c r="Y71" s="973"/>
      <c r="Z71" s="974"/>
      <c r="AA71" s="972">
        <v>10249</v>
      </c>
      <c r="AB71" s="973"/>
      <c r="AC71" s="973"/>
      <c r="AD71" s="973"/>
      <c r="AE71" s="974"/>
      <c r="AF71" s="972">
        <v>10249</v>
      </c>
      <c r="AG71" s="973"/>
      <c r="AH71" s="973"/>
      <c r="AI71" s="973"/>
      <c r="AJ71" s="974"/>
      <c r="AK71" s="972">
        <v>1593</v>
      </c>
      <c r="AL71" s="973"/>
      <c r="AM71" s="973"/>
      <c r="AN71" s="973"/>
      <c r="AO71" s="974"/>
      <c r="AP71" s="972" t="s">
        <v>477</v>
      </c>
      <c r="AQ71" s="973"/>
      <c r="AR71" s="973"/>
      <c r="AS71" s="973"/>
      <c r="AT71" s="974"/>
      <c r="AU71" s="972" t="s">
        <v>477</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540</v>
      </c>
      <c r="C72" s="969"/>
      <c r="D72" s="969"/>
      <c r="E72" s="969"/>
      <c r="F72" s="969"/>
      <c r="G72" s="969"/>
      <c r="H72" s="969"/>
      <c r="I72" s="969"/>
      <c r="J72" s="969"/>
      <c r="K72" s="969"/>
      <c r="L72" s="969"/>
      <c r="M72" s="969"/>
      <c r="N72" s="969"/>
      <c r="O72" s="969"/>
      <c r="P72" s="970"/>
      <c r="Q72" s="971">
        <v>8349</v>
      </c>
      <c r="R72" s="965"/>
      <c r="S72" s="965"/>
      <c r="T72" s="965"/>
      <c r="U72" s="965"/>
      <c r="V72" s="965">
        <v>8162</v>
      </c>
      <c r="W72" s="965"/>
      <c r="X72" s="965"/>
      <c r="Y72" s="965"/>
      <c r="Z72" s="965"/>
      <c r="AA72" s="965">
        <v>187</v>
      </c>
      <c r="AB72" s="965"/>
      <c r="AC72" s="965"/>
      <c r="AD72" s="965"/>
      <c r="AE72" s="965"/>
      <c r="AF72" s="965">
        <v>187</v>
      </c>
      <c r="AG72" s="965"/>
      <c r="AH72" s="965"/>
      <c r="AI72" s="965"/>
      <c r="AJ72" s="965"/>
      <c r="AK72" s="965">
        <v>1670</v>
      </c>
      <c r="AL72" s="965"/>
      <c r="AM72" s="965"/>
      <c r="AN72" s="965"/>
      <c r="AO72" s="965"/>
      <c r="AP72" s="965" t="s">
        <v>477</v>
      </c>
      <c r="AQ72" s="965"/>
      <c r="AR72" s="965"/>
      <c r="AS72" s="965"/>
      <c r="AT72" s="965"/>
      <c r="AU72" s="965" t="s">
        <v>477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541</v>
      </c>
      <c r="C73" s="969"/>
      <c r="D73" s="969"/>
      <c r="E73" s="969"/>
      <c r="F73" s="969"/>
      <c r="G73" s="969"/>
      <c r="H73" s="969"/>
      <c r="I73" s="969"/>
      <c r="J73" s="969"/>
      <c r="K73" s="969"/>
      <c r="L73" s="969"/>
      <c r="M73" s="969"/>
      <c r="N73" s="969"/>
      <c r="O73" s="969"/>
      <c r="P73" s="970"/>
      <c r="Q73" s="971">
        <v>13</v>
      </c>
      <c r="R73" s="965"/>
      <c r="S73" s="965"/>
      <c r="T73" s="965"/>
      <c r="U73" s="965"/>
      <c r="V73" s="965">
        <v>12</v>
      </c>
      <c r="W73" s="965"/>
      <c r="X73" s="965"/>
      <c r="Y73" s="965"/>
      <c r="Z73" s="965"/>
      <c r="AA73" s="965">
        <v>2</v>
      </c>
      <c r="AB73" s="965"/>
      <c r="AC73" s="965"/>
      <c r="AD73" s="965"/>
      <c r="AE73" s="965"/>
      <c r="AF73" s="965">
        <v>2</v>
      </c>
      <c r="AG73" s="965"/>
      <c r="AH73" s="965"/>
      <c r="AI73" s="965"/>
      <c r="AJ73" s="965"/>
      <c r="AK73" s="965">
        <v>7</v>
      </c>
      <c r="AL73" s="965"/>
      <c r="AM73" s="965"/>
      <c r="AN73" s="965"/>
      <c r="AO73" s="965"/>
      <c r="AP73" s="965" t="s">
        <v>477</v>
      </c>
      <c r="AQ73" s="965"/>
      <c r="AR73" s="965"/>
      <c r="AS73" s="965"/>
      <c r="AT73" s="965"/>
      <c r="AU73" s="965" t="s">
        <v>477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542</v>
      </c>
      <c r="C74" s="969"/>
      <c r="D74" s="969"/>
      <c r="E74" s="969"/>
      <c r="F74" s="969"/>
      <c r="G74" s="969"/>
      <c r="H74" s="969"/>
      <c r="I74" s="969"/>
      <c r="J74" s="969"/>
      <c r="K74" s="969"/>
      <c r="L74" s="969"/>
      <c r="M74" s="969"/>
      <c r="N74" s="969"/>
      <c r="O74" s="969"/>
      <c r="P74" s="970"/>
      <c r="Q74" s="971">
        <v>70</v>
      </c>
      <c r="R74" s="965"/>
      <c r="S74" s="965"/>
      <c r="T74" s="965"/>
      <c r="U74" s="965"/>
      <c r="V74" s="965">
        <v>63</v>
      </c>
      <c r="W74" s="965"/>
      <c r="X74" s="965"/>
      <c r="Y74" s="965"/>
      <c r="Z74" s="965"/>
      <c r="AA74" s="965">
        <v>7</v>
      </c>
      <c r="AB74" s="965"/>
      <c r="AC74" s="965"/>
      <c r="AD74" s="965"/>
      <c r="AE74" s="965"/>
      <c r="AF74" s="965">
        <v>7</v>
      </c>
      <c r="AG74" s="965"/>
      <c r="AH74" s="965"/>
      <c r="AI74" s="965"/>
      <c r="AJ74" s="965"/>
      <c r="AK74" s="965" t="s">
        <v>477</v>
      </c>
      <c r="AL74" s="965"/>
      <c r="AM74" s="965"/>
      <c r="AN74" s="965"/>
      <c r="AO74" s="965"/>
      <c r="AP74" s="965" t="s">
        <v>477</v>
      </c>
      <c r="AQ74" s="965"/>
      <c r="AR74" s="965"/>
      <c r="AS74" s="965"/>
      <c r="AT74" s="965"/>
      <c r="AU74" s="965" t="s">
        <v>477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543</v>
      </c>
      <c r="C75" s="969"/>
      <c r="D75" s="969"/>
      <c r="E75" s="969"/>
      <c r="F75" s="969"/>
      <c r="G75" s="969"/>
      <c r="H75" s="969"/>
      <c r="I75" s="969"/>
      <c r="J75" s="969"/>
      <c r="K75" s="969"/>
      <c r="L75" s="969"/>
      <c r="M75" s="969"/>
      <c r="N75" s="969"/>
      <c r="O75" s="969"/>
      <c r="P75" s="970"/>
      <c r="Q75" s="975">
        <v>384</v>
      </c>
      <c r="R75" s="973"/>
      <c r="S75" s="973"/>
      <c r="T75" s="973"/>
      <c r="U75" s="974"/>
      <c r="V75" s="972">
        <v>340</v>
      </c>
      <c r="W75" s="973"/>
      <c r="X75" s="973"/>
      <c r="Y75" s="973"/>
      <c r="Z75" s="974"/>
      <c r="AA75" s="972">
        <v>44</v>
      </c>
      <c r="AB75" s="973"/>
      <c r="AC75" s="973"/>
      <c r="AD75" s="973"/>
      <c r="AE75" s="974"/>
      <c r="AF75" s="972">
        <v>44</v>
      </c>
      <c r="AG75" s="973"/>
      <c r="AH75" s="973"/>
      <c r="AI75" s="973"/>
      <c r="AJ75" s="974"/>
      <c r="AK75" s="972" t="s">
        <v>477</v>
      </c>
      <c r="AL75" s="973"/>
      <c r="AM75" s="973"/>
      <c r="AN75" s="973"/>
      <c r="AO75" s="974"/>
      <c r="AP75" s="972">
        <v>699</v>
      </c>
      <c r="AQ75" s="973"/>
      <c r="AR75" s="973"/>
      <c r="AS75" s="973"/>
      <c r="AT75" s="974"/>
      <c r="AU75" s="972">
        <v>319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544</v>
      </c>
      <c r="C76" s="969"/>
      <c r="D76" s="969"/>
      <c r="E76" s="969"/>
      <c r="F76" s="969"/>
      <c r="G76" s="969"/>
      <c r="H76" s="969"/>
      <c r="I76" s="969"/>
      <c r="J76" s="969"/>
      <c r="K76" s="969"/>
      <c r="L76" s="969"/>
      <c r="M76" s="969"/>
      <c r="N76" s="969"/>
      <c r="O76" s="969"/>
      <c r="P76" s="970"/>
      <c r="Q76" s="975">
        <v>4711</v>
      </c>
      <c r="R76" s="973"/>
      <c r="S76" s="973"/>
      <c r="T76" s="973"/>
      <c r="U76" s="974"/>
      <c r="V76" s="972">
        <v>4694</v>
      </c>
      <c r="W76" s="973"/>
      <c r="X76" s="973"/>
      <c r="Y76" s="973"/>
      <c r="Z76" s="974"/>
      <c r="AA76" s="972">
        <v>17</v>
      </c>
      <c r="AB76" s="973"/>
      <c r="AC76" s="973"/>
      <c r="AD76" s="973"/>
      <c r="AE76" s="974"/>
      <c r="AF76" s="972">
        <v>17</v>
      </c>
      <c r="AG76" s="973"/>
      <c r="AH76" s="973"/>
      <c r="AI76" s="973"/>
      <c r="AJ76" s="974"/>
      <c r="AK76" s="972">
        <v>167</v>
      </c>
      <c r="AL76" s="973"/>
      <c r="AM76" s="973"/>
      <c r="AN76" s="973"/>
      <c r="AO76" s="974"/>
      <c r="AP76" s="972">
        <v>484</v>
      </c>
      <c r="AQ76" s="973"/>
      <c r="AR76" s="973"/>
      <c r="AS76" s="973"/>
      <c r="AT76" s="974"/>
      <c r="AU76" s="972">
        <v>398</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545</v>
      </c>
      <c r="C77" s="969"/>
      <c r="D77" s="969"/>
      <c r="E77" s="969"/>
      <c r="F77" s="969"/>
      <c r="G77" s="969"/>
      <c r="H77" s="969"/>
      <c r="I77" s="969"/>
      <c r="J77" s="969"/>
      <c r="K77" s="969"/>
      <c r="L77" s="969"/>
      <c r="M77" s="969"/>
      <c r="N77" s="969"/>
      <c r="O77" s="969"/>
      <c r="P77" s="970"/>
      <c r="Q77" s="975">
        <v>68</v>
      </c>
      <c r="R77" s="973"/>
      <c r="S77" s="973"/>
      <c r="T77" s="973"/>
      <c r="U77" s="974"/>
      <c r="V77" s="972">
        <v>64</v>
      </c>
      <c r="W77" s="973"/>
      <c r="X77" s="973"/>
      <c r="Y77" s="973"/>
      <c r="Z77" s="974"/>
      <c r="AA77" s="972">
        <v>4</v>
      </c>
      <c r="AB77" s="973"/>
      <c r="AC77" s="973"/>
      <c r="AD77" s="973"/>
      <c r="AE77" s="974"/>
      <c r="AF77" s="972">
        <v>4</v>
      </c>
      <c r="AG77" s="973"/>
      <c r="AH77" s="973"/>
      <c r="AI77" s="973"/>
      <c r="AJ77" s="974"/>
      <c r="AK77" s="972" t="s">
        <v>477</v>
      </c>
      <c r="AL77" s="973"/>
      <c r="AM77" s="973"/>
      <c r="AN77" s="973"/>
      <c r="AO77" s="974"/>
      <c r="AP77" s="972">
        <v>1</v>
      </c>
      <c r="AQ77" s="973"/>
      <c r="AR77" s="973"/>
      <c r="AS77" s="973"/>
      <c r="AT77" s="974"/>
      <c r="AU77" s="972">
        <v>0</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546</v>
      </c>
      <c r="C78" s="969"/>
      <c r="D78" s="969"/>
      <c r="E78" s="969"/>
      <c r="F78" s="969"/>
      <c r="G78" s="969"/>
      <c r="H78" s="969"/>
      <c r="I78" s="969"/>
      <c r="J78" s="969"/>
      <c r="K78" s="969"/>
      <c r="L78" s="969"/>
      <c r="M78" s="969"/>
      <c r="N78" s="969"/>
      <c r="O78" s="969"/>
      <c r="P78" s="970"/>
      <c r="Q78" s="971">
        <v>61</v>
      </c>
      <c r="R78" s="965"/>
      <c r="S78" s="965"/>
      <c r="T78" s="965"/>
      <c r="U78" s="965"/>
      <c r="V78" s="965">
        <v>54</v>
      </c>
      <c r="W78" s="965"/>
      <c r="X78" s="965"/>
      <c r="Y78" s="965"/>
      <c r="Z78" s="965"/>
      <c r="AA78" s="965">
        <v>7</v>
      </c>
      <c r="AB78" s="965"/>
      <c r="AC78" s="965"/>
      <c r="AD78" s="965"/>
      <c r="AE78" s="965"/>
      <c r="AF78" s="965">
        <v>7</v>
      </c>
      <c r="AG78" s="965"/>
      <c r="AH78" s="965"/>
      <c r="AI78" s="965"/>
      <c r="AJ78" s="965"/>
      <c r="AK78" s="965">
        <v>20</v>
      </c>
      <c r="AL78" s="965"/>
      <c r="AM78" s="965"/>
      <c r="AN78" s="965"/>
      <c r="AO78" s="965"/>
      <c r="AP78" s="965" t="s">
        <v>477</v>
      </c>
      <c r="AQ78" s="965"/>
      <c r="AR78" s="965"/>
      <c r="AS78" s="965"/>
      <c r="AT78" s="965"/>
      <c r="AU78" s="972" t="s">
        <v>477</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547</v>
      </c>
      <c r="C79" s="969"/>
      <c r="D79" s="969"/>
      <c r="E79" s="969"/>
      <c r="F79" s="969"/>
      <c r="G79" s="969"/>
      <c r="H79" s="969"/>
      <c r="I79" s="969"/>
      <c r="J79" s="969"/>
      <c r="K79" s="969"/>
      <c r="L79" s="969"/>
      <c r="M79" s="969"/>
      <c r="N79" s="969"/>
      <c r="O79" s="969"/>
      <c r="P79" s="970"/>
      <c r="Q79" s="971">
        <v>1173</v>
      </c>
      <c r="R79" s="965"/>
      <c r="S79" s="965"/>
      <c r="T79" s="965"/>
      <c r="U79" s="965"/>
      <c r="V79" s="965">
        <v>1158</v>
      </c>
      <c r="W79" s="965"/>
      <c r="X79" s="965"/>
      <c r="Y79" s="965"/>
      <c r="Z79" s="965"/>
      <c r="AA79" s="965">
        <v>15</v>
      </c>
      <c r="AB79" s="965"/>
      <c r="AC79" s="965"/>
      <c r="AD79" s="965"/>
      <c r="AE79" s="965"/>
      <c r="AF79" s="965">
        <v>15</v>
      </c>
      <c r="AG79" s="965"/>
      <c r="AH79" s="965"/>
      <c r="AI79" s="965"/>
      <c r="AJ79" s="965"/>
      <c r="AK79" s="965" t="s">
        <v>477</v>
      </c>
      <c r="AL79" s="965"/>
      <c r="AM79" s="965"/>
      <c r="AN79" s="965"/>
      <c r="AO79" s="965"/>
      <c r="AP79" s="965">
        <v>454</v>
      </c>
      <c r="AQ79" s="965"/>
      <c r="AR79" s="965"/>
      <c r="AS79" s="965"/>
      <c r="AT79" s="965"/>
      <c r="AU79" s="965">
        <v>57</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548</v>
      </c>
      <c r="C80" s="969"/>
      <c r="D80" s="969"/>
      <c r="E80" s="969"/>
      <c r="F80" s="969"/>
      <c r="G80" s="969"/>
      <c r="H80" s="969"/>
      <c r="I80" s="969"/>
      <c r="J80" s="969"/>
      <c r="K80" s="969"/>
      <c r="L80" s="969"/>
      <c r="M80" s="969"/>
      <c r="N80" s="969"/>
      <c r="O80" s="969"/>
      <c r="P80" s="970"/>
      <c r="Q80" s="971">
        <v>259</v>
      </c>
      <c r="R80" s="965"/>
      <c r="S80" s="965"/>
      <c r="T80" s="965"/>
      <c r="U80" s="965"/>
      <c r="V80" s="965">
        <v>247</v>
      </c>
      <c r="W80" s="965"/>
      <c r="X80" s="965"/>
      <c r="Y80" s="965"/>
      <c r="Z80" s="965"/>
      <c r="AA80" s="965">
        <v>12</v>
      </c>
      <c r="AB80" s="965"/>
      <c r="AC80" s="965"/>
      <c r="AD80" s="965"/>
      <c r="AE80" s="965"/>
      <c r="AF80" s="965">
        <v>12</v>
      </c>
      <c r="AG80" s="965"/>
      <c r="AH80" s="965"/>
      <c r="AI80" s="965"/>
      <c r="AJ80" s="965"/>
      <c r="AK80" s="965">
        <v>48</v>
      </c>
      <c r="AL80" s="965"/>
      <c r="AM80" s="965"/>
      <c r="AN80" s="965"/>
      <c r="AO80" s="965"/>
      <c r="AP80" s="965">
        <v>200</v>
      </c>
      <c r="AQ80" s="965"/>
      <c r="AR80" s="965"/>
      <c r="AS80" s="965"/>
      <c r="AT80" s="965"/>
      <c r="AU80" s="965">
        <v>38</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t="s">
        <v>549</v>
      </c>
      <c r="C81" s="969"/>
      <c r="D81" s="969"/>
      <c r="E81" s="969"/>
      <c r="F81" s="969"/>
      <c r="G81" s="969"/>
      <c r="H81" s="969"/>
      <c r="I81" s="969"/>
      <c r="J81" s="969"/>
      <c r="K81" s="969"/>
      <c r="L81" s="969"/>
      <c r="M81" s="969"/>
      <c r="N81" s="969"/>
      <c r="O81" s="969"/>
      <c r="P81" s="970"/>
      <c r="Q81" s="971">
        <v>201</v>
      </c>
      <c r="R81" s="965"/>
      <c r="S81" s="965"/>
      <c r="T81" s="965"/>
      <c r="U81" s="965"/>
      <c r="V81" s="965">
        <v>175</v>
      </c>
      <c r="W81" s="965"/>
      <c r="X81" s="965"/>
      <c r="Y81" s="965"/>
      <c r="Z81" s="965"/>
      <c r="AA81" s="965">
        <v>26</v>
      </c>
      <c r="AB81" s="965"/>
      <c r="AC81" s="965"/>
      <c r="AD81" s="965"/>
      <c r="AE81" s="965"/>
      <c r="AF81" s="965">
        <v>26</v>
      </c>
      <c r="AG81" s="965"/>
      <c r="AH81" s="965"/>
      <c r="AI81" s="965"/>
      <c r="AJ81" s="965"/>
      <c r="AK81" s="965" t="s">
        <v>477</v>
      </c>
      <c r="AL81" s="965"/>
      <c r="AM81" s="965"/>
      <c r="AN81" s="965"/>
      <c r="AO81" s="965"/>
      <c r="AP81" s="965" t="s">
        <v>477</v>
      </c>
      <c r="AQ81" s="965"/>
      <c r="AR81" s="965"/>
      <c r="AS81" s="965"/>
      <c r="AT81" s="965"/>
      <c r="AU81" s="965" t="s">
        <v>477</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10950</v>
      </c>
      <c r="AG88" s="953"/>
      <c r="AH88" s="953"/>
      <c r="AI88" s="953"/>
      <c r="AJ88" s="953"/>
      <c r="AK88" s="957"/>
      <c r="AL88" s="957"/>
      <c r="AM88" s="957"/>
      <c r="AN88" s="957"/>
      <c r="AO88" s="957"/>
      <c r="AP88" s="953">
        <v>2854</v>
      </c>
      <c r="AQ88" s="953"/>
      <c r="AR88" s="953"/>
      <c r="AS88" s="953"/>
      <c r="AT88" s="953"/>
      <c r="AU88" s="953">
        <v>1294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39</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x14ac:dyDescent="0.15">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262568</v>
      </c>
      <c r="AB110" s="871"/>
      <c r="AC110" s="871"/>
      <c r="AD110" s="871"/>
      <c r="AE110" s="872"/>
      <c r="AF110" s="873">
        <v>241994</v>
      </c>
      <c r="AG110" s="871"/>
      <c r="AH110" s="871"/>
      <c r="AI110" s="871"/>
      <c r="AJ110" s="872"/>
      <c r="AK110" s="873">
        <v>259144</v>
      </c>
      <c r="AL110" s="871"/>
      <c r="AM110" s="871"/>
      <c r="AN110" s="871"/>
      <c r="AO110" s="872"/>
      <c r="AP110" s="874">
        <v>19.2</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2128621</v>
      </c>
      <c r="BR110" s="798"/>
      <c r="BS110" s="798"/>
      <c r="BT110" s="798"/>
      <c r="BU110" s="798"/>
      <c r="BV110" s="798">
        <v>2189146</v>
      </c>
      <c r="BW110" s="798"/>
      <c r="BX110" s="798"/>
      <c r="BY110" s="798"/>
      <c r="BZ110" s="798"/>
      <c r="CA110" s="798">
        <v>2084017</v>
      </c>
      <c r="CB110" s="798"/>
      <c r="CC110" s="798"/>
      <c r="CD110" s="798"/>
      <c r="CE110" s="798"/>
      <c r="CF110" s="859">
        <v>154.19999999999999</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2208512</v>
      </c>
      <c r="BR112" s="769"/>
      <c r="BS112" s="769"/>
      <c r="BT112" s="769"/>
      <c r="BU112" s="769"/>
      <c r="BV112" s="769">
        <v>2126418</v>
      </c>
      <c r="BW112" s="769"/>
      <c r="BX112" s="769"/>
      <c r="BY112" s="769"/>
      <c r="BZ112" s="769"/>
      <c r="CA112" s="769">
        <v>2072365</v>
      </c>
      <c r="CB112" s="769"/>
      <c r="CC112" s="769"/>
      <c r="CD112" s="769"/>
      <c r="CE112" s="769"/>
      <c r="CF112" s="846">
        <v>153.4</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224349</v>
      </c>
      <c r="AB113" s="907"/>
      <c r="AC113" s="907"/>
      <c r="AD113" s="907"/>
      <c r="AE113" s="908"/>
      <c r="AF113" s="909">
        <v>186745</v>
      </c>
      <c r="AG113" s="907"/>
      <c r="AH113" s="907"/>
      <c r="AI113" s="907"/>
      <c r="AJ113" s="908"/>
      <c r="AK113" s="909">
        <v>186591</v>
      </c>
      <c r="AL113" s="907"/>
      <c r="AM113" s="907"/>
      <c r="AN113" s="907"/>
      <c r="AO113" s="908"/>
      <c r="AP113" s="910">
        <v>13.8</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80921</v>
      </c>
      <c r="BR113" s="769"/>
      <c r="BS113" s="769"/>
      <c r="BT113" s="769"/>
      <c r="BU113" s="769"/>
      <c r="BV113" s="769">
        <v>79356</v>
      </c>
      <c r="BW113" s="769"/>
      <c r="BX113" s="769"/>
      <c r="BY113" s="769"/>
      <c r="BZ113" s="769"/>
      <c r="CA113" s="769">
        <v>65649</v>
      </c>
      <c r="CB113" s="769"/>
      <c r="CC113" s="769"/>
      <c r="CD113" s="769"/>
      <c r="CE113" s="769"/>
      <c r="CF113" s="846">
        <v>4.9000000000000004</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7924</v>
      </c>
      <c r="AB114" s="782"/>
      <c r="AC114" s="782"/>
      <c r="AD114" s="782"/>
      <c r="AE114" s="783"/>
      <c r="AF114" s="784">
        <v>8282</v>
      </c>
      <c r="AG114" s="782"/>
      <c r="AH114" s="782"/>
      <c r="AI114" s="782"/>
      <c r="AJ114" s="783"/>
      <c r="AK114" s="784">
        <v>8398</v>
      </c>
      <c r="AL114" s="782"/>
      <c r="AM114" s="782"/>
      <c r="AN114" s="782"/>
      <c r="AO114" s="783"/>
      <c r="AP114" s="752">
        <v>0.6</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599145</v>
      </c>
      <c r="BR114" s="769"/>
      <c r="BS114" s="769"/>
      <c r="BT114" s="769"/>
      <c r="BU114" s="769"/>
      <c r="BV114" s="769">
        <v>585247</v>
      </c>
      <c r="BW114" s="769"/>
      <c r="BX114" s="769"/>
      <c r="BY114" s="769"/>
      <c r="BZ114" s="769"/>
      <c r="CA114" s="769">
        <v>621990</v>
      </c>
      <c r="CB114" s="769"/>
      <c r="CC114" s="769"/>
      <c r="CD114" s="769"/>
      <c r="CE114" s="769"/>
      <c r="CF114" s="846">
        <v>46</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494841</v>
      </c>
      <c r="AB117" s="893"/>
      <c r="AC117" s="893"/>
      <c r="AD117" s="893"/>
      <c r="AE117" s="894"/>
      <c r="AF117" s="896">
        <v>437021</v>
      </c>
      <c r="AG117" s="893"/>
      <c r="AH117" s="893"/>
      <c r="AI117" s="893"/>
      <c r="AJ117" s="894"/>
      <c r="AK117" s="896">
        <v>454133</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432</v>
      </c>
      <c r="BP118" s="836"/>
      <c r="BQ118" s="855">
        <v>5017199</v>
      </c>
      <c r="BR118" s="856"/>
      <c r="BS118" s="856"/>
      <c r="BT118" s="856"/>
      <c r="BU118" s="856"/>
      <c r="BV118" s="856">
        <v>4980167</v>
      </c>
      <c r="BW118" s="856"/>
      <c r="BX118" s="856"/>
      <c r="BY118" s="856"/>
      <c r="BZ118" s="856"/>
      <c r="CA118" s="856">
        <v>4844021</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1778751</v>
      </c>
      <c r="BR119" s="798"/>
      <c r="BS119" s="798"/>
      <c r="BT119" s="798"/>
      <c r="BU119" s="798"/>
      <c r="BV119" s="798">
        <v>1975878</v>
      </c>
      <c r="BW119" s="798"/>
      <c r="BX119" s="798"/>
      <c r="BY119" s="798"/>
      <c r="BZ119" s="798"/>
      <c r="CA119" s="798">
        <v>2122871</v>
      </c>
      <c r="CB119" s="798"/>
      <c r="CC119" s="798"/>
      <c r="CD119" s="798"/>
      <c r="CE119" s="798"/>
      <c r="CF119" s="859">
        <v>157.1</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57393</v>
      </c>
      <c r="BR120" s="769"/>
      <c r="BS120" s="769"/>
      <c r="BT120" s="769"/>
      <c r="BU120" s="769"/>
      <c r="BV120" s="769">
        <v>69005</v>
      </c>
      <c r="BW120" s="769"/>
      <c r="BX120" s="769"/>
      <c r="BY120" s="769"/>
      <c r="BZ120" s="769"/>
      <c r="CA120" s="769">
        <v>79821</v>
      </c>
      <c r="CB120" s="769"/>
      <c r="CC120" s="769"/>
      <c r="CD120" s="769"/>
      <c r="CE120" s="769"/>
      <c r="CF120" s="846">
        <v>5.9</v>
      </c>
      <c r="CG120" s="847"/>
      <c r="CH120" s="847"/>
      <c r="CI120" s="847"/>
      <c r="CJ120" s="847"/>
      <c r="CK120" s="848" t="s">
        <v>438</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1285462</v>
      </c>
      <c r="DH120" s="798"/>
      <c r="DI120" s="798"/>
      <c r="DJ120" s="798"/>
      <c r="DK120" s="798"/>
      <c r="DL120" s="798">
        <v>1206134</v>
      </c>
      <c r="DM120" s="798"/>
      <c r="DN120" s="798"/>
      <c r="DO120" s="798"/>
      <c r="DP120" s="798"/>
      <c r="DQ120" s="798">
        <v>1168834</v>
      </c>
      <c r="DR120" s="798"/>
      <c r="DS120" s="798"/>
      <c r="DT120" s="798"/>
      <c r="DU120" s="798"/>
      <c r="DV120" s="799">
        <v>86.5</v>
      </c>
      <c r="DW120" s="799"/>
      <c r="DX120" s="799"/>
      <c r="DY120" s="799"/>
      <c r="DZ120" s="800"/>
    </row>
    <row r="121" spans="1:130" s="197" customFormat="1" ht="26.25" customHeight="1" x14ac:dyDescent="0.15">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2975042</v>
      </c>
      <c r="BR121" s="856"/>
      <c r="BS121" s="856"/>
      <c r="BT121" s="856"/>
      <c r="BU121" s="856"/>
      <c r="BV121" s="856">
        <v>2942027</v>
      </c>
      <c r="BW121" s="856"/>
      <c r="BX121" s="856"/>
      <c r="BY121" s="856"/>
      <c r="BZ121" s="856"/>
      <c r="CA121" s="856">
        <v>2792004</v>
      </c>
      <c r="CB121" s="856"/>
      <c r="CC121" s="856"/>
      <c r="CD121" s="856"/>
      <c r="CE121" s="856"/>
      <c r="CF121" s="857">
        <v>206.6</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923050</v>
      </c>
      <c r="DH121" s="769"/>
      <c r="DI121" s="769"/>
      <c r="DJ121" s="769"/>
      <c r="DK121" s="769"/>
      <c r="DL121" s="769">
        <v>896484</v>
      </c>
      <c r="DM121" s="769"/>
      <c r="DN121" s="769"/>
      <c r="DO121" s="769"/>
      <c r="DP121" s="769"/>
      <c r="DQ121" s="769">
        <v>864731</v>
      </c>
      <c r="DR121" s="769"/>
      <c r="DS121" s="769"/>
      <c r="DT121" s="769"/>
      <c r="DU121" s="769"/>
      <c r="DV121" s="821">
        <v>64</v>
      </c>
      <c r="DW121" s="821"/>
      <c r="DX121" s="821"/>
      <c r="DY121" s="821"/>
      <c r="DZ121" s="822"/>
    </row>
    <row r="122" spans="1:130" s="197" customFormat="1" ht="26.25" customHeight="1" x14ac:dyDescent="0.15">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441</v>
      </c>
      <c r="BP122" s="836"/>
      <c r="BQ122" s="837">
        <v>4811186</v>
      </c>
      <c r="BR122" s="838"/>
      <c r="BS122" s="838"/>
      <c r="BT122" s="838"/>
      <c r="BU122" s="838"/>
      <c r="BV122" s="838">
        <v>4986910</v>
      </c>
      <c r="BW122" s="838"/>
      <c r="BX122" s="838"/>
      <c r="BY122" s="838"/>
      <c r="BZ122" s="838"/>
      <c r="CA122" s="838">
        <v>4994696</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v>23800</v>
      </c>
      <c r="DM122" s="769"/>
      <c r="DN122" s="769"/>
      <c r="DO122" s="769"/>
      <c r="DP122" s="769"/>
      <c r="DQ122" s="769">
        <v>23800</v>
      </c>
      <c r="DR122" s="769"/>
      <c r="DS122" s="769"/>
      <c r="DT122" s="769"/>
      <c r="DU122" s="769"/>
      <c r="DV122" s="821">
        <v>1.8</v>
      </c>
      <c r="DW122" s="821"/>
      <c r="DX122" s="821"/>
      <c r="DY122" s="821"/>
      <c r="DZ122" s="822"/>
    </row>
    <row r="123" spans="1:130" s="197" customFormat="1" ht="26.25" customHeight="1" thickBot="1" x14ac:dyDescent="0.2">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14.6</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x14ac:dyDescent="0.15">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5904</v>
      </c>
      <c r="AB128" s="722"/>
      <c r="AC128" s="722"/>
      <c r="AD128" s="722"/>
      <c r="AE128" s="723"/>
      <c r="AF128" s="724">
        <v>9308</v>
      </c>
      <c r="AG128" s="722"/>
      <c r="AH128" s="722"/>
      <c r="AI128" s="722"/>
      <c r="AJ128" s="723"/>
      <c r="AK128" s="724">
        <v>6958</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1747685</v>
      </c>
      <c r="AB129" s="782"/>
      <c r="AC129" s="782"/>
      <c r="AD129" s="782"/>
      <c r="AE129" s="783"/>
      <c r="AF129" s="784">
        <v>1670656</v>
      </c>
      <c r="AG129" s="782"/>
      <c r="AH129" s="782"/>
      <c r="AI129" s="782"/>
      <c r="AJ129" s="783"/>
      <c r="AK129" s="784">
        <v>1674758</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343174</v>
      </c>
      <c r="AB130" s="782"/>
      <c r="AC130" s="782"/>
      <c r="AD130" s="782"/>
      <c r="AE130" s="783"/>
      <c r="AF130" s="784">
        <v>323167</v>
      </c>
      <c r="AG130" s="782"/>
      <c r="AH130" s="782"/>
      <c r="AI130" s="782"/>
      <c r="AJ130" s="783"/>
      <c r="AK130" s="784">
        <v>323405</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1404511</v>
      </c>
      <c r="AB131" s="715"/>
      <c r="AC131" s="715"/>
      <c r="AD131" s="715"/>
      <c r="AE131" s="716"/>
      <c r="AF131" s="717">
        <v>1347489</v>
      </c>
      <c r="AG131" s="715"/>
      <c r="AH131" s="715"/>
      <c r="AI131" s="715"/>
      <c r="AJ131" s="716"/>
      <c r="AK131" s="717">
        <v>1351353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10.378202809999999</v>
      </c>
      <c r="AB132" s="738"/>
      <c r="AC132" s="738"/>
      <c r="AD132" s="738"/>
      <c r="AE132" s="739"/>
      <c r="AF132" s="740">
        <v>7.7585791049999999</v>
      </c>
      <c r="AG132" s="738"/>
      <c r="AH132" s="738"/>
      <c r="AI132" s="738"/>
      <c r="AJ132" s="739"/>
      <c r="AK132" s="740">
        <v>9.1589688260000006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11.5</v>
      </c>
      <c r="AB133" s="747"/>
      <c r="AC133" s="747"/>
      <c r="AD133" s="747"/>
      <c r="AE133" s="748"/>
      <c r="AF133" s="746">
        <v>9.4</v>
      </c>
      <c r="AG133" s="747"/>
      <c r="AH133" s="747"/>
      <c r="AI133" s="747"/>
      <c r="AJ133" s="748"/>
      <c r="AK133" s="746">
        <v>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75" zoomScaleNormal="85" zoomScaleSheetLayoutView="75" workbookViewId="0">
      <selection activeCell="Q72" sqref="Q7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9"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31" t="s">
        <v>473</v>
      </c>
      <c r="H9" s="1132"/>
      <c r="I9" s="1132"/>
      <c r="J9" s="1133"/>
      <c r="K9" s="263">
        <v>404108</v>
      </c>
      <c r="L9" s="264">
        <v>135289</v>
      </c>
      <c r="M9" s="265">
        <v>192357</v>
      </c>
      <c r="N9" s="266">
        <v>-29.7</v>
      </c>
    </row>
    <row r="10" spans="1:16" x14ac:dyDescent="0.15">
      <c r="A10" s="248"/>
      <c r="B10" s="244"/>
      <c r="C10" s="244"/>
      <c r="D10" s="244"/>
      <c r="E10" s="244"/>
      <c r="F10" s="244"/>
      <c r="G10" s="1131" t="s">
        <v>474</v>
      </c>
      <c r="H10" s="1132"/>
      <c r="I10" s="1132"/>
      <c r="J10" s="1133"/>
      <c r="K10" s="267">
        <v>56246</v>
      </c>
      <c r="L10" s="268">
        <v>18830</v>
      </c>
      <c r="M10" s="269">
        <v>21870</v>
      </c>
      <c r="N10" s="270">
        <v>-13.9</v>
      </c>
    </row>
    <row r="11" spans="1:16" ht="13.5" customHeight="1" x14ac:dyDescent="0.15">
      <c r="A11" s="248"/>
      <c r="B11" s="244"/>
      <c r="C11" s="244"/>
      <c r="D11" s="244"/>
      <c r="E11" s="244"/>
      <c r="F11" s="244"/>
      <c r="G11" s="1131" t="s">
        <v>475</v>
      </c>
      <c r="H11" s="1132"/>
      <c r="I11" s="1132"/>
      <c r="J11" s="1133"/>
      <c r="K11" s="267">
        <v>69156</v>
      </c>
      <c r="L11" s="268">
        <v>23152</v>
      </c>
      <c r="M11" s="269">
        <v>24716</v>
      </c>
      <c r="N11" s="270">
        <v>-6.3</v>
      </c>
    </row>
    <row r="12" spans="1:16" ht="13.5" customHeight="1" x14ac:dyDescent="0.15">
      <c r="A12" s="248"/>
      <c r="B12" s="244"/>
      <c r="C12" s="244"/>
      <c r="D12" s="244"/>
      <c r="E12" s="244"/>
      <c r="F12" s="244"/>
      <c r="G12" s="1131" t="s">
        <v>476</v>
      </c>
      <c r="H12" s="1132"/>
      <c r="I12" s="1132"/>
      <c r="J12" s="1133"/>
      <c r="K12" s="267" t="s">
        <v>477</v>
      </c>
      <c r="L12" s="268" t="s">
        <v>477</v>
      </c>
      <c r="M12" s="269">
        <v>2820</v>
      </c>
      <c r="N12" s="270" t="s">
        <v>477</v>
      </c>
    </row>
    <row r="13" spans="1:16" ht="13.5" customHeight="1" x14ac:dyDescent="0.15">
      <c r="A13" s="248"/>
      <c r="B13" s="244"/>
      <c r="C13" s="244"/>
      <c r="D13" s="244"/>
      <c r="E13" s="244"/>
      <c r="F13" s="244"/>
      <c r="G13" s="1131" t="s">
        <v>478</v>
      </c>
      <c r="H13" s="1132"/>
      <c r="I13" s="1132"/>
      <c r="J13" s="1133"/>
      <c r="K13" s="267" t="s">
        <v>477</v>
      </c>
      <c r="L13" s="268" t="s">
        <v>477</v>
      </c>
      <c r="M13" s="269" t="s">
        <v>477</v>
      </c>
      <c r="N13" s="270" t="s">
        <v>477</v>
      </c>
    </row>
    <row r="14" spans="1:16" ht="13.5" customHeight="1" x14ac:dyDescent="0.15">
      <c r="A14" s="248"/>
      <c r="B14" s="244"/>
      <c r="C14" s="244"/>
      <c r="D14" s="244"/>
      <c r="E14" s="244"/>
      <c r="F14" s="244"/>
      <c r="G14" s="1131" t="s">
        <v>479</v>
      </c>
      <c r="H14" s="1132"/>
      <c r="I14" s="1132"/>
      <c r="J14" s="1133"/>
      <c r="K14" s="267">
        <v>24171</v>
      </c>
      <c r="L14" s="268">
        <v>8092</v>
      </c>
      <c r="M14" s="269">
        <v>8559</v>
      </c>
      <c r="N14" s="270">
        <v>-5.5</v>
      </c>
    </row>
    <row r="15" spans="1:16" ht="13.5" customHeight="1" x14ac:dyDescent="0.15">
      <c r="A15" s="248"/>
      <c r="B15" s="244"/>
      <c r="C15" s="244"/>
      <c r="D15" s="244"/>
      <c r="E15" s="244"/>
      <c r="F15" s="244"/>
      <c r="G15" s="1131" t="s">
        <v>480</v>
      </c>
      <c r="H15" s="1132"/>
      <c r="I15" s="1132"/>
      <c r="J15" s="1133"/>
      <c r="K15" s="267">
        <v>4514</v>
      </c>
      <c r="L15" s="268">
        <v>1511</v>
      </c>
      <c r="M15" s="269">
        <v>4371</v>
      </c>
      <c r="N15" s="270">
        <v>-65.400000000000006</v>
      </c>
    </row>
    <row r="16" spans="1:16" x14ac:dyDescent="0.15">
      <c r="A16" s="248"/>
      <c r="B16" s="244"/>
      <c r="C16" s="244"/>
      <c r="D16" s="244"/>
      <c r="E16" s="244"/>
      <c r="F16" s="244"/>
      <c r="G16" s="1134" t="s">
        <v>481</v>
      </c>
      <c r="H16" s="1135"/>
      <c r="I16" s="1135"/>
      <c r="J16" s="1136"/>
      <c r="K16" s="268">
        <v>-33580</v>
      </c>
      <c r="L16" s="268">
        <v>-11242</v>
      </c>
      <c r="M16" s="269">
        <v>-21822</v>
      </c>
      <c r="N16" s="270">
        <v>-48.5</v>
      </c>
    </row>
    <row r="17" spans="1:16" x14ac:dyDescent="0.15">
      <c r="A17" s="248"/>
      <c r="B17" s="244"/>
      <c r="C17" s="244"/>
      <c r="D17" s="244"/>
      <c r="E17" s="244"/>
      <c r="F17" s="244"/>
      <c r="G17" s="1134" t="s">
        <v>171</v>
      </c>
      <c r="H17" s="1135"/>
      <c r="I17" s="1135"/>
      <c r="J17" s="1136"/>
      <c r="K17" s="268">
        <v>524615</v>
      </c>
      <c r="L17" s="268">
        <v>175633</v>
      </c>
      <c r="M17" s="269">
        <v>232872</v>
      </c>
      <c r="N17" s="270">
        <v>-24.6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8" t="s">
        <v>486</v>
      </c>
      <c r="H21" s="1129"/>
      <c r="I21" s="1129"/>
      <c r="J21" s="1130"/>
      <c r="K21" s="280">
        <v>13.73</v>
      </c>
      <c r="L21" s="281">
        <v>21.42</v>
      </c>
      <c r="M21" s="282">
        <v>-7.69</v>
      </c>
      <c r="N21" s="249"/>
      <c r="O21" s="283"/>
      <c r="P21" s="279"/>
    </row>
    <row r="22" spans="1:16" s="284" customFormat="1" x14ac:dyDescent="0.15">
      <c r="A22" s="279"/>
      <c r="B22" s="249"/>
      <c r="C22" s="249"/>
      <c r="D22" s="249"/>
      <c r="E22" s="249"/>
      <c r="F22" s="249"/>
      <c r="G22" s="1128" t="s">
        <v>487</v>
      </c>
      <c r="H22" s="1129"/>
      <c r="I22" s="1129"/>
      <c r="J22" s="1130"/>
      <c r="K22" s="285">
        <v>97.1</v>
      </c>
      <c r="L22" s="286">
        <v>93.4</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19" t="s">
        <v>491</v>
      </c>
      <c r="H32" s="1120"/>
      <c r="I32" s="1120"/>
      <c r="J32" s="1121"/>
      <c r="K32" s="294">
        <v>259144</v>
      </c>
      <c r="L32" s="294">
        <v>86757</v>
      </c>
      <c r="M32" s="295">
        <v>135669</v>
      </c>
      <c r="N32" s="296">
        <v>-36.1</v>
      </c>
    </row>
    <row r="33" spans="1:16" ht="13.5" customHeight="1" x14ac:dyDescent="0.15">
      <c r="A33" s="248"/>
      <c r="B33" s="244"/>
      <c r="C33" s="244"/>
      <c r="D33" s="244"/>
      <c r="E33" s="244"/>
      <c r="F33" s="244"/>
      <c r="G33" s="1119" t="s">
        <v>492</v>
      </c>
      <c r="H33" s="1120"/>
      <c r="I33" s="1120"/>
      <c r="J33" s="1121"/>
      <c r="K33" s="294" t="s">
        <v>477</v>
      </c>
      <c r="L33" s="294" t="s">
        <v>477</v>
      </c>
      <c r="M33" s="295" t="s">
        <v>477</v>
      </c>
      <c r="N33" s="296" t="s">
        <v>477</v>
      </c>
    </row>
    <row r="34" spans="1:16" ht="27" customHeight="1" x14ac:dyDescent="0.15">
      <c r="A34" s="248"/>
      <c r="B34" s="244"/>
      <c r="C34" s="244"/>
      <c r="D34" s="244"/>
      <c r="E34" s="244"/>
      <c r="F34" s="244"/>
      <c r="G34" s="1119" t="s">
        <v>493</v>
      </c>
      <c r="H34" s="1120"/>
      <c r="I34" s="1120"/>
      <c r="J34" s="1121"/>
      <c r="K34" s="294" t="s">
        <v>477</v>
      </c>
      <c r="L34" s="294" t="s">
        <v>477</v>
      </c>
      <c r="M34" s="295">
        <v>40</v>
      </c>
      <c r="N34" s="296" t="s">
        <v>477</v>
      </c>
    </row>
    <row r="35" spans="1:16" ht="27" customHeight="1" x14ac:dyDescent="0.15">
      <c r="A35" s="248"/>
      <c r="B35" s="244"/>
      <c r="C35" s="244"/>
      <c r="D35" s="244"/>
      <c r="E35" s="244"/>
      <c r="F35" s="244"/>
      <c r="G35" s="1119" t="s">
        <v>494</v>
      </c>
      <c r="H35" s="1120"/>
      <c r="I35" s="1120"/>
      <c r="J35" s="1121"/>
      <c r="K35" s="294">
        <v>186591</v>
      </c>
      <c r="L35" s="294">
        <v>62468</v>
      </c>
      <c r="M35" s="295">
        <v>30817</v>
      </c>
      <c r="N35" s="296">
        <v>102.7</v>
      </c>
    </row>
    <row r="36" spans="1:16" ht="27" customHeight="1" x14ac:dyDescent="0.15">
      <c r="A36" s="248"/>
      <c r="B36" s="244"/>
      <c r="C36" s="244"/>
      <c r="D36" s="244"/>
      <c r="E36" s="244"/>
      <c r="F36" s="244"/>
      <c r="G36" s="1119" t="s">
        <v>495</v>
      </c>
      <c r="H36" s="1120"/>
      <c r="I36" s="1120"/>
      <c r="J36" s="1121"/>
      <c r="K36" s="294">
        <v>8398</v>
      </c>
      <c r="L36" s="294">
        <v>2812</v>
      </c>
      <c r="M36" s="295">
        <v>6361</v>
      </c>
      <c r="N36" s="296">
        <v>-55.8</v>
      </c>
    </row>
    <row r="37" spans="1:16" ht="13.5" customHeight="1" x14ac:dyDescent="0.15">
      <c r="A37" s="248"/>
      <c r="B37" s="244"/>
      <c r="C37" s="244"/>
      <c r="D37" s="244"/>
      <c r="E37" s="244"/>
      <c r="F37" s="244"/>
      <c r="G37" s="1119" t="s">
        <v>496</v>
      </c>
      <c r="H37" s="1120"/>
      <c r="I37" s="1120"/>
      <c r="J37" s="1121"/>
      <c r="K37" s="294" t="s">
        <v>477</v>
      </c>
      <c r="L37" s="294" t="s">
        <v>477</v>
      </c>
      <c r="M37" s="295">
        <v>2179</v>
      </c>
      <c r="N37" s="296" t="s">
        <v>477</v>
      </c>
    </row>
    <row r="38" spans="1:16" ht="27" customHeight="1" x14ac:dyDescent="0.15">
      <c r="A38" s="248"/>
      <c r="B38" s="244"/>
      <c r="C38" s="244"/>
      <c r="D38" s="244"/>
      <c r="E38" s="244"/>
      <c r="F38" s="244"/>
      <c r="G38" s="1122" t="s">
        <v>497</v>
      </c>
      <c r="H38" s="1123"/>
      <c r="I38" s="1123"/>
      <c r="J38" s="1124"/>
      <c r="K38" s="297" t="s">
        <v>477</v>
      </c>
      <c r="L38" s="297" t="s">
        <v>477</v>
      </c>
      <c r="M38" s="298">
        <v>59</v>
      </c>
      <c r="N38" s="299" t="s">
        <v>477</v>
      </c>
      <c r="O38" s="293"/>
    </row>
    <row r="39" spans="1:16" x14ac:dyDescent="0.15">
      <c r="A39" s="248"/>
      <c r="B39" s="244"/>
      <c r="C39" s="244"/>
      <c r="D39" s="244"/>
      <c r="E39" s="244"/>
      <c r="F39" s="244"/>
      <c r="G39" s="1122" t="s">
        <v>498</v>
      </c>
      <c r="H39" s="1123"/>
      <c r="I39" s="1123"/>
      <c r="J39" s="1124"/>
      <c r="K39" s="300">
        <v>-6958</v>
      </c>
      <c r="L39" s="300">
        <v>-2329</v>
      </c>
      <c r="M39" s="301">
        <v>-9358</v>
      </c>
      <c r="N39" s="302">
        <v>-75.099999999999994</v>
      </c>
      <c r="O39" s="293"/>
    </row>
    <row r="40" spans="1:16" ht="27" customHeight="1" x14ac:dyDescent="0.15">
      <c r="A40" s="248"/>
      <c r="B40" s="244"/>
      <c r="C40" s="244"/>
      <c r="D40" s="244"/>
      <c r="E40" s="244"/>
      <c r="F40" s="244"/>
      <c r="G40" s="1119" t="s">
        <v>499</v>
      </c>
      <c r="H40" s="1120"/>
      <c r="I40" s="1120"/>
      <c r="J40" s="1121"/>
      <c r="K40" s="300">
        <v>-323405</v>
      </c>
      <c r="L40" s="300">
        <v>-108271</v>
      </c>
      <c r="M40" s="301">
        <v>-120971</v>
      </c>
      <c r="N40" s="302">
        <v>-10.5</v>
      </c>
      <c r="O40" s="293"/>
    </row>
    <row r="41" spans="1:16" x14ac:dyDescent="0.15">
      <c r="A41" s="248"/>
      <c r="B41" s="244"/>
      <c r="C41" s="244"/>
      <c r="D41" s="244"/>
      <c r="E41" s="244"/>
      <c r="F41" s="244"/>
      <c r="G41" s="1125" t="s">
        <v>281</v>
      </c>
      <c r="H41" s="1126"/>
      <c r="I41" s="1126"/>
      <c r="J41" s="1127"/>
      <c r="K41" s="294">
        <v>123770</v>
      </c>
      <c r="L41" s="300">
        <v>41436</v>
      </c>
      <c r="M41" s="301">
        <v>44795</v>
      </c>
      <c r="N41" s="302">
        <v>-7.5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2" t="s">
        <v>468</v>
      </c>
      <c r="J49" s="1114" t="s">
        <v>503</v>
      </c>
      <c r="K49" s="1115"/>
      <c r="L49" s="1115"/>
      <c r="M49" s="1115"/>
      <c r="N49" s="1116"/>
    </row>
    <row r="50" spans="1:14" x14ac:dyDescent="0.15">
      <c r="A50" s="248"/>
      <c r="B50" s="244"/>
      <c r="C50" s="244"/>
      <c r="D50" s="244"/>
      <c r="E50" s="244"/>
      <c r="F50" s="244"/>
      <c r="G50" s="312"/>
      <c r="H50" s="313"/>
      <c r="I50" s="1113"/>
      <c r="J50" s="314" t="s">
        <v>504</v>
      </c>
      <c r="K50" s="315" t="s">
        <v>505</v>
      </c>
      <c r="L50" s="316" t="s">
        <v>506</v>
      </c>
      <c r="M50" s="317" t="s">
        <v>507</v>
      </c>
      <c r="N50" s="318" t="s">
        <v>508</v>
      </c>
    </row>
    <row r="51" spans="1:14" x14ac:dyDescent="0.15">
      <c r="A51" s="248"/>
      <c r="B51" s="244"/>
      <c r="C51" s="244"/>
      <c r="D51" s="244"/>
      <c r="E51" s="244"/>
      <c r="F51" s="244"/>
      <c r="G51" s="310" t="s">
        <v>509</v>
      </c>
      <c r="H51" s="311"/>
      <c r="I51" s="319">
        <v>893237</v>
      </c>
      <c r="J51" s="320">
        <v>287862</v>
      </c>
      <c r="K51" s="321">
        <v>210.7</v>
      </c>
      <c r="L51" s="322">
        <v>262834</v>
      </c>
      <c r="M51" s="323">
        <v>48.9</v>
      </c>
      <c r="N51" s="324">
        <v>161.80000000000001</v>
      </c>
    </row>
    <row r="52" spans="1:14" x14ac:dyDescent="0.15">
      <c r="A52" s="248"/>
      <c r="B52" s="244"/>
      <c r="C52" s="244"/>
      <c r="D52" s="244"/>
      <c r="E52" s="244"/>
      <c r="F52" s="244"/>
      <c r="G52" s="325"/>
      <c r="H52" s="326" t="s">
        <v>510</v>
      </c>
      <c r="I52" s="327">
        <v>426924</v>
      </c>
      <c r="J52" s="328">
        <v>137584</v>
      </c>
      <c r="K52" s="329">
        <v>131.19999999999999</v>
      </c>
      <c r="L52" s="330">
        <v>147509</v>
      </c>
      <c r="M52" s="331">
        <v>95.6</v>
      </c>
      <c r="N52" s="332">
        <v>35.6</v>
      </c>
    </row>
    <row r="53" spans="1:14" x14ac:dyDescent="0.15">
      <c r="A53" s="248"/>
      <c r="B53" s="244"/>
      <c r="C53" s="244"/>
      <c r="D53" s="244"/>
      <c r="E53" s="244"/>
      <c r="F53" s="244"/>
      <c r="G53" s="310" t="s">
        <v>511</v>
      </c>
      <c r="H53" s="311"/>
      <c r="I53" s="319">
        <v>361817</v>
      </c>
      <c r="J53" s="320">
        <v>118862</v>
      </c>
      <c r="K53" s="321">
        <v>-58.7</v>
      </c>
      <c r="L53" s="322">
        <v>334234</v>
      </c>
      <c r="M53" s="323">
        <v>27.2</v>
      </c>
      <c r="N53" s="324">
        <v>-85.9</v>
      </c>
    </row>
    <row r="54" spans="1:14" x14ac:dyDescent="0.15">
      <c r="A54" s="248"/>
      <c r="B54" s="244"/>
      <c r="C54" s="244"/>
      <c r="D54" s="244"/>
      <c r="E54" s="244"/>
      <c r="F54" s="244"/>
      <c r="G54" s="325"/>
      <c r="H54" s="326" t="s">
        <v>510</v>
      </c>
      <c r="I54" s="327">
        <v>224925</v>
      </c>
      <c r="J54" s="328">
        <v>73891</v>
      </c>
      <c r="K54" s="329">
        <v>-46.3</v>
      </c>
      <c r="L54" s="330">
        <v>135366</v>
      </c>
      <c r="M54" s="331">
        <v>-8.1999999999999993</v>
      </c>
      <c r="N54" s="332">
        <v>-38.1</v>
      </c>
    </row>
    <row r="55" spans="1:14" x14ac:dyDescent="0.15">
      <c r="A55" s="248"/>
      <c r="B55" s="244"/>
      <c r="C55" s="244"/>
      <c r="D55" s="244"/>
      <c r="E55" s="244"/>
      <c r="F55" s="244"/>
      <c r="G55" s="310" t="s">
        <v>512</v>
      </c>
      <c r="H55" s="311"/>
      <c r="I55" s="319">
        <v>351182</v>
      </c>
      <c r="J55" s="320">
        <v>116749</v>
      </c>
      <c r="K55" s="321">
        <v>-1.8</v>
      </c>
      <c r="L55" s="322">
        <v>203567</v>
      </c>
      <c r="M55" s="323">
        <v>-39.1</v>
      </c>
      <c r="N55" s="324">
        <v>37.299999999999997</v>
      </c>
    </row>
    <row r="56" spans="1:14" x14ac:dyDescent="0.15">
      <c r="A56" s="248"/>
      <c r="B56" s="244"/>
      <c r="C56" s="244"/>
      <c r="D56" s="244"/>
      <c r="E56" s="244"/>
      <c r="F56" s="244"/>
      <c r="G56" s="325"/>
      <c r="H56" s="326" t="s">
        <v>510</v>
      </c>
      <c r="I56" s="327">
        <v>316342</v>
      </c>
      <c r="J56" s="328">
        <v>105167</v>
      </c>
      <c r="K56" s="329">
        <v>42.3</v>
      </c>
      <c r="L56" s="330">
        <v>121137</v>
      </c>
      <c r="M56" s="331">
        <v>-10.5</v>
      </c>
      <c r="N56" s="332">
        <v>52.8</v>
      </c>
    </row>
    <row r="57" spans="1:14" x14ac:dyDescent="0.15">
      <c r="A57" s="248"/>
      <c r="B57" s="244"/>
      <c r="C57" s="244"/>
      <c r="D57" s="244"/>
      <c r="E57" s="244"/>
      <c r="F57" s="244"/>
      <c r="G57" s="310" t="s">
        <v>513</v>
      </c>
      <c r="H57" s="311"/>
      <c r="I57" s="319">
        <v>351102</v>
      </c>
      <c r="J57" s="320">
        <v>116490</v>
      </c>
      <c r="K57" s="321">
        <v>-0.2</v>
      </c>
      <c r="L57" s="322">
        <v>185018</v>
      </c>
      <c r="M57" s="323">
        <v>-9.1</v>
      </c>
      <c r="N57" s="324">
        <v>8.9</v>
      </c>
    </row>
    <row r="58" spans="1:14" x14ac:dyDescent="0.15">
      <c r="A58" s="248"/>
      <c r="B58" s="244"/>
      <c r="C58" s="244"/>
      <c r="D58" s="244"/>
      <c r="E58" s="244"/>
      <c r="F58" s="244"/>
      <c r="G58" s="325"/>
      <c r="H58" s="326" t="s">
        <v>510</v>
      </c>
      <c r="I58" s="327">
        <v>143106</v>
      </c>
      <c r="J58" s="328">
        <v>47480</v>
      </c>
      <c r="K58" s="329">
        <v>-54.9</v>
      </c>
      <c r="L58" s="330">
        <v>95064</v>
      </c>
      <c r="M58" s="331">
        <v>-21.5</v>
      </c>
      <c r="N58" s="332">
        <v>-33.4</v>
      </c>
    </row>
    <row r="59" spans="1:14" x14ac:dyDescent="0.15">
      <c r="A59" s="248"/>
      <c r="B59" s="244"/>
      <c r="C59" s="244"/>
      <c r="D59" s="244"/>
      <c r="E59" s="244"/>
      <c r="F59" s="244"/>
      <c r="G59" s="310" t="s">
        <v>514</v>
      </c>
      <c r="H59" s="311"/>
      <c r="I59" s="319">
        <v>192845</v>
      </c>
      <c r="J59" s="320">
        <v>64561</v>
      </c>
      <c r="K59" s="321">
        <v>-44.6</v>
      </c>
      <c r="L59" s="322">
        <v>238802</v>
      </c>
      <c r="M59" s="323">
        <v>29.1</v>
      </c>
      <c r="N59" s="324">
        <v>-73.7</v>
      </c>
    </row>
    <row r="60" spans="1:14" x14ac:dyDescent="0.15">
      <c r="A60" s="248"/>
      <c r="B60" s="244"/>
      <c r="C60" s="244"/>
      <c r="D60" s="244"/>
      <c r="E60" s="244"/>
      <c r="F60" s="244"/>
      <c r="G60" s="325"/>
      <c r="H60" s="326" t="s">
        <v>510</v>
      </c>
      <c r="I60" s="333">
        <v>129932</v>
      </c>
      <c r="J60" s="328">
        <v>43499</v>
      </c>
      <c r="K60" s="329">
        <v>-8.4</v>
      </c>
      <c r="L60" s="330">
        <v>128562</v>
      </c>
      <c r="M60" s="331">
        <v>35.200000000000003</v>
      </c>
      <c r="N60" s="332">
        <v>-43.6</v>
      </c>
    </row>
    <row r="61" spans="1:14" x14ac:dyDescent="0.15">
      <c r="A61" s="248"/>
      <c r="B61" s="244"/>
      <c r="C61" s="244"/>
      <c r="D61" s="244"/>
      <c r="E61" s="244"/>
      <c r="F61" s="244"/>
      <c r="G61" s="310" t="s">
        <v>515</v>
      </c>
      <c r="H61" s="334"/>
      <c r="I61" s="335">
        <v>430037</v>
      </c>
      <c r="J61" s="336">
        <v>140905</v>
      </c>
      <c r="K61" s="337">
        <v>21.1</v>
      </c>
      <c r="L61" s="338">
        <v>244891</v>
      </c>
      <c r="M61" s="339">
        <v>11.4</v>
      </c>
      <c r="N61" s="324">
        <v>9.6999999999999993</v>
      </c>
    </row>
    <row r="62" spans="1:14" x14ac:dyDescent="0.15">
      <c r="A62" s="248"/>
      <c r="B62" s="244"/>
      <c r="C62" s="244"/>
      <c r="D62" s="244"/>
      <c r="E62" s="244"/>
      <c r="F62" s="244"/>
      <c r="G62" s="325"/>
      <c r="H62" s="326" t="s">
        <v>510</v>
      </c>
      <c r="I62" s="327">
        <v>248246</v>
      </c>
      <c r="J62" s="328">
        <v>81524</v>
      </c>
      <c r="K62" s="329">
        <v>12.8</v>
      </c>
      <c r="L62" s="330">
        <v>125528</v>
      </c>
      <c r="M62" s="331">
        <v>18.100000000000001</v>
      </c>
      <c r="N62" s="332">
        <v>-5.3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7" t="s">
        <v>3</v>
      </c>
      <c r="D47" s="1137"/>
      <c r="E47" s="1138"/>
      <c r="F47" s="11">
        <v>23.08</v>
      </c>
      <c r="G47" s="12">
        <v>24.32</v>
      </c>
      <c r="H47" s="12">
        <v>30.49</v>
      </c>
      <c r="I47" s="12">
        <v>39.700000000000003</v>
      </c>
      <c r="J47" s="13">
        <v>42.67</v>
      </c>
    </row>
    <row r="48" spans="2:10" ht="57.75" customHeight="1" x14ac:dyDescent="0.15">
      <c r="B48" s="14"/>
      <c r="C48" s="1139" t="s">
        <v>4</v>
      </c>
      <c r="D48" s="1139"/>
      <c r="E48" s="1140"/>
      <c r="F48" s="15">
        <v>5.87</v>
      </c>
      <c r="G48" s="16">
        <v>5.19</v>
      </c>
      <c r="H48" s="16">
        <v>4.9800000000000004</v>
      </c>
      <c r="I48" s="16">
        <v>5.0599999999999996</v>
      </c>
      <c r="J48" s="17">
        <v>5.39</v>
      </c>
    </row>
    <row r="49" spans="2:10" ht="57.75" customHeight="1" thickBot="1" x14ac:dyDescent="0.2">
      <c r="B49" s="18"/>
      <c r="C49" s="1141" t="s">
        <v>5</v>
      </c>
      <c r="D49" s="1141"/>
      <c r="E49" s="1142"/>
      <c r="F49" s="19">
        <v>4.5</v>
      </c>
      <c r="G49" s="20">
        <v>4.5199999999999996</v>
      </c>
      <c r="H49" s="20">
        <v>9.23</v>
      </c>
      <c r="I49" s="20">
        <v>7.66</v>
      </c>
      <c r="J49" s="21">
        <v>3.41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9" t="s">
        <v>522</v>
      </c>
      <c r="D34" s="1149"/>
      <c r="E34" s="1150"/>
      <c r="F34" s="32">
        <v>0.04</v>
      </c>
      <c r="G34" s="33">
        <v>0.04</v>
      </c>
      <c r="H34" s="33">
        <v>0.05</v>
      </c>
      <c r="I34" s="33">
        <v>0.05</v>
      </c>
      <c r="J34" s="34">
        <v>108.42</v>
      </c>
      <c r="K34" s="22"/>
      <c r="L34" s="22"/>
      <c r="M34" s="22"/>
      <c r="N34" s="22"/>
      <c r="O34" s="22"/>
      <c r="P34" s="22"/>
    </row>
    <row r="35" spans="1:16" ht="39" customHeight="1" x14ac:dyDescent="0.15">
      <c r="A35" s="22"/>
      <c r="B35" s="35"/>
      <c r="C35" s="1143" t="s">
        <v>523</v>
      </c>
      <c r="D35" s="1144"/>
      <c r="E35" s="1145"/>
      <c r="F35" s="36">
        <v>5.87</v>
      </c>
      <c r="G35" s="37">
        <v>5.19</v>
      </c>
      <c r="H35" s="37">
        <v>4.9800000000000004</v>
      </c>
      <c r="I35" s="37">
        <v>5.0599999999999996</v>
      </c>
      <c r="J35" s="38">
        <v>5.39</v>
      </c>
      <c r="K35" s="22"/>
      <c r="L35" s="22"/>
      <c r="M35" s="22"/>
      <c r="N35" s="22"/>
      <c r="O35" s="22"/>
      <c r="P35" s="22"/>
    </row>
    <row r="36" spans="1:16" ht="39" customHeight="1" x14ac:dyDescent="0.15">
      <c r="A36" s="22"/>
      <c r="B36" s="35"/>
      <c r="C36" s="1143" t="s">
        <v>524</v>
      </c>
      <c r="D36" s="1144"/>
      <c r="E36" s="1145"/>
      <c r="F36" s="36">
        <v>1.53</v>
      </c>
      <c r="G36" s="37">
        <v>1.59</v>
      </c>
      <c r="H36" s="37">
        <v>1.1200000000000001</v>
      </c>
      <c r="I36" s="37">
        <v>1.54</v>
      </c>
      <c r="J36" s="38">
        <v>2.57</v>
      </c>
      <c r="K36" s="22"/>
      <c r="L36" s="22"/>
      <c r="M36" s="22"/>
      <c r="N36" s="22"/>
      <c r="O36" s="22"/>
      <c r="P36" s="22"/>
    </row>
    <row r="37" spans="1:16" ht="39" customHeight="1" x14ac:dyDescent="0.15">
      <c r="A37" s="22"/>
      <c r="B37" s="35"/>
      <c r="C37" s="1143" t="s">
        <v>525</v>
      </c>
      <c r="D37" s="1144"/>
      <c r="E37" s="1145"/>
      <c r="F37" s="36">
        <v>1.97</v>
      </c>
      <c r="G37" s="37">
        <v>1.89</v>
      </c>
      <c r="H37" s="37">
        <v>1.46</v>
      </c>
      <c r="I37" s="37">
        <v>0.83</v>
      </c>
      <c r="J37" s="38">
        <v>1.2</v>
      </c>
      <c r="K37" s="22"/>
      <c r="L37" s="22"/>
      <c r="M37" s="22"/>
      <c r="N37" s="22"/>
      <c r="O37" s="22"/>
      <c r="P37" s="22"/>
    </row>
    <row r="38" spans="1:16" ht="39" customHeight="1" x14ac:dyDescent="0.15">
      <c r="A38" s="22"/>
      <c r="B38" s="35"/>
      <c r="C38" s="1143" t="s">
        <v>526</v>
      </c>
      <c r="D38" s="1144"/>
      <c r="E38" s="1145"/>
      <c r="F38" s="36">
        <v>0.53</v>
      </c>
      <c r="G38" s="37">
        <v>0.5</v>
      </c>
      <c r="H38" s="37">
        <v>0.52</v>
      </c>
      <c r="I38" s="37">
        <v>0.55000000000000004</v>
      </c>
      <c r="J38" s="38">
        <v>0.78</v>
      </c>
      <c r="K38" s="22"/>
      <c r="L38" s="22"/>
      <c r="M38" s="22"/>
      <c r="N38" s="22"/>
      <c r="O38" s="22"/>
      <c r="P38" s="22"/>
    </row>
    <row r="39" spans="1:16" ht="39" customHeight="1" x14ac:dyDescent="0.15">
      <c r="A39" s="22"/>
      <c r="B39" s="35"/>
      <c r="C39" s="1143" t="s">
        <v>527</v>
      </c>
      <c r="D39" s="1144"/>
      <c r="E39" s="1145"/>
      <c r="F39" s="36">
        <v>0.66</v>
      </c>
      <c r="G39" s="37">
        <v>0.19</v>
      </c>
      <c r="H39" s="37">
        <v>0.26</v>
      </c>
      <c r="I39" s="37">
        <v>0.17</v>
      </c>
      <c r="J39" s="38">
        <v>0.31</v>
      </c>
      <c r="K39" s="22"/>
      <c r="L39" s="22"/>
      <c r="M39" s="22"/>
      <c r="N39" s="22"/>
      <c r="O39" s="22"/>
      <c r="P39" s="22"/>
    </row>
    <row r="40" spans="1:16" ht="39" customHeight="1" x14ac:dyDescent="0.15">
      <c r="A40" s="22"/>
      <c r="B40" s="35"/>
      <c r="C40" s="1143" t="s">
        <v>528</v>
      </c>
      <c r="D40" s="1144"/>
      <c r="E40" s="1145"/>
      <c r="F40" s="36">
        <v>0.31</v>
      </c>
      <c r="G40" s="37">
        <v>0.13</v>
      </c>
      <c r="H40" s="37">
        <v>0.19</v>
      </c>
      <c r="I40" s="37">
        <v>0.12</v>
      </c>
      <c r="J40" s="38">
        <v>0.26</v>
      </c>
      <c r="K40" s="22"/>
      <c r="L40" s="22"/>
      <c r="M40" s="22"/>
      <c r="N40" s="22"/>
      <c r="O40" s="22"/>
      <c r="P40" s="22"/>
    </row>
    <row r="41" spans="1:16" ht="39" customHeight="1" x14ac:dyDescent="0.15">
      <c r="A41" s="22"/>
      <c r="B41" s="35"/>
      <c r="C41" s="1143" t="s">
        <v>529</v>
      </c>
      <c r="D41" s="1144"/>
      <c r="E41" s="1145"/>
      <c r="F41" s="36" t="s">
        <v>477</v>
      </c>
      <c r="G41" s="37">
        <v>0.28000000000000003</v>
      </c>
      <c r="H41" s="37">
        <v>0.26</v>
      </c>
      <c r="I41" s="37">
        <v>0.61</v>
      </c>
      <c r="J41" s="38">
        <v>0.08</v>
      </c>
      <c r="K41" s="22"/>
      <c r="L41" s="22"/>
      <c r="M41" s="22"/>
      <c r="N41" s="22"/>
      <c r="O41" s="22"/>
      <c r="P41" s="22"/>
    </row>
    <row r="42" spans="1:16" ht="39" customHeight="1" x14ac:dyDescent="0.15">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x14ac:dyDescent="0.2">
      <c r="A43" s="22"/>
      <c r="B43" s="40"/>
      <c r="C43" s="1146" t="s">
        <v>531</v>
      </c>
      <c r="D43" s="1147"/>
      <c r="E43" s="1148"/>
      <c r="F43" s="41">
        <v>0</v>
      </c>
      <c r="G43" s="42">
        <v>0</v>
      </c>
      <c r="H43" s="42">
        <v>0.01</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311</v>
      </c>
      <c r="L45" s="60">
        <v>269</v>
      </c>
      <c r="M45" s="60">
        <v>263</v>
      </c>
      <c r="N45" s="60">
        <v>242</v>
      </c>
      <c r="O45" s="61">
        <v>259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15</v>
      </c>
      <c r="F48" s="1153"/>
      <c r="G48" s="1153"/>
      <c r="H48" s="1153"/>
      <c r="I48" s="1153"/>
      <c r="J48" s="1154"/>
      <c r="K48" s="63">
        <v>232</v>
      </c>
      <c r="L48" s="64">
        <v>226</v>
      </c>
      <c r="M48" s="64">
        <v>224</v>
      </c>
      <c r="N48" s="64">
        <v>187</v>
      </c>
      <c r="O48" s="65">
        <v>187</v>
      </c>
      <c r="P48" s="48"/>
      <c r="Q48" s="48"/>
      <c r="R48" s="48"/>
      <c r="S48" s="48"/>
      <c r="T48" s="48"/>
      <c r="U48" s="48"/>
    </row>
    <row r="49" spans="1:21" ht="30.75" customHeight="1" x14ac:dyDescent="0.15">
      <c r="A49" s="48"/>
      <c r="B49" s="1161"/>
      <c r="C49" s="1162"/>
      <c r="D49" s="62"/>
      <c r="E49" s="1153" t="s">
        <v>16</v>
      </c>
      <c r="F49" s="1153"/>
      <c r="G49" s="1153"/>
      <c r="H49" s="1153"/>
      <c r="I49" s="1153"/>
      <c r="J49" s="1154"/>
      <c r="K49" s="63">
        <v>18</v>
      </c>
      <c r="L49" s="64">
        <v>10</v>
      </c>
      <c r="M49" s="64">
        <v>8</v>
      </c>
      <c r="N49" s="64">
        <v>8</v>
      </c>
      <c r="O49" s="65">
        <v>8</v>
      </c>
      <c r="P49" s="48"/>
      <c r="Q49" s="48"/>
      <c r="R49" s="48"/>
      <c r="S49" s="48"/>
      <c r="T49" s="48"/>
      <c r="U49" s="48"/>
    </row>
    <row r="50" spans="1:21" ht="30.75" customHeight="1" x14ac:dyDescent="0.15">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369</v>
      </c>
      <c r="L52" s="64">
        <v>356</v>
      </c>
      <c r="M52" s="64">
        <v>351</v>
      </c>
      <c r="N52" s="64">
        <v>333</v>
      </c>
      <c r="O52" s="65">
        <v>331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192</v>
      </c>
      <c r="L53" s="69">
        <v>149</v>
      </c>
      <c r="M53" s="69">
        <v>144</v>
      </c>
      <c r="N53" s="69">
        <v>104</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2015-04-13T05:52:13Z</cp:lastPrinted>
  <dcterms:created xsi:type="dcterms:W3CDTF">2015-02-17T06:52:17Z</dcterms:created>
  <dcterms:modified xsi:type="dcterms:W3CDTF">2015-04-24T01:04:15Z</dcterms:modified>
  <cp:category/>
</cp:coreProperties>
</file>