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kiso-fs2\共有folder2\102企画財政課\30財政関係\09公会計関係\☆公会計（統一的な基準）\R7\R8.03.02 令和６年度財政状況資料集の作成及び提出について\提出\"/>
    </mc:Choice>
  </mc:AlternateContent>
  <xr:revisionPtr revIDLastSave="0" documentId="13_ncr:1_{C9D0D52C-E875-4BA3-8E38-8D2452E99C4B}" xr6:coauthVersionLast="36" xr6:coauthVersionMax="36" xr10:uidLastSave="{00000000-0000-0000-0000-000000000000}"/>
  <bookViews>
    <workbookView xWindow="0" yWindow="0" windowWidth="11496" windowHeight="8100" firstSheet="6" activeTab="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36" i="10"/>
  <c r="BE35" i="10"/>
  <c r="C35" i="10"/>
  <c r="BW34" i="10"/>
  <c r="BE34" i="10"/>
  <c r="C34" i="10"/>
  <c r="BW35" i="10" l="1"/>
  <c r="BW36" i="10" s="1"/>
  <c r="BW37" i="10" s="1"/>
  <c r="BW38" i="10" s="1"/>
  <c r="BW39" i="10" s="1"/>
  <c r="BW40" i="10" s="1"/>
  <c r="BW41" i="10" s="1"/>
  <c r="BW42" i="10" s="1"/>
  <c r="BW43" i="10" s="1"/>
  <c r="U34" i="10"/>
  <c r="U35"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<sst xmlns="http://schemas.openxmlformats.org/spreadsheetml/2006/main" count="1113" uniqueCount="573">
  <si>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</si>
  <si>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</si>
  <si>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</si>
  <si>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</si>
  <si>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</si>
  <si>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</si>
  <si>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</si>
  <si>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</si>
  <si>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</si>
  <si>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</si>
  <si>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</si>
  <si>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</si>
  <si>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</si>
  <si>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</si>
  <si>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</si>
  <si>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</si>
  <si>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</si>
  <si>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</si>
  <si>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</si>
  <si>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</si>
  <si>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</si>
  <si>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</si>
  <si>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</si>
  <si>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</si>
  <si>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</si>
  <si>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</si>
  <si>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</si>
  <si>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</si>
  <si>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</si>
  <si>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</si>
  <si>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</si>
  <si>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</si>
  <si>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</si>
  <si>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</si>
  <si>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</si>
  <si>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</si>
  <si>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</si>
  <si>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</si>
  <si>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</si>
  <si>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</si>
  <si>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</si>
  <si>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</si>
  <si>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</si>
  <si>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</si>
  <si>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</si>
  <si>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</si>
  <si>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</si>
  <si>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</si>
  <si>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</si>
  <si>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</si>
  <si>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</si>
  <si>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</si>
  <si>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</si>
  <si>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</si>
  <si>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</si>
  <si>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</si>
  <si>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</si>
  <si>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</si>
  <si>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</si>
  <si>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</si>
  <si>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</si>
  <si>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</si>
  <si>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</si>
  <si>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</si>
  <si>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</si>
  <si>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</si>
  <si>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</si>
  <si>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</si>
  <si>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</si>
  <si>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</si>
  <si>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</si>
  <si>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</si>
  <si>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</si>
  <si>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</si>
  <si>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</si>
  <si>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</si>
  <si>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</si>
  <si>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</si>
  <si>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</si>
  <si>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</si>
  <si>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</si>
  <si>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</si>
  <si>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</si>
  <si>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</si>
  <si>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</si>
  <si>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</si>
  <si>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</si>
  <si>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</si>
  <si>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</si>
  <si>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</si>
  <si>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</si>
  <si>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</si>
  <si>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</si>
  <si>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</si>
  <si>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</si>
  <si>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</si>
  <si>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</si>
  <si>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</si>
  <si>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</si>
  <si>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</si>
  <si>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</si>
  <si>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</si>
  <si>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</si>
  <si>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</si>
  <si>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</si>
  <si>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</si>
  <si>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</si>
  <si>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</si>
  <si>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</si>
  <si>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</si>
  <si>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</si>
  <si>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</si>
  <si>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</si>
  <si>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</si>
  <si>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</si>
  <si>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</si>
  <si>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</si>
  <si>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</si>
  <si>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</si>
  <si>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</si>
  <si>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</si>
  <si>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</si>
  <si>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</si>
  <si>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</si>
  <si>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</si>
  <si>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</si>
  <si>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</si>
  <si>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</si>
  <si>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</si>
  <si>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</si>
  <si>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</si>
  <si>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</si>
  <si>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</si>
  <si>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</si>
  <si>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</si>
  <si>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</si>
  <si>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</si>
  <si>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</si>
  <si>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</si>
  <si>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</si>
  <si>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</si>
  <si>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</si>
  <si>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</si>
  <si>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</si>
  <si>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</si>
  <si>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</si>
  <si>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</si>
  <si>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</si>
  <si>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</si>
  <si>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</si>
  <si>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</si>
  <si>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</si>
  <si>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</si>
  <si>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</si>
  <si>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</si>
  <si>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</si>
  <si>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</si>
  <si>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</si>
  <si>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</si>
  <si>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</si>
  <si>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</si>
  <si>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</si>
  <si>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</si>
  <si>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</si>
  <si>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</si>
  <si>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</si>
  <si>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</si>
  <si>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</si>
  <si>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</si>
  <si>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</si>
  <si>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</si>
  <si>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</si>
  <si>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</si>
  <si>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</si>
  <si>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</si>
  <si>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</si>
  <si>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</si>
  <si>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</si>
  <si>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</si>
  <si>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</si>
  <si>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</si>
  <si>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</si>
  <si>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</si>
  <si>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</si>
  <si>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</si>
  <si>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</si>
  <si>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</si>
  <si>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</si>
  <si>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</si>
  <si>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</si>
  <si>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</si>
  <si>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</si>
  <si>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</si>
  <si>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</si>
  <si>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</si>
  <si>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</si>
  <si>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</si>
  <si>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</si>
  <si>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</si>
  <si>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</si>
  <si>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</si>
  <si>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</si>
  <si>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</si>
  <si>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長野県木曽町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</si>
  <si>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</si>
  <si>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</si>
  <si>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</si>
  <si>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</si>
  <si>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</si>
  <si>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</si>
  <si>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</si>
  <si>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</si>
  <si>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</si>
  <si>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</si>
  <si>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</si>
  <si>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</si>
  <si>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</si>
  <si>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</si>
  <si>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</si>
  <si>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</si>
  <si>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</si>
  <si>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</si>
  <si>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</si>
  <si>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</si>
  <si>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</si>
  <si>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</si>
  <si>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</si>
  <si>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</si>
  <si>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</si>
  <si>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</si>
  <si>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</si>
  <si>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</si>
  <si>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</si>
  <si>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</si>
  <si>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</si>
  <si>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</si>
  <si>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</si>
  <si>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</si>
  <si>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</si>
  <si>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</si>
  <si>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</si>
  <si>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</si>
  <si>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</si>
  <si>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</si>
  <si>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</si>
  <si>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</si>
  <si>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</si>
  <si>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</si>
  <si>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</si>
  <si>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</si>
  <si>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</si>
  <si>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</si>
  <si>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</si>
  <si>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</si>
  <si>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</si>
  <si>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</si>
  <si>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</si>
  <si>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</si>
  <si>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</si>
  <si>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</si>
  <si>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</si>
  <si>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</si>
  <si>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</si>
  <si>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</si>
  <si>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</si>
  <si>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</si>
  <si>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</si>
  <si>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</si>
  <si>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</si>
  <si>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</si>
  <si>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</si>
  <si>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</si>
  <si>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</si>
  <si>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</si>
  <si>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</si>
  <si>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</si>
  <si>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</si>
  <si>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</si>
  <si>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</si>
  <si>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</si>
  <si>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</si>
  <si>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</si>
  <si>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</si>
  <si>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</si>
  <si>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</si>
  <si>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</si>
  <si>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</si>
  <si>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</si>
  <si>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</si>
  <si>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</si>
  <si>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</si>
  <si>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</si>
  <si>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</si>
  <si>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</si>
  <si>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</si>
  <si>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</si>
  <si>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</si>
  <si>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</si>
  <si>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</si>
  <si>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</si>
  <si>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</si>
  <si>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</si>
  <si>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</si>
  <si>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</si>
  <si>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</si>
  <si>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</si>
  <si>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</si>
  <si>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</si>
  <si>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</si>
  <si>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</si>
  <si>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</si>
  <si>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</si>
  <si>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</si>
  <si>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</si>
  <si>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</si>
  <si>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</si>
  <si>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</si>
  <si>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</si>
  <si>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</si>
  <si>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</si>
  <si>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</si>
  <si>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</si>
  <si>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</si>
  <si>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</si>
  <si>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</si>
  <si>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</si>
  <si>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</si>
  <si>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</si>
  <si>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</si>
  <si>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</si>
  <si>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</si>
  <si>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</si>
  <si>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</si>
  <si>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</si>
  <si>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</si>
  <si>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</si>
  <si>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</si>
  <si>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</si>
  <si>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</si>
  <si>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</si>
  <si>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</si>
  <si>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</si>
  <si>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</si>
  <si>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</si>
  <si>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</si>
  <si>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</si>
  <si>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</si>
  <si>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</si>
  <si>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</si>
  <si>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</si>
  <si>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</si>
  <si>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</si>
  <si>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</si>
  <si>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</si>
  <si>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長野県木曽町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</si>
  <si>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</si>
  <si>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</si>
  <si>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</si>
  <si>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</si>
  <si>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</si>
  <si>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</si>
  <si>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</si>
  <si>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</si>
  <si>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</si>
  <si>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</si>
  <si>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</si>
  <si>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</si>
  <si>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</si>
  <si>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</si>
  <si>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</si>
  <si>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</si>
  <si>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</si>
  <si>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</si>
  <si>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</si>
  <si>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</si>
  <si>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</si>
  <si>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</si>
  <si>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</si>
  <si>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</si>
  <si>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</si>
  <si>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</si>
  <si>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</si>
  <si>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</si>
  <si>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</si>
  <si>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</si>
  <si>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</si>
  <si>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</si>
  <si>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</si>
  <si>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木曽町国民健康保険特別会計</t>
    <phoneticPr fontId="5"/>
  </si>
  <si>
    <t>木曽町後期高齢者医療特別会計</t>
    <phoneticPr fontId="5"/>
  </si>
  <si>
    <t>木曽町水道事業会計</t>
    <phoneticPr fontId="5"/>
  </si>
  <si>
    <t>法適用企業</t>
    <phoneticPr fontId="5"/>
  </si>
  <si>
    <t>木曽町簡易水道事業会計</t>
    <phoneticPr fontId="5"/>
  </si>
  <si>
    <t>木曽町下水道事業会計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</si>
  <si>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</si>
  <si>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</si>
  <si>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</si>
  <si>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</si>
  <si>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</si>
  <si>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</si>
  <si>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</si>
  <si>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</si>
  <si>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</si>
  <si>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</si>
  <si>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</si>
  <si>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</si>
  <si>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</si>
  <si>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</si>
  <si>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</si>
  <si>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</si>
  <si>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</si>
  <si>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</si>
  <si>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</si>
  <si>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</si>
  <si>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</si>
  <si>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</si>
  <si>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</si>
  <si>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</si>
  <si>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</si>
  <si>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</si>
  <si>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</si>
  <si>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</si>
  <si>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</si>
  <si>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</si>
  <si>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</si>
  <si>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</si>
  <si>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</si>
  <si>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</si>
  <si>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</si>
  <si>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</si>
  <si>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</si>
  <si>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</si>
  <si>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</si>
  <si>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</si>
  <si>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</si>
  <si>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</si>
  <si>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</si>
  <si>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</si>
  <si>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</si>
  <si>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</si>
  <si>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</si>
  <si>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</si>
  <si>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</si>
  <si>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</si>
  <si>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</si>
  <si>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</si>
  <si>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</si>
  <si>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</si>
  <si>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</si>
  <si>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</si>
  <si>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</si>
  <si>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</si>
  <si>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</si>
  <si>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</si>
  <si>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</si>
  <si>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</si>
  <si>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</si>
  <si>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</si>
  <si>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</si>
  <si>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</si>
  <si>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</si>
  <si>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</si>
  <si>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</si>
  <si>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</si>
  <si>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</si>
  <si>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</si>
  <si>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</si>
  <si>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</si>
  <si>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</si>
  <si>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</si>
  <si>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</si>
  <si>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</si>
  <si>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</si>
  <si>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</si>
  <si>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</si>
  <si>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</si>
  <si>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</si>
  <si>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</si>
  <si>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</si>
  <si>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</si>
  <si>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</si>
  <si>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</si>
  <si>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</si>
  <si>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</si>
  <si>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</si>
  <si>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</si>
  <si>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</si>
  <si>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</si>
  <si>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</si>
  <si>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</si>
  <si>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</si>
  <si>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</si>
  <si>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</si>
  <si>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</si>
  <si>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</si>
  <si>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</si>
  <si>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</si>
  <si>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</si>
  <si>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</si>
  <si>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</si>
  <si>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</si>
  <si>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</si>
  <si>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</si>
  <si>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</si>
  <si>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</si>
  <si>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</si>
  <si>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</si>
  <si>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</si>
  <si>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</si>
  <si>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</si>
  <si>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</si>
  <si>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</si>
  <si>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</si>
  <si>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</si>
  <si>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</si>
  <si>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</si>
  <si>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</si>
  <si>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</si>
  <si>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</si>
  <si>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</si>
  <si>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</si>
  <si>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</si>
  <si>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</si>
  <si>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</si>
  <si>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</si>
  <si>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</si>
  <si>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</si>
  <si>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</si>
  <si>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</si>
  <si>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9.21</t>
  </si>
  <si>
    <t>▲ 4.83</t>
  </si>
  <si>
    <t>▲ 6.47</t>
  </si>
  <si>
    <t>▲ 3.96</t>
  </si>
  <si>
    <t>▲ 2.00</t>
  </si>
  <si>
    <t>一般会計</t>
  </si>
  <si>
    <t>木曽町水道事業会計</t>
  </si>
  <si>
    <t>木曽町簡易水道事業会計</t>
  </si>
  <si>
    <t>木曽町下水道事業会計</t>
  </si>
  <si>
    <t>木曽町国民健康保険特別会計</t>
  </si>
  <si>
    <t>木曽町後期高齢者医療特別会計</t>
  </si>
  <si>
    <t>その他会計（赤字）</t>
  </si>
  <si>
    <t>その他会計（黒字）</t>
  </si>
  <si>
    <t>R02</t>
    <phoneticPr fontId="5"/>
  </si>
  <si>
    <t>R03</t>
    <phoneticPr fontId="5"/>
  </si>
  <si>
    <t>R04</t>
    <phoneticPr fontId="5"/>
  </si>
  <si>
    <t>R05</t>
    <phoneticPr fontId="5"/>
  </si>
  <si>
    <t>R06</t>
    <phoneticPr fontId="5"/>
  </si>
  <si>
    <t>（公共下水道事業）</t>
    <rPh sb="1" eb="3">
      <t>コウキョウ</t>
    </rPh>
    <rPh sb="3" eb="6">
      <t>ゲスイドウ</t>
    </rPh>
    <rPh sb="6" eb="8">
      <t>ジギョウ</t>
    </rPh>
    <phoneticPr fontId="5"/>
  </si>
  <si>
    <t>（特定環境保全公共下水道事業）</t>
    <rPh sb="1" eb="3">
      <t>トクテイ</t>
    </rPh>
    <rPh sb="3" eb="5">
      <t>カンキョウ</t>
    </rPh>
    <rPh sb="5" eb="7">
      <t>ホゼン</t>
    </rPh>
    <rPh sb="7" eb="9">
      <t>コウキョウ</t>
    </rPh>
    <rPh sb="9" eb="12">
      <t>ゲスイドウ</t>
    </rPh>
    <rPh sb="12" eb="14">
      <t>ジギョウ</t>
    </rPh>
    <phoneticPr fontId="5"/>
  </si>
  <si>
    <t>（農業集落排水事業）</t>
    <rPh sb="1" eb="3">
      <t>ノウギョウ</t>
    </rPh>
    <rPh sb="3" eb="5">
      <t>シュウラク</t>
    </rPh>
    <rPh sb="5" eb="7">
      <t>ハイスイ</t>
    </rPh>
    <rPh sb="7" eb="9">
      <t>ジギョウ</t>
    </rPh>
    <phoneticPr fontId="5"/>
  </si>
  <si>
    <t>（林業集落排水事業）</t>
    <rPh sb="1" eb="3">
      <t>リンギョウ</t>
    </rPh>
    <rPh sb="3" eb="5">
      <t>シュウラク</t>
    </rPh>
    <rPh sb="5" eb="7">
      <t>ハイスイ</t>
    </rPh>
    <rPh sb="7" eb="9">
      <t>ジギョウ</t>
    </rPh>
    <phoneticPr fontId="5"/>
  </si>
  <si>
    <t>（特定地域生活排水処理事業）</t>
    <rPh sb="1" eb="3">
      <t>トクテイ</t>
    </rPh>
    <rPh sb="3" eb="5">
      <t>チイキ</t>
    </rPh>
    <rPh sb="5" eb="7">
      <t>セイカツ</t>
    </rPh>
    <rPh sb="7" eb="9">
      <t>ハイスイ</t>
    </rPh>
    <rPh sb="9" eb="11">
      <t>ショリ</t>
    </rPh>
    <rPh sb="11" eb="13">
      <t>ジギョウ</t>
    </rPh>
    <phoneticPr fontId="5"/>
  </si>
  <si>
    <t>-</t>
    <phoneticPr fontId="2"/>
  </si>
  <si>
    <t>まちづくり木曽福島</t>
    <rPh sb="5" eb="9">
      <t>キソフクシマ</t>
    </rPh>
    <phoneticPr fontId="5"/>
  </si>
  <si>
    <t>開田高原振興公社</t>
    <rPh sb="0" eb="2">
      <t>カイダ</t>
    </rPh>
    <rPh sb="2" eb="4">
      <t>コウゲン</t>
    </rPh>
    <rPh sb="4" eb="6">
      <t>シンコウ</t>
    </rPh>
    <rPh sb="6" eb="8">
      <t>コウシャ</t>
    </rPh>
    <phoneticPr fontId="5"/>
  </si>
  <si>
    <t>木曽広域連合</t>
    <rPh sb="0" eb="2">
      <t>キソ</t>
    </rPh>
    <rPh sb="2" eb="4">
      <t>コウイキ</t>
    </rPh>
    <rPh sb="4" eb="6">
      <t>レンゴウ</t>
    </rPh>
    <phoneticPr fontId="5"/>
  </si>
  <si>
    <t>（一般会計）</t>
    <rPh sb="1" eb="3">
      <t>イッパン</t>
    </rPh>
    <rPh sb="3" eb="5">
      <t>カイケイ</t>
    </rPh>
    <phoneticPr fontId="5"/>
  </si>
  <si>
    <t>（一般会計（下水道））</t>
    <rPh sb="1" eb="3">
      <t>イッパン</t>
    </rPh>
    <rPh sb="3" eb="5">
      <t>カイケイ</t>
    </rPh>
    <rPh sb="6" eb="8">
      <t>ゲスイ</t>
    </rPh>
    <rPh sb="8" eb="9">
      <t>ドウ</t>
    </rPh>
    <phoneticPr fontId="5"/>
  </si>
  <si>
    <t>（介護保険特別会計）</t>
    <rPh sb="1" eb="3">
      <t>カイゴ</t>
    </rPh>
    <rPh sb="3" eb="5">
      <t>ホケン</t>
    </rPh>
    <rPh sb="5" eb="7">
      <t>トクベツ</t>
    </rPh>
    <rPh sb="7" eb="9">
      <t>カイケイ</t>
    </rPh>
    <phoneticPr fontId="5"/>
  </si>
  <si>
    <t>長野県市町村自治振興組合</t>
    <rPh sb="0" eb="3">
      <t>ナガノケン</t>
    </rPh>
    <rPh sb="3" eb="6">
      <t>シチョウソン</t>
    </rPh>
    <rPh sb="6" eb="8">
      <t>ジチ</t>
    </rPh>
    <rPh sb="8" eb="10">
      <t>シンコウ</t>
    </rPh>
    <rPh sb="10" eb="12">
      <t>クミアイ</t>
    </rPh>
    <phoneticPr fontId="5"/>
  </si>
  <si>
    <t>長野県後期高齢者医療広域連合</t>
    <rPh sb="0" eb="3">
      <t>ナガノケン</t>
    </rPh>
    <rPh sb="3" eb="5">
      <t>コウキ</t>
    </rPh>
    <rPh sb="5" eb="7">
      <t>コウレイ</t>
    </rPh>
    <rPh sb="7" eb="8">
      <t>シャ</t>
    </rPh>
    <rPh sb="8" eb="10">
      <t>イリョウ</t>
    </rPh>
    <rPh sb="10" eb="12">
      <t>コウイキ</t>
    </rPh>
    <rPh sb="12" eb="14">
      <t>レンゴウ</t>
    </rPh>
    <phoneticPr fontId="5"/>
  </si>
  <si>
    <t>（後期高齢者医療特別会計）</t>
    <rPh sb="1" eb="3">
      <t>コウキ</t>
    </rPh>
    <rPh sb="3" eb="6">
      <t>コウレイシャ</t>
    </rPh>
    <rPh sb="6" eb="8">
      <t>イリョウ</t>
    </rPh>
    <rPh sb="8" eb="10">
      <t>トクベツ</t>
    </rPh>
    <rPh sb="10" eb="12">
      <t>カイケイ</t>
    </rPh>
    <phoneticPr fontId="5"/>
  </si>
  <si>
    <t>長野県市町村総合事務組合</t>
    <rPh sb="0" eb="3">
      <t>ナガノケン</t>
    </rPh>
    <rPh sb="3" eb="6">
      <t>シチョウソン</t>
    </rPh>
    <rPh sb="6" eb="8">
      <t>ソウゴウ</t>
    </rPh>
    <rPh sb="8" eb="10">
      <t>ジム</t>
    </rPh>
    <rPh sb="10" eb="12">
      <t>クミアイ</t>
    </rPh>
    <phoneticPr fontId="5"/>
  </si>
  <si>
    <t>（非常勤職員公務災害補償特別会計）</t>
    <rPh sb="1" eb="4">
      <t>ヒジョウキン</t>
    </rPh>
    <rPh sb="4" eb="6">
      <t>ショクイン</t>
    </rPh>
    <rPh sb="6" eb="8">
      <t>コウム</t>
    </rPh>
    <rPh sb="8" eb="10">
      <t>サイガイ</t>
    </rPh>
    <rPh sb="10" eb="12">
      <t>ホショウ</t>
    </rPh>
    <rPh sb="12" eb="14">
      <t>トクベツ</t>
    </rPh>
    <rPh sb="14" eb="16">
      <t>カイケイ</t>
    </rPh>
    <phoneticPr fontId="5"/>
  </si>
  <si>
    <t>中信地域町村交通災害共済事務組合</t>
    <rPh sb="0" eb="2">
      <t>チュウシン</t>
    </rPh>
    <rPh sb="2" eb="4">
      <t>チイキ</t>
    </rPh>
    <rPh sb="4" eb="6">
      <t>チョウソン</t>
    </rPh>
    <rPh sb="6" eb="8">
      <t>コウツウ</t>
    </rPh>
    <rPh sb="8" eb="10">
      <t>サイガイ</t>
    </rPh>
    <rPh sb="10" eb="12">
      <t>キョウサイ</t>
    </rPh>
    <rPh sb="12" eb="14">
      <t>ジム</t>
    </rPh>
    <rPh sb="14" eb="16">
      <t>クミアイ</t>
    </rPh>
    <phoneticPr fontId="5"/>
  </si>
  <si>
    <t>松塩筑木曽老人福祉施設組合</t>
    <rPh sb="0" eb="1">
      <t>マツ</t>
    </rPh>
    <rPh sb="1" eb="2">
      <t>シオ</t>
    </rPh>
    <rPh sb="2" eb="3">
      <t>チク</t>
    </rPh>
    <rPh sb="3" eb="5">
      <t>キソ</t>
    </rPh>
    <rPh sb="5" eb="7">
      <t>ロウジン</t>
    </rPh>
    <rPh sb="7" eb="9">
      <t>フクシ</t>
    </rPh>
    <rPh sb="9" eb="11">
      <t>シセツ</t>
    </rPh>
    <rPh sb="11" eb="13">
      <t>クミアイ</t>
    </rPh>
    <phoneticPr fontId="5"/>
  </si>
  <si>
    <t>長野県地方税滞納整理機構</t>
    <rPh sb="0" eb="3">
      <t>ナガノケン</t>
    </rPh>
    <rPh sb="3" eb="6">
      <t>チホウゼイ</t>
    </rPh>
    <rPh sb="6" eb="8">
      <t>タイノウ</t>
    </rPh>
    <rPh sb="8" eb="10">
      <t>セイリ</t>
    </rPh>
    <rPh sb="10" eb="12">
      <t>キコウ</t>
    </rPh>
    <phoneticPr fontId="5"/>
  </si>
  <si>
    <t>地域振興基金</t>
    <rPh sb="0" eb="2">
      <t>チイキ</t>
    </rPh>
    <rPh sb="2" eb="4">
      <t>シンコウ</t>
    </rPh>
    <rPh sb="4" eb="6">
      <t>キキン</t>
    </rPh>
    <phoneticPr fontId="5"/>
  </si>
  <si>
    <t>公共施設整備基金</t>
    <rPh sb="0" eb="2">
      <t>コウキョウ</t>
    </rPh>
    <rPh sb="2" eb="4">
      <t>シセツ</t>
    </rPh>
    <rPh sb="4" eb="6">
      <t>セイビ</t>
    </rPh>
    <rPh sb="6" eb="8">
      <t>キキン</t>
    </rPh>
    <phoneticPr fontId="5"/>
  </si>
  <si>
    <t>水と緑の基金</t>
    <rPh sb="0" eb="1">
      <t>ミズ</t>
    </rPh>
    <rPh sb="2" eb="3">
      <t>ミドリ</t>
    </rPh>
    <rPh sb="4" eb="6">
      <t>キキン</t>
    </rPh>
    <phoneticPr fontId="5"/>
  </si>
  <si>
    <t>公営住宅等整備基金</t>
    <rPh sb="0" eb="2">
      <t>コウエイ</t>
    </rPh>
    <rPh sb="2" eb="4">
      <t>ジュウタク</t>
    </rPh>
    <rPh sb="4" eb="5">
      <t>トウ</t>
    </rPh>
    <rPh sb="5" eb="7">
      <t>セイビ</t>
    </rPh>
    <rPh sb="7" eb="9">
      <t>キキン</t>
    </rPh>
    <phoneticPr fontId="5"/>
  </si>
  <si>
    <t>心につながるふるさと温もり基金</t>
    <rPh sb="0" eb="1">
      <t>ココロ</t>
    </rPh>
    <rPh sb="10" eb="11">
      <t>ヌク</t>
    </rPh>
    <rPh sb="13" eb="15">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</si>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</sst>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6A84-4A8C-AA15-11EFFC4C3F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303135</c:v>
                </c:pt>
                <c:pt idx="1">
                  <c:v>185893</c:v>
                </c:pt>
                <c:pt idx="2">
                  <c:v>194126</c:v>
                </c:pt>
                <c:pt idx="3">
                  <c:v>193063</c:v>
                </c:pt>
                <c:pt idx="4">
                  <c:v>291846</c:v>
                </c:pt>
              </c:numCache>
            </c:numRef>
          </c:val>
          <c:smooth val="0"/>
          <c:extLst>
            <c:ext xmlns:c16="http://schemas.microsoft.com/office/drawing/2014/chart" uri="{C3380CC4-5D6E-409C-BE32-E72D297353CC}">
              <c16:uniqueId val="{00000001-6A84-4A8C-AA15-11EFFC4C3F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5.64</c:v>
                </c:pt>
                <c:pt idx="1">
                  <c:v>6.22</c:v>
                </c:pt>
                <c:pt idx="2">
                  <c:v>5.55</c:v>
                </c:pt>
                <c:pt idx="3">
                  <c:v>3.55</c:v>
                </c:pt>
                <c:pt idx="4">
                  <c:v>3.39</c:v>
                </c:pt>
              </c:numCache>
            </c:numRef>
          </c:val>
          <c:extLst>
            <c:ext xmlns:c16="http://schemas.microsoft.com/office/drawing/2014/chart" uri="{C3380CC4-5D6E-409C-BE32-E72D297353CC}">
              <c16:uniqueId val="{00000000-2105-422A-BBD0-0BC2FB6B65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71.56</c:v>
                </c:pt>
                <c:pt idx="1">
                  <c:v>66.34</c:v>
                </c:pt>
                <c:pt idx="2">
                  <c:v>68.150000000000006</c:v>
                </c:pt>
                <c:pt idx="3">
                  <c:v>64.430000000000007</c:v>
                </c:pt>
                <c:pt idx="4">
                  <c:v>58.37</c:v>
                </c:pt>
              </c:numCache>
            </c:numRef>
          </c:val>
          <c:extLst>
            <c:ext xmlns:c16="http://schemas.microsoft.com/office/drawing/2014/chart" uri="{C3380CC4-5D6E-409C-BE32-E72D297353CC}">
              <c16:uniqueId val="{00000001-2105-422A-BBD0-0BC2FB6B652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-9.2100000000000009</c:v>
                </c:pt>
                <c:pt idx="1">
                  <c:v>-4.83</c:v>
                </c:pt>
                <c:pt idx="2">
                  <c:v>-6.47</c:v>
                </c:pt>
                <c:pt idx="3">
                  <c:v>-3.96</c:v>
                </c:pt>
                <c:pt idx="4">
                  <c:v>-2</c:v>
                </c:pt>
              </c:numCache>
            </c:numRef>
          </c:val>
          <c:smooth val="0"/>
          <c:extLst>
            <c:ext xmlns:c16="http://schemas.microsoft.com/office/drawing/2014/chart" uri="{C3380CC4-5D6E-409C-BE32-E72D297353CC}">
              <c16:uniqueId val="{00000002-2105-422A-BBD0-0BC2FB6B652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3.6</c:v>
                </c:pt>
                <c:pt idx="2">
                  <c:v>#N/A</c:v>
                </c:pt>
                <c:pt idx="3">
                  <c:v>1.03</c:v>
                </c:pt>
                <c:pt idx="4">
                  <c:v>#N/A</c:v>
                </c:pt>
                <c:pt idx="5">
                  <c:v>1.03</c:v>
                </c:pt>
                <c:pt idx="6">
                  <c:v>#N/A</c:v>
                </c:pt>
                <c:pt idx="7">
                  <c:v>1.07</c:v>
                </c:pt>
                <c:pt idx="8">
                  <c:v>0</c:v>
                </c:pt>
                <c:pt idx="9">
                  <c:v>0</c:v>
                </c:pt>
              </c:numCache>
            </c:numRef>
          </c:val>
          <c:extLst>
            <c:ext xmlns:c16="http://schemas.microsoft.com/office/drawing/2014/chart" uri="{C3380CC4-5D6E-409C-BE32-E72D297353CC}">
              <c16:uniqueId val="{00000000-155B-4B61-8C36-32829A4C38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5B-4B61-8C36-32829A4C381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55B-4B61-8C36-32829A4C381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55B-4B61-8C36-32829A4C381E}"/>
            </c:ext>
          </c:extLst>
        </c:ser>
        <c:ser>
          <c:idx val="4"/>
          <c:order val="4"/>
          <c:tx>
            <c:strRef>
              <c:f>データシート!$A$31</c:f>
              <c:strCache>
                <c:ptCount val="1"/>
                <c:pt idx="0">
                  <c:v>木曽町後期高齢者医療特別会計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0.05</c:v>
                </c:pt>
                <c:pt idx="4">
                  <c:v>#N/A</c:v>
                </c:pt>
                <c:pt idx="5">
                  <c:v>0.05</c:v>
                </c:pt>
                <c:pt idx="6">
                  <c:v>#N/A</c:v>
                </c:pt>
                <c:pt idx="7">
                  <c:v>0.05</c:v>
                </c:pt>
                <c:pt idx="8">
                  <c:v>#N/A</c:v>
                </c:pt>
                <c:pt idx="9">
                  <c:v>0.05</c:v>
                </c:pt>
              </c:numCache>
            </c:numRef>
          </c:val>
          <c:extLst>
            <c:ext xmlns:c16="http://schemas.microsoft.com/office/drawing/2014/chart" uri="{C3380CC4-5D6E-409C-BE32-E72D297353CC}">
              <c16:uniqueId val="{00000004-155B-4B61-8C36-32829A4C381E}"/>
            </c:ext>
          </c:extLst>
        </c:ser>
        <c:ser>
          <c:idx val="5"/>
          <c:order val="5"/>
          <c:tx>
            <c:strRef>
              <c:f>データシート!$A$32</c:f>
              <c:strCache>
                <c:ptCount val="1"/>
                <c:pt idx="0">
                  <c:v>木曽町国民健康保険特別会計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0.14000000000000001</c:v>
                </c:pt>
                <c:pt idx="4">
                  <c:v>#N/A</c:v>
                </c:pt>
                <c:pt idx="5">
                  <c:v>0.1</c:v>
                </c:pt>
                <c:pt idx="6">
                  <c:v>#N/A</c:v>
                </c:pt>
                <c:pt idx="7">
                  <c:v>0.15</c:v>
                </c:pt>
                <c:pt idx="8">
                  <c:v>#N/A</c:v>
                </c:pt>
                <c:pt idx="9">
                  <c:v>0.15</c:v>
                </c:pt>
              </c:numCache>
            </c:numRef>
          </c:val>
          <c:extLst>
            <c:ext xmlns:c16="http://schemas.microsoft.com/office/drawing/2014/chart" uri="{C3380CC4-5D6E-409C-BE32-E72D297353CC}">
              <c16:uniqueId val="{00000005-155B-4B61-8C36-32829A4C381E}"/>
            </c:ext>
          </c:extLst>
        </c:ser>
        <c:ser>
          <c:idx val="6"/>
          <c:order val="6"/>
          <c:tx>
            <c:strRef>
              <c:f>データシート!$A$33</c:f>
              <c:strCache>
                <c:ptCount val="1"/>
                <c:pt idx="0">
                  <c:v>木曽町下水道事業会計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0.53</c:v>
                </c:pt>
              </c:numCache>
            </c:numRef>
          </c:val>
          <c:extLst>
            <c:ext xmlns:c16="http://schemas.microsoft.com/office/drawing/2014/chart" uri="{C3380CC4-5D6E-409C-BE32-E72D297353CC}">
              <c16:uniqueId val="{00000006-155B-4B61-8C36-32829A4C381E}"/>
            </c:ext>
          </c:extLst>
        </c:ser>
        <c:ser>
          <c:idx val="7"/>
          <c:order val="7"/>
          <c:tx>
            <c:strRef>
              <c:f>データシート!$A$34</c:f>
              <c:strCache>
                <c:ptCount val="1"/>
                <c:pt idx="0">
                  <c:v>木曽町簡易水道事業会計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0.67</c:v>
                </c:pt>
              </c:numCache>
            </c:numRef>
          </c:val>
          <c:extLst>
            <c:ext xmlns:c16="http://schemas.microsoft.com/office/drawing/2014/chart" uri="{C3380CC4-5D6E-409C-BE32-E72D297353CC}">
              <c16:uniqueId val="{00000007-155B-4B61-8C36-32829A4C381E}"/>
            </c:ext>
          </c:extLst>
        </c:ser>
        <c:ser>
          <c:idx val="8"/>
          <c:order val="8"/>
          <c:tx>
            <c:strRef>
              <c:f>データシート!$A$35</c:f>
              <c:strCache>
                <c:ptCount val="1"/>
                <c:pt idx="0">
                  <c:v>木曽町水道事業会計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2.76</c:v>
                </c:pt>
                <c:pt idx="2">
                  <c:v>#N/A</c:v>
                </c:pt>
                <c:pt idx="3">
                  <c:v>3.47</c:v>
                </c:pt>
                <c:pt idx="4">
                  <c:v>#N/A</c:v>
                </c:pt>
                <c:pt idx="5">
                  <c:v>3.39</c:v>
                </c:pt>
                <c:pt idx="6">
                  <c:v>#N/A</c:v>
                </c:pt>
                <c:pt idx="7">
                  <c:v>3.47</c:v>
                </c:pt>
                <c:pt idx="8">
                  <c:v>#N/A</c:v>
                </c:pt>
                <c:pt idx="9">
                  <c:v>3.12</c:v>
                </c:pt>
              </c:numCache>
            </c:numRef>
          </c:val>
          <c:extLst>
            <c:ext xmlns:c16="http://schemas.microsoft.com/office/drawing/2014/chart" uri="{C3380CC4-5D6E-409C-BE32-E72D297353CC}">
              <c16:uniqueId val="{00000008-155B-4B61-8C36-32829A4C381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5.46</c:v>
                </c:pt>
                <c:pt idx="2">
                  <c:v>#N/A</c:v>
                </c:pt>
                <c:pt idx="3">
                  <c:v>6.03</c:v>
                </c:pt>
                <c:pt idx="4">
                  <c:v>#N/A</c:v>
                </c:pt>
                <c:pt idx="5">
                  <c:v>5.47</c:v>
                </c:pt>
                <c:pt idx="6">
                  <c:v>#N/A</c:v>
                </c:pt>
                <c:pt idx="7">
                  <c:v>3.43</c:v>
                </c:pt>
                <c:pt idx="8">
                  <c:v>#N/A</c:v>
                </c:pt>
                <c:pt idx="9">
                  <c:v>3.38</c:v>
                </c:pt>
              </c:numCache>
            </c:numRef>
          </c:val>
          <c:extLst>
            <c:ext xmlns:c16="http://schemas.microsoft.com/office/drawing/2014/chart" uri="{C3380CC4-5D6E-409C-BE32-E72D297353CC}">
              <c16:uniqueId val="{00000009-155B-4B61-8C36-32829A4C38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1563</c:v>
                </c:pt>
                <c:pt idx="5">
                  <c:v>1645</c:v>
                </c:pt>
                <c:pt idx="8">
                  <c:v>1614</c:v>
                </c:pt>
                <c:pt idx="11">
                  <c:v>1709</c:v>
                </c:pt>
                <c:pt idx="14">
                  <c:v>1842</c:v>
                </c:pt>
              </c:numCache>
            </c:numRef>
          </c:val>
          <c:extLst>
            <c:ext xmlns:c16="http://schemas.microsoft.com/office/drawing/2014/chart" uri="{C3380CC4-5D6E-409C-BE32-E72D297353CC}">
              <c16:uniqueId val="{00000000-F15D-40EB-9C1A-FCAE5581F7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5D-40EB-9C1A-FCAE5581F7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15D-40EB-9C1A-FCAE5581F7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46</c:v>
                </c:pt>
                <c:pt idx="6">
                  <c:v>39</c:v>
                </c:pt>
                <c:pt idx="9">
                  <c:v>40</c:v>
                </c:pt>
                <c:pt idx="12">
                  <c:v>18</c:v>
                </c:pt>
              </c:numCache>
            </c:numRef>
          </c:val>
          <c:extLst>
            <c:ext xmlns:c16="http://schemas.microsoft.com/office/drawing/2014/chart" uri="{C3380CC4-5D6E-409C-BE32-E72D297353CC}">
              <c16:uniqueId val="{00000003-F15D-40EB-9C1A-FCAE5581F7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363</c:v>
                </c:pt>
                <c:pt idx="3">
                  <c:v>408</c:v>
                </c:pt>
                <c:pt idx="6">
                  <c:v>351</c:v>
                </c:pt>
                <c:pt idx="9">
                  <c:v>386</c:v>
                </c:pt>
                <c:pt idx="12">
                  <c:v>494</c:v>
                </c:pt>
              </c:numCache>
            </c:numRef>
          </c:val>
          <c:extLst>
            <c:ext xmlns:c16="http://schemas.microsoft.com/office/drawing/2014/chart" uri="{C3380CC4-5D6E-409C-BE32-E72D297353CC}">
              <c16:uniqueId val="{00000004-F15D-40EB-9C1A-FCAE5581F7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5D-40EB-9C1A-FCAE5581F7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5D-40EB-9C1A-FCAE5581F7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1449</c:v>
                </c:pt>
                <c:pt idx="3">
                  <c:v>1643</c:v>
                </c:pt>
                <c:pt idx="6">
                  <c:v>1652</c:v>
                </c:pt>
                <c:pt idx="9">
                  <c:v>1841</c:v>
                </c:pt>
                <c:pt idx="12">
                  <c:v>2043</c:v>
                </c:pt>
              </c:numCache>
            </c:numRef>
          </c:val>
          <c:extLst>
            <c:ext xmlns:c16="http://schemas.microsoft.com/office/drawing/2014/chart" uri="{C3380CC4-5D6E-409C-BE32-E72D297353CC}">
              <c16:uniqueId val="{00000007-F15D-40EB-9C1A-FCAE5581F7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295</c:v>
                </c:pt>
                <c:pt idx="2">
                  <c:v>#N/A</c:v>
                </c:pt>
                <c:pt idx="3">
                  <c:v>#N/A</c:v>
                </c:pt>
                <c:pt idx="4">
                  <c:v>452</c:v>
                </c:pt>
                <c:pt idx="5">
                  <c:v>#N/A</c:v>
                </c:pt>
                <c:pt idx="6">
                  <c:v>#N/A</c:v>
                </c:pt>
                <c:pt idx="7">
                  <c:v>428</c:v>
                </c:pt>
                <c:pt idx="8">
                  <c:v>#N/A</c:v>
                </c:pt>
                <c:pt idx="9">
                  <c:v>#N/A</c:v>
                </c:pt>
                <c:pt idx="10">
                  <c:v>558</c:v>
                </c:pt>
                <c:pt idx="11">
                  <c:v>#N/A</c:v>
                </c:pt>
                <c:pt idx="12">
                  <c:v>#N/A</c:v>
                </c:pt>
                <c:pt idx="13">
                  <c:v>713</c:v>
                </c:pt>
                <c:pt idx="14">
                  <c:v>#N/A</c:v>
                </c:pt>
              </c:numCache>
            </c:numRef>
          </c:val>
          <c:smooth val="0"/>
          <c:extLst>
            <c:ext xmlns:c16="http://schemas.microsoft.com/office/drawing/2014/chart" uri="{C3380CC4-5D6E-409C-BE32-E72D297353CC}">
              <c16:uniqueId val="{00000008-F15D-40EB-9C1A-FCAE5581F7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17035</c:v>
                </c:pt>
                <c:pt idx="5">
                  <c:v>17566</c:v>
                </c:pt>
                <c:pt idx="8">
                  <c:v>17446</c:v>
                </c:pt>
                <c:pt idx="11">
                  <c:v>16758</c:v>
                </c:pt>
                <c:pt idx="14">
                  <c:v>16293</c:v>
                </c:pt>
              </c:numCache>
            </c:numRef>
          </c:val>
          <c:extLst>
            <c:ext xmlns:c16="http://schemas.microsoft.com/office/drawing/2014/chart" uri="{C3380CC4-5D6E-409C-BE32-E72D297353CC}">
              <c16:uniqueId val="{00000000-ABB4-405E-8E18-2C5CB1C265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77</c:v>
                </c:pt>
                <c:pt idx="5">
                  <c:v>69</c:v>
                </c:pt>
                <c:pt idx="8">
                  <c:v>58</c:v>
                </c:pt>
                <c:pt idx="11">
                  <c:v>594</c:v>
                </c:pt>
                <c:pt idx="14">
                  <c:v>661</c:v>
                </c:pt>
              </c:numCache>
            </c:numRef>
          </c:val>
          <c:extLst>
            <c:ext xmlns:c16="http://schemas.microsoft.com/office/drawing/2014/chart" uri="{C3380CC4-5D6E-409C-BE32-E72D297353CC}">
              <c16:uniqueId val="{00000001-ABB4-405E-8E18-2C5CB1C265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6522</c:v>
                </c:pt>
                <c:pt idx="5">
                  <c:v>6630</c:v>
                </c:pt>
                <c:pt idx="8">
                  <c:v>6665</c:v>
                </c:pt>
                <c:pt idx="11">
                  <c:v>6562</c:v>
                </c:pt>
                <c:pt idx="14">
                  <c:v>6206</c:v>
                </c:pt>
              </c:numCache>
            </c:numRef>
          </c:val>
          <c:extLst>
            <c:ext xmlns:c16="http://schemas.microsoft.com/office/drawing/2014/chart" uri="{C3380CC4-5D6E-409C-BE32-E72D297353CC}">
              <c16:uniqueId val="{00000002-ABB4-405E-8E18-2C5CB1C265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B4-405E-8E18-2C5CB1C265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B4-405E-8E18-2C5CB1C265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B4-405E-8E18-2C5CB1C265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1820</c:v>
                </c:pt>
                <c:pt idx="3">
                  <c:v>1793</c:v>
                </c:pt>
                <c:pt idx="6">
                  <c:v>1814</c:v>
                </c:pt>
                <c:pt idx="9">
                  <c:v>1792</c:v>
                </c:pt>
                <c:pt idx="12">
                  <c:v>1877</c:v>
                </c:pt>
              </c:numCache>
            </c:numRef>
          </c:val>
          <c:extLst>
            <c:ext xmlns:c16="http://schemas.microsoft.com/office/drawing/2014/chart" uri="{C3380CC4-5D6E-409C-BE32-E72D297353CC}">
              <c16:uniqueId val="{00000006-ABB4-405E-8E18-2C5CB1C265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214</c:v>
                </c:pt>
                <c:pt idx="3">
                  <c:v>250</c:v>
                </c:pt>
                <c:pt idx="6">
                  <c:v>356</c:v>
                </c:pt>
                <c:pt idx="9">
                  <c:v>347</c:v>
                </c:pt>
                <c:pt idx="12">
                  <c:v>303</c:v>
                </c:pt>
              </c:numCache>
            </c:numRef>
          </c:val>
          <c:extLst>
            <c:ext xmlns:c16="http://schemas.microsoft.com/office/drawing/2014/chart" uri="{C3380CC4-5D6E-409C-BE32-E72D297353CC}">
              <c16:uniqueId val="{00000007-ABB4-405E-8E18-2C5CB1C265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4272</c:v>
                </c:pt>
                <c:pt idx="3">
                  <c:v>4198</c:v>
                </c:pt>
                <c:pt idx="6">
                  <c:v>3992</c:v>
                </c:pt>
                <c:pt idx="9">
                  <c:v>3938</c:v>
                </c:pt>
                <c:pt idx="12">
                  <c:v>3568</c:v>
                </c:pt>
              </c:numCache>
            </c:numRef>
          </c:val>
          <c:extLst>
            <c:ext xmlns:c16="http://schemas.microsoft.com/office/drawing/2014/chart" uri="{C3380CC4-5D6E-409C-BE32-E72D297353CC}">
              <c16:uniqueId val="{00000008-ABB4-405E-8E18-2C5CB1C265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BB4-405E-8E18-2C5CB1C265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17171</c:v>
                </c:pt>
                <c:pt idx="3">
                  <c:v>18056</c:v>
                </c:pt>
                <c:pt idx="6">
                  <c:v>17812</c:v>
                </c:pt>
                <c:pt idx="9">
                  <c:v>17397</c:v>
                </c:pt>
                <c:pt idx="12">
                  <c:v>17144</c:v>
                </c:pt>
              </c:numCache>
            </c:numRef>
          </c:val>
          <c:extLst>
            <c:ext xmlns:c16="http://schemas.microsoft.com/office/drawing/2014/chart" uri="{C3380CC4-5D6E-409C-BE32-E72D297353CC}">
              <c16:uniqueId val="{0000000A-ABB4-405E-8E18-2C5CB1C265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31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B4-405E-8E18-2C5CB1C265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4529</c:v>
                </c:pt>
                <c:pt idx="1">
                  <c:v>4338</c:v>
                </c:pt>
                <c:pt idx="2">
                  <c:v>4099</c:v>
                </c:pt>
              </c:numCache>
            </c:numRef>
          </c:val>
          <c:extLst>
            <c:ext xmlns:c16="http://schemas.microsoft.com/office/drawing/2014/chart" uri="{C3380CC4-5D6E-409C-BE32-E72D297353CC}">
              <c16:uniqueId val="{00000000-A161-4FE5-B526-D83176F041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1142</c:v>
                </c:pt>
                <c:pt idx="1">
                  <c:v>1002</c:v>
                </c:pt>
                <c:pt idx="2">
                  <c:v>702</c:v>
                </c:pt>
              </c:numCache>
            </c:numRef>
          </c:val>
          <c:extLst>
            <c:ext xmlns:c16="http://schemas.microsoft.com/office/drawing/2014/chart" uri="{C3380CC4-5D6E-409C-BE32-E72D297353CC}">
              <c16:uniqueId val="{00000001-A161-4FE5-B526-D83176F041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2316</c:v>
                </c:pt>
                <c:pt idx="1">
                  <c:v>2329</c:v>
                </c:pt>
                <c:pt idx="2">
                  <c:v>2465</c:v>
                </c:pt>
              </c:numCache>
            </c:numRef>
          </c:val>
          <c:extLst>
            <c:ext xmlns:c16="http://schemas.microsoft.com/office/drawing/2014/chart" uri="{C3380CC4-5D6E-409C-BE32-E72D297353CC}">
              <c16:uniqueId val="{00000002-A161-4FE5-B526-D83176F0418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長野県木曽町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実質公債費比率は、対前年比で</a:t>
          </a:r>
          <a:r>
            <a:rPr kumimoji="1" lang="en-US" altLang="ja-JP" sz="1400">
              <a:solidFill>
                <a:sysClr val="windowText" lastClr="000000"/>
              </a:solidFill>
              <a:latin typeface="ＭＳ ゴシック" pitchFamily="49" charset="-128"/>
              <a:ea typeface="ＭＳ ゴシック" pitchFamily="49" charset="-128"/>
            </a:rPr>
            <a:t>1.7</a:t>
          </a:r>
          <a:r>
            <a:rPr kumimoji="1" lang="ja-JP" altLang="en-US" sz="1400">
              <a:solidFill>
                <a:sysClr val="windowText" lastClr="000000"/>
              </a:solidFill>
              <a:latin typeface="ＭＳ ゴシック" pitchFamily="49" charset="-128"/>
              <a:ea typeface="ＭＳ ゴシック" pitchFamily="49" charset="-128"/>
            </a:rPr>
            <a:t>ポイント増加して</a:t>
          </a:r>
          <a:r>
            <a:rPr kumimoji="1" lang="en-US" altLang="ja-JP" sz="1400">
              <a:solidFill>
                <a:sysClr val="windowText" lastClr="000000"/>
              </a:solidFill>
              <a:latin typeface="ＭＳ ゴシック" pitchFamily="49" charset="-128"/>
              <a:ea typeface="ＭＳ ゴシック" pitchFamily="49" charset="-128"/>
            </a:rPr>
            <a:t>11.0</a:t>
          </a:r>
          <a:r>
            <a:rPr kumimoji="1" lang="ja-JP" altLang="en-US" sz="1400">
              <a:solidFill>
                <a:sysClr val="windowText" lastClr="000000"/>
              </a:solidFill>
              <a:latin typeface="ＭＳ ゴシック" pitchFamily="49" charset="-128"/>
              <a:ea typeface="ＭＳ ゴシック" pitchFamily="49" charset="-128"/>
            </a:rPr>
            <a:t>％となり、毎年大きく上がっている。これは平成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年度以降借入額が増加しているため、年々公債費負担が増えているためである。</a:t>
          </a:r>
        </a:p>
        <a:p>
          <a:r>
            <a:rPr kumimoji="1" lang="ja-JP" altLang="en-US" sz="1400">
              <a:solidFill>
                <a:sysClr val="windowText" lastClr="000000"/>
              </a:solidFill>
              <a:latin typeface="ＭＳ ゴシック" pitchFamily="49" charset="-128"/>
              <a:ea typeface="ＭＳ ゴシック" pitchFamily="49" charset="-128"/>
            </a:rPr>
            <a:t>　これと同時に算入公債費等も大きく増えており、過疎対策事業債や合併特例事業債等の交付税措置が大きい地方債の発行が主であるため元利償還金等の増加に伴い、増加している。しかし、公債費は高い水準であるため、今後も計画的な繰上償還や新規地方債の発行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長野県木曽町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ハード事業により地方債の新規発行は増加しており、基金の取り崩しによって維持している状態。基金の残高も減少しており、ハード事業からソフト事業への転換を行い、基金取り崩しを抑制するとともに繰上償還による地方債残高の抑制など行い将来負担比率は抑える。また、経費節減等により、基金積立の増加を目指す。</a:t>
          </a:r>
        </a:p>
        <a:p>
          <a:r>
            <a:rPr kumimoji="1" lang="ja-JP" altLang="en-US" sz="1400">
              <a:solidFill>
                <a:sysClr val="windowText" lastClr="000000"/>
              </a:solidFill>
              <a:latin typeface="ＭＳ ゴシック" pitchFamily="49" charset="-128"/>
              <a:ea typeface="ＭＳ ゴシック" pitchFamily="49" charset="-128"/>
            </a:rPr>
            <a:t>　今後も新規事業による地方債発行が過大とならないよう計画的な発行を実施し、比率の適正化に努める。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長野県木曽町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を長期計画（シミュレーション）・繰上償還実施により５億円を取り崩し、２億円を積み立てた。財政調整基金に４億円を取崩し、１．５億円を積み立てた。特定目的基金は増加となっているが減債基金と財政調整基金の減少が大きく、基金全体としては約４億３百万円の減額となり、前年度の３億１８百万円の減よりもさらに減少拡大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長期計画（財政シミュレーション）に基づき、毎年度当初、財政調整基金４億円、減債基金は公債費の増加により１億円～３億円を取り崩し、決算状況を考慮してそれぞれの基金に戻していく計画となっている。可能な限り財政調整基金への積立てを行い、基金残高が大きく変動しないように対応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地域振興基金は、木曽町建設計画（まちづくり計画）に基づく住民主体によるハード事業へ充当していたが地域振興を目的としたソフト事業へも充当をしている。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公共施設整備基金は、主に建物の解体費用への充当している。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水と緑の基金は、創業・産業支援等の雇用施策や地域振興にかかる委託料へ充当している。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公営住宅等整備基金は、老朽化する町営住宅の改修等へ充当している。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ふるさと温もり基金は、観光施設や御嶽山、スポーツ振興経費等へ充当している。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地域振興基金は、合併町村単位での住民主体によるまちづくり活動（ハード及びソフト事業）への充当のため減額している。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水と緑の基金は、農業振興や創業・産業支援、雇用促進事業へ充当のため減額している。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公共施設整備基金は、重点的な基金として１億８千万円の</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積み立て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を行ったため増額している。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ふるさと温もり基金は、観光振興事業へ１千万円の充当を行ったが、５千２百万円の積み立てたため増額している。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地域振興基金、水と緑の基金は、充当事業計画に伴い、今後も取り崩していく予定。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公営住宅整備事業は、集合住宅改修の際に充当を予定する。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公共施設等の老朽化が進み維持費や修繕費等の経常経費が増加しているため、施設の統廃合による解体費用への充当を予定し、今後の重点的な基金として積極的な積み立ても行っ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末の基金残高は、約４１億円となっており、前年度から約２億４千万円の減額となっている。年度当初に４億円を取り崩して２億円を積み立てることを目標にしたが１．５億円が積み立てとなったことにより減額が大きくなった。積み立ては年度を通した光熱水費、職員時間外手当等の経費節減により生じた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以上を積み立てることとしているが、想定より余剰金が少なかったことによる。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年度より普通交付税合併算定替が令和２年度で終了したことにより普通交付税が減少し、平成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財政調整基金を計画的に取り崩してきている。今後も毎年度４億円の繰り入れを見込み２億円の積み立てを見込んでいる。今後も、前年度決算剰余金のみの積み立てとし、予算に基づく積立は行わない予定。</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令和６年度末の基金残高は、約７億円となっており、前年度から約３億円の減額となっている。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長期計画（財政シミュレーション）・繰上償還の実施により５億円を取り崩し、２億円の積み立てを行った。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公債費が上昇してきているので、毎年度起債事業の状況をみながら５千万円～１億円程度取り崩していく。また、年度内での繰上償還実施による取り崩しなども実施していく予定。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長期計画（財政シミュレーション）を踏まえ、積み立てと償還を進めていく。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長野県木曽町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9,817
9,666
476.03
12,793,503
12,507,317
237,988
7,022,160
17,143,851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人口減少（特に生産人口）に加え、基幹産業である観光業が低迷しているため、財政基盤が弱く、類似団体と比べ低くなっている。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財政健全化に向け、公債費の繰上償還やハード事業からソフト事業への転換、人件費・物件費等の経常経費削減などに取り組んでいく。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74613</xdr:rowOff>
    </xdr:from>
    <xdr:to>
      <xdr:col>19</xdr:col>
      <xdr:colOff>133350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184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74613</xdr:rowOff>
    </xdr:from>
    <xdr:to>
      <xdr:col>15</xdr:col>
      <xdr:colOff>82550</xdr:colOff>
      <xdr:row>44</xdr:row>
      <xdr:rowOff>74613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74613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083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23813</xdr:rowOff>
    </xdr:from>
    <xdr:to>
      <xdr:col>15</xdr:col>
      <xdr:colOff>133350</xdr:colOff>
      <xdr:row>44</xdr:row>
      <xdr:rowOff>125413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110190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23813</xdr:rowOff>
    </xdr:from>
    <xdr:to>
      <xdr:col>11</xdr:col>
      <xdr:colOff>82550</xdr:colOff>
      <xdr:row>44</xdr:row>
      <xdr:rowOff>125413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110190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ほぼ同水準であるが比率は高い傾向にある。決算額構成比でみると、人件費、物件費、補助費、公債費に係るものが比較的高い。今後は物件費、補助費等の経常経費削減を図るとともに、地方債の繰上償還や新規発行抑制、借入期間の短縮等により公債費の減に取り組み比率低下を目指す。</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164042</xdr:rowOff>
    </xdr:from>
    <xdr:to>
      <xdr:col>23</xdr:col>
      <xdr:colOff>133350</xdr:colOff>
      <xdr:row>65</xdr:row>
      <xdr:rowOff>8679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36842"/>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99695</xdr:rowOff>
    </xdr:from>
    <xdr:to>
      <xdr:col>19</xdr:col>
      <xdr:colOff>133350</xdr:colOff>
      <xdr:row>64</xdr:row>
      <xdr:rowOff>164042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7249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99695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1217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75565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121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129329</xdr:rowOff>
    </xdr:from>
    <xdr:to>
      <xdr:col>23</xdr:col>
      <xdr:colOff>184150</xdr:colOff>
      <xdr:row>65</xdr:row>
      <xdr:rowOff>59479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145856</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113242</xdr:rowOff>
    </xdr:from>
    <xdr:to>
      <xdr:col>19</xdr:col>
      <xdr:colOff>184150</xdr:colOff>
      <xdr:row>65</xdr:row>
      <xdr:rowOff>43392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53569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5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48895</xdr:rowOff>
    </xdr:from>
    <xdr:to>
      <xdr:col>15</xdr:col>
      <xdr:colOff>133350</xdr:colOff>
      <xdr:row>64</xdr:row>
      <xdr:rowOff>150495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160672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9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136542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に比べ高い傾向にあり、これは町村合併により広大な町面積の中で集落が点在しているため総合支所方式を取っており、支所機能を充実させていることによる。その他、この面積をカバーする公共交通システム運行経費、公共施設の維持管理費等により、人件費と物件費が多額になっている。財政健全化に向け、今後は一層の経費削減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79299</xdr:rowOff>
    </xdr:from>
    <xdr:to>
      <xdr:col>23</xdr:col>
      <xdr:colOff>133350</xdr:colOff>
      <xdr:row>84</xdr:row>
      <xdr:rowOff>123591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81099"/>
          <a:ext cx="838200" cy="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79299</xdr:rowOff>
    </xdr:from>
    <xdr:to>
      <xdr:col>19</xdr:col>
      <xdr:colOff>133350</xdr:colOff>
      <xdr:row>84</xdr:row>
      <xdr:rowOff>95842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81099"/>
          <a:ext cx="889000" cy="1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86347</xdr:rowOff>
    </xdr:from>
    <xdr:to>
      <xdr:col>15</xdr:col>
      <xdr:colOff>82550</xdr:colOff>
      <xdr:row>84</xdr:row>
      <xdr:rowOff>95842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88147"/>
          <a:ext cx="889000" cy="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49865</xdr:rowOff>
    </xdr:from>
    <xdr:to>
      <xdr:col>11</xdr:col>
      <xdr:colOff>31750</xdr:colOff>
      <xdr:row>84</xdr:row>
      <xdr:rowOff>86347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51665"/>
          <a:ext cx="889000" cy="3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72791</xdr:rowOff>
    </xdr:from>
    <xdr:to>
      <xdr:col>23</xdr:col>
      <xdr:colOff>184150</xdr:colOff>
      <xdr:row>85</xdr:row>
      <xdr:rowOff>2941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7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44868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4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28499</xdr:rowOff>
    </xdr:from>
    <xdr:to>
      <xdr:col>19</xdr:col>
      <xdr:colOff>184150</xdr:colOff>
      <xdr:row>84</xdr:row>
      <xdr:rowOff>130099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3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114876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1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45042</xdr:rowOff>
    </xdr:from>
    <xdr:to>
      <xdr:col>15</xdr:col>
      <xdr:colOff>133350</xdr:colOff>
      <xdr:row>84</xdr:row>
      <xdr:rowOff>146642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4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131419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3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35547</xdr:rowOff>
    </xdr:from>
    <xdr:to>
      <xdr:col>11</xdr:col>
      <xdr:colOff>82550</xdr:colOff>
      <xdr:row>84</xdr:row>
      <xdr:rowOff>137147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3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121924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2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170515</xdr:rowOff>
    </xdr:from>
    <xdr:to>
      <xdr:col>7</xdr:col>
      <xdr:colOff>31750</xdr:colOff>
      <xdr:row>84</xdr:row>
      <xdr:rowOff>100665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0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85442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8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町村合併時から給与引下げ等を行っているが、全国平均をやや上回る水準となっている。合併当初、新規採用者数を抑制した経過があり、現在は年齢が高めの職員が多く、中堅職員以下が少ない構造となっている。これが影響し、全国平均よりやや高い指数となっている。今後も引き続き木曽町職員適正化計画に基づく適正配置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47978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792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47978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61384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61384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1224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町村合併時から新規採用の抑制や民間委託の推進等を行ってきたが、合併後の広大な町面積の中で住民サービスを低下させないために総合支所方式を採用しており、支所機能を充実させているため、類似団体平均をやや上回っている状態が続いている。今まで支所の事務機能を段階的に統合させ、組織のスリム化を図ってきているが、同時に人口減少も進んでおり、数値の変動が少ない。今後もさらに支所機能の統合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化による事務の軽減などにより適正配置に取り組む。</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889</xdr:rowOff>
    </xdr:from>
    <xdr:to>
      <xdr:col>81</xdr:col>
      <xdr:colOff>44450</xdr:colOff>
      <xdr:row>63</xdr:row>
      <xdr:rowOff>41428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02239"/>
          <a:ext cx="8382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889</xdr:rowOff>
    </xdr:from>
    <xdr:to>
      <xdr:col>77</xdr:col>
      <xdr:colOff>44450</xdr:colOff>
      <xdr:row>63</xdr:row>
      <xdr:rowOff>34671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802239"/>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33706</xdr:rowOff>
    </xdr:from>
    <xdr:to>
      <xdr:col>72</xdr:col>
      <xdr:colOff>203200</xdr:colOff>
      <xdr:row>63</xdr:row>
      <xdr:rowOff>34671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835056"/>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19228</xdr:rowOff>
    </xdr:from>
    <xdr:to>
      <xdr:col>68</xdr:col>
      <xdr:colOff>152400</xdr:colOff>
      <xdr:row>63</xdr:row>
      <xdr:rowOff>33706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82057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162078</xdr:rowOff>
    </xdr:from>
    <xdr:to>
      <xdr:col>81</xdr:col>
      <xdr:colOff>95250</xdr:colOff>
      <xdr:row>63</xdr:row>
      <xdr:rowOff>92228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9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134155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6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121539</xdr:rowOff>
    </xdr:from>
    <xdr:to>
      <xdr:col>77</xdr:col>
      <xdr:colOff>95250</xdr:colOff>
      <xdr:row>63</xdr:row>
      <xdr:rowOff>51689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36466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37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155321</xdr:rowOff>
    </xdr:from>
    <xdr:to>
      <xdr:col>73</xdr:col>
      <xdr:colOff>44450</xdr:colOff>
      <xdr:row>63</xdr:row>
      <xdr:rowOff>85471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70248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7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154356</xdr:rowOff>
    </xdr:from>
    <xdr:to>
      <xdr:col>68</xdr:col>
      <xdr:colOff>203200</xdr:colOff>
      <xdr:row>63</xdr:row>
      <xdr:rowOff>84506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69283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7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139878</xdr:rowOff>
    </xdr:from>
    <xdr:to>
      <xdr:col>64</xdr:col>
      <xdr:colOff>152400</xdr:colOff>
      <xdr:row>63</xdr:row>
      <xdr:rowOff>70028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6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54805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5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上償還や低利への借換えを実施してきたため、令和４年度までは類似団体平均をやや下回っていたが、近年の建設事業等により令和５年度から平均を上回った。令和６年度実績ではさらに高い数値となっており、今後も高値を維持することが予想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建設事業は、令和７年度で一段落するため起債の新規発行が落ち着く予定であり、繰上償還を計画的に実施して町債残高を減少させていく。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42</xdr:row>
      <xdr:rowOff>121920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58736"/>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41</xdr:row>
      <xdr:rowOff>129286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9465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136652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6917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76454</xdr:rowOff>
    </xdr:from>
    <xdr:to>
      <xdr:col>68</xdr:col>
      <xdr:colOff>152400</xdr:colOff>
      <xdr:row>40</xdr:row>
      <xdr:rowOff>11176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76300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25654</xdr:rowOff>
    </xdr:from>
    <xdr:to>
      <xdr:col>64</xdr:col>
      <xdr:colOff>152400</xdr:colOff>
      <xdr:row>39</xdr:row>
      <xdr:rowOff>127254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137431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令和３年度を除き、平成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年度決算から現在まで将来負担額に対して基金等の充当財源が上回っているため比率が生じない状況が続いている。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しかし、町債残高が多額であるため新規建設事業を抑制するとともに、繰上償還を積極的に実施し、財政の健全化に努める。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55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4826</xdr:rowOff>
    </xdr:from>
    <xdr:to>
      <xdr:col>68</xdr:col>
      <xdr:colOff>203200</xdr:colOff>
      <xdr:row>14</xdr:row>
      <xdr:rowOff>106426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4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116603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長野県木曽町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9,817
9,666
476.03
12,793,503
12,507,317
237,988
7,022,160
17,143,851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人件費に係る経常収支比率は類似団体より低くなっている。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歳出の中で人件費に占める割合が類似団体より少ないためであり、当町は公債費と物件費が大きいためと考えられる。その他、正規職員以外の会計年度任用職員が類似団体に比べて少ないことも考えられる。今後も適切な人員配置や予算規模の縮減等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35560</xdr:rowOff>
    </xdr:from>
    <xdr:to>
      <xdr:col>24</xdr:col>
      <xdr:colOff>25400</xdr:colOff>
      <xdr:row>35</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363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35560</xdr:rowOff>
    </xdr:from>
    <xdr:to>
      <xdr:col>19</xdr:col>
      <xdr:colOff>187325</xdr:colOff>
      <xdr:row>35</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363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477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35560</xdr:rowOff>
    </xdr:from>
    <xdr:to>
      <xdr:col>11</xdr:col>
      <xdr:colOff>9525</xdr:colOff>
      <xdr:row>35</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363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xdr:rowOff>
    </xdr:from>
    <xdr:to>
      <xdr:col>24</xdr:col>
      <xdr:colOff>76200</xdr:colOff>
      <xdr:row>35</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156210</xdr:rowOff>
    </xdr:from>
    <xdr:to>
      <xdr:col>20</xdr:col>
      <xdr:colOff>38100</xdr:colOff>
      <xdr:row>35</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15240</xdr:rowOff>
    </xdr:from>
    <xdr:to>
      <xdr:col>11</xdr:col>
      <xdr:colOff>60325</xdr:colOff>
      <xdr:row>35</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156210</xdr:rowOff>
    </xdr:from>
    <xdr:to>
      <xdr:col>6</xdr:col>
      <xdr:colOff>171450</xdr:colOff>
      <xdr:row>35</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合併により保有する公共施設が多くなり、統合や解体など進めたことにより令和４年度に物件費は類似団体と同程度となった。しかし、近年公共施設の新規設置や規模拡大など行ったため令和６年度は再び割合が大きく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今後も公共施設総合管理計画等に基づき、老朽化した施設や利用を終えた施設は積極的に解体し、経費節減に努める。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60325</xdr:rowOff>
    </xdr:from>
    <xdr:to>
      <xdr:col>82</xdr:col>
      <xdr:colOff>107950</xdr:colOff>
      <xdr:row>18</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7497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60325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083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146050</xdr:rowOff>
    </xdr:from>
    <xdr:to>
      <xdr:col>73</xdr:col>
      <xdr:colOff>180975</xdr:colOff>
      <xdr:row>16</xdr:row>
      <xdr:rowOff>165100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89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146050</xdr:rowOff>
    </xdr:from>
    <xdr:to>
      <xdr:col>69</xdr:col>
      <xdr:colOff>92075</xdr:colOff>
      <xdr:row>17</xdr:row>
      <xdr:rowOff>41275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892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9525</xdr:rowOff>
    </xdr:from>
    <xdr:to>
      <xdr:col>82</xdr:col>
      <xdr:colOff>158750</xdr:colOff>
      <xdr:row>18</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153052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xdr:rowOff>
    </xdr:from>
    <xdr:to>
      <xdr:col>78</xdr:col>
      <xdr:colOff>120650</xdr:colOff>
      <xdr:row>17</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95902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1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95250</xdr:rowOff>
    </xdr:from>
    <xdr:to>
      <xdr:col>69</xdr:col>
      <xdr:colOff>142875</xdr:colOff>
      <xdr:row>17</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扶助費に係る経常収支比率は類似団体より低く抑えられている。引き続き必要な対応は確実に実施しながら適正な管理を行い、水準維持に努める。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189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113393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189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113393</xdr:rowOff>
    </xdr:from>
    <xdr:to>
      <xdr:col>15</xdr:col>
      <xdr:colOff>98425</xdr:colOff>
      <xdr:row>53</xdr:row>
      <xdr:rowOff>113393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200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113393</xdr:rowOff>
    </xdr:from>
    <xdr:to>
      <xdr:col>11</xdr:col>
      <xdr:colOff>9525</xdr:colOff>
      <xdr:row>53</xdr:row>
      <xdr:rowOff>135165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200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164392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62593</xdr:rowOff>
    </xdr:from>
    <xdr:to>
      <xdr:col>15</xdr:col>
      <xdr:colOff>149225</xdr:colOff>
      <xdr:row>53</xdr:row>
      <xdr:rowOff>164193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2920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62593</xdr:rowOff>
    </xdr:from>
    <xdr:to>
      <xdr:col>11</xdr:col>
      <xdr:colOff>60325</xdr:colOff>
      <xdr:row>53</xdr:row>
      <xdr:rowOff>164193</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2920</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類似団体とほぼ同水準となっていたが令和６年度は大きく減額となった。これは、簡易水道と下水道の会計が特別会計から事業会計へ移行し、繰出金分類から補助金分類へ変更となったため大きな減額となっている。その他分類においても一般会計の負担を減らしていくように努め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102507</xdr:rowOff>
    </xdr:from>
    <xdr:to>
      <xdr:col>82</xdr:col>
      <xdr:colOff>107950</xdr:colOff>
      <xdr:row>57</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189357"/>
          <a:ext cx="838200" cy="7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7257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9918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xdr:rowOff>
    </xdr:from>
    <xdr:to>
      <xdr:col>73</xdr:col>
      <xdr:colOff>180975</xdr:colOff>
      <xdr:row>58</xdr:row>
      <xdr:rowOff>7257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951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105228</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951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51707</xdr:rowOff>
    </xdr:from>
    <xdr:to>
      <xdr:col>82</xdr:col>
      <xdr:colOff>158750</xdr:colOff>
      <xdr:row>53</xdr:row>
      <xdr:rowOff>153307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68234</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127907</xdr:rowOff>
    </xdr:from>
    <xdr:to>
      <xdr:col>74</xdr:col>
      <xdr:colOff>31750</xdr:colOff>
      <xdr:row>58</xdr:row>
      <xdr:rowOff>58057</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68234</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補助費等に係る経常収支比率は、類似団体とほぼ同水準で推移しているが、各種団体等への補助金は多額である。令和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年度は割合が増えており、これは簡易水道と下水道の会計が特別会計から事業会計へ移行し、繰出金分類から補助金分類へ変更となったため増加している。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補助金等において、必要性の低い補助金は見直しや廃止を検討していく。また、企業会計では経費削減を進めるとともに、独立採算の原則に基づき水道料金見直し等を行っていく。</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170434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9978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83566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83566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124714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089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公債費に係る経常収支比率は類似団体平均を大きく上回っている。施設の老朽化等により近年集中した建設事業等に係る起債や臨時財政対策債の償還等が主な要因である。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今後は債務削減計画に基づき、新規事業を抑制することや繰上償還や新規借入れ期間の短縮によって、地方債残高を減少させる予定である。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62992</xdr:rowOff>
    </xdr:from>
    <xdr:to>
      <xdr:col>24</xdr:col>
      <xdr:colOff>25400</xdr:colOff>
      <xdr:row>80</xdr:row>
      <xdr:rowOff>140715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778992"/>
          <a:ext cx="8382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133858</xdr:rowOff>
    </xdr:from>
    <xdr:to>
      <xdr:col>19</xdr:col>
      <xdr:colOff>187325</xdr:colOff>
      <xdr:row>80</xdr:row>
      <xdr:rowOff>62992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6784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79</xdr:row>
      <xdr:rowOff>133858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6144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5842</xdr:rowOff>
    </xdr:from>
    <xdr:to>
      <xdr:col>11</xdr:col>
      <xdr:colOff>9525</xdr:colOff>
      <xdr:row>79</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5503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89915</xdr:rowOff>
    </xdr:from>
    <xdr:to>
      <xdr:col>24</xdr:col>
      <xdr:colOff>76200</xdr:colOff>
      <xdr:row>81</xdr:row>
      <xdr:rowOff>20065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169942</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12192</xdr:rowOff>
    </xdr:from>
    <xdr:to>
      <xdr:col>20</xdr:col>
      <xdr:colOff>38100</xdr:colOff>
      <xdr:row>80</xdr:row>
      <xdr:rowOff>113792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98569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81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83058</xdr:rowOff>
    </xdr:from>
    <xdr:to>
      <xdr:col>15</xdr:col>
      <xdr:colOff>149225</xdr:colOff>
      <xdr:row>80</xdr:row>
      <xdr:rowOff>13208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169435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126492</xdr:rowOff>
    </xdr:from>
    <xdr:to>
      <xdr:col>6</xdr:col>
      <xdr:colOff>171450</xdr:colOff>
      <xdr:row>79</xdr:row>
      <xdr:rowOff>56642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41419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公債費以外に係る経常収支比率は類似団体より低くなっている。引き続き行財政改革等の取り組みを通じて義務的経費の削減を行い、現在の水準維持に努める。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120142</xdr:rowOff>
    </xdr:from>
    <xdr:to>
      <xdr:col>82</xdr:col>
      <xdr:colOff>107950</xdr:colOff>
      <xdr:row>74</xdr:row>
      <xdr:rowOff>8128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6359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xdr:rowOff>
    </xdr:from>
    <xdr:to>
      <xdr:col>78</xdr:col>
      <xdr:colOff>69850</xdr:colOff>
      <xdr:row>74</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695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30988</xdr:rowOff>
    </xdr:from>
    <xdr:to>
      <xdr:col>73</xdr:col>
      <xdr:colOff>180975</xdr:colOff>
      <xdr:row>74</xdr:row>
      <xdr:rowOff>35560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182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30988</xdr:rowOff>
    </xdr:from>
    <xdr:to>
      <xdr:col>69</xdr:col>
      <xdr:colOff>92075</xdr:colOff>
      <xdr:row>74</xdr:row>
      <xdr:rowOff>136144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182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69342</xdr:rowOff>
    </xdr:from>
    <xdr:to>
      <xdr:col>82</xdr:col>
      <xdr:colOff>158750</xdr:colOff>
      <xdr:row>73</xdr:row>
      <xdr:rowOff>170942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5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85869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43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128778</xdr:rowOff>
    </xdr:from>
    <xdr:to>
      <xdr:col>78</xdr:col>
      <xdr:colOff>120650</xdr:colOff>
      <xdr:row>74</xdr:row>
      <xdr:rowOff>58928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69105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151638</xdr:rowOff>
    </xdr:from>
    <xdr:to>
      <xdr:col>69</xdr:col>
      <xdr:colOff>142875</xdr:colOff>
      <xdr:row>74</xdr:row>
      <xdr:rowOff>81788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91965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85344</xdr:rowOff>
    </xdr:from>
    <xdr:to>
      <xdr:col>65</xdr:col>
      <xdr:colOff>53975</xdr:colOff>
      <xdr:row>75</xdr:row>
      <xdr:rowOff>15494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25671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長野県木曽町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137523</xdr:rowOff>
    </xdr:from>
    <xdr:to>
      <xdr:col>29</xdr:col>
      <xdr:colOff>127000</xdr:colOff>
      <xdr:row>14</xdr:row>
      <xdr:rowOff>163670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585448"/>
          <a:ext cx="647700" cy="26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159844</xdr:rowOff>
    </xdr:from>
    <xdr:to>
      <xdr:col>26</xdr:col>
      <xdr:colOff>50800</xdr:colOff>
      <xdr:row>14</xdr:row>
      <xdr:rowOff>163670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607769"/>
          <a:ext cx="698500" cy="3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129266</xdr:rowOff>
    </xdr:from>
    <xdr:to>
      <xdr:col>22</xdr:col>
      <xdr:colOff>114300</xdr:colOff>
      <xdr:row>14</xdr:row>
      <xdr:rowOff>159844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577191"/>
          <a:ext cx="698500" cy="30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129266</xdr:rowOff>
    </xdr:from>
    <xdr:to>
      <xdr:col>18</xdr:col>
      <xdr:colOff>177800</xdr:colOff>
      <xdr:row>14</xdr:row>
      <xdr:rowOff>171205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577191"/>
          <a:ext cx="698500" cy="41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86723</xdr:rowOff>
    </xdr:from>
    <xdr:to>
      <xdr:col>29</xdr:col>
      <xdr:colOff>177800</xdr:colOff>
      <xdr:row>15</xdr:row>
      <xdr:rowOff>16873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34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103250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37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112870</xdr:rowOff>
    </xdr:from>
    <xdr:to>
      <xdr:col>26</xdr:col>
      <xdr:colOff>101600</xdr:colOff>
      <xdr:row>15</xdr:row>
      <xdr:rowOff>43020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560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53197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32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109044</xdr:rowOff>
    </xdr:from>
    <xdr:to>
      <xdr:col>22</xdr:col>
      <xdr:colOff>165100</xdr:colOff>
      <xdr:row>15</xdr:row>
      <xdr:rowOff>39194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556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49371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32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78466</xdr:rowOff>
    </xdr:from>
    <xdr:to>
      <xdr:col>19</xdr:col>
      <xdr:colOff>38100</xdr:colOff>
      <xdr:row>15</xdr:row>
      <xdr:rowOff>8616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526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18793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29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120405</xdr:rowOff>
    </xdr:from>
    <xdr:to>
      <xdr:col>15</xdr:col>
      <xdr:colOff>101600</xdr:colOff>
      <xdr:row>15</xdr:row>
      <xdr:rowOff>50555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56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60732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3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249987</xdr:rowOff>
    </xdr:from>
    <xdr:to>
      <xdr:col>29</xdr:col>
      <xdr:colOff>127000</xdr:colOff>
      <xdr:row>34</xdr:row>
      <xdr:rowOff>230213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174537"/>
          <a:ext cx="647700" cy="323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230213</xdr:rowOff>
    </xdr:from>
    <xdr:to>
      <xdr:col>26</xdr:col>
      <xdr:colOff>50800</xdr:colOff>
      <xdr:row>35</xdr:row>
      <xdr:rowOff>148907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97663"/>
          <a:ext cx="698500" cy="261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117951</xdr:rowOff>
    </xdr:from>
    <xdr:to>
      <xdr:col>22</xdr:col>
      <xdr:colOff>114300</xdr:colOff>
      <xdr:row>35</xdr:row>
      <xdr:rowOff>148907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28301"/>
          <a:ext cx="698500" cy="30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117951</xdr:rowOff>
    </xdr:from>
    <xdr:to>
      <xdr:col>18</xdr:col>
      <xdr:colOff>177800</xdr:colOff>
      <xdr:row>36</xdr:row>
      <xdr:rowOff>73984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28301"/>
          <a:ext cx="698500" cy="298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199187</xdr:rowOff>
    </xdr:from>
    <xdr:to>
      <xdr:col>29</xdr:col>
      <xdr:colOff>177800</xdr:colOff>
      <xdr:row>33</xdr:row>
      <xdr:rowOff>300787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123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145864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179413</xdr:rowOff>
    </xdr:from>
    <xdr:to>
      <xdr:col>26</xdr:col>
      <xdr:colOff>101600</xdr:colOff>
      <xdr:row>34</xdr:row>
      <xdr:rowOff>281013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46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291190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15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98107</xdr:rowOff>
    </xdr:from>
    <xdr:to>
      <xdr:col>22</xdr:col>
      <xdr:colOff>165100</xdr:colOff>
      <xdr:row>35</xdr:row>
      <xdr:rowOff>199707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08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209884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7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67151</xdr:rowOff>
    </xdr:from>
    <xdr:to>
      <xdr:col>19</xdr:col>
      <xdr:colOff>38100</xdr:colOff>
      <xdr:row>35</xdr:row>
      <xdr:rowOff>168751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77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178928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4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23184</xdr:rowOff>
    </xdr:from>
    <xdr:to>
      <xdr:col>15</xdr:col>
      <xdr:colOff>101600</xdr:colOff>
      <xdr:row>36</xdr:row>
      <xdr:rowOff>124784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76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134961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4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9,817
9,666
476.03
12,793,503
12,507,317
237,988
7,022,160
17,143,851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72999</xdr:rowOff>
    </xdr:from>
    <xdr:to>
      <xdr:col>24</xdr:col>
      <xdr:colOff>63500</xdr:colOff>
      <xdr:row>34</xdr:row>
      <xdr:rowOff>109232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02299"/>
          <a:ext cx="8382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91868</xdr:rowOff>
    </xdr:from>
    <xdr:to>
      <xdr:col>19</xdr:col>
      <xdr:colOff>177800</xdr:colOff>
      <xdr:row>34</xdr:row>
      <xdr:rowOff>109232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5921168"/>
          <a:ext cx="889000" cy="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77832</xdr:rowOff>
    </xdr:from>
    <xdr:to>
      <xdr:col>15</xdr:col>
      <xdr:colOff>50800</xdr:colOff>
      <xdr:row>34</xdr:row>
      <xdr:rowOff>91868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5907132"/>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77832</xdr:rowOff>
    </xdr:from>
    <xdr:to>
      <xdr:col>10</xdr:col>
      <xdr:colOff>114300</xdr:colOff>
      <xdr:row>34</xdr:row>
      <xdr:rowOff>132769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907132"/>
          <a:ext cx="889000" cy="5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22199</xdr:rowOff>
    </xdr:from>
    <xdr:to>
      <xdr:col>24</xdr:col>
      <xdr:colOff>114300</xdr:colOff>
      <xdr:row>34</xdr:row>
      <xdr:rowOff>123799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45076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0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58432</xdr:rowOff>
    </xdr:from>
    <xdr:to>
      <xdr:col>20</xdr:col>
      <xdr:colOff>38100</xdr:colOff>
      <xdr:row>34</xdr:row>
      <xdr:rowOff>160032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8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5109</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66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41068</xdr:rowOff>
    </xdr:from>
    <xdr:to>
      <xdr:col>15</xdr:col>
      <xdr:colOff>101600</xdr:colOff>
      <xdr:row>34</xdr:row>
      <xdr:rowOff>142668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87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159195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64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27032</xdr:rowOff>
    </xdr:from>
    <xdr:to>
      <xdr:col>10</xdr:col>
      <xdr:colOff>165100</xdr:colOff>
      <xdr:row>34</xdr:row>
      <xdr:rowOff>128632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85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145159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63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81969</xdr:rowOff>
    </xdr:from>
    <xdr:to>
      <xdr:col>6</xdr:col>
      <xdr:colOff>38100</xdr:colOff>
      <xdr:row>35</xdr:row>
      <xdr:rowOff>12119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91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28646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68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28571</xdr:rowOff>
    </xdr:from>
    <xdr:to>
      <xdr:col>24</xdr:col>
      <xdr:colOff>63500</xdr:colOff>
      <xdr:row>56</xdr:row>
      <xdr:rowOff>59919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29771"/>
          <a:ext cx="838200" cy="3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40367</xdr:rowOff>
    </xdr:from>
    <xdr:to>
      <xdr:col>19</xdr:col>
      <xdr:colOff>177800</xdr:colOff>
      <xdr:row>56</xdr:row>
      <xdr:rowOff>59919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41567"/>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40367</xdr:rowOff>
    </xdr:from>
    <xdr:to>
      <xdr:col>15</xdr:col>
      <xdr:colOff>50800</xdr:colOff>
      <xdr:row>56</xdr:row>
      <xdr:rowOff>75813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41567"/>
          <a:ext cx="889000" cy="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75813</xdr:rowOff>
    </xdr:from>
    <xdr:to>
      <xdr:col>10</xdr:col>
      <xdr:colOff>114300</xdr:colOff>
      <xdr:row>56</xdr:row>
      <xdr:rowOff>97621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77013"/>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149221</xdr:rowOff>
    </xdr:from>
    <xdr:to>
      <xdr:col>24</xdr:col>
      <xdr:colOff>114300</xdr:colOff>
      <xdr:row>56</xdr:row>
      <xdr:rowOff>79371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7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648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3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9119</xdr:rowOff>
    </xdr:from>
    <xdr:to>
      <xdr:col>20</xdr:col>
      <xdr:colOff>38100</xdr:colOff>
      <xdr:row>56</xdr:row>
      <xdr:rowOff>110719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1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127246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8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161017</xdr:rowOff>
    </xdr:from>
    <xdr:to>
      <xdr:col>15</xdr:col>
      <xdr:colOff>101600</xdr:colOff>
      <xdr:row>56</xdr:row>
      <xdr:rowOff>91167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107694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6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25013</xdr:rowOff>
    </xdr:from>
    <xdr:to>
      <xdr:col>10</xdr:col>
      <xdr:colOff>165100</xdr:colOff>
      <xdr:row>56</xdr:row>
      <xdr:rowOff>126613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2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143140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0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46821</xdr:rowOff>
    </xdr:from>
    <xdr:to>
      <xdr:col>6</xdr:col>
      <xdr:colOff>38100</xdr:colOff>
      <xdr:row>56</xdr:row>
      <xdr:rowOff>148421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4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164948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2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34865</xdr:rowOff>
    </xdr:from>
    <xdr:to>
      <xdr:col>24</xdr:col>
      <xdr:colOff>63500</xdr:colOff>
      <xdr:row>76</xdr:row>
      <xdr:rowOff>79876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65065"/>
          <a:ext cx="838200" cy="4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79876</xdr:rowOff>
    </xdr:from>
    <xdr:to>
      <xdr:col>19</xdr:col>
      <xdr:colOff>177800</xdr:colOff>
      <xdr:row>76</xdr:row>
      <xdr:rowOff>104107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10076"/>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48031</xdr:rowOff>
    </xdr:from>
    <xdr:to>
      <xdr:col>15</xdr:col>
      <xdr:colOff>50800</xdr:colOff>
      <xdr:row>76</xdr:row>
      <xdr:rowOff>104107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078231"/>
          <a:ext cx="889000" cy="5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48031</xdr:rowOff>
    </xdr:from>
    <xdr:to>
      <xdr:col>10</xdr:col>
      <xdr:colOff>114300</xdr:colOff>
      <xdr:row>76</xdr:row>
      <xdr:rowOff>125321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78231"/>
          <a:ext cx="889000" cy="7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155515</xdr:rowOff>
    </xdr:from>
    <xdr:to>
      <xdr:col>24</xdr:col>
      <xdr:colOff>114300</xdr:colOff>
      <xdr:row>76</xdr:row>
      <xdr:rowOff>85665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1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6941</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6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29076</xdr:rowOff>
    </xdr:from>
    <xdr:to>
      <xdr:col>20</xdr:col>
      <xdr:colOff>38100</xdr:colOff>
      <xdr:row>76</xdr:row>
      <xdr:rowOff>130676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5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147203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3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53307</xdr:rowOff>
    </xdr:from>
    <xdr:to>
      <xdr:col>15</xdr:col>
      <xdr:colOff>101600</xdr:colOff>
      <xdr:row>76</xdr:row>
      <xdr:rowOff>154907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171434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168681</xdr:rowOff>
    </xdr:from>
    <xdr:to>
      <xdr:col>10</xdr:col>
      <xdr:colOff>165100</xdr:colOff>
      <xdr:row>76</xdr:row>
      <xdr:rowOff>98831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2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115358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0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74521</xdr:rowOff>
    </xdr:from>
    <xdr:to>
      <xdr:col>6</xdr:col>
      <xdr:colOff>38100</xdr:colOff>
      <xdr:row>77</xdr:row>
      <xdr:rowOff>4671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0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21198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7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61748</xdr:rowOff>
    </xdr:from>
    <xdr:to>
      <xdr:col>24</xdr:col>
      <xdr:colOff>63500</xdr:colOff>
      <xdr:row>99</xdr:row>
      <xdr:rowOff>115762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7035298"/>
          <a:ext cx="838200" cy="5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115174</xdr:rowOff>
    </xdr:from>
    <xdr:to>
      <xdr:col>19</xdr:col>
      <xdr:colOff>177800</xdr:colOff>
      <xdr:row>99</xdr:row>
      <xdr:rowOff>61748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917274"/>
          <a:ext cx="889000" cy="11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86589</xdr:rowOff>
    </xdr:from>
    <xdr:to>
      <xdr:col>15</xdr:col>
      <xdr:colOff>50800</xdr:colOff>
      <xdr:row>98</xdr:row>
      <xdr:rowOff>115174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888689"/>
          <a:ext cx="889000" cy="2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86589</xdr:rowOff>
    </xdr:from>
    <xdr:to>
      <xdr:col>10</xdr:col>
      <xdr:colOff>114300</xdr:colOff>
      <xdr:row>99</xdr:row>
      <xdr:rowOff>117329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88689"/>
          <a:ext cx="889000" cy="20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64962</xdr:rowOff>
    </xdr:from>
    <xdr:to>
      <xdr:col>24</xdr:col>
      <xdr:colOff>114300</xdr:colOff>
      <xdr:row>99</xdr:row>
      <xdr:rowOff>166562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70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151339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9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10948</xdr:rowOff>
    </xdr:from>
    <xdr:to>
      <xdr:col>20</xdr:col>
      <xdr:colOff>38100</xdr:colOff>
      <xdr:row>99</xdr:row>
      <xdr:rowOff>112548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9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103675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707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64374</xdr:rowOff>
    </xdr:from>
    <xdr:to>
      <xdr:col>15</xdr:col>
      <xdr:colOff>101600</xdr:colOff>
      <xdr:row>98</xdr:row>
      <xdr:rowOff>165974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157101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5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35789</xdr:rowOff>
    </xdr:from>
    <xdr:to>
      <xdr:col>10</xdr:col>
      <xdr:colOff>165100</xdr:colOff>
      <xdr:row>98</xdr:row>
      <xdr:rowOff>137389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128516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3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66529</xdr:rowOff>
    </xdr:from>
    <xdr:to>
      <xdr:col>6</xdr:col>
      <xdr:colOff>38100</xdr:colOff>
      <xdr:row>99</xdr:row>
      <xdr:rowOff>168129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704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159256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13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128930</xdr:rowOff>
    </xdr:from>
    <xdr:to>
      <xdr:col>55</xdr:col>
      <xdr:colOff>0</xdr:colOff>
      <xdr:row>34</xdr:row>
      <xdr:rowOff>133306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958230"/>
          <a:ext cx="8382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128930</xdr:rowOff>
    </xdr:from>
    <xdr:to>
      <xdr:col>50</xdr:col>
      <xdr:colOff>114300</xdr:colOff>
      <xdr:row>34</xdr:row>
      <xdr:rowOff>151424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958230"/>
          <a:ext cx="889000" cy="2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102954</xdr:rowOff>
    </xdr:from>
    <xdr:to>
      <xdr:col>45</xdr:col>
      <xdr:colOff>177800</xdr:colOff>
      <xdr:row>34</xdr:row>
      <xdr:rowOff>151424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932254"/>
          <a:ext cx="889000" cy="4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21977</xdr:rowOff>
    </xdr:from>
    <xdr:to>
      <xdr:col>41</xdr:col>
      <xdr:colOff>50800</xdr:colOff>
      <xdr:row>34</xdr:row>
      <xdr:rowOff>102954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508377"/>
          <a:ext cx="889000" cy="4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82506</xdr:rowOff>
    </xdr:from>
    <xdr:to>
      <xdr:col>55</xdr:col>
      <xdr:colOff>50800</xdr:colOff>
      <xdr:row>35</xdr:row>
      <xdr:rowOff>12656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1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105383</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6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78130</xdr:rowOff>
    </xdr:from>
    <xdr:to>
      <xdr:col>50</xdr:col>
      <xdr:colOff>165100</xdr:colOff>
      <xdr:row>35</xdr:row>
      <xdr:rowOff>8280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24807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68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100624</xdr:rowOff>
    </xdr:from>
    <xdr:to>
      <xdr:col>46</xdr:col>
      <xdr:colOff>38100</xdr:colOff>
      <xdr:row>35</xdr:row>
      <xdr:rowOff>30774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2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47301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70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52154</xdr:rowOff>
    </xdr:from>
    <xdr:to>
      <xdr:col>41</xdr:col>
      <xdr:colOff>101600</xdr:colOff>
      <xdr:row>34</xdr:row>
      <xdr:rowOff>153754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88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170281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5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142627</xdr:rowOff>
    </xdr:from>
    <xdr:to>
      <xdr:col>36</xdr:col>
      <xdr:colOff>165100</xdr:colOff>
      <xdr:row>32</xdr:row>
      <xdr:rowOff>72777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45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89304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23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158340</xdr:rowOff>
    </xdr:from>
    <xdr:to>
      <xdr:col>55</xdr:col>
      <xdr:colOff>0</xdr:colOff>
      <xdr:row>56</xdr:row>
      <xdr:rowOff>41258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416640"/>
          <a:ext cx="838200" cy="22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38828</xdr:rowOff>
    </xdr:from>
    <xdr:to>
      <xdr:col>50</xdr:col>
      <xdr:colOff>114300</xdr:colOff>
      <xdr:row>56</xdr:row>
      <xdr:rowOff>41258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640028"/>
          <a:ext cx="889000" cy="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38828</xdr:rowOff>
    </xdr:from>
    <xdr:to>
      <xdr:col>45</xdr:col>
      <xdr:colOff>177800</xdr:colOff>
      <xdr:row>56</xdr:row>
      <xdr:rowOff>57648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40028"/>
          <a:ext cx="8890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132534</xdr:rowOff>
    </xdr:from>
    <xdr:to>
      <xdr:col>41</xdr:col>
      <xdr:colOff>50800</xdr:colOff>
      <xdr:row>56</xdr:row>
      <xdr:rowOff>57648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390834"/>
          <a:ext cx="889000" cy="26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107540</xdr:rowOff>
    </xdr:from>
    <xdr:to>
      <xdr:col>55</xdr:col>
      <xdr:colOff>50800</xdr:colOff>
      <xdr:row>55</xdr:row>
      <xdr:rowOff>37690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36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130417</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21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161908</xdr:rowOff>
    </xdr:from>
    <xdr:to>
      <xdr:col>50</xdr:col>
      <xdr:colOff>165100</xdr:colOff>
      <xdr:row>56</xdr:row>
      <xdr:rowOff>92058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9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108585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36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159478</xdr:rowOff>
    </xdr:from>
    <xdr:to>
      <xdr:col>46</xdr:col>
      <xdr:colOff>38100</xdr:colOff>
      <xdr:row>56</xdr:row>
      <xdr:rowOff>89628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8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106155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36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6848</xdr:rowOff>
    </xdr:from>
    <xdr:to>
      <xdr:col>41</xdr:col>
      <xdr:colOff>101600</xdr:colOff>
      <xdr:row>56</xdr:row>
      <xdr:rowOff>108448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124975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38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81734</xdr:rowOff>
    </xdr:from>
    <xdr:to>
      <xdr:col>36</xdr:col>
      <xdr:colOff>165100</xdr:colOff>
      <xdr:row>55</xdr:row>
      <xdr:rowOff>11884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3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28411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11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106438</xdr:rowOff>
    </xdr:from>
    <xdr:to>
      <xdr:col>55</xdr:col>
      <xdr:colOff>0</xdr:colOff>
      <xdr:row>77</xdr:row>
      <xdr:rowOff>8626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793738"/>
          <a:ext cx="838200" cy="41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75361</xdr:rowOff>
    </xdr:from>
    <xdr:to>
      <xdr:col>50</xdr:col>
      <xdr:colOff>114300</xdr:colOff>
      <xdr:row>77</xdr:row>
      <xdr:rowOff>8626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2934111"/>
          <a:ext cx="889000" cy="27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66314</xdr:rowOff>
    </xdr:from>
    <xdr:to>
      <xdr:col>45</xdr:col>
      <xdr:colOff>177800</xdr:colOff>
      <xdr:row>75</xdr:row>
      <xdr:rowOff>75361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925064"/>
          <a:ext cx="8890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66314</xdr:rowOff>
    </xdr:from>
    <xdr:to>
      <xdr:col>41</xdr:col>
      <xdr:colOff>50800</xdr:colOff>
      <xdr:row>77</xdr:row>
      <xdr:rowOff>135311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925064"/>
          <a:ext cx="889000" cy="4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55638</xdr:rowOff>
    </xdr:from>
    <xdr:to>
      <xdr:col>55</xdr:col>
      <xdr:colOff>50800</xdr:colOff>
      <xdr:row>74</xdr:row>
      <xdr:rowOff>157238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74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78515</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59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129276</xdr:rowOff>
    </xdr:from>
    <xdr:to>
      <xdr:col>50</xdr:col>
      <xdr:colOff>165100</xdr:colOff>
      <xdr:row>77</xdr:row>
      <xdr:rowOff>59426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75954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3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24561</xdr:rowOff>
    </xdr:from>
    <xdr:to>
      <xdr:col>46</xdr:col>
      <xdr:colOff>38100</xdr:colOff>
      <xdr:row>75</xdr:row>
      <xdr:rowOff>126161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8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142688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6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15514</xdr:rowOff>
    </xdr:from>
    <xdr:to>
      <xdr:col>41</xdr:col>
      <xdr:colOff>101600</xdr:colOff>
      <xdr:row>75</xdr:row>
      <xdr:rowOff>117114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133641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64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84511</xdr:rowOff>
    </xdr:from>
    <xdr:to>
      <xdr:col>36</xdr:col>
      <xdr:colOff>165100</xdr:colOff>
      <xdr:row>78</xdr:row>
      <xdr:rowOff>14661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5788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74964</xdr:rowOff>
    </xdr:from>
    <xdr:to>
      <xdr:col>55</xdr:col>
      <xdr:colOff>0</xdr:colOff>
      <xdr:row>96</xdr:row>
      <xdr:rowOff>153550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534164"/>
          <a:ext cx="838200" cy="7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153550</xdr:rowOff>
    </xdr:from>
    <xdr:to>
      <xdr:col>50</xdr:col>
      <xdr:colOff>114300</xdr:colOff>
      <xdr:row>97</xdr:row>
      <xdr:rowOff>72366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12750"/>
          <a:ext cx="889000" cy="9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72366</xdr:rowOff>
    </xdr:from>
    <xdr:to>
      <xdr:col>45</xdr:col>
      <xdr:colOff>177800</xdr:colOff>
      <xdr:row>97</xdr:row>
      <xdr:rowOff>124299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03016"/>
          <a:ext cx="889000" cy="5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1152</xdr:rowOff>
    </xdr:from>
    <xdr:to>
      <xdr:col>41</xdr:col>
      <xdr:colOff>50800</xdr:colOff>
      <xdr:row>97</xdr:row>
      <xdr:rowOff>124299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288902"/>
          <a:ext cx="889000" cy="46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24164</xdr:rowOff>
    </xdr:from>
    <xdr:to>
      <xdr:col>55</xdr:col>
      <xdr:colOff>50800</xdr:colOff>
      <xdr:row>96</xdr:row>
      <xdr:rowOff>125764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4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47041</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3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102750</xdr:rowOff>
    </xdr:from>
    <xdr:to>
      <xdr:col>50</xdr:col>
      <xdr:colOff>165100</xdr:colOff>
      <xdr:row>97</xdr:row>
      <xdr:rowOff>32900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49427</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3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21566</xdr:rowOff>
    </xdr:from>
    <xdr:to>
      <xdr:col>46</xdr:col>
      <xdr:colOff>38100</xdr:colOff>
      <xdr:row>97</xdr:row>
      <xdr:rowOff>123166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5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139693</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42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73499</xdr:rowOff>
    </xdr:from>
    <xdr:to>
      <xdr:col>41</xdr:col>
      <xdr:colOff>101600</xdr:colOff>
      <xdr:row>98</xdr:row>
      <xdr:rowOff>3649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0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20176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7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121802</xdr:rowOff>
    </xdr:from>
    <xdr:to>
      <xdr:col>36</xdr:col>
      <xdr:colOff>165100</xdr:colOff>
      <xdr:row>95</xdr:row>
      <xdr:rowOff>51952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23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68479</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01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21445</xdr:rowOff>
    </xdr:from>
    <xdr:to>
      <xdr:col>85</xdr:col>
      <xdr:colOff>127000</xdr:colOff>
      <xdr:row>37</xdr:row>
      <xdr:rowOff>52123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5679295"/>
          <a:ext cx="838200" cy="7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21445</xdr:rowOff>
    </xdr:from>
    <xdr:to>
      <xdr:col>81</xdr:col>
      <xdr:colOff>50800</xdr:colOff>
      <xdr:row>35</xdr:row>
      <xdr:rowOff>117091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5679295"/>
          <a:ext cx="889000" cy="4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134557</xdr:rowOff>
    </xdr:from>
    <xdr:to>
      <xdr:col>76</xdr:col>
      <xdr:colOff>114300</xdr:colOff>
      <xdr:row>35</xdr:row>
      <xdr:rowOff>117091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5620957"/>
          <a:ext cx="889000" cy="49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25127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134557</xdr:rowOff>
    </xdr:from>
    <xdr:to>
      <xdr:col>71</xdr:col>
      <xdr:colOff>177800</xdr:colOff>
      <xdr:row>34</xdr:row>
      <xdr:rowOff>112657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5620957"/>
          <a:ext cx="889000" cy="32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1323</xdr:rowOff>
    </xdr:from>
    <xdr:to>
      <xdr:col>85</xdr:col>
      <xdr:colOff>177800</xdr:colOff>
      <xdr:row>37</xdr:row>
      <xdr:rowOff>102923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4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24200</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9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142095</xdr:rowOff>
    </xdr:from>
    <xdr:to>
      <xdr:col>81</xdr:col>
      <xdr:colOff>101600</xdr:colOff>
      <xdr:row>33</xdr:row>
      <xdr:rowOff>72245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6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88772</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4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66291</xdr:rowOff>
    </xdr:from>
    <xdr:to>
      <xdr:col>76</xdr:col>
      <xdr:colOff>165100</xdr:colOff>
      <xdr:row>35</xdr:row>
      <xdr:rowOff>167891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06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12968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8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83757</xdr:rowOff>
    </xdr:from>
    <xdr:to>
      <xdr:col>72</xdr:col>
      <xdr:colOff>38100</xdr:colOff>
      <xdr:row>33</xdr:row>
      <xdr:rowOff>13907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57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30434</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34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61857</xdr:rowOff>
    </xdr:from>
    <xdr:to>
      <xdr:col>67</xdr:col>
      <xdr:colOff>101600</xdr:colOff>
      <xdr:row>34</xdr:row>
      <xdr:rowOff>163457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8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8534</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66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100463</xdr:rowOff>
    </xdr:from>
    <xdr:to>
      <xdr:col>85</xdr:col>
      <xdr:colOff>127000</xdr:colOff>
      <xdr:row>73</xdr:row>
      <xdr:rowOff>41562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444863"/>
          <a:ext cx="838200" cy="11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41562</xdr:rowOff>
    </xdr:from>
    <xdr:to>
      <xdr:col>81</xdr:col>
      <xdr:colOff>50800</xdr:colOff>
      <xdr:row>74</xdr:row>
      <xdr:rowOff>87410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557412"/>
          <a:ext cx="889000" cy="2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87410</xdr:rowOff>
    </xdr:from>
    <xdr:to>
      <xdr:col>76</xdr:col>
      <xdr:colOff>114300</xdr:colOff>
      <xdr:row>74</xdr:row>
      <xdr:rowOff>107207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774710"/>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107207</xdr:rowOff>
    </xdr:from>
    <xdr:to>
      <xdr:col>71</xdr:col>
      <xdr:colOff>177800</xdr:colOff>
      <xdr:row>75</xdr:row>
      <xdr:rowOff>33579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794507"/>
          <a:ext cx="889000" cy="9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49663</xdr:rowOff>
    </xdr:from>
    <xdr:to>
      <xdr:col>85</xdr:col>
      <xdr:colOff>177800</xdr:colOff>
      <xdr:row>72</xdr:row>
      <xdr:rowOff>151263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39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2690</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34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162212</xdr:rowOff>
    </xdr:from>
    <xdr:to>
      <xdr:col>81</xdr:col>
      <xdr:colOff>101600</xdr:colOff>
      <xdr:row>73</xdr:row>
      <xdr:rowOff>92362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50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108889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28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36610</xdr:rowOff>
    </xdr:from>
    <xdr:to>
      <xdr:col>76</xdr:col>
      <xdr:colOff>165100</xdr:colOff>
      <xdr:row>74</xdr:row>
      <xdr:rowOff>138210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72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154737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49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56407</xdr:rowOff>
    </xdr:from>
    <xdr:to>
      <xdr:col>72</xdr:col>
      <xdr:colOff>38100</xdr:colOff>
      <xdr:row>74</xdr:row>
      <xdr:rowOff>158007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74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3084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5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154229</xdr:rowOff>
    </xdr:from>
    <xdr:to>
      <xdr:col>67</xdr:col>
      <xdr:colOff>101600</xdr:colOff>
      <xdr:row>75</xdr:row>
      <xdr:rowOff>84379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84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100906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61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166030</xdr:rowOff>
    </xdr:from>
    <xdr:to>
      <xdr:col>85</xdr:col>
      <xdr:colOff>127000</xdr:colOff>
      <xdr:row>98</xdr:row>
      <xdr:rowOff>38209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796680"/>
          <a:ext cx="838200" cy="4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166030</xdr:rowOff>
    </xdr:from>
    <xdr:to>
      <xdr:col>81</xdr:col>
      <xdr:colOff>50800</xdr:colOff>
      <xdr:row>98</xdr:row>
      <xdr:rowOff>130567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96680"/>
          <a:ext cx="889000" cy="13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61785</xdr:rowOff>
    </xdr:from>
    <xdr:to>
      <xdr:col>76</xdr:col>
      <xdr:colOff>114300</xdr:colOff>
      <xdr:row>98</xdr:row>
      <xdr:rowOff>130567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63885"/>
          <a:ext cx="889000" cy="6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61785</xdr:rowOff>
    </xdr:from>
    <xdr:to>
      <xdr:col>71</xdr:col>
      <xdr:colOff>177800</xdr:colOff>
      <xdr:row>98</xdr:row>
      <xdr:rowOff>111844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63885"/>
          <a:ext cx="889000" cy="5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158859</xdr:rowOff>
    </xdr:from>
    <xdr:to>
      <xdr:col>85</xdr:col>
      <xdr:colOff>177800</xdr:colOff>
      <xdr:row>98</xdr:row>
      <xdr:rowOff>89009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137286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6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115230</xdr:rowOff>
    </xdr:from>
    <xdr:to>
      <xdr:col>81</xdr:col>
      <xdr:colOff>101600</xdr:colOff>
      <xdr:row>98</xdr:row>
      <xdr:rowOff>45380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4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61907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2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79767</xdr:rowOff>
    </xdr:from>
    <xdr:to>
      <xdr:col>76</xdr:col>
      <xdr:colOff>165100</xdr:colOff>
      <xdr:row>99</xdr:row>
      <xdr:rowOff>9917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1044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7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10985</xdr:rowOff>
    </xdr:from>
    <xdr:to>
      <xdr:col>72</xdr:col>
      <xdr:colOff>38100</xdr:colOff>
      <xdr:row>98</xdr:row>
      <xdr:rowOff>112585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1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103712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0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61044</xdr:rowOff>
    </xdr:from>
    <xdr:to>
      <xdr:col>67</xdr:col>
      <xdr:colOff>101600</xdr:colOff>
      <xdr:row>98</xdr:row>
      <xdr:rowOff>162644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153771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5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141346</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5970646"/>
          <a:ext cx="838200" cy="68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141346</xdr:rowOff>
    </xdr:from>
    <xdr:to>
      <xdr:col>111</xdr:col>
      <xdr:colOff>177800</xdr:colOff>
      <xdr:row>37</xdr:row>
      <xdr:rowOff>150078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5970646"/>
          <a:ext cx="889000" cy="52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22840</xdr:rowOff>
    </xdr:from>
    <xdr:to>
      <xdr:col>107</xdr:col>
      <xdr:colOff>50800</xdr:colOff>
      <xdr:row>37</xdr:row>
      <xdr:rowOff>150078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5337790"/>
          <a:ext cx="889000" cy="11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36190</xdr:rowOff>
    </xdr:from>
    <xdr:to>
      <xdr:col>102</xdr:col>
      <xdr:colOff>114300</xdr:colOff>
      <xdr:row>31</xdr:row>
      <xdr:rowOff>22840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5179690"/>
          <a:ext cx="889000" cy="15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83329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90546</xdr:rowOff>
    </xdr:from>
    <xdr:to>
      <xdr:col>112</xdr:col>
      <xdr:colOff>38100</xdr:colOff>
      <xdr:row>35</xdr:row>
      <xdr:rowOff>20696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591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37223</xdr:rowOff>
    </xdr:from>
    <xdr:ext cx="534377"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56111" y="569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99278</xdr:rowOff>
    </xdr:from>
    <xdr:to>
      <xdr:col>107</xdr:col>
      <xdr:colOff>101600</xdr:colOff>
      <xdr:row>38</xdr:row>
      <xdr:rowOff>29428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4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45955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143490</xdr:rowOff>
    </xdr:from>
    <xdr:to>
      <xdr:col>102</xdr:col>
      <xdr:colOff>165100</xdr:colOff>
      <xdr:row>31</xdr:row>
      <xdr:rowOff>73640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528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90167</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278111" y="50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156840</xdr:rowOff>
    </xdr:from>
    <xdr:to>
      <xdr:col>98</xdr:col>
      <xdr:colOff>38100</xdr:colOff>
      <xdr:row>30</xdr:row>
      <xdr:rowOff>86990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512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103517</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389111" y="49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170283</xdr:rowOff>
    </xdr:from>
    <xdr:to>
      <xdr:col>116</xdr:col>
      <xdr:colOff>62864</xdr:colOff>
      <xdr:row>79</xdr:row>
      <xdr:rowOff>38708</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343233"/>
          <a:ext cx="1269" cy="124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42535</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58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38708</xdr:rowOff>
    </xdr:from>
    <xdr:to>
      <xdr:col>116</xdr:col>
      <xdr:colOff>152400</xdr:colOff>
      <xdr:row>79</xdr:row>
      <xdr:rowOff>38708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58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116960</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1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170283</xdr:rowOff>
    </xdr:from>
    <xdr:to>
      <xdr:col>116</xdr:col>
      <xdr:colOff>152400</xdr:colOff>
      <xdr:row>71</xdr:row>
      <xdr:rowOff>170283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343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63723</xdr:rowOff>
    </xdr:from>
    <xdr:to>
      <xdr:col>116</xdr:col>
      <xdr:colOff>63500</xdr:colOff>
      <xdr:row>75</xdr:row>
      <xdr:rowOff>16615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065223"/>
          <a:ext cx="838200" cy="8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61958</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57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39081</xdr:rowOff>
    </xdr:from>
    <xdr:to>
      <xdr:col>116</xdr:col>
      <xdr:colOff>114300</xdr:colOff>
      <xdr:row>74</xdr:row>
      <xdr:rowOff>140681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7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63723</xdr:rowOff>
    </xdr:from>
    <xdr:to>
      <xdr:col>111</xdr:col>
      <xdr:colOff>177800</xdr:colOff>
      <xdr:row>70</xdr:row>
      <xdr:rowOff>157645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065223"/>
          <a:ext cx="889000" cy="9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114226</xdr:rowOff>
    </xdr:from>
    <xdr:to>
      <xdr:col>112</xdr:col>
      <xdr:colOff>38100</xdr:colOff>
      <xdr:row>74</xdr:row>
      <xdr:rowOff>44376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63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35503</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2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170676</xdr:rowOff>
    </xdr:from>
    <xdr:to>
      <xdr:col>107</xdr:col>
      <xdr:colOff>50800</xdr:colOff>
      <xdr:row>70</xdr:row>
      <xdr:rowOff>157645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000726"/>
          <a:ext cx="889000" cy="1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80001</xdr:rowOff>
    </xdr:from>
    <xdr:to>
      <xdr:col>107</xdr:col>
      <xdr:colOff>101600</xdr:colOff>
      <xdr:row>74</xdr:row>
      <xdr:rowOff>10151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59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6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170676</xdr:rowOff>
    </xdr:from>
    <xdr:to>
      <xdr:col>102</xdr:col>
      <xdr:colOff>114300</xdr:colOff>
      <xdr:row>70</xdr:row>
      <xdr:rowOff>78076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000726"/>
          <a:ext cx="889000" cy="7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90533</xdr:rowOff>
    </xdr:from>
    <xdr:to>
      <xdr:col>102</xdr:col>
      <xdr:colOff>165100</xdr:colOff>
      <xdr:row>74</xdr:row>
      <xdr:rowOff>20683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60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11810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69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86826</xdr:rowOff>
    </xdr:from>
    <xdr:to>
      <xdr:col>98</xdr:col>
      <xdr:colOff>38100</xdr:colOff>
      <xdr:row>74</xdr:row>
      <xdr:rowOff>16976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60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8103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137265</xdr:rowOff>
    </xdr:from>
    <xdr:to>
      <xdr:col>116</xdr:col>
      <xdr:colOff>114300</xdr:colOff>
      <xdr:row>75</xdr:row>
      <xdr:rowOff>67415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2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115692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80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12923</xdr:rowOff>
    </xdr:from>
    <xdr:to>
      <xdr:col>112</xdr:col>
      <xdr:colOff>38100</xdr:colOff>
      <xdr:row>70</xdr:row>
      <xdr:rowOff>114523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0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131050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1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106845</xdr:rowOff>
    </xdr:from>
    <xdr:to>
      <xdr:col>107</xdr:col>
      <xdr:colOff>101600</xdr:colOff>
      <xdr:row>71</xdr:row>
      <xdr:rowOff>36995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1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53522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188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119876</xdr:rowOff>
    </xdr:from>
    <xdr:to>
      <xdr:col>102</xdr:col>
      <xdr:colOff>165100</xdr:colOff>
      <xdr:row>70</xdr:row>
      <xdr:rowOff>50026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1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66553</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172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27276</xdr:rowOff>
    </xdr:from>
    <xdr:to>
      <xdr:col>98</xdr:col>
      <xdr:colOff>38100</xdr:colOff>
      <xdr:row>70</xdr:row>
      <xdr:rowOff>128876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02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145403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180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物件費は、類似団体と比べやや高い水準で推移している。合併後の総合支所方式により支所機能を充実していることや公共交通システム運行経費、文化交流センター、温水プール等の運営費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維持補修費は、合併後に施設の統廃合等を行ったが、面積が広く施設数が多いため類似団体より高い水準で推移している。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類似団体と比べ低い水準で推移している。児童人口の減少が加速しており、子育て支援に係る経費が少ないことが考えられる。補助費等は、広域連合への分担金の占める割合が大きく、類似団体よりも高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普通建設事業費（更新整備）は、平成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降、類似団体と比べ高い水準にある。これは、近年の大型建設事業が要因であり、今後も庁舎建設事業等により増加が見込まれる。このため、公共施設等総合管理計画に基づき、公共施設事業の取捨選択を徹底することで、事業費の減少を目指すこととしている。公債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繰上償還や低利への借換えを行ってきているが、近年の大型建設事業や臨時財政対策債等の償還が続き、類似団体よりも高い水準にある。投資及び出資金は、水道事業会計等への出資金を減らしたことにより令和６年度は類似団体より低い水準となった。繰出金は、簡易水道と下水道の会計が特別会計から事業会計へ移行し、繰出金分類から補助金分類へ変更となったため大きな減額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9,817
9,666
476.03
12,793,503
12,507,317
237,988
7,022,160
17,143,851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119888</xdr:rowOff>
    </xdr:from>
    <xdr:to>
      <xdr:col>24</xdr:col>
      <xdr:colOff>63500</xdr:colOff>
      <xdr:row>35</xdr:row>
      <xdr:rowOff>170942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0638"/>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152654</xdr:rowOff>
    </xdr:from>
    <xdr:to>
      <xdr:col>19</xdr:col>
      <xdr:colOff>177800</xdr:colOff>
      <xdr:row>35</xdr:row>
      <xdr:rowOff>170942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534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152654</xdr:rowOff>
    </xdr:from>
    <xdr:to>
      <xdr:col>15</xdr:col>
      <xdr:colOff>50800</xdr:colOff>
      <xdr:row>36</xdr:row>
      <xdr:rowOff>31305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3404"/>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110553</xdr:rowOff>
    </xdr:from>
    <xdr:to>
      <xdr:col>10</xdr:col>
      <xdr:colOff>114300</xdr:colOff>
      <xdr:row>36</xdr:row>
      <xdr:rowOff>31305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68403"/>
          <a:ext cx="889000" cy="4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69088</xdr:rowOff>
    </xdr:from>
    <xdr:to>
      <xdr:col>24</xdr:col>
      <xdr:colOff>114300</xdr:colOff>
      <xdr:row>35</xdr:row>
      <xdr:rowOff>170688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47515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120142</xdr:rowOff>
    </xdr:from>
    <xdr:to>
      <xdr:col>20</xdr:col>
      <xdr:colOff>38100</xdr:colOff>
      <xdr:row>36</xdr:row>
      <xdr:rowOff>50292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66819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9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101854</xdr:rowOff>
    </xdr:from>
    <xdr:to>
      <xdr:col>15</xdr:col>
      <xdr:colOff>101600</xdr:colOff>
      <xdr:row>36</xdr:row>
      <xdr:rowOff>32004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48531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151955</xdr:rowOff>
    </xdr:from>
    <xdr:to>
      <xdr:col>10</xdr:col>
      <xdr:colOff>165100</xdr:colOff>
      <xdr:row>36</xdr:row>
      <xdr:rowOff>82105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98632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59753</xdr:rowOff>
    </xdr:from>
    <xdr:to>
      <xdr:col>6</xdr:col>
      <xdr:colOff>38100</xdr:colOff>
      <xdr:row>33</xdr:row>
      <xdr:rowOff>161353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1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6430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38126</xdr:rowOff>
    </xdr:from>
    <xdr:to>
      <xdr:col>24</xdr:col>
      <xdr:colOff>63500</xdr:colOff>
      <xdr:row>56</xdr:row>
      <xdr:rowOff>96285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39326"/>
          <a:ext cx="838200" cy="5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80502</xdr:rowOff>
    </xdr:from>
    <xdr:to>
      <xdr:col>19</xdr:col>
      <xdr:colOff>177800</xdr:colOff>
      <xdr:row>56</xdr:row>
      <xdr:rowOff>96285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81702"/>
          <a:ext cx="889000" cy="1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108456</xdr:rowOff>
    </xdr:from>
    <xdr:to>
      <xdr:col>15</xdr:col>
      <xdr:colOff>50800</xdr:colOff>
      <xdr:row>56</xdr:row>
      <xdr:rowOff>80502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38206"/>
          <a:ext cx="889000" cy="14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132252</xdr:rowOff>
    </xdr:from>
    <xdr:to>
      <xdr:col>10</xdr:col>
      <xdr:colOff>114300</xdr:colOff>
      <xdr:row>55</xdr:row>
      <xdr:rowOff>108456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47652"/>
          <a:ext cx="889000" cy="49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158776</xdr:rowOff>
    </xdr:from>
    <xdr:to>
      <xdr:col>24</xdr:col>
      <xdr:colOff>114300</xdr:colOff>
      <xdr:row>56</xdr:row>
      <xdr:rowOff>88926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8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10203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3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45485</xdr:rowOff>
    </xdr:from>
    <xdr:to>
      <xdr:col>20</xdr:col>
      <xdr:colOff>38100</xdr:colOff>
      <xdr:row>56</xdr:row>
      <xdr:rowOff>147085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163612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2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29702</xdr:rowOff>
    </xdr:from>
    <xdr:to>
      <xdr:col>15</xdr:col>
      <xdr:colOff>101600</xdr:colOff>
      <xdr:row>56</xdr:row>
      <xdr:rowOff>131302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3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147829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0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57656</xdr:rowOff>
    </xdr:from>
    <xdr:to>
      <xdr:col>10</xdr:col>
      <xdr:colOff>165100</xdr:colOff>
      <xdr:row>55</xdr:row>
      <xdr:rowOff>159256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4333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6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81452</xdr:rowOff>
    </xdr:from>
    <xdr:to>
      <xdr:col>6</xdr:col>
      <xdr:colOff>38100</xdr:colOff>
      <xdr:row>53</xdr:row>
      <xdr:rowOff>11602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9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28129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77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93042</xdr:rowOff>
    </xdr:from>
    <xdr:to>
      <xdr:col>24</xdr:col>
      <xdr:colOff>63500</xdr:colOff>
      <xdr:row>76</xdr:row>
      <xdr:rowOff>79387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51792"/>
          <a:ext cx="838200" cy="15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93042</xdr:rowOff>
    </xdr:from>
    <xdr:to>
      <xdr:col>19</xdr:col>
      <xdr:colOff>177800</xdr:colOff>
      <xdr:row>76</xdr:row>
      <xdr:rowOff>135220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51792"/>
          <a:ext cx="889000" cy="21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135220</xdr:rowOff>
    </xdr:from>
    <xdr:to>
      <xdr:col>15</xdr:col>
      <xdr:colOff>50800</xdr:colOff>
      <xdr:row>77</xdr:row>
      <xdr:rowOff>18565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65420"/>
          <a:ext cx="889000" cy="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18565</xdr:rowOff>
    </xdr:from>
    <xdr:to>
      <xdr:col>10</xdr:col>
      <xdr:colOff>114300</xdr:colOff>
      <xdr:row>78</xdr:row>
      <xdr:rowOff>30299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0215"/>
          <a:ext cx="889000" cy="18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28587</xdr:rowOff>
    </xdr:from>
    <xdr:to>
      <xdr:col>24</xdr:col>
      <xdr:colOff>114300</xdr:colOff>
      <xdr:row>76</xdr:row>
      <xdr:rowOff>130187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51464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1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42242</xdr:rowOff>
    </xdr:from>
    <xdr:to>
      <xdr:col>20</xdr:col>
      <xdr:colOff>38100</xdr:colOff>
      <xdr:row>75</xdr:row>
      <xdr:rowOff>143842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160369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7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84420</xdr:rowOff>
    </xdr:from>
    <xdr:to>
      <xdr:col>15</xdr:col>
      <xdr:colOff>101600</xdr:colOff>
      <xdr:row>77</xdr:row>
      <xdr:rowOff>14570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1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31097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8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139215</xdr:rowOff>
    </xdr:from>
    <xdr:to>
      <xdr:col>10</xdr:col>
      <xdr:colOff>165100</xdr:colOff>
      <xdr:row>77</xdr:row>
      <xdr:rowOff>69365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85892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4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150949</xdr:rowOff>
    </xdr:from>
    <xdr:to>
      <xdr:col>6</xdr:col>
      <xdr:colOff>38100</xdr:colOff>
      <xdr:row>78</xdr:row>
      <xdr:rowOff>81099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97626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2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82226</xdr:rowOff>
    </xdr:from>
    <xdr:to>
      <xdr:col>24</xdr:col>
      <xdr:colOff>63500</xdr:colOff>
      <xdr:row>96</xdr:row>
      <xdr:rowOff>94501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41426"/>
          <a:ext cx="8382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82226</xdr:rowOff>
    </xdr:from>
    <xdr:to>
      <xdr:col>19</xdr:col>
      <xdr:colOff>177800</xdr:colOff>
      <xdr:row>96</xdr:row>
      <xdr:rowOff>157206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41426"/>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170297</xdr:rowOff>
    </xdr:from>
    <xdr:to>
      <xdr:col>15</xdr:col>
      <xdr:colOff>50800</xdr:colOff>
      <xdr:row>96</xdr:row>
      <xdr:rowOff>157206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58047"/>
          <a:ext cx="889000" cy="15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170297</xdr:rowOff>
    </xdr:from>
    <xdr:to>
      <xdr:col>10</xdr:col>
      <xdr:colOff>114300</xdr:colOff>
      <xdr:row>96</xdr:row>
      <xdr:rowOff>44355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58047"/>
          <a:ext cx="889000" cy="4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43701</xdr:rowOff>
    </xdr:from>
    <xdr:to>
      <xdr:col>24</xdr:col>
      <xdr:colOff>114300</xdr:colOff>
      <xdr:row>96</xdr:row>
      <xdr:rowOff>145301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66578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31426</xdr:rowOff>
    </xdr:from>
    <xdr:to>
      <xdr:col>20</xdr:col>
      <xdr:colOff>38100</xdr:colOff>
      <xdr:row>96</xdr:row>
      <xdr:rowOff>133026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9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149553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6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106406</xdr:rowOff>
    </xdr:from>
    <xdr:to>
      <xdr:col>15</xdr:col>
      <xdr:colOff>101600</xdr:colOff>
      <xdr:row>97</xdr:row>
      <xdr:rowOff>36556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53083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34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119497</xdr:rowOff>
    </xdr:from>
    <xdr:to>
      <xdr:col>10</xdr:col>
      <xdr:colOff>165100</xdr:colOff>
      <xdr:row>96</xdr:row>
      <xdr:rowOff>49647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0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66174</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18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165005</xdr:rowOff>
    </xdr:from>
    <xdr:to>
      <xdr:col>6</xdr:col>
      <xdr:colOff>38100</xdr:colOff>
      <xdr:row>96</xdr:row>
      <xdr:rowOff>95155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5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111682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96919</xdr:rowOff>
    </xdr:from>
    <xdr:to>
      <xdr:col>55</xdr:col>
      <xdr:colOff>0</xdr:colOff>
      <xdr:row>36</xdr:row>
      <xdr:rowOff>107696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269119"/>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107696</xdr:rowOff>
    </xdr:from>
    <xdr:to>
      <xdr:col>50</xdr:col>
      <xdr:colOff>114300</xdr:colOff>
      <xdr:row>36</xdr:row>
      <xdr:rowOff>107696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279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163866</xdr:rowOff>
    </xdr:from>
    <xdr:to>
      <xdr:col>45</xdr:col>
      <xdr:colOff>177800</xdr:colOff>
      <xdr:row>36</xdr:row>
      <xdr:rowOff>107696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993166"/>
          <a:ext cx="889000" cy="28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163866</xdr:rowOff>
    </xdr:from>
    <xdr:to>
      <xdr:col>41</xdr:col>
      <xdr:colOff>50800</xdr:colOff>
      <xdr:row>35</xdr:row>
      <xdr:rowOff>136108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993166"/>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46119</xdr:rowOff>
    </xdr:from>
    <xdr:to>
      <xdr:col>55</xdr:col>
      <xdr:colOff>50800</xdr:colOff>
      <xdr:row>36</xdr:row>
      <xdr:rowOff>147719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68996</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06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56896</xdr:rowOff>
    </xdr:from>
    <xdr:to>
      <xdr:col>50</xdr:col>
      <xdr:colOff>165100</xdr:colOff>
      <xdr:row>36</xdr:row>
      <xdr:rowOff>158496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3573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0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56896</xdr:rowOff>
    </xdr:from>
    <xdr:to>
      <xdr:col>46</xdr:col>
      <xdr:colOff>38100</xdr:colOff>
      <xdr:row>36</xdr:row>
      <xdr:rowOff>158496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3573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113066</xdr:rowOff>
    </xdr:from>
    <xdr:to>
      <xdr:col>41</xdr:col>
      <xdr:colOff>101600</xdr:colOff>
      <xdr:row>35</xdr:row>
      <xdr:rowOff>43216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94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59743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71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85308</xdr:rowOff>
    </xdr:from>
    <xdr:to>
      <xdr:col>36</xdr:col>
      <xdr:colOff>165100</xdr:colOff>
      <xdr:row>36</xdr:row>
      <xdr:rowOff>15458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0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31985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86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83388</xdr:rowOff>
    </xdr:from>
    <xdr:to>
      <xdr:col>55</xdr:col>
      <xdr:colOff>0</xdr:colOff>
      <xdr:row>56</xdr:row>
      <xdr:rowOff>85433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84588"/>
          <a:ext cx="8382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76200</xdr:rowOff>
    </xdr:from>
    <xdr:to>
      <xdr:col>50</xdr:col>
      <xdr:colOff>114300</xdr:colOff>
      <xdr:row>56</xdr:row>
      <xdr:rowOff>85433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77400"/>
          <a:ext cx="889000" cy="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76200</xdr:rowOff>
    </xdr:from>
    <xdr:to>
      <xdr:col>45</xdr:col>
      <xdr:colOff>177800</xdr:colOff>
      <xdr:row>56</xdr:row>
      <xdr:rowOff>167996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77400"/>
          <a:ext cx="889000" cy="9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133731</xdr:rowOff>
    </xdr:from>
    <xdr:to>
      <xdr:col>41</xdr:col>
      <xdr:colOff>50800</xdr:colOff>
      <xdr:row>56</xdr:row>
      <xdr:rowOff>167996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34931"/>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32588</xdr:rowOff>
    </xdr:from>
    <xdr:to>
      <xdr:col>55</xdr:col>
      <xdr:colOff>50800</xdr:colOff>
      <xdr:row>56</xdr:row>
      <xdr:rowOff>134188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55465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8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34633</xdr:rowOff>
    </xdr:from>
    <xdr:to>
      <xdr:col>50</xdr:col>
      <xdr:colOff>165100</xdr:colOff>
      <xdr:row>56</xdr:row>
      <xdr:rowOff>136233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152760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1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25400</xdr:rowOff>
    </xdr:from>
    <xdr:to>
      <xdr:col>46</xdr:col>
      <xdr:colOff>38100</xdr:colOff>
      <xdr:row>56</xdr:row>
      <xdr:rowOff>127000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143527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0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117196</xdr:rowOff>
    </xdr:from>
    <xdr:to>
      <xdr:col>41</xdr:col>
      <xdr:colOff>101600</xdr:colOff>
      <xdr:row>57</xdr:row>
      <xdr:rowOff>47346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1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63873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49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82931</xdr:rowOff>
    </xdr:from>
    <xdr:to>
      <xdr:col>36</xdr:col>
      <xdr:colOff>165100</xdr:colOff>
      <xdr:row>57</xdr:row>
      <xdr:rowOff>13081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8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29608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45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79834</xdr:rowOff>
    </xdr:from>
    <xdr:to>
      <xdr:col>55</xdr:col>
      <xdr:colOff>0</xdr:colOff>
      <xdr:row>77</xdr:row>
      <xdr:rowOff>106145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281484"/>
          <a:ext cx="838200" cy="2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79125</xdr:rowOff>
    </xdr:from>
    <xdr:to>
      <xdr:col>50</xdr:col>
      <xdr:colOff>114300</xdr:colOff>
      <xdr:row>77</xdr:row>
      <xdr:rowOff>79834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109325"/>
          <a:ext cx="889000" cy="17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79125</xdr:rowOff>
    </xdr:from>
    <xdr:to>
      <xdr:col>45</xdr:col>
      <xdr:colOff>177800</xdr:colOff>
      <xdr:row>77</xdr:row>
      <xdr:rowOff>73078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109325"/>
          <a:ext cx="889000" cy="16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73078</xdr:rowOff>
    </xdr:from>
    <xdr:to>
      <xdr:col>41</xdr:col>
      <xdr:colOff>50800</xdr:colOff>
      <xdr:row>77</xdr:row>
      <xdr:rowOff>77524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274728"/>
          <a:ext cx="889000"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55345</xdr:rowOff>
    </xdr:from>
    <xdr:to>
      <xdr:col>55</xdr:col>
      <xdr:colOff>50800</xdr:colOff>
      <xdr:row>77</xdr:row>
      <xdr:rowOff>156945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5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78222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29034</xdr:rowOff>
    </xdr:from>
    <xdr:to>
      <xdr:col>50</xdr:col>
      <xdr:colOff>165100</xdr:colOff>
      <xdr:row>77</xdr:row>
      <xdr:rowOff>130634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3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147161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0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28325</xdr:rowOff>
    </xdr:from>
    <xdr:to>
      <xdr:col>46</xdr:col>
      <xdr:colOff>38100</xdr:colOff>
      <xdr:row>76</xdr:row>
      <xdr:rowOff>129925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05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146452</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50795" y="1283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22278</xdr:rowOff>
    </xdr:from>
    <xdr:to>
      <xdr:col>41</xdr:col>
      <xdr:colOff>101600</xdr:colOff>
      <xdr:row>77</xdr:row>
      <xdr:rowOff>123878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140405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99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26724</xdr:rowOff>
    </xdr:from>
    <xdr:to>
      <xdr:col>36</xdr:col>
      <xdr:colOff>165100</xdr:colOff>
      <xdr:row>77</xdr:row>
      <xdr:rowOff>128324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2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144851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41275</xdr:rowOff>
    </xdr:from>
    <xdr:to>
      <xdr:col>55</xdr:col>
      <xdr:colOff>0</xdr:colOff>
      <xdr:row>97</xdr:row>
      <xdr:rowOff>57116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71925"/>
          <a:ext cx="838200" cy="1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57116</xdr:rowOff>
    </xdr:from>
    <xdr:to>
      <xdr:col>50</xdr:col>
      <xdr:colOff>114300</xdr:colOff>
      <xdr:row>97</xdr:row>
      <xdr:rowOff>162452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87766"/>
          <a:ext cx="889000" cy="10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140608</xdr:rowOff>
    </xdr:from>
    <xdr:to>
      <xdr:col>45</xdr:col>
      <xdr:colOff>177800</xdr:colOff>
      <xdr:row>97</xdr:row>
      <xdr:rowOff>162452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71258"/>
          <a:ext cx="8890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140608</xdr:rowOff>
    </xdr:from>
    <xdr:to>
      <xdr:col>41</xdr:col>
      <xdr:colOff>50800</xdr:colOff>
      <xdr:row>98</xdr:row>
      <xdr:rowOff>8049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71258"/>
          <a:ext cx="889000" cy="3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161925</xdr:rowOff>
    </xdr:from>
    <xdr:to>
      <xdr:col>55</xdr:col>
      <xdr:colOff>50800</xdr:colOff>
      <xdr:row>97</xdr:row>
      <xdr:rowOff>92075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13352</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7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6316</xdr:rowOff>
    </xdr:from>
    <xdr:to>
      <xdr:col>50</xdr:col>
      <xdr:colOff>165100</xdr:colOff>
      <xdr:row>97</xdr:row>
      <xdr:rowOff>107916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3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124443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41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111652</xdr:rowOff>
    </xdr:from>
    <xdr:to>
      <xdr:col>46</xdr:col>
      <xdr:colOff>38100</xdr:colOff>
      <xdr:row>98</xdr:row>
      <xdr:rowOff>41802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58329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1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89808</xdr:rowOff>
    </xdr:from>
    <xdr:to>
      <xdr:col>41</xdr:col>
      <xdr:colOff>101600</xdr:colOff>
      <xdr:row>98</xdr:row>
      <xdr:rowOff>19958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36485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49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128699</xdr:rowOff>
    </xdr:from>
    <xdr:to>
      <xdr:col>36</xdr:col>
      <xdr:colOff>165100</xdr:colOff>
      <xdr:row>98</xdr:row>
      <xdr:rowOff>58849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75376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3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142803</xdr:rowOff>
    </xdr:from>
    <xdr:to>
      <xdr:col>85</xdr:col>
      <xdr:colOff>127000</xdr:colOff>
      <xdr:row>36</xdr:row>
      <xdr:rowOff>167867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143553"/>
          <a:ext cx="838200" cy="19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142803</xdr:rowOff>
    </xdr:from>
    <xdr:to>
      <xdr:col>81</xdr:col>
      <xdr:colOff>50800</xdr:colOff>
      <xdr:row>36</xdr:row>
      <xdr:rowOff>124139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43553"/>
          <a:ext cx="889000" cy="15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144288</xdr:rowOff>
    </xdr:from>
    <xdr:to>
      <xdr:col>76</xdr:col>
      <xdr:colOff>114300</xdr:colOff>
      <xdr:row>36</xdr:row>
      <xdr:rowOff>124139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45038"/>
          <a:ext cx="889000" cy="15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49974</xdr:rowOff>
    </xdr:from>
    <xdr:to>
      <xdr:col>71</xdr:col>
      <xdr:colOff>177800</xdr:colOff>
      <xdr:row>35</xdr:row>
      <xdr:rowOff>144288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50724"/>
          <a:ext cx="889000" cy="9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117067</xdr:rowOff>
    </xdr:from>
    <xdr:to>
      <xdr:col>85</xdr:col>
      <xdr:colOff>177800</xdr:colOff>
      <xdr:row>37</xdr:row>
      <xdr:rowOff>47217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8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95494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6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92003</xdr:rowOff>
    </xdr:from>
    <xdr:to>
      <xdr:col>81</xdr:col>
      <xdr:colOff>101600</xdr:colOff>
      <xdr:row>36</xdr:row>
      <xdr:rowOff>22153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38680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6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73339</xdr:rowOff>
    </xdr:from>
    <xdr:to>
      <xdr:col>76</xdr:col>
      <xdr:colOff>165100</xdr:colOff>
      <xdr:row>37</xdr:row>
      <xdr:rowOff>3489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20016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2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93488</xdr:rowOff>
    </xdr:from>
    <xdr:to>
      <xdr:col>72</xdr:col>
      <xdr:colOff>38100</xdr:colOff>
      <xdr:row>36</xdr:row>
      <xdr:rowOff>23638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9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40165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6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170624</xdr:rowOff>
    </xdr:from>
    <xdr:to>
      <xdr:col>67</xdr:col>
      <xdr:colOff>101600</xdr:colOff>
      <xdr:row>35</xdr:row>
      <xdr:rowOff>100774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117301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7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137075</xdr:rowOff>
    </xdr:from>
    <xdr:to>
      <xdr:col>85</xdr:col>
      <xdr:colOff>127000</xdr:colOff>
      <xdr:row>54</xdr:row>
      <xdr:rowOff>159643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223925"/>
          <a:ext cx="838200" cy="19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370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159643</xdr:rowOff>
    </xdr:from>
    <xdr:to>
      <xdr:col>81</xdr:col>
      <xdr:colOff>50800</xdr:colOff>
      <xdr:row>55</xdr:row>
      <xdr:rowOff>21985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417943"/>
          <a:ext cx="889000" cy="3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21985</xdr:rowOff>
    </xdr:from>
    <xdr:to>
      <xdr:col>76</xdr:col>
      <xdr:colOff>114300</xdr:colOff>
      <xdr:row>55</xdr:row>
      <xdr:rowOff>75751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451735"/>
          <a:ext cx="889000" cy="5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75751</xdr:rowOff>
    </xdr:from>
    <xdr:to>
      <xdr:col>71</xdr:col>
      <xdr:colOff>177800</xdr:colOff>
      <xdr:row>56</xdr:row>
      <xdr:rowOff>36340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505501"/>
          <a:ext cx="889000" cy="1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86275</xdr:rowOff>
    </xdr:from>
    <xdr:to>
      <xdr:col>85</xdr:col>
      <xdr:colOff>177800</xdr:colOff>
      <xdr:row>54</xdr:row>
      <xdr:rowOff>16425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1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109152</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02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108843</xdr:rowOff>
    </xdr:from>
    <xdr:to>
      <xdr:col>81</xdr:col>
      <xdr:colOff>101600</xdr:colOff>
      <xdr:row>55</xdr:row>
      <xdr:rowOff>38993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6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55520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14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142635</xdr:rowOff>
    </xdr:from>
    <xdr:to>
      <xdr:col>76</xdr:col>
      <xdr:colOff>165100</xdr:colOff>
      <xdr:row>55</xdr:row>
      <xdr:rowOff>72785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0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89312</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17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24951</xdr:rowOff>
    </xdr:from>
    <xdr:to>
      <xdr:col>72</xdr:col>
      <xdr:colOff>38100</xdr:colOff>
      <xdr:row>55</xdr:row>
      <xdr:rowOff>126551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45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143078</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22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156990</xdr:rowOff>
    </xdr:from>
    <xdr:to>
      <xdr:col>67</xdr:col>
      <xdr:colOff>101600</xdr:colOff>
      <xdr:row>56</xdr:row>
      <xdr:rowOff>87140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103667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21445</xdr:rowOff>
    </xdr:from>
    <xdr:to>
      <xdr:col>85</xdr:col>
      <xdr:colOff>127000</xdr:colOff>
      <xdr:row>77</xdr:row>
      <xdr:rowOff>52124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2537295"/>
          <a:ext cx="838200" cy="7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21445</xdr:rowOff>
    </xdr:from>
    <xdr:to>
      <xdr:col>81</xdr:col>
      <xdr:colOff>50800</xdr:colOff>
      <xdr:row>75</xdr:row>
      <xdr:rowOff>117091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537295"/>
          <a:ext cx="889000" cy="4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134556</xdr:rowOff>
    </xdr:from>
    <xdr:to>
      <xdr:col>76</xdr:col>
      <xdr:colOff>114300</xdr:colOff>
      <xdr:row>75</xdr:row>
      <xdr:rowOff>117091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2478956"/>
          <a:ext cx="889000" cy="49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24237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134556</xdr:rowOff>
    </xdr:from>
    <xdr:to>
      <xdr:col>71</xdr:col>
      <xdr:colOff>177800</xdr:colOff>
      <xdr:row>74</xdr:row>
      <xdr:rowOff>112657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2478956"/>
          <a:ext cx="889000" cy="32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1324</xdr:rowOff>
    </xdr:from>
    <xdr:to>
      <xdr:col>85</xdr:col>
      <xdr:colOff>177800</xdr:colOff>
      <xdr:row>77</xdr:row>
      <xdr:rowOff>102924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2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24201</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142095</xdr:rowOff>
    </xdr:from>
    <xdr:to>
      <xdr:col>81</xdr:col>
      <xdr:colOff>101600</xdr:colOff>
      <xdr:row>73</xdr:row>
      <xdr:rowOff>72245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48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88772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26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66291</xdr:rowOff>
    </xdr:from>
    <xdr:to>
      <xdr:col>76</xdr:col>
      <xdr:colOff>165100</xdr:colOff>
      <xdr:row>75</xdr:row>
      <xdr:rowOff>167891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292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12968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270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83756</xdr:rowOff>
    </xdr:from>
    <xdr:to>
      <xdr:col>72</xdr:col>
      <xdr:colOff>38100</xdr:colOff>
      <xdr:row>73</xdr:row>
      <xdr:rowOff>13906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24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30433</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22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61857</xdr:rowOff>
    </xdr:from>
    <xdr:to>
      <xdr:col>67</xdr:col>
      <xdr:colOff>101600</xdr:colOff>
      <xdr:row>74</xdr:row>
      <xdr:rowOff>163457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74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8534</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52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100464</xdr:rowOff>
    </xdr:from>
    <xdr:to>
      <xdr:col>85</xdr:col>
      <xdr:colOff>127000</xdr:colOff>
      <xdr:row>93</xdr:row>
      <xdr:rowOff>41562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5873864"/>
          <a:ext cx="838200" cy="1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41562</xdr:rowOff>
    </xdr:from>
    <xdr:to>
      <xdr:col>81</xdr:col>
      <xdr:colOff>50800</xdr:colOff>
      <xdr:row>94</xdr:row>
      <xdr:rowOff>87410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5986412"/>
          <a:ext cx="889000" cy="2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87410</xdr:rowOff>
    </xdr:from>
    <xdr:to>
      <xdr:col>76</xdr:col>
      <xdr:colOff>114300</xdr:colOff>
      <xdr:row>94</xdr:row>
      <xdr:rowOff>107207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203710"/>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107207</xdr:rowOff>
    </xdr:from>
    <xdr:to>
      <xdr:col>71</xdr:col>
      <xdr:colOff>177800</xdr:colOff>
      <xdr:row>95</xdr:row>
      <xdr:rowOff>33579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223507"/>
          <a:ext cx="889000" cy="9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49664</xdr:rowOff>
    </xdr:from>
    <xdr:to>
      <xdr:col>85</xdr:col>
      <xdr:colOff>177800</xdr:colOff>
      <xdr:row>92</xdr:row>
      <xdr:rowOff>151264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582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2691</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77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162212</xdr:rowOff>
    </xdr:from>
    <xdr:to>
      <xdr:col>81</xdr:col>
      <xdr:colOff>101600</xdr:colOff>
      <xdr:row>93</xdr:row>
      <xdr:rowOff>92362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59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108889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71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36610</xdr:rowOff>
    </xdr:from>
    <xdr:to>
      <xdr:col>76</xdr:col>
      <xdr:colOff>165100</xdr:colOff>
      <xdr:row>94</xdr:row>
      <xdr:rowOff>138210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15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154737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92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56407</xdr:rowOff>
    </xdr:from>
    <xdr:to>
      <xdr:col>72</xdr:col>
      <xdr:colOff>38100</xdr:colOff>
      <xdr:row>94</xdr:row>
      <xdr:rowOff>158007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1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3084</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94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154229</xdr:rowOff>
    </xdr:from>
    <xdr:to>
      <xdr:col>67</xdr:col>
      <xdr:colOff>101600</xdr:colOff>
      <xdr:row>95</xdr:row>
      <xdr:rowOff>84379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27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100906</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04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議会費は類似団体より近年ほぼ同水準で推移しているため引き続き必要経費を精査し適正な執行に努める。総務費が類似団体より高いのは、本庁・３支所の維持管理経費や庁舎建設等を行ったことによる。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労働費が類似団体より高いのは、福祉企業センターの運営費やその他雇用創出にかかる支援事業等が要因となっている。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教育費が類似団体より高いのは、教育施設整備事業で小中学校の空調設置等を計画的に実施していることや、令和６年度では教育施設でのゼロトラスト対策を進めていることが要因となっている。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商工費が類似団体より高いのは、合併前旧町村単位に設置されている観光施設の維持管理費による。また、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DMO</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推進事業やヘルシータウン推進事業など「木曽町まち・ひと・しごと創生総合戦略」に基づく事業に重点的に取り組んでいることが主な要因である。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公債費が類似団体より高いのは、近年集中していた建設事業に伴う地方債や臨時財政対策債に係る償還が要因となっており、今後計画的に償還していく。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長野県木曽町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単年度収支は赤字を維持しているが、実質収支は基金の取崩しにより継続的に黒字を確保している。赤字割合は少しずつ減っているが、黒字転換にできるように予算規模の縮小など取り組んでいき、基金の適切な積立と充当を行う。事業の見直しや施設統廃合、公債費の繰上げ償還など歳出の合理化等の行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長野県木曽町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事業会計と特別会計の黒字比率が低く、一般会計からの繰出金により運営しているため、経費節減や料金見直し等による健全化を図り、一般会計の負担軽減を目指す。</a:t>
          </a:r>
        </a:p>
        <a:p>
          <a:r>
            <a:rPr kumimoji="1" lang="ja-JP" altLang="en-US" sz="1400">
              <a:solidFill>
                <a:sysClr val="windowText" lastClr="000000"/>
              </a:solidFill>
              <a:latin typeface="ＭＳ ゴシック" pitchFamily="49" charset="-128"/>
              <a:ea typeface="ＭＳ ゴシック" pitchFamily="49" charset="-128"/>
            </a:rPr>
            <a:t>　上下水道事業のうち、令和６年度より簡易水道事業と下水道事業の事業会計化し、上下水道事業の全ての事業会計化が終了したため会計移行にかかる費用が削減となる。上下水道事業では、各会計の経営戦略や下水道長寿命化計画等に基づき事業を実施している。維持管理は多額の費用がかかるが、施設の劣化する前に適切な改築、改修、補修等の対策を取ることで供用年数を延伸させるよう努め、また経常経費節減を進める。</a:t>
          </a:r>
        </a:p>
        <a:p>
          <a:r>
            <a:rPr kumimoji="1" lang="ja-JP" altLang="en-US" sz="1400">
              <a:solidFill>
                <a:sysClr val="windowText" lastClr="000000"/>
              </a:solidFill>
              <a:latin typeface="ＭＳ ゴシック" pitchFamily="49" charset="-128"/>
              <a:ea typeface="ＭＳ ゴシック" pitchFamily="49" charset="-128"/>
            </a:rPr>
            <a:t>　診療所は、後発医薬品の採用率向上や適切な在庫数管理による医薬材料費の節減や院外処方による薬剤の一括管理を推奨し、本来の診療・治療業務に特化するなど、効率的な運営に努めている。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6" zoomScale="70" zoomScaleNormal="70" workbookViewId="0">
      <selection activeCell="DB4" sqref="DB4:DI4"/>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12793503</v>
      </c>
      <c r="BO4" s="371"/>
      <c r="BP4" s="371"/>
      <c r="BQ4" s="371"/>
      <c r="BR4" s="371"/>
      <c r="BS4" s="371"/>
      <c r="BT4" s="371"/>
      <c r="BU4" s="372"/>
      <c r="BV4" s="370">
        <v>12748431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3.4</v>
      </c>
      <c r="CU4" s="377"/>
      <c r="CV4" s="377"/>
      <c r="CW4" s="377"/>
      <c r="CX4" s="377"/>
      <c r="CY4" s="377"/>
      <c r="CZ4" s="377"/>
      <c r="DA4" s="378"/>
      <c r="DB4" s="376">
        <v>3.5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12507317</v>
      </c>
      <c r="BO5" s="408"/>
      <c r="BP5" s="408"/>
      <c r="BQ5" s="408"/>
      <c r="BR5" s="408"/>
      <c r="BS5" s="408"/>
      <c r="BT5" s="408"/>
      <c r="BU5" s="409"/>
      <c r="BV5" s="407">
        <v>12486861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88.9</v>
      </c>
      <c r="CU5" s="405"/>
      <c r="CV5" s="405"/>
      <c r="CW5" s="405"/>
      <c r="CX5" s="405"/>
      <c r="CY5" s="405"/>
      <c r="CZ5" s="405"/>
      <c r="DA5" s="406"/>
      <c r="DB5" s="404">
        <v>88.5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286186</v>
      </c>
      <c r="BO6" s="408"/>
      <c r="BP6" s="408"/>
      <c r="BQ6" s="408"/>
      <c r="BR6" s="408"/>
      <c r="BS6" s="408"/>
      <c r="BT6" s="408"/>
      <c r="BU6" s="409"/>
      <c r="BV6" s="407">
        <v>261570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89.1</v>
      </c>
      <c r="CU6" s="445"/>
      <c r="CV6" s="445"/>
      <c r="CW6" s="445"/>
      <c r="CX6" s="445"/>
      <c r="CY6" s="445"/>
      <c r="CZ6" s="445"/>
      <c r="DA6" s="446"/>
      <c r="DB6" s="444">
        <v>88.9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48198</v>
      </c>
      <c r="BO7" s="408"/>
      <c r="BP7" s="408"/>
      <c r="BQ7" s="408"/>
      <c r="BR7" s="408"/>
      <c r="BS7" s="408"/>
      <c r="BT7" s="408"/>
      <c r="BU7" s="409"/>
      <c r="BV7" s="407">
        <v>22847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7022160</v>
      </c>
      <c r="CU7" s="408"/>
      <c r="CV7" s="408"/>
      <c r="CW7" s="408"/>
      <c r="CX7" s="408"/>
      <c r="CY7" s="408"/>
      <c r="CZ7" s="408"/>
      <c r="DA7" s="409"/>
      <c r="DB7" s="407">
        <v>6733896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237988</v>
      </c>
      <c r="BO8" s="408"/>
      <c r="BP8" s="408"/>
      <c r="BQ8" s="408"/>
      <c r="BR8" s="408"/>
      <c r="BS8" s="408"/>
      <c r="BT8" s="408"/>
      <c r="BU8" s="409"/>
      <c r="BV8" s="407">
        <v>238723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0.26</v>
      </c>
      <c r="CU8" s="448"/>
      <c r="CV8" s="448"/>
      <c r="CW8" s="448"/>
      <c r="CX8" s="448"/>
      <c r="CY8" s="448"/>
      <c r="CZ8" s="448"/>
      <c r="DA8" s="449"/>
      <c r="DB8" s="447">
        <v>0.26</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10584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-735</v>
      </c>
      <c r="BO9" s="408"/>
      <c r="BP9" s="408"/>
      <c r="BQ9" s="408"/>
      <c r="BR9" s="408"/>
      <c r="BS9" s="408"/>
      <c r="BT9" s="408"/>
      <c r="BU9" s="409"/>
      <c r="BV9" s="407">
        <v>-130395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25.2</v>
      </c>
      <c r="CU9" s="405"/>
      <c r="CV9" s="405"/>
      <c r="CW9" s="405"/>
      <c r="CX9" s="405"/>
      <c r="CY9" s="405"/>
      <c r="CZ9" s="405"/>
      <c r="DA9" s="406"/>
      <c r="DB9" s="404">
        <v>23.4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11826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10537</v>
      </c>
      <c r="BO10" s="408"/>
      <c r="BP10" s="408"/>
      <c r="BQ10" s="408"/>
      <c r="BR10" s="408"/>
      <c r="BS10" s="408"/>
      <c r="BT10" s="408"/>
      <c r="BU10" s="409"/>
      <c r="BV10" s="407">
        <v>9192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250060</v>
      </c>
      <c r="BO11" s="408"/>
      <c r="BP11" s="408"/>
      <c r="BQ11" s="408"/>
      <c r="BR11" s="408"/>
      <c r="BS11" s="408"/>
      <c r="BT11" s="408"/>
      <c r="BU11" s="409"/>
      <c r="BV11" s="407">
        <v>254800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9817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400000</v>
      </c>
      <c r="BO12" s="408"/>
      <c r="BP12" s="408"/>
      <c r="BQ12" s="408"/>
      <c r="BR12" s="408"/>
      <c r="BS12" s="408"/>
      <c r="BT12" s="408"/>
      <c r="BU12" s="409"/>
      <c r="BV12" s="407">
        <v>400000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9666</v>
      </c>
      <c r="S13" s="492"/>
      <c r="T13" s="492"/>
      <c r="U13" s="492"/>
      <c r="V13" s="493"/>
      <c r="W13" s="423" t="s">
        <v>131</v>
      </c>
      <c r="X13" s="424"/>
      <c r="Y13" s="424"/>
      <c r="Z13" s="424"/>
      <c r="AA13" s="424"/>
      <c r="AB13" s="414"/>
      <c r="AC13" s="458">
        <v>418</v>
      </c>
      <c r="AD13" s="459"/>
      <c r="AE13" s="459"/>
      <c r="AF13" s="459"/>
      <c r="AG13" s="501"/>
      <c r="AH13" s="458">
        <v>496</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-140138</v>
      </c>
      <c r="BO13" s="408"/>
      <c r="BP13" s="408"/>
      <c r="BQ13" s="408"/>
      <c r="BR13" s="408"/>
      <c r="BS13" s="408"/>
      <c r="BT13" s="408"/>
      <c r="BU13" s="409"/>
      <c r="BV13" s="407">
        <v>-266403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v>
      </c>
      <c r="CU13" s="405"/>
      <c r="CV13" s="405"/>
      <c r="CW13" s="405"/>
      <c r="CX13" s="405"/>
      <c r="CY13" s="405"/>
      <c r="CZ13" s="405"/>
      <c r="DA13" s="406"/>
      <c r="DB13" s="404">
        <v>9.3000000000000007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10031</v>
      </c>
      <c r="S14" s="492"/>
      <c r="T14" s="492"/>
      <c r="U14" s="492"/>
      <c r="V14" s="493"/>
      <c r="W14" s="397"/>
      <c r="X14" s="398"/>
      <c r="Y14" s="398"/>
      <c r="Z14" s="398"/>
      <c r="AA14" s="398"/>
      <c r="AB14" s="387"/>
      <c r="AC14" s="494">
        <v>7.6</v>
      </c>
      <c r="AD14" s="495"/>
      <c r="AE14" s="495"/>
      <c r="AF14" s="495"/>
      <c r="AG14" s="496"/>
      <c r="AH14" s="494">
        <v>8.1999999999999993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9886</v>
      </c>
      <c r="S15" s="492"/>
      <c r="T15" s="492"/>
      <c r="U15" s="492"/>
      <c r="V15" s="493"/>
      <c r="W15" s="423" t="s">
        <v>137</v>
      </c>
      <c r="X15" s="424"/>
      <c r="Y15" s="424"/>
      <c r="Z15" s="424"/>
      <c r="AA15" s="424"/>
      <c r="AB15" s="414"/>
      <c r="AC15" s="458">
        <v>1223</v>
      </c>
      <c r="AD15" s="459"/>
      <c r="AE15" s="459"/>
      <c r="AF15" s="459"/>
      <c r="AG15" s="501"/>
      <c r="AH15" s="458">
        <v>1352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1698069</v>
      </c>
      <c r="BO15" s="371"/>
      <c r="BP15" s="371"/>
      <c r="BQ15" s="371"/>
      <c r="BR15" s="371"/>
      <c r="BS15" s="371"/>
      <c r="BT15" s="371"/>
      <c r="BU15" s="372"/>
      <c r="BV15" s="370">
        <v>1653689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22.2</v>
      </c>
      <c r="AD16" s="495"/>
      <c r="AE16" s="495"/>
      <c r="AF16" s="495"/>
      <c r="AG16" s="496"/>
      <c r="AH16" s="494">
        <v>22.3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6607571</v>
      </c>
      <c r="BO16" s="408"/>
      <c r="BP16" s="408"/>
      <c r="BQ16" s="408"/>
      <c r="BR16" s="408"/>
      <c r="BS16" s="408"/>
      <c r="BT16" s="408"/>
      <c r="BU16" s="409"/>
      <c r="BV16" s="407">
        <v>6300085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3865</v>
      </c>
      <c r="AD17" s="459"/>
      <c r="AE17" s="459"/>
      <c r="AF17" s="459"/>
      <c r="AG17" s="501"/>
      <c r="AH17" s="458">
        <v>4215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2097738</v>
      </c>
      <c r="BO17" s="408"/>
      <c r="BP17" s="408"/>
      <c r="BQ17" s="408"/>
      <c r="BR17" s="408"/>
      <c r="BS17" s="408"/>
      <c r="BT17" s="408"/>
      <c r="BU17" s="409"/>
      <c r="BV17" s="407">
        <v>2054229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476.03</v>
      </c>
      <c r="M18" s="531"/>
      <c r="N18" s="531"/>
      <c r="O18" s="531"/>
      <c r="P18" s="531"/>
      <c r="Q18" s="531"/>
      <c r="R18" s="532"/>
      <c r="S18" s="532"/>
      <c r="T18" s="532"/>
      <c r="U18" s="532"/>
      <c r="V18" s="533"/>
      <c r="W18" s="425"/>
      <c r="X18" s="426"/>
      <c r="Y18" s="426"/>
      <c r="Z18" s="426"/>
      <c r="AA18" s="426"/>
      <c r="AB18" s="417"/>
      <c r="AC18" s="534">
        <v>70.2</v>
      </c>
      <c r="AD18" s="535"/>
      <c r="AE18" s="535"/>
      <c r="AF18" s="535"/>
      <c r="AG18" s="536"/>
      <c r="AH18" s="534">
        <v>69.5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6391309</v>
      </c>
      <c r="BO18" s="408"/>
      <c r="BP18" s="408"/>
      <c r="BQ18" s="408"/>
      <c r="BR18" s="408"/>
      <c r="BS18" s="408"/>
      <c r="BT18" s="408"/>
      <c r="BU18" s="409"/>
      <c r="BV18" s="407">
        <v>6144314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8932565</v>
      </c>
      <c r="BO19" s="408"/>
      <c r="BP19" s="408"/>
      <c r="BQ19" s="408"/>
      <c r="BR19" s="408"/>
      <c r="BS19" s="408"/>
      <c r="BT19" s="408"/>
      <c r="BU19" s="409"/>
      <c r="BV19" s="407">
        <v>8841385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4680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17143851</v>
      </c>
      <c r="BO22" s="371"/>
      <c r="BP22" s="371"/>
      <c r="BQ22" s="371"/>
      <c r="BR22" s="371"/>
      <c r="BS22" s="371"/>
      <c r="BT22" s="371"/>
      <c r="BU22" s="372"/>
      <c r="BV22" s="370">
        <v>17397287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11397804</v>
      </c>
      <c r="BO23" s="408"/>
      <c r="BP23" s="408"/>
      <c r="BQ23" s="408"/>
      <c r="BR23" s="408"/>
      <c r="BS23" s="408"/>
      <c r="BT23" s="408"/>
      <c r="BU23" s="409"/>
      <c r="BV23" s="407">
        <v>11102387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6960</v>
      </c>
      <c r="R24" s="459"/>
      <c r="S24" s="459"/>
      <c r="T24" s="459"/>
      <c r="U24" s="459"/>
      <c r="V24" s="501"/>
      <c r="W24" s="553"/>
      <c r="X24" s="554"/>
      <c r="Y24" s="555"/>
      <c r="Z24" s="457" t="s">
        <v>162</v>
      </c>
      <c r="AA24" s="437"/>
      <c r="AB24" s="437"/>
      <c r="AC24" s="437"/>
      <c r="AD24" s="437"/>
      <c r="AE24" s="437"/>
      <c r="AF24" s="437"/>
      <c r="AG24" s="438"/>
      <c r="AH24" s="458">
        <v>157</v>
      </c>
      <c r="AI24" s="459"/>
      <c r="AJ24" s="459"/>
      <c r="AK24" s="459"/>
      <c r="AL24" s="501"/>
      <c r="AM24" s="458">
        <v>508837</v>
      </c>
      <c r="AN24" s="459"/>
      <c r="AO24" s="459"/>
      <c r="AP24" s="459"/>
      <c r="AQ24" s="459"/>
      <c r="AR24" s="501"/>
      <c r="AS24" s="458">
        <v>3241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14057875</v>
      </c>
      <c r="BO24" s="408"/>
      <c r="BP24" s="408"/>
      <c r="BQ24" s="408"/>
      <c r="BR24" s="408"/>
      <c r="BS24" s="408"/>
      <c r="BT24" s="408"/>
      <c r="BU24" s="409"/>
      <c r="BV24" s="407">
        <v>13970311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5970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87564</v>
      </c>
      <c r="BO25" s="371"/>
      <c r="BP25" s="371"/>
      <c r="BQ25" s="371"/>
      <c r="BR25" s="371"/>
      <c r="BS25" s="371"/>
      <c r="BT25" s="371"/>
      <c r="BU25" s="372"/>
      <c r="BV25" s="370">
        <v>294814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5480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2840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2130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4098892</v>
      </c>
      <c r="BO28" s="371"/>
      <c r="BP28" s="371"/>
      <c r="BQ28" s="371"/>
      <c r="BR28" s="371"/>
      <c r="BS28" s="371"/>
      <c r="BT28" s="371"/>
      <c r="BU28" s="372"/>
      <c r="BV28" s="370">
        <v>4338355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2000</v>
      </c>
      <c r="R29" s="459"/>
      <c r="S29" s="459"/>
      <c r="T29" s="459"/>
      <c r="U29" s="459"/>
      <c r="V29" s="501"/>
      <c r="W29" s="556"/>
      <c r="X29" s="557"/>
      <c r="Y29" s="558"/>
      <c r="Z29" s="457" t="s">
        <v>177</v>
      </c>
      <c r="AA29" s="437"/>
      <c r="AB29" s="437"/>
      <c r="AC29" s="437"/>
      <c r="AD29" s="437"/>
      <c r="AE29" s="437"/>
      <c r="AF29" s="437"/>
      <c r="AG29" s="438"/>
      <c r="AH29" s="458">
        <v>157</v>
      </c>
      <c r="AI29" s="459"/>
      <c r="AJ29" s="459"/>
      <c r="AK29" s="459"/>
      <c r="AL29" s="501"/>
      <c r="AM29" s="458">
        <v>508837</v>
      </c>
      <c r="AN29" s="459"/>
      <c r="AO29" s="459"/>
      <c r="AP29" s="459"/>
      <c r="AQ29" s="459"/>
      <c r="AR29" s="501"/>
      <c r="AS29" s="458">
        <v>3241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701890</v>
      </c>
      <c r="BO29" s="408"/>
      <c r="BP29" s="408"/>
      <c r="BQ29" s="408"/>
      <c r="BR29" s="408"/>
      <c r="BS29" s="408"/>
      <c r="BT29" s="408"/>
      <c r="BU29" s="409"/>
      <c r="BV29" s="407">
        <v>1001828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2465254</v>
      </c>
      <c r="BO30" s="527"/>
      <c r="BP30" s="527"/>
      <c r="BQ30" s="527"/>
      <c r="BR30" s="527"/>
      <c r="BS30" s="527"/>
      <c r="BT30" s="527"/>
      <c r="BU30" s="528"/>
      <c r="BV30" s="526">
        <v>2328555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木曽町国民健康保険特別会計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木曽町水道事業会計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木曽広域連合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まちづくり木曽福島</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木曽町後期高齢者医療特別会計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木曽町簡易水道事業会計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（一般会計）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開田高原振興公社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f t="shared" si="0"/>
        <v>6</v>
      </c>
      <c r="AN36" s="597"/>
      <c r="AO36" s="598" t="str">
        <f>IF('各会計、関係団体の財政状況及び健全化判断比率'!B32="","",'各会計、関係団体の財政状況及び健全化判断比率'!B32)</f>
        <v>木曽町下水道事業会計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（一般会計（下水道））</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（介護保険特別会計）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長野県市町村自治振興組合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長野県後期高齢者医療広域連合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（後期高齢者医療特別会計）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長野県市町村総合事務組合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fda5yBX4R11UK2WQkLMTlRXakIrzg3II9PmQkSKUPrJ4Qmn4yQDtdrtyOjIHBKpto3HNcu84v8YlMlY1tYfiVQ==" saltValue="x6+SE/H/fObTq8BwNpwu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55" zoomScaleNormal="55" zoomScaleSheetLayoutView="100" workbookViewId="0">
      <selection activeCell="J36" sqref="J3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534</v>
      </c>
      <c r="D34" s="1151"/>
      <c r="E34" s="1152"/>
      <c r="F34" s="32">
        <v>5.46</v>
      </c>
      <c r="G34" s="33">
        <v>6.03</v>
      </c>
      <c r="H34" s="33">
        <v>5.47</v>
      </c>
      <c r="I34" s="33">
        <v>3.43</v>
      </c>
      <c r="J34" s="34">
        <v>3.38</v>
      </c>
      <c r="K34" s="22"/>
      <c r="L34" s="22"/>
      <c r="M34" s="22"/>
      <c r="N34" s="22"/>
      <c r="O34" s="22"/>
      <c r="P34" s="22"/>
    </row>
    <row r="35" spans="1:16" ht="39" customHeight="1" x14ac:dyDescent="0.2">
      <c r="A35" s="22"/>
      <c r="B35" s="35"/>
      <c r="C35" s="1145" t="s">
        <v>535</v>
      </c>
      <c r="D35" s="1146"/>
      <c r="E35" s="1147"/>
      <c r="F35" s="36">
        <v>2.76</v>
      </c>
      <c r="G35" s="37">
        <v>3.47</v>
      </c>
      <c r="H35" s="37">
        <v>3.39</v>
      </c>
      <c r="I35" s="37">
        <v>3.47</v>
      </c>
      <c r="J35" s="38">
        <v>3.12</v>
      </c>
      <c r="K35" s="22"/>
      <c r="L35" s="22"/>
      <c r="M35" s="22"/>
      <c r="N35" s="22"/>
      <c r="O35" s="22"/>
      <c r="P35" s="22"/>
    </row>
    <row r="36" spans="1:16" ht="39" customHeight="1" x14ac:dyDescent="0.2">
      <c r="A36" s="22"/>
      <c r="B36" s="35"/>
      <c r="C36" s="1145" t="s">
        <v>536</v>
      </c>
      <c r="D36" s="1146"/>
      <c r="E36" s="1147"/>
      <c r="F36" s="36" t="s">
        <v>486</v>
      </c>
      <c r="G36" s="37" t="s">
        <v>486</v>
      </c>
      <c r="H36" s="37" t="s">
        <v>486</v>
      </c>
      <c r="I36" s="37" t="s">
        <v>486</v>
      </c>
      <c r="J36" s="38">
        <v>0.67</v>
      </c>
      <c r="K36" s="22"/>
      <c r="L36" s="22"/>
      <c r="M36" s="22"/>
      <c r="N36" s="22"/>
      <c r="O36" s="22"/>
      <c r="P36" s="22"/>
    </row>
    <row r="37" spans="1:16" ht="39" customHeight="1" x14ac:dyDescent="0.2">
      <c r="A37" s="22"/>
      <c r="B37" s="35"/>
      <c r="C37" s="1145" t="s">
        <v>537</v>
      </c>
      <c r="D37" s="1146"/>
      <c r="E37" s="1147"/>
      <c r="F37" s="36" t="s">
        <v>486</v>
      </c>
      <c r="G37" s="37" t="s">
        <v>486</v>
      </c>
      <c r="H37" s="37" t="s">
        <v>486</v>
      </c>
      <c r="I37" s="37" t="s">
        <v>486</v>
      </c>
      <c r="J37" s="38">
        <v>0.53</v>
      </c>
      <c r="K37" s="22"/>
      <c r="L37" s="22"/>
      <c r="M37" s="22"/>
      <c r="N37" s="22"/>
      <c r="O37" s="22"/>
      <c r="P37" s="22"/>
    </row>
    <row r="38" spans="1:16" ht="39" customHeight="1" x14ac:dyDescent="0.2">
      <c r="A38" s="22"/>
      <c r="B38" s="35"/>
      <c r="C38" s="1145" t="s">
        <v>538</v>
      </c>
      <c r="D38" s="1146"/>
      <c r="E38" s="1147"/>
      <c r="F38" s="36">
        <v>0.11</v>
      </c>
      <c r="G38" s="37">
        <v>0.14000000000000001</v>
      </c>
      <c r="H38" s="37">
        <v>0.1</v>
      </c>
      <c r="I38" s="37">
        <v>0.15</v>
      </c>
      <c r="J38" s="38">
        <v>0.15</v>
      </c>
      <c r="K38" s="22"/>
      <c r="L38" s="22"/>
      <c r="M38" s="22"/>
      <c r="N38" s="22"/>
      <c r="O38" s="22"/>
      <c r="P38" s="22"/>
    </row>
    <row r="39" spans="1:16" ht="39" customHeight="1" x14ac:dyDescent="0.2">
      <c r="A39" s="22"/>
      <c r="B39" s="35"/>
      <c r="C39" s="1145" t="s">
        <v>539</v>
      </c>
      <c r="D39" s="1146"/>
      <c r="E39" s="1147"/>
      <c r="F39" s="36">
        <v>0</v>
      </c>
      <c r="G39" s="37">
        <v>0.05</v>
      </c>
      <c r="H39" s="37">
        <v>0.05</v>
      </c>
      <c r="I39" s="37">
        <v>0.05</v>
      </c>
      <c r="J39" s="38">
        <v>0.05</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541</v>
      </c>
      <c r="D43" s="1149"/>
      <c r="E43" s="1150"/>
      <c r="F43" s="41">
        <v>3.6</v>
      </c>
      <c r="G43" s="42">
        <v>1.03</v>
      </c>
      <c r="H43" s="42">
        <v>1.03</v>
      </c>
      <c r="I43" s="42">
        <v>1.07</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SdYUN4djQ2uV0BABSUwDJRRcGiRECb02xxHcKX2prp/tlegm+q4MGPNMziAKYeqJMAUf5yO+v4Y2tYgUW0PcA==" saltValue="JuU+U9rNPJXh8z9k+7rE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N58" sqref="N5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1449</v>
      </c>
      <c r="L45" s="60">
        <v>1643</v>
      </c>
      <c r="M45" s="60">
        <v>1652</v>
      </c>
      <c r="N45" s="60">
        <v>1841</v>
      </c>
      <c r="O45" s="61">
        <v>2043</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363</v>
      </c>
      <c r="L48" s="64">
        <v>408</v>
      </c>
      <c r="M48" s="64">
        <v>351</v>
      </c>
      <c r="N48" s="64">
        <v>386</v>
      </c>
      <c r="O48" s="65">
        <v>494</v>
      </c>
      <c r="P48" s="48"/>
      <c r="Q48" s="48"/>
      <c r="R48" s="48"/>
      <c r="S48" s="48"/>
      <c r="T48" s="48"/>
      <c r="U48" s="48"/>
    </row>
    <row r="49" spans="1:21" ht="30.75" customHeight="1" x14ac:dyDescent="0.2">
      <c r="A49" s="48"/>
      <c r="B49" s="1155"/>
      <c r="C49" s="1156"/>
      <c r="D49" s="62"/>
      <c r="E49" s="1161" t="s">
        <v>14</v>
      </c>
      <c r="F49" s="1161"/>
      <c r="G49" s="1161"/>
      <c r="H49" s="1161"/>
      <c r="I49" s="1161"/>
      <c r="J49" s="1162"/>
      <c r="K49" s="63">
        <v>46</v>
      </c>
      <c r="L49" s="64">
        <v>46</v>
      </c>
      <c r="M49" s="64">
        <v>39</v>
      </c>
      <c r="N49" s="64">
        <v>40</v>
      </c>
      <c r="O49" s="65">
        <v>18</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1563</v>
      </c>
      <c r="L52" s="64">
        <v>1645</v>
      </c>
      <c r="M52" s="64">
        <v>1614</v>
      </c>
      <c r="N52" s="64">
        <v>1709</v>
      </c>
      <c r="O52" s="65">
        <v>1842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295</v>
      </c>
      <c r="L53" s="69">
        <v>452</v>
      </c>
      <c r="M53" s="69">
        <v>428</v>
      </c>
      <c r="N53" s="69">
        <v>558</v>
      </c>
      <c r="O53" s="70">
        <v>713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572</v>
      </c>
      <c r="L58" s="84" t="s">
        <v>572</v>
      </c>
      <c r="M58" s="84" t="s">
        <v>572</v>
      </c>
      <c r="N58" s="84" t="s">
        <v>572</v>
      </c>
      <c r="O58" s="85" t="s">
        <v>572</v>
      </c>
    </row>
    <row r="59" spans="1:21" ht="31.5" customHeight="1" x14ac:dyDescent="0.2">
      <c r="B59" s="1171"/>
      <c r="C59" s="1172"/>
      <c r="D59" s="1178" t="s">
        <v>26</v>
      </c>
      <c r="E59" s="1179"/>
      <c r="F59" s="1179"/>
      <c r="G59" s="1179"/>
      <c r="H59" s="1179"/>
      <c r="I59" s="1179"/>
      <c r="J59" s="1180"/>
      <c r="K59" s="86">
        <v>742</v>
      </c>
      <c r="L59" s="87">
        <v>1042</v>
      </c>
      <c r="M59" s="87">
        <v>1142</v>
      </c>
      <c r="N59" s="87">
        <v>1002</v>
      </c>
      <c r="O59" s="88">
        <v>701</v>
      </c>
    </row>
    <row r="60" spans="1:21" ht="31.5" customHeight="1" thickBot="1" x14ac:dyDescent="0.25">
      <c r="B60" s="1173"/>
      <c r="C60" s="1174"/>
      <c r="D60" s="1181" t="s">
        <v>27</v>
      </c>
      <c r="E60" s="1182"/>
      <c r="F60" s="1182"/>
      <c r="G60" s="1182"/>
      <c r="H60" s="1182"/>
      <c r="I60" s="1182"/>
      <c r="J60" s="1183"/>
      <c r="K60" s="89">
        <v>250</v>
      </c>
      <c r="L60" s="90">
        <v>350</v>
      </c>
      <c r="M60" s="90">
        <v>150</v>
      </c>
      <c r="N60" s="90">
        <v>190</v>
      </c>
      <c r="O60" s="91">
        <v>550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IMTJwjJzieoErETrbni7aCKiEehpdQC04n/ILpt89e74NZHzcZkKE9SUWoRRR04bXLWiQDyGgRFjSMc3Ok42A==" saltValue="OIMZ3YKk5za+B+0Qh55dm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55" zoomScaleNormal="55" zoomScaleSheetLayoutView="100" workbookViewId="0">
      <selection activeCell="M48" sqref="M48"/>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17171</v>
      </c>
      <c r="J41" s="344">
        <v>18056</v>
      </c>
      <c r="K41" s="344">
        <v>17812</v>
      </c>
      <c r="L41" s="344">
        <v>17397</v>
      </c>
      <c r="M41" s="345">
        <v>17144</v>
      </c>
    </row>
    <row r="42" spans="2:13" ht="27.75" customHeight="1" x14ac:dyDescent="0.2">
      <c r="B42" s="1186"/>
      <c r="C42" s="1187"/>
      <c r="D42" s="106"/>
      <c r="E42" s="1192" t="s">
        <v>32</v>
      </c>
      <c r="F42" s="1192"/>
      <c r="G42" s="1192"/>
      <c r="H42" s="1193"/>
      <c r="I42" s="346" t="s">
        <v>486</v>
      </c>
      <c r="J42" s="347" t="s">
        <v>486</v>
      </c>
      <c r="K42" s="347" t="s">
        <v>486</v>
      </c>
      <c r="L42" s="347" t="s">
        <v>486</v>
      </c>
      <c r="M42" s="348" t="s">
        <v>486</v>
      </c>
    </row>
    <row r="43" spans="2:13" ht="27.75" customHeight="1" x14ac:dyDescent="0.2">
      <c r="B43" s="1186"/>
      <c r="C43" s="1187"/>
      <c r="D43" s="106"/>
      <c r="E43" s="1192" t="s">
        <v>33</v>
      </c>
      <c r="F43" s="1192"/>
      <c r="G43" s="1192"/>
      <c r="H43" s="1193"/>
      <c r="I43" s="346">
        <v>4272</v>
      </c>
      <c r="J43" s="347">
        <v>4198</v>
      </c>
      <c r="K43" s="347">
        <v>3992</v>
      </c>
      <c r="L43" s="347">
        <v>3938</v>
      </c>
      <c r="M43" s="348">
        <v>3568</v>
      </c>
    </row>
    <row r="44" spans="2:13" ht="27.75" customHeight="1" x14ac:dyDescent="0.2">
      <c r="B44" s="1186"/>
      <c r="C44" s="1187"/>
      <c r="D44" s="106"/>
      <c r="E44" s="1192" t="s">
        <v>34</v>
      </c>
      <c r="F44" s="1192"/>
      <c r="G44" s="1192"/>
      <c r="H44" s="1193"/>
      <c r="I44" s="346">
        <v>214</v>
      </c>
      <c r="J44" s="347">
        <v>250</v>
      </c>
      <c r="K44" s="347">
        <v>356</v>
      </c>
      <c r="L44" s="347">
        <v>347</v>
      </c>
      <c r="M44" s="348">
        <v>303</v>
      </c>
    </row>
    <row r="45" spans="2:13" ht="27.75" customHeight="1" x14ac:dyDescent="0.2">
      <c r="B45" s="1186"/>
      <c r="C45" s="1187"/>
      <c r="D45" s="106"/>
      <c r="E45" s="1192" t="s">
        <v>35</v>
      </c>
      <c r="F45" s="1192"/>
      <c r="G45" s="1192"/>
      <c r="H45" s="1193"/>
      <c r="I45" s="346">
        <v>1820</v>
      </c>
      <c r="J45" s="347">
        <v>1793</v>
      </c>
      <c r="K45" s="347">
        <v>1814</v>
      </c>
      <c r="L45" s="347">
        <v>1792</v>
      </c>
      <c r="M45" s="348">
        <v>1877</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6522</v>
      </c>
      <c r="J50" s="347">
        <v>6630</v>
      </c>
      <c r="K50" s="347">
        <v>6665</v>
      </c>
      <c r="L50" s="347">
        <v>6562</v>
      </c>
      <c r="M50" s="348">
        <v>6206</v>
      </c>
    </row>
    <row r="51" spans="2:13" ht="27.75" customHeight="1" x14ac:dyDescent="0.2">
      <c r="B51" s="1186"/>
      <c r="C51" s="1187"/>
      <c r="D51" s="106"/>
      <c r="E51" s="1192" t="s">
        <v>42</v>
      </c>
      <c r="F51" s="1192"/>
      <c r="G51" s="1192"/>
      <c r="H51" s="1193"/>
      <c r="I51" s="346">
        <v>77</v>
      </c>
      <c r="J51" s="347">
        <v>69</v>
      </c>
      <c r="K51" s="347">
        <v>58</v>
      </c>
      <c r="L51" s="347">
        <v>594</v>
      </c>
      <c r="M51" s="348">
        <v>661</v>
      </c>
    </row>
    <row r="52" spans="2:13" ht="27.75" customHeight="1" x14ac:dyDescent="0.2">
      <c r="B52" s="1188"/>
      <c r="C52" s="1189"/>
      <c r="D52" s="106"/>
      <c r="E52" s="1192" t="s">
        <v>43</v>
      </c>
      <c r="F52" s="1192"/>
      <c r="G52" s="1192"/>
      <c r="H52" s="1193"/>
      <c r="I52" s="346">
        <v>17035</v>
      </c>
      <c r="J52" s="347">
        <v>17566</v>
      </c>
      <c r="K52" s="347">
        <v>17446</v>
      </c>
      <c r="L52" s="347">
        <v>16758</v>
      </c>
      <c r="M52" s="348">
        <v>16293</v>
      </c>
    </row>
    <row r="53" spans="2:13" ht="27.75" customHeight="1" thickBot="1" x14ac:dyDescent="0.25">
      <c r="B53" s="1199" t="s">
        <v>19</v>
      </c>
      <c r="C53" s="1200"/>
      <c r="D53" s="110"/>
      <c r="E53" s="1201" t="s">
        <v>44</v>
      </c>
      <c r="F53" s="1201"/>
      <c r="G53" s="1201"/>
      <c r="H53" s="1202"/>
      <c r="I53" s="349">
        <v>-156</v>
      </c>
      <c r="J53" s="350">
        <v>31</v>
      </c>
      <c r="K53" s="350">
        <v>-195</v>
      </c>
      <c r="L53" s="350">
        <v>-440</v>
      </c>
      <c r="M53" s="351">
        <v>-269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hBkQ45bjALPD//A/7GeUQC1VQ5C8mjGEtTqMwIjOpZYTofCq9JxGnkw11WxISWwqSX85DhPZk6IpBm0ygk1WmQ==" saltValue="apw9OSMyTkt/mqyswk/9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4529</v>
      </c>
      <c r="G55" s="352">
        <v>4338</v>
      </c>
      <c r="H55" s="353">
        <v>4099</v>
      </c>
    </row>
    <row r="56" spans="2:8" ht="52.5" customHeight="1" x14ac:dyDescent="0.2">
      <c r="B56" s="122"/>
      <c r="C56" s="1213" t="s">
        <v>47</v>
      </c>
      <c r="D56" s="1213"/>
      <c r="E56" s="1214"/>
      <c r="F56" s="354">
        <v>1142</v>
      </c>
      <c r="G56" s="354">
        <v>1002</v>
      </c>
      <c r="H56" s="355">
        <v>702</v>
      </c>
    </row>
    <row r="57" spans="2:8" ht="53.25" customHeight="1" x14ac:dyDescent="0.2">
      <c r="B57" s="122"/>
      <c r="C57" s="1215" t="s">
        <v>48</v>
      </c>
      <c r="D57" s="1215"/>
      <c r="E57" s="1216"/>
      <c r="F57" s="356">
        <v>2316</v>
      </c>
      <c r="G57" s="356">
        <v>2329</v>
      </c>
      <c r="H57" s="357">
        <v>2465</v>
      </c>
    </row>
    <row r="58" spans="2:8" ht="45.75" customHeight="1" x14ac:dyDescent="0.2">
      <c r="B58" s="123"/>
      <c r="C58" s="1203" t="s">
        <v>567</v>
      </c>
      <c r="D58" s="1204"/>
      <c r="E58" s="1205"/>
      <c r="F58" s="358">
        <v>1776</v>
      </c>
      <c r="G58" s="358">
        <v>1537</v>
      </c>
      <c r="H58" s="359">
        <v>1487</v>
      </c>
    </row>
    <row r="59" spans="2:8" ht="45.75" customHeight="1" x14ac:dyDescent="0.2">
      <c r="B59" s="123"/>
      <c r="C59" s="1203" t="s">
        <v>568</v>
      </c>
      <c r="D59" s="1204"/>
      <c r="E59" s="1205"/>
      <c r="F59" s="358">
        <v>20</v>
      </c>
      <c r="G59" s="358">
        <v>350</v>
      </c>
      <c r="H59" s="359">
        <v>530</v>
      </c>
    </row>
    <row r="60" spans="2:8" ht="45.75" customHeight="1" x14ac:dyDescent="0.2">
      <c r="B60" s="123"/>
      <c r="C60" s="1203" t="s">
        <v>570</v>
      </c>
      <c r="D60" s="1204"/>
      <c r="E60" s="1205"/>
      <c r="F60" s="358">
        <v>146</v>
      </c>
      <c r="G60" s="358">
        <v>146</v>
      </c>
      <c r="H60" s="359">
        <v>143</v>
      </c>
    </row>
    <row r="61" spans="2:8" ht="45.75" customHeight="1" x14ac:dyDescent="0.2">
      <c r="B61" s="123"/>
      <c r="C61" s="1203" t="s">
        <v>569</v>
      </c>
      <c r="D61" s="1204"/>
      <c r="E61" s="1205"/>
      <c r="F61" s="358">
        <v>216</v>
      </c>
      <c r="G61" s="358">
        <v>186</v>
      </c>
      <c r="H61" s="359">
        <v>141</v>
      </c>
    </row>
    <row r="62" spans="2:8" ht="45.75" customHeight="1" thickBot="1" x14ac:dyDescent="0.25">
      <c r="B62" s="124"/>
      <c r="C62" s="1206" t="s">
        <v>571</v>
      </c>
      <c r="D62" s="1207"/>
      <c r="E62" s="1208"/>
      <c r="F62" s="360">
        <v>65</v>
      </c>
      <c r="G62" s="360">
        <v>46</v>
      </c>
      <c r="H62" s="361">
        <v>88</v>
      </c>
    </row>
    <row r="63" spans="2:8" ht="52.5" customHeight="1" thickBot="1" x14ac:dyDescent="0.25">
      <c r="B63" s="125"/>
      <c r="C63" s="1209" t="s">
        <v>49</v>
      </c>
      <c r="D63" s="1209"/>
      <c r="E63" s="1210"/>
      <c r="F63" s="362">
        <v>7987</v>
      </c>
      <c r="G63" s="362">
        <v>7669</v>
      </c>
      <c r="H63" s="363">
        <v>7266</v>
      </c>
    </row>
    <row r="64" spans="2:8" ht="13.2" x14ac:dyDescent="0.2"/>
  </sheetData>
  <sheetProtection algorithmName="SHA-512" hashValue="8q+aMK0mSTy44C3RN5brHDQgVwv2pWzrcbl+0YbxK3bUVwKbTqCjzTzyxxmNdFu99pYrZ1SxoSukXrTpHMsEWQ==" saltValue="qKUCdDHkpK/lEcLqlMfM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303135</v>
      </c>
      <c r="E3" s="144"/>
      <c r="F3" s="145">
        <v>117234</v>
      </c>
      <c r="G3" s="146"/>
      <c r="H3" s="147"/>
    </row>
    <row r="4" spans="1:8" x14ac:dyDescent="0.2">
      <c r="A4" s="148"/>
      <c r="B4" s="149"/>
      <c r="C4" s="150"/>
      <c r="D4" s="151">
        <v>256981</v>
      </c>
      <c r="E4" s="152"/>
      <c r="F4" s="153">
        <v>59796</v>
      </c>
      <c r="G4" s="154"/>
      <c r="H4" s="155"/>
    </row>
    <row r="5" spans="1:8" x14ac:dyDescent="0.2">
      <c r="A5" s="136" t="s">
        <v>518</v>
      </c>
      <c r="B5" s="141"/>
      <c r="C5" s="142"/>
      <c r="D5" s="143">
        <v>185893</v>
      </c>
      <c r="E5" s="144"/>
      <c r="F5" s="145">
        <v>97758</v>
      </c>
      <c r="G5" s="146"/>
      <c r="H5" s="147"/>
    </row>
    <row r="6" spans="1:8" x14ac:dyDescent="0.2">
      <c r="A6" s="148"/>
      <c r="B6" s="149"/>
      <c r="C6" s="150"/>
      <c r="D6" s="151">
        <v>96163</v>
      </c>
      <c r="E6" s="152"/>
      <c r="F6" s="153">
        <v>45946</v>
      </c>
      <c r="G6" s="154"/>
      <c r="H6" s="155"/>
    </row>
    <row r="7" spans="1:8" x14ac:dyDescent="0.2">
      <c r="A7" s="136" t="s">
        <v>519</v>
      </c>
      <c r="B7" s="141"/>
      <c r="C7" s="142"/>
      <c r="D7" s="143">
        <v>194126</v>
      </c>
      <c r="E7" s="144"/>
      <c r="F7" s="145">
        <v>91338</v>
      </c>
      <c r="G7" s="146"/>
      <c r="H7" s="147"/>
    </row>
    <row r="8" spans="1:8" x14ac:dyDescent="0.2">
      <c r="A8" s="148"/>
      <c r="B8" s="149"/>
      <c r="C8" s="150"/>
      <c r="D8" s="151">
        <v>108285</v>
      </c>
      <c r="E8" s="152"/>
      <c r="F8" s="153">
        <v>43989</v>
      </c>
      <c r="G8" s="154"/>
      <c r="H8" s="155"/>
    </row>
    <row r="9" spans="1:8" x14ac:dyDescent="0.2">
      <c r="A9" s="136" t="s">
        <v>520</v>
      </c>
      <c r="B9" s="141"/>
      <c r="C9" s="142"/>
      <c r="D9" s="143">
        <v>193063</v>
      </c>
      <c r="E9" s="144"/>
      <c r="F9" s="145">
        <v>103975</v>
      </c>
      <c r="G9" s="146"/>
      <c r="H9" s="147"/>
    </row>
    <row r="10" spans="1:8" x14ac:dyDescent="0.2">
      <c r="A10" s="148"/>
      <c r="B10" s="149"/>
      <c r="C10" s="150"/>
      <c r="D10" s="151">
        <v>119045</v>
      </c>
      <c r="E10" s="152"/>
      <c r="F10" s="153">
        <v>52698</v>
      </c>
      <c r="G10" s="154"/>
      <c r="H10" s="155"/>
    </row>
    <row r="11" spans="1:8" x14ac:dyDescent="0.2">
      <c r="A11" s="136" t="s">
        <v>521</v>
      </c>
      <c r="B11" s="141"/>
      <c r="C11" s="142"/>
      <c r="D11" s="143">
        <v>291846</v>
      </c>
      <c r="E11" s="144"/>
      <c r="F11" s="145">
        <v>112678</v>
      </c>
      <c r="G11" s="146"/>
      <c r="H11" s="147"/>
    </row>
    <row r="12" spans="1:8" x14ac:dyDescent="0.2">
      <c r="A12" s="148"/>
      <c r="B12" s="149"/>
      <c r="C12" s="156"/>
      <c r="D12" s="151">
        <v>202242</v>
      </c>
      <c r="E12" s="152"/>
      <c r="F12" s="153">
        <v>55165</v>
      </c>
      <c r="G12" s="154"/>
      <c r="H12" s="155"/>
    </row>
    <row r="13" spans="1:8" x14ac:dyDescent="0.2">
      <c r="A13" s="136"/>
      <c r="B13" s="141"/>
      <c r="C13" s="157"/>
      <c r="D13" s="158">
        <v>233613</v>
      </c>
      <c r="E13" s="159"/>
      <c r="F13" s="160">
        <v>104597</v>
      </c>
      <c r="G13" s="161"/>
      <c r="H13" s="147"/>
    </row>
    <row r="14" spans="1:8" x14ac:dyDescent="0.2">
      <c r="A14" s="148"/>
      <c r="B14" s="149"/>
      <c r="C14" s="150"/>
      <c r="D14" s="151">
        <v>156543</v>
      </c>
      <c r="E14" s="152"/>
      <c r="F14" s="153">
        <v>51519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5.64</v>
      </c>
      <c r="C19" s="162">
        <f>ROUND(VALUE(SUBSTITUTE(実質収支比率等に係る経年分析!G$48,"▲","-")),2)</f>
        <v>6.22</v>
      </c>
      <c r="D19" s="162">
        <f>ROUND(VALUE(SUBSTITUTE(実質収支比率等に係る経年分析!H$48,"▲","-")),2)</f>
        <v>5.55</v>
      </c>
      <c r="E19" s="162">
        <f>ROUND(VALUE(SUBSTITUTE(実質収支比率等に係る経年分析!I$48,"▲","-")),2)</f>
        <v>3.55</v>
      </c>
      <c r="F19" s="162">
        <f>ROUND(VALUE(SUBSTITUTE(実質収支比率等に係る経年分析!J$48,"▲","-")),2)</f>
        <v>3.39</v>
      </c>
    </row>
    <row r="20" spans="1:11" x14ac:dyDescent="0.2">
      <c r="A20" s="162" t="s">
        <v>53</v>
      </c>
      <c r="B20" s="162">
        <f>ROUND(VALUE(SUBSTITUTE(実質収支比率等に係る経年分析!F$47,"▲","-")),2)</f>
        <v>71.56</v>
      </c>
      <c r="C20" s="162">
        <f>ROUND(VALUE(SUBSTITUTE(実質収支比率等に係る経年分析!G$47,"▲","-")),2)</f>
        <v>66.34</v>
      </c>
      <c r="D20" s="162">
        <f>ROUND(VALUE(SUBSTITUTE(実質収支比率等に係る経年分析!H$47,"▲","-")),2)</f>
        <v>68.150000000000006</v>
      </c>
      <c r="E20" s="162">
        <f>ROUND(VALUE(SUBSTITUTE(実質収支比率等に係る経年分析!I$47,"▲","-")),2)</f>
        <v>64.430000000000007</v>
      </c>
      <c r="F20" s="162">
        <f>ROUND(VALUE(SUBSTITUTE(実質収支比率等に係る経年分析!J$47,"▲","-")),2)</f>
        <v>58.37</v>
      </c>
    </row>
    <row r="21" spans="1:11" x14ac:dyDescent="0.2">
      <c r="A21" s="162" t="s">
        <v>54</v>
      </c>
      <c r="B21" s="162">
        <f>IF(ISNUMBER(VALUE(SUBSTITUTE(実質収支比率等に係る経年分析!F$49,"▲","-"))),ROUND(VALUE(SUBSTITUTE(実質収支比率等に係る経年分析!F$49,"▲","-")),2),NA())</f>
        <v>-9.2100000000000009</v>
      </c>
      <c r="C21" s="162">
        <f>IF(ISNUMBER(VALUE(SUBSTITUTE(実質収支比率等に係る経年分析!G$49,"▲","-"))),ROUND(VALUE(SUBSTITUTE(実質収支比率等に係る経年分析!G$49,"▲","-")),2),NA())</f>
        <v>-4.83</v>
      </c>
      <c r="D21" s="162">
        <f>IF(ISNUMBER(VALUE(SUBSTITUTE(実質収支比率等に係る経年分析!H$49,"▲","-"))),ROUND(VALUE(SUBSTITUTE(実質収支比率等に係る経年分析!H$49,"▲","-")),2),NA())</f>
        <v>-6.47</v>
      </c>
      <c r="E21" s="162">
        <f>IF(ISNUMBER(VALUE(SUBSTITUTE(実質収支比率等に係る経年分析!I$49,"▲","-"))),ROUND(VALUE(SUBSTITUTE(実質収支比率等に係る経年分析!I$49,"▲","-")),2),NA())</f>
        <v>-3.96</v>
      </c>
      <c r="F21" s="162">
        <f>IF(ISNUMBER(VALUE(SUBSTITUTE(実質収支比率等に係る経年分析!J$49,"▲","-"))),ROUND(VALUE(SUBSTITUTE(実質収支比率等に係る経年分析!J$49,"▲","-")),2),NA())</f>
        <v>-2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3.6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1.07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木曽町後期高齢者医療特別会計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2">
      <c r="A32" s="163" t="str">
        <f>IF(連結実質赤字比率に係る赤字・黒字の構成分析!C$38="",NA(),連結実質赤字比率に係る赤字・黒字の構成分析!C$38)</f>
        <v>木曽町国民健康保険特別会計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0.14000000000000001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0.15</v>
      </c>
    </row>
    <row r="33" spans="1:16" x14ac:dyDescent="0.2">
      <c r="A33" s="163" t="str">
        <f>IF(連結実質赤字比率に係る赤字・黒字の構成分析!C$37="",NA(),連結実質赤字比率に係る赤字・黒字の構成分析!C$37)</f>
        <v>木曽町下水道事業会計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0.53</v>
      </c>
    </row>
    <row r="34" spans="1:16" x14ac:dyDescent="0.2">
      <c r="A34" s="163" t="str">
        <f>IF(連結実質赤字比率に係る赤字・黒字の構成分析!C$36="",NA(),連結実質赤字比率に係る赤字・黒字の構成分析!C$36)</f>
        <v>木曽町簡易水道事業会計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0.67</v>
      </c>
    </row>
    <row r="35" spans="1:16" x14ac:dyDescent="0.2">
      <c r="A35" s="163" t="str">
        <f>IF(連結実質赤字比率に係る赤字・黒字の構成分析!C$35="",NA(),連結実質赤字比率に係る赤字・黒字の構成分析!C$35)</f>
        <v>木曽町水道事業会計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2.76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3.47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3.39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3.12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5.46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6.03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5.47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3.43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3.38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1563</v>
      </c>
      <c r="E42" s="164"/>
      <c r="F42" s="164"/>
      <c r="G42" s="164">
        <f>'実質公債費比率（分子）の構造'!L$52</f>
        <v>1645</v>
      </c>
      <c r="H42" s="164"/>
      <c r="I42" s="164"/>
      <c r="J42" s="164">
        <f>'実質公債費比率（分子）の構造'!M$52</f>
        <v>1614</v>
      </c>
      <c r="K42" s="164"/>
      <c r="L42" s="164"/>
      <c r="M42" s="164">
        <f>'実質公債費比率（分子）の構造'!N$52</f>
        <v>1709</v>
      </c>
      <c r="N42" s="164"/>
      <c r="O42" s="164"/>
      <c r="P42" s="164">
        <f>'実質公債費比率（分子）の構造'!O$52</f>
        <v>1842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46</v>
      </c>
      <c r="C45" s="164"/>
      <c r="D45" s="164"/>
      <c r="E45" s="164">
        <f>'実質公債費比率（分子）の構造'!L$49</f>
        <v>46</v>
      </c>
      <c r="F45" s="164"/>
      <c r="G45" s="164"/>
      <c r="H45" s="164">
        <f>'実質公債費比率（分子）の構造'!M$49</f>
        <v>39</v>
      </c>
      <c r="I45" s="164"/>
      <c r="J45" s="164"/>
      <c r="K45" s="164">
        <f>'実質公債費比率（分子）の構造'!N$49</f>
        <v>40</v>
      </c>
      <c r="L45" s="164"/>
      <c r="M45" s="164"/>
      <c r="N45" s="164">
        <f>'実質公債費比率（分子）の構造'!O$49</f>
        <v>18</v>
      </c>
      <c r="O45" s="164"/>
      <c r="P45" s="164"/>
    </row>
    <row r="46" spans="1:16" x14ac:dyDescent="0.2">
      <c r="A46" s="164" t="s">
        <v>64</v>
      </c>
      <c r="B46" s="164">
        <f>'実質公債費比率（分子）の構造'!K$48</f>
        <v>363</v>
      </c>
      <c r="C46" s="164"/>
      <c r="D46" s="164"/>
      <c r="E46" s="164">
        <f>'実質公債費比率（分子）の構造'!L$48</f>
        <v>408</v>
      </c>
      <c r="F46" s="164"/>
      <c r="G46" s="164"/>
      <c r="H46" s="164">
        <f>'実質公債費比率（分子）の構造'!M$48</f>
        <v>351</v>
      </c>
      <c r="I46" s="164"/>
      <c r="J46" s="164"/>
      <c r="K46" s="164">
        <f>'実質公債費比率（分子）の構造'!N$48</f>
        <v>386</v>
      </c>
      <c r="L46" s="164"/>
      <c r="M46" s="164"/>
      <c r="N46" s="164">
        <f>'実質公債費比率（分子）の構造'!O$48</f>
        <v>494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1449</v>
      </c>
      <c r="C49" s="164"/>
      <c r="D49" s="164"/>
      <c r="E49" s="164">
        <f>'実質公債費比率（分子）の構造'!L$45</f>
        <v>1643</v>
      </c>
      <c r="F49" s="164"/>
      <c r="G49" s="164"/>
      <c r="H49" s="164">
        <f>'実質公債費比率（分子）の構造'!M$45</f>
        <v>1652</v>
      </c>
      <c r="I49" s="164"/>
      <c r="J49" s="164"/>
      <c r="K49" s="164">
        <f>'実質公債費比率（分子）の構造'!N$45</f>
        <v>1841</v>
      </c>
      <c r="L49" s="164"/>
      <c r="M49" s="164"/>
      <c r="N49" s="164">
        <f>'実質公債費比率（分子）の構造'!O$45</f>
        <v>2043</v>
      </c>
      <c r="O49" s="164"/>
      <c r="P49" s="164"/>
    </row>
    <row r="50" spans="1:16" x14ac:dyDescent="0.2">
      <c r="A50" s="164" t="s">
        <v>67</v>
      </c>
      <c r="B50" s="164" t="e">
        <f>NA()</f>
        <v>#N/A</v>
      </c>
      <c r="C50" s="164">
        <f>IF(ISNUMBER('実質公債費比率（分子）の構造'!K$53),'実質公債費比率（分子）の構造'!K$53,NA())</f>
        <v>295</v>
      </c>
      <c r="D50" s="164" t="e">
        <f>NA()</f>
        <v>#N/A</v>
      </c>
      <c r="E50" s="164" t="e">
        <f>NA()</f>
        <v>#N/A</v>
      </c>
      <c r="F50" s="164">
        <f>IF(ISNUMBER('実質公債費比率（分子）の構造'!L$53),'実質公債費比率（分子）の構造'!L$53,NA())</f>
        <v>452</v>
      </c>
      <c r="G50" s="164" t="e">
        <f>NA()</f>
        <v>#N/A</v>
      </c>
      <c r="H50" s="164" t="e">
        <f>NA()</f>
        <v>#N/A</v>
      </c>
      <c r="I50" s="164">
        <f>IF(ISNUMBER('実質公債費比率（分子）の構造'!M$53),'実質公債費比率（分子）の構造'!M$53,NA())</f>
        <v>428</v>
      </c>
      <c r="J50" s="164" t="e">
        <f>NA()</f>
        <v>#N/A</v>
      </c>
      <c r="K50" s="164" t="e">
        <f>NA()</f>
        <v>#N/A</v>
      </c>
      <c r="L50" s="164">
        <f>IF(ISNUMBER('実質公債費比率（分子）の構造'!N$53),'実質公債費比率（分子）の構造'!N$53,NA())</f>
        <v>558</v>
      </c>
      <c r="M50" s="164" t="e">
        <f>NA()</f>
        <v>#N/A</v>
      </c>
      <c r="N50" s="164" t="e">
        <f>NA()</f>
        <v>#N/A</v>
      </c>
      <c r="O50" s="164">
        <f>IF(ISNUMBER('実質公債費比率（分子）の構造'!O$53),'実質公債費比率（分子）の構造'!O$53,NA())</f>
        <v>713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17035</v>
      </c>
      <c r="E56" s="163"/>
      <c r="F56" s="163"/>
      <c r="G56" s="163">
        <f>'将来負担比率（分子）の構造'!J$52</f>
        <v>17566</v>
      </c>
      <c r="H56" s="163"/>
      <c r="I56" s="163"/>
      <c r="J56" s="163">
        <f>'将来負担比率（分子）の構造'!K$52</f>
        <v>17446</v>
      </c>
      <c r="K56" s="163"/>
      <c r="L56" s="163"/>
      <c r="M56" s="163">
        <f>'将来負担比率（分子）の構造'!L$52</f>
        <v>16758</v>
      </c>
      <c r="N56" s="163"/>
      <c r="O56" s="163"/>
      <c r="P56" s="163">
        <f>'将来負担比率（分子）の構造'!M$52</f>
        <v>16293</v>
      </c>
    </row>
    <row r="57" spans="1:16" x14ac:dyDescent="0.2">
      <c r="A57" s="163" t="s">
        <v>42</v>
      </c>
      <c r="B57" s="163"/>
      <c r="C57" s="163"/>
      <c r="D57" s="163">
        <f>'将来負担比率（分子）の構造'!I$51</f>
        <v>77</v>
      </c>
      <c r="E57" s="163"/>
      <c r="F57" s="163"/>
      <c r="G57" s="163">
        <f>'将来負担比率（分子）の構造'!J$51</f>
        <v>69</v>
      </c>
      <c r="H57" s="163"/>
      <c r="I57" s="163"/>
      <c r="J57" s="163">
        <f>'将来負担比率（分子）の構造'!K$51</f>
        <v>58</v>
      </c>
      <c r="K57" s="163"/>
      <c r="L57" s="163"/>
      <c r="M57" s="163">
        <f>'将来負担比率（分子）の構造'!L$51</f>
        <v>594</v>
      </c>
      <c r="N57" s="163"/>
      <c r="O57" s="163"/>
      <c r="P57" s="163">
        <f>'将来負担比率（分子）の構造'!M$51</f>
        <v>661</v>
      </c>
    </row>
    <row r="58" spans="1:16" x14ac:dyDescent="0.2">
      <c r="A58" s="163" t="s">
        <v>41</v>
      </c>
      <c r="B58" s="163"/>
      <c r="C58" s="163"/>
      <c r="D58" s="163">
        <f>'将来負担比率（分子）の構造'!I$50</f>
        <v>6522</v>
      </c>
      <c r="E58" s="163"/>
      <c r="F58" s="163"/>
      <c r="G58" s="163">
        <f>'将来負担比率（分子）の構造'!J$50</f>
        <v>6630</v>
      </c>
      <c r="H58" s="163"/>
      <c r="I58" s="163"/>
      <c r="J58" s="163">
        <f>'将来負担比率（分子）の構造'!K$50</f>
        <v>6665</v>
      </c>
      <c r="K58" s="163"/>
      <c r="L58" s="163"/>
      <c r="M58" s="163">
        <f>'将来負担比率（分子）の構造'!L$50</f>
        <v>6562</v>
      </c>
      <c r="N58" s="163"/>
      <c r="O58" s="163"/>
      <c r="P58" s="163">
        <f>'将来負担比率（分子）の構造'!M$50</f>
        <v>6206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1820</v>
      </c>
      <c r="C62" s="163"/>
      <c r="D62" s="163"/>
      <c r="E62" s="163">
        <f>'将来負担比率（分子）の構造'!J$45</f>
        <v>1793</v>
      </c>
      <c r="F62" s="163"/>
      <c r="G62" s="163"/>
      <c r="H62" s="163">
        <f>'将来負担比率（分子）の構造'!K$45</f>
        <v>1814</v>
      </c>
      <c r="I62" s="163"/>
      <c r="J62" s="163"/>
      <c r="K62" s="163">
        <f>'将来負担比率（分子）の構造'!L$45</f>
        <v>1792</v>
      </c>
      <c r="L62" s="163"/>
      <c r="M62" s="163"/>
      <c r="N62" s="163">
        <f>'将来負担比率（分子）の構造'!M$45</f>
        <v>1877</v>
      </c>
      <c r="O62" s="163"/>
      <c r="P62" s="163"/>
    </row>
    <row r="63" spans="1:16" x14ac:dyDescent="0.2">
      <c r="A63" s="163" t="s">
        <v>34</v>
      </c>
      <c r="B63" s="163">
        <f>'将来負担比率（分子）の構造'!I$44</f>
        <v>214</v>
      </c>
      <c r="C63" s="163"/>
      <c r="D63" s="163"/>
      <c r="E63" s="163">
        <f>'将来負担比率（分子）の構造'!J$44</f>
        <v>250</v>
      </c>
      <c r="F63" s="163"/>
      <c r="G63" s="163"/>
      <c r="H63" s="163">
        <f>'将来負担比率（分子）の構造'!K$44</f>
        <v>356</v>
      </c>
      <c r="I63" s="163"/>
      <c r="J63" s="163"/>
      <c r="K63" s="163">
        <f>'将来負担比率（分子）の構造'!L$44</f>
        <v>347</v>
      </c>
      <c r="L63" s="163"/>
      <c r="M63" s="163"/>
      <c r="N63" s="163">
        <f>'将来負担比率（分子）の構造'!M$44</f>
        <v>303</v>
      </c>
      <c r="O63" s="163"/>
      <c r="P63" s="163"/>
    </row>
    <row r="64" spans="1:16" x14ac:dyDescent="0.2">
      <c r="A64" s="163" t="s">
        <v>33</v>
      </c>
      <c r="B64" s="163">
        <f>'将来負担比率（分子）の構造'!I$43</f>
        <v>4272</v>
      </c>
      <c r="C64" s="163"/>
      <c r="D64" s="163"/>
      <c r="E64" s="163">
        <f>'将来負担比率（分子）の構造'!J$43</f>
        <v>4198</v>
      </c>
      <c r="F64" s="163"/>
      <c r="G64" s="163"/>
      <c r="H64" s="163">
        <f>'将来負担比率（分子）の構造'!K$43</f>
        <v>3992</v>
      </c>
      <c r="I64" s="163"/>
      <c r="J64" s="163"/>
      <c r="K64" s="163">
        <f>'将来負担比率（分子）の構造'!L$43</f>
        <v>3938</v>
      </c>
      <c r="L64" s="163"/>
      <c r="M64" s="163"/>
      <c r="N64" s="163">
        <f>'将来負担比率（分子）の構造'!M$43</f>
        <v>3568</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17171</v>
      </c>
      <c r="C66" s="163"/>
      <c r="D66" s="163"/>
      <c r="E66" s="163">
        <f>'将来負担比率（分子）の構造'!J$41</f>
        <v>18056</v>
      </c>
      <c r="F66" s="163"/>
      <c r="G66" s="163"/>
      <c r="H66" s="163">
        <f>'将来負担比率（分子）の構造'!K$41</f>
        <v>17812</v>
      </c>
      <c r="I66" s="163"/>
      <c r="J66" s="163"/>
      <c r="K66" s="163">
        <f>'将来負担比率（分子）の構造'!L$41</f>
        <v>17397</v>
      </c>
      <c r="L66" s="163"/>
      <c r="M66" s="163"/>
      <c r="N66" s="163">
        <f>'将来負担比率（分子）の構造'!M$41</f>
        <v>17144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31</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4529</v>
      </c>
      <c r="C72" s="167">
        <f>基金残高に係る経年分析!G55</f>
        <v>4338</v>
      </c>
      <c r="D72" s="167">
        <f>基金残高に係る経年分析!H55</f>
        <v>4099</v>
      </c>
    </row>
    <row r="73" spans="1:16" x14ac:dyDescent="0.2">
      <c r="A73" s="166" t="s">
        <v>74</v>
      </c>
      <c r="B73" s="167">
        <f>基金残高に係る経年分析!F56</f>
        <v>1142</v>
      </c>
      <c r="C73" s="167">
        <f>基金残高に係る経年分析!G56</f>
        <v>1002</v>
      </c>
      <c r="D73" s="167">
        <f>基金残高に係る経年分析!H56</f>
        <v>702</v>
      </c>
    </row>
    <row r="74" spans="1:16" x14ac:dyDescent="0.2">
      <c r="A74" s="166" t="s">
        <v>75</v>
      </c>
      <c r="B74" s="167">
        <f>基金残高に係る経年分析!F57</f>
        <v>2316</v>
      </c>
      <c r="C74" s="167">
        <f>基金残高に係る経年分析!G57</f>
        <v>2329</v>
      </c>
      <c r="D74" s="167">
        <f>基金残高に係る経年分析!H57</f>
        <v>2465</v>
      </c>
    </row>
  </sheetData>
  <sheetProtection algorithmName="SHA-512" hashValue="3BG/sYSOP9aENpMVZgHn8objQs2/EXdHrcV8noRqGM4NQ0ZBL7q7NhCBM4nwZT8l4k7h8JmXrxn2TKfmiJ/bpA==" saltValue="OH6SN99/AAuU24nMLh3O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4" zoomScale="70" zoomScaleNormal="70" workbookViewId="0">
      <selection activeCell="BR31" sqref="BR31:BW31"/>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1556459</v>
      </c>
      <c r="S5" s="613"/>
      <c r="T5" s="613"/>
      <c r="U5" s="613"/>
      <c r="V5" s="613"/>
      <c r="W5" s="613"/>
      <c r="X5" s="613"/>
      <c r="Y5" s="614"/>
      <c r="Z5" s="615">
        <v>12.2</v>
      </c>
      <c r="AA5" s="615"/>
      <c r="AB5" s="615"/>
      <c r="AC5" s="615"/>
      <c r="AD5" s="616">
        <v>1556459</v>
      </c>
      <c r="AE5" s="616"/>
      <c r="AF5" s="616"/>
      <c r="AG5" s="616"/>
      <c r="AH5" s="616"/>
      <c r="AI5" s="616"/>
      <c r="AJ5" s="616"/>
      <c r="AK5" s="616"/>
      <c r="AL5" s="617">
        <v>21.7</v>
      </c>
      <c r="AM5" s="618"/>
      <c r="AN5" s="618"/>
      <c r="AO5" s="619"/>
      <c r="AP5" s="609" t="s">
        <v>216</v>
      </c>
      <c r="AQ5" s="610"/>
      <c r="AR5" s="610"/>
      <c r="AS5" s="610"/>
      <c r="AT5" s="610"/>
      <c r="AU5" s="610"/>
      <c r="AV5" s="610"/>
      <c r="AW5" s="610"/>
      <c r="AX5" s="610"/>
      <c r="AY5" s="610"/>
      <c r="AZ5" s="610"/>
      <c r="BA5" s="610"/>
      <c r="BB5" s="610"/>
      <c r="BC5" s="610"/>
      <c r="BD5" s="610"/>
      <c r="BE5" s="610"/>
      <c r="BF5" s="611"/>
      <c r="BG5" s="623">
        <v>1540686</v>
      </c>
      <c r="BH5" s="624"/>
      <c r="BI5" s="624"/>
      <c r="BJ5" s="624"/>
      <c r="BK5" s="624"/>
      <c r="BL5" s="624"/>
      <c r="BM5" s="624"/>
      <c r="BN5" s="625"/>
      <c r="BO5" s="626">
        <v>99</v>
      </c>
      <c r="BP5" s="626"/>
      <c r="BQ5" s="626"/>
      <c r="BR5" s="626"/>
      <c r="BS5" s="627">
        <v>77220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181499</v>
      </c>
      <c r="S6" s="624"/>
      <c r="T6" s="624"/>
      <c r="U6" s="624"/>
      <c r="V6" s="624"/>
      <c r="W6" s="624"/>
      <c r="X6" s="624"/>
      <c r="Y6" s="625"/>
      <c r="Z6" s="626">
        <v>1.4</v>
      </c>
      <c r="AA6" s="626"/>
      <c r="AB6" s="626"/>
      <c r="AC6" s="626"/>
      <c r="AD6" s="627">
        <v>181499</v>
      </c>
      <c r="AE6" s="627"/>
      <c r="AF6" s="627"/>
      <c r="AG6" s="627"/>
      <c r="AH6" s="627"/>
      <c r="AI6" s="627"/>
      <c r="AJ6" s="627"/>
      <c r="AK6" s="627"/>
      <c r="AL6" s="628">
        <v>2.5</v>
      </c>
      <c r="AM6" s="629"/>
      <c r="AN6" s="629"/>
      <c r="AO6" s="630"/>
      <c r="AP6" s="620" t="s">
        <v>221</v>
      </c>
      <c r="AQ6" s="621"/>
      <c r="AR6" s="621"/>
      <c r="AS6" s="621"/>
      <c r="AT6" s="621"/>
      <c r="AU6" s="621"/>
      <c r="AV6" s="621"/>
      <c r="AW6" s="621"/>
      <c r="AX6" s="621"/>
      <c r="AY6" s="621"/>
      <c r="AZ6" s="621"/>
      <c r="BA6" s="621"/>
      <c r="BB6" s="621"/>
      <c r="BC6" s="621"/>
      <c r="BD6" s="621"/>
      <c r="BE6" s="621"/>
      <c r="BF6" s="622"/>
      <c r="BG6" s="623">
        <v>1540686</v>
      </c>
      <c r="BH6" s="624"/>
      <c r="BI6" s="624"/>
      <c r="BJ6" s="624"/>
      <c r="BK6" s="624"/>
      <c r="BL6" s="624"/>
      <c r="BM6" s="624"/>
      <c r="BN6" s="625"/>
      <c r="BO6" s="626">
        <v>99</v>
      </c>
      <c r="BP6" s="626"/>
      <c r="BQ6" s="626"/>
      <c r="BR6" s="626"/>
      <c r="BS6" s="627">
        <v>77220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70722</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70722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520</v>
      </c>
      <c r="S7" s="624"/>
      <c r="T7" s="624"/>
      <c r="U7" s="624"/>
      <c r="V7" s="624"/>
      <c r="W7" s="624"/>
      <c r="X7" s="624"/>
      <c r="Y7" s="625"/>
      <c r="Z7" s="626">
        <v>0</v>
      </c>
      <c r="AA7" s="626"/>
      <c r="AB7" s="626"/>
      <c r="AC7" s="626"/>
      <c r="AD7" s="627">
        <v>520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577814</v>
      </c>
      <c r="BH7" s="624"/>
      <c r="BI7" s="624"/>
      <c r="BJ7" s="624"/>
      <c r="BK7" s="624"/>
      <c r="BL7" s="624"/>
      <c r="BM7" s="624"/>
      <c r="BN7" s="625"/>
      <c r="BO7" s="626">
        <v>37.1</v>
      </c>
      <c r="BP7" s="626"/>
      <c r="BQ7" s="626"/>
      <c r="BR7" s="626"/>
      <c r="BS7" s="627">
        <v>19081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2683181</v>
      </c>
      <c r="CS7" s="624"/>
      <c r="CT7" s="624"/>
      <c r="CU7" s="624"/>
      <c r="CV7" s="624"/>
      <c r="CW7" s="624"/>
      <c r="CX7" s="624"/>
      <c r="CY7" s="625"/>
      <c r="CZ7" s="626">
        <v>21.5</v>
      </c>
      <c r="DA7" s="626"/>
      <c r="DB7" s="626"/>
      <c r="DC7" s="626"/>
      <c r="DD7" s="632">
        <v>455581</v>
      </c>
      <c r="DE7" s="624"/>
      <c r="DF7" s="624"/>
      <c r="DG7" s="624"/>
      <c r="DH7" s="624"/>
      <c r="DI7" s="624"/>
      <c r="DJ7" s="624"/>
      <c r="DK7" s="624"/>
      <c r="DL7" s="624"/>
      <c r="DM7" s="624"/>
      <c r="DN7" s="624"/>
      <c r="DO7" s="624"/>
      <c r="DP7" s="625"/>
      <c r="DQ7" s="632">
        <v>2043568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9379</v>
      </c>
      <c r="S8" s="624"/>
      <c r="T8" s="624"/>
      <c r="U8" s="624"/>
      <c r="V8" s="624"/>
      <c r="W8" s="624"/>
      <c r="X8" s="624"/>
      <c r="Y8" s="625"/>
      <c r="Z8" s="626">
        <v>0.1</v>
      </c>
      <c r="AA8" s="626"/>
      <c r="AB8" s="626"/>
      <c r="AC8" s="626"/>
      <c r="AD8" s="627">
        <v>9379</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26763</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2090189</v>
      </c>
      <c r="CS8" s="624"/>
      <c r="CT8" s="624"/>
      <c r="CU8" s="624"/>
      <c r="CV8" s="624"/>
      <c r="CW8" s="624"/>
      <c r="CX8" s="624"/>
      <c r="CY8" s="625"/>
      <c r="CZ8" s="626">
        <v>16.7</v>
      </c>
      <c r="DA8" s="626"/>
      <c r="DB8" s="626"/>
      <c r="DC8" s="626"/>
      <c r="DD8" s="632">
        <v>477974</v>
      </c>
      <c r="DE8" s="624"/>
      <c r="DF8" s="624"/>
      <c r="DG8" s="624"/>
      <c r="DH8" s="624"/>
      <c r="DI8" s="624"/>
      <c r="DJ8" s="624"/>
      <c r="DK8" s="624"/>
      <c r="DL8" s="624"/>
      <c r="DM8" s="624"/>
      <c r="DN8" s="624"/>
      <c r="DO8" s="624"/>
      <c r="DP8" s="625"/>
      <c r="DQ8" s="632">
        <v>1084480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12476</v>
      </c>
      <c r="S9" s="624"/>
      <c r="T9" s="624"/>
      <c r="U9" s="624"/>
      <c r="V9" s="624"/>
      <c r="W9" s="624"/>
      <c r="X9" s="624"/>
      <c r="Y9" s="625"/>
      <c r="Z9" s="626">
        <v>0.1</v>
      </c>
      <c r="AA9" s="626"/>
      <c r="AB9" s="626"/>
      <c r="AC9" s="626"/>
      <c r="AD9" s="627">
        <v>12476</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411408</v>
      </c>
      <c r="BH9" s="624"/>
      <c r="BI9" s="624"/>
      <c r="BJ9" s="624"/>
      <c r="BK9" s="624"/>
      <c r="BL9" s="624"/>
      <c r="BM9" s="624"/>
      <c r="BN9" s="625"/>
      <c r="BO9" s="626">
        <v>26.4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833326</v>
      </c>
      <c r="CS9" s="624"/>
      <c r="CT9" s="624"/>
      <c r="CU9" s="624"/>
      <c r="CV9" s="624"/>
      <c r="CW9" s="624"/>
      <c r="CX9" s="624"/>
      <c r="CY9" s="625"/>
      <c r="CZ9" s="626">
        <v>6.7</v>
      </c>
      <c r="DA9" s="626"/>
      <c r="DB9" s="626"/>
      <c r="DC9" s="626"/>
      <c r="DD9" s="632">
        <v>9049</v>
      </c>
      <c r="DE9" s="624"/>
      <c r="DF9" s="624"/>
      <c r="DG9" s="624"/>
      <c r="DH9" s="624"/>
      <c r="DI9" s="624"/>
      <c r="DJ9" s="624"/>
      <c r="DK9" s="624"/>
      <c r="DL9" s="624"/>
      <c r="DM9" s="624"/>
      <c r="DN9" s="624"/>
      <c r="DO9" s="624"/>
      <c r="DP9" s="625"/>
      <c r="DQ9" s="632">
        <v>742951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72689</v>
      </c>
      <c r="BH10" s="624"/>
      <c r="BI10" s="624"/>
      <c r="BJ10" s="624"/>
      <c r="BK10" s="624"/>
      <c r="BL10" s="624"/>
      <c r="BM10" s="624"/>
      <c r="BN10" s="625"/>
      <c r="BO10" s="626">
        <v>4.7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15516</v>
      </c>
      <c r="CS10" s="624"/>
      <c r="CT10" s="624"/>
      <c r="CU10" s="624"/>
      <c r="CV10" s="624"/>
      <c r="CW10" s="624"/>
      <c r="CX10" s="624"/>
      <c r="CY10" s="625"/>
      <c r="CZ10" s="626">
        <v>0.1</v>
      </c>
      <c r="DA10" s="626"/>
      <c r="DB10" s="626"/>
      <c r="DC10" s="626"/>
      <c r="DD10" s="632">
        <v>1380</v>
      </c>
      <c r="DE10" s="624"/>
      <c r="DF10" s="624"/>
      <c r="DG10" s="624"/>
      <c r="DH10" s="624"/>
      <c r="DI10" s="624"/>
      <c r="DJ10" s="624"/>
      <c r="DK10" s="624"/>
      <c r="DL10" s="624"/>
      <c r="DM10" s="624"/>
      <c r="DN10" s="624"/>
      <c r="DO10" s="624"/>
      <c r="DP10" s="625"/>
      <c r="DQ10" s="632">
        <v>8940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296982</v>
      </c>
      <c r="S11" s="624"/>
      <c r="T11" s="624"/>
      <c r="U11" s="624"/>
      <c r="V11" s="624"/>
      <c r="W11" s="624"/>
      <c r="X11" s="624"/>
      <c r="Y11" s="625"/>
      <c r="Z11" s="628">
        <v>2.2999999999999998</v>
      </c>
      <c r="AA11" s="629"/>
      <c r="AB11" s="629"/>
      <c r="AC11" s="635"/>
      <c r="AD11" s="632">
        <v>296982</v>
      </c>
      <c r="AE11" s="624"/>
      <c r="AF11" s="624"/>
      <c r="AG11" s="624"/>
      <c r="AH11" s="624"/>
      <c r="AI11" s="624"/>
      <c r="AJ11" s="624"/>
      <c r="AK11" s="625"/>
      <c r="AL11" s="628">
        <v>4.0999999999999996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66954</v>
      </c>
      <c r="BH11" s="624"/>
      <c r="BI11" s="624"/>
      <c r="BJ11" s="624"/>
      <c r="BK11" s="624"/>
      <c r="BL11" s="624"/>
      <c r="BM11" s="624"/>
      <c r="BN11" s="625"/>
      <c r="BO11" s="626">
        <v>4.3</v>
      </c>
      <c r="BP11" s="626"/>
      <c r="BQ11" s="626"/>
      <c r="BR11" s="626"/>
      <c r="BS11" s="627">
        <v>19081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367487</v>
      </c>
      <c r="CS11" s="624"/>
      <c r="CT11" s="624"/>
      <c r="CU11" s="624"/>
      <c r="CV11" s="624"/>
      <c r="CW11" s="624"/>
      <c r="CX11" s="624"/>
      <c r="CY11" s="625"/>
      <c r="CZ11" s="626">
        <v>2.9</v>
      </c>
      <c r="DA11" s="626"/>
      <c r="DB11" s="626"/>
      <c r="DC11" s="626"/>
      <c r="DD11" s="632">
        <v>194606</v>
      </c>
      <c r="DE11" s="624"/>
      <c r="DF11" s="624"/>
      <c r="DG11" s="624"/>
      <c r="DH11" s="624"/>
      <c r="DI11" s="624"/>
      <c r="DJ11" s="624"/>
      <c r="DK11" s="624"/>
      <c r="DL11" s="624"/>
      <c r="DM11" s="624"/>
      <c r="DN11" s="624"/>
      <c r="DO11" s="624"/>
      <c r="DP11" s="625"/>
      <c r="DQ11" s="632">
        <v>229829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18520</v>
      </c>
      <c r="S12" s="624"/>
      <c r="T12" s="624"/>
      <c r="U12" s="624"/>
      <c r="V12" s="624"/>
      <c r="W12" s="624"/>
      <c r="X12" s="624"/>
      <c r="Y12" s="625"/>
      <c r="Z12" s="626">
        <v>0.1</v>
      </c>
      <c r="AA12" s="626"/>
      <c r="AB12" s="626"/>
      <c r="AC12" s="626"/>
      <c r="AD12" s="627">
        <v>18520</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835293</v>
      </c>
      <c r="BH12" s="624"/>
      <c r="BI12" s="624"/>
      <c r="BJ12" s="624"/>
      <c r="BK12" s="624"/>
      <c r="BL12" s="624"/>
      <c r="BM12" s="624"/>
      <c r="BN12" s="625"/>
      <c r="BO12" s="626">
        <v>53.7</v>
      </c>
      <c r="BP12" s="626"/>
      <c r="BQ12" s="626"/>
      <c r="BR12" s="626"/>
      <c r="BS12" s="627">
        <v>58139</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724560</v>
      </c>
      <c r="CS12" s="624"/>
      <c r="CT12" s="624"/>
      <c r="CU12" s="624"/>
      <c r="CV12" s="624"/>
      <c r="CW12" s="624"/>
      <c r="CX12" s="624"/>
      <c r="CY12" s="625"/>
      <c r="CZ12" s="626">
        <v>5.8</v>
      </c>
      <c r="DA12" s="626"/>
      <c r="DB12" s="626"/>
      <c r="DC12" s="626"/>
      <c r="DD12" s="632">
        <v>302459</v>
      </c>
      <c r="DE12" s="624"/>
      <c r="DF12" s="624"/>
      <c r="DG12" s="624"/>
      <c r="DH12" s="624"/>
      <c r="DI12" s="624"/>
      <c r="DJ12" s="624"/>
      <c r="DK12" s="624"/>
      <c r="DL12" s="624"/>
      <c r="DM12" s="624"/>
      <c r="DN12" s="624"/>
      <c r="DO12" s="624"/>
      <c r="DP12" s="625"/>
      <c r="DQ12" s="632">
        <v>338553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633</v>
      </c>
      <c r="S13" s="624"/>
      <c r="T13" s="624"/>
      <c r="U13" s="624"/>
      <c r="V13" s="624"/>
      <c r="W13" s="624"/>
      <c r="X13" s="624"/>
      <c r="Y13" s="625"/>
      <c r="Z13" s="626">
        <v>0</v>
      </c>
      <c r="AA13" s="626"/>
      <c r="AB13" s="626"/>
      <c r="AC13" s="626"/>
      <c r="AD13" s="627">
        <v>633</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813048</v>
      </c>
      <c r="BH13" s="624"/>
      <c r="BI13" s="624"/>
      <c r="BJ13" s="624"/>
      <c r="BK13" s="624"/>
      <c r="BL13" s="624"/>
      <c r="BM13" s="624"/>
      <c r="BN13" s="625"/>
      <c r="BO13" s="626">
        <v>52.2</v>
      </c>
      <c r="BP13" s="626"/>
      <c r="BQ13" s="626"/>
      <c r="BR13" s="626"/>
      <c r="BS13" s="627">
        <v>58139</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1203948</v>
      </c>
      <c r="CS13" s="624"/>
      <c r="CT13" s="624"/>
      <c r="CU13" s="624"/>
      <c r="CV13" s="624"/>
      <c r="CW13" s="624"/>
      <c r="CX13" s="624"/>
      <c r="CY13" s="625"/>
      <c r="CZ13" s="626">
        <v>9.6</v>
      </c>
      <c r="DA13" s="626"/>
      <c r="DB13" s="626"/>
      <c r="DC13" s="626"/>
      <c r="DD13" s="632">
        <v>496542</v>
      </c>
      <c r="DE13" s="624"/>
      <c r="DF13" s="624"/>
      <c r="DG13" s="624"/>
      <c r="DH13" s="624"/>
      <c r="DI13" s="624"/>
      <c r="DJ13" s="624"/>
      <c r="DK13" s="624"/>
      <c r="DL13" s="624"/>
      <c r="DM13" s="624"/>
      <c r="DN13" s="624"/>
      <c r="DO13" s="624"/>
      <c r="DP13" s="625"/>
      <c r="DQ13" s="632">
        <v>721821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48047</v>
      </c>
      <c r="BH14" s="624"/>
      <c r="BI14" s="624"/>
      <c r="BJ14" s="624"/>
      <c r="BK14" s="624"/>
      <c r="BL14" s="624"/>
      <c r="BM14" s="624"/>
      <c r="BN14" s="625"/>
      <c r="BO14" s="626">
        <v>3.1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267754</v>
      </c>
      <c r="CS14" s="624"/>
      <c r="CT14" s="624"/>
      <c r="CU14" s="624"/>
      <c r="CV14" s="624"/>
      <c r="CW14" s="624"/>
      <c r="CX14" s="624"/>
      <c r="CY14" s="625"/>
      <c r="CZ14" s="626">
        <v>2.1</v>
      </c>
      <c r="DA14" s="626"/>
      <c r="DB14" s="626"/>
      <c r="DC14" s="626"/>
      <c r="DD14" s="632">
        <v>2009</v>
      </c>
      <c r="DE14" s="624"/>
      <c r="DF14" s="624"/>
      <c r="DG14" s="624"/>
      <c r="DH14" s="624"/>
      <c r="DI14" s="624"/>
      <c r="DJ14" s="624"/>
      <c r="DK14" s="624"/>
      <c r="DL14" s="624"/>
      <c r="DM14" s="624"/>
      <c r="DN14" s="624"/>
      <c r="DO14" s="624"/>
      <c r="DP14" s="625"/>
      <c r="DQ14" s="632">
        <v>249154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12973</v>
      </c>
      <c r="S15" s="624"/>
      <c r="T15" s="624"/>
      <c r="U15" s="624"/>
      <c r="V15" s="624"/>
      <c r="W15" s="624"/>
      <c r="X15" s="624"/>
      <c r="Y15" s="625"/>
      <c r="Z15" s="626">
        <v>0.1</v>
      </c>
      <c r="AA15" s="626"/>
      <c r="AB15" s="626"/>
      <c r="AC15" s="626"/>
      <c r="AD15" s="627">
        <v>12973</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79348</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1846325</v>
      </c>
      <c r="CS15" s="624"/>
      <c r="CT15" s="624"/>
      <c r="CU15" s="624"/>
      <c r="CV15" s="624"/>
      <c r="CW15" s="624"/>
      <c r="CX15" s="624"/>
      <c r="CY15" s="625"/>
      <c r="CZ15" s="626">
        <v>14.8</v>
      </c>
      <c r="DA15" s="626"/>
      <c r="DB15" s="626"/>
      <c r="DC15" s="626"/>
      <c r="DD15" s="632">
        <v>925453</v>
      </c>
      <c r="DE15" s="624"/>
      <c r="DF15" s="624"/>
      <c r="DG15" s="624"/>
      <c r="DH15" s="624"/>
      <c r="DI15" s="624"/>
      <c r="DJ15" s="624"/>
      <c r="DK15" s="624"/>
      <c r="DL15" s="624"/>
      <c r="DM15" s="624"/>
      <c r="DN15" s="624"/>
      <c r="DO15" s="624"/>
      <c r="DP15" s="625"/>
      <c r="DQ15" s="632">
        <v>880730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33911</v>
      </c>
      <c r="S16" s="624"/>
      <c r="T16" s="624"/>
      <c r="U16" s="624"/>
      <c r="V16" s="624"/>
      <c r="W16" s="624"/>
      <c r="X16" s="624"/>
      <c r="Y16" s="625"/>
      <c r="Z16" s="626">
        <v>0.3</v>
      </c>
      <c r="AA16" s="626"/>
      <c r="AB16" s="626"/>
      <c r="AC16" s="626"/>
      <c r="AD16" s="627">
        <v>33911</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184</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111234</v>
      </c>
      <c r="CS16" s="624"/>
      <c r="CT16" s="624"/>
      <c r="CU16" s="624"/>
      <c r="CV16" s="624"/>
      <c r="CW16" s="624"/>
      <c r="CX16" s="624"/>
      <c r="CY16" s="625"/>
      <c r="CZ16" s="626">
        <v>0.9</v>
      </c>
      <c r="DA16" s="626"/>
      <c r="DB16" s="626"/>
      <c r="DC16" s="626"/>
      <c r="DD16" s="632" t="s">
        <v>122</v>
      </c>
      <c r="DE16" s="624"/>
      <c r="DF16" s="624"/>
      <c r="DG16" s="624"/>
      <c r="DH16" s="624"/>
      <c r="DI16" s="624"/>
      <c r="DJ16" s="624"/>
      <c r="DK16" s="624"/>
      <c r="DL16" s="624"/>
      <c r="DM16" s="624"/>
      <c r="DN16" s="624"/>
      <c r="DO16" s="624"/>
      <c r="DP16" s="625"/>
      <c r="DQ16" s="632">
        <v>24546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46690</v>
      </c>
      <c r="S17" s="624"/>
      <c r="T17" s="624"/>
      <c r="U17" s="624"/>
      <c r="V17" s="624"/>
      <c r="W17" s="624"/>
      <c r="X17" s="624"/>
      <c r="Y17" s="625"/>
      <c r="Z17" s="626">
        <v>0.4</v>
      </c>
      <c r="AA17" s="626"/>
      <c r="AB17" s="626"/>
      <c r="AC17" s="626"/>
      <c r="AD17" s="627">
        <v>46690</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2293075</v>
      </c>
      <c r="CS17" s="624"/>
      <c r="CT17" s="624"/>
      <c r="CU17" s="624"/>
      <c r="CV17" s="624"/>
      <c r="CW17" s="624"/>
      <c r="CX17" s="624"/>
      <c r="CY17" s="625"/>
      <c r="CZ17" s="626">
        <v>18.3</v>
      </c>
      <c r="DA17" s="626"/>
      <c r="DB17" s="626"/>
      <c r="DC17" s="626"/>
      <c r="DD17" s="632" t="s">
        <v>122</v>
      </c>
      <c r="DE17" s="624"/>
      <c r="DF17" s="624"/>
      <c r="DG17" s="624"/>
      <c r="DH17" s="624"/>
      <c r="DI17" s="624"/>
      <c r="DJ17" s="624"/>
      <c r="DK17" s="624"/>
      <c r="DL17" s="624"/>
      <c r="DM17" s="624"/>
      <c r="DN17" s="624"/>
      <c r="DO17" s="624"/>
      <c r="DP17" s="625"/>
      <c r="DQ17" s="632">
        <v>2251085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3220</v>
      </c>
      <c r="S18" s="624"/>
      <c r="T18" s="624"/>
      <c r="U18" s="624"/>
      <c r="V18" s="624"/>
      <c r="W18" s="624"/>
      <c r="X18" s="624"/>
      <c r="Y18" s="625"/>
      <c r="Z18" s="626">
        <v>0</v>
      </c>
      <c r="AA18" s="626"/>
      <c r="AB18" s="626"/>
      <c r="AC18" s="626"/>
      <c r="AD18" s="627">
        <v>3220</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43050</v>
      </c>
      <c r="S19" s="624"/>
      <c r="T19" s="624"/>
      <c r="U19" s="624"/>
      <c r="V19" s="624"/>
      <c r="W19" s="624"/>
      <c r="X19" s="624"/>
      <c r="Y19" s="625"/>
      <c r="Z19" s="626">
        <v>0.3</v>
      </c>
      <c r="AA19" s="626"/>
      <c r="AB19" s="626"/>
      <c r="AC19" s="626"/>
      <c r="AD19" s="627">
        <v>43050</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15773</v>
      </c>
      <c r="BH19" s="624"/>
      <c r="BI19" s="624"/>
      <c r="BJ19" s="624"/>
      <c r="BK19" s="624"/>
      <c r="BL19" s="624"/>
      <c r="BM19" s="624"/>
      <c r="BN19" s="625"/>
      <c r="BO19" s="626">
        <v>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420</v>
      </c>
      <c r="S20" s="624"/>
      <c r="T20" s="624"/>
      <c r="U20" s="624"/>
      <c r="V20" s="624"/>
      <c r="W20" s="624"/>
      <c r="X20" s="624"/>
      <c r="Y20" s="625"/>
      <c r="Z20" s="626">
        <v>0</v>
      </c>
      <c r="AA20" s="626"/>
      <c r="AB20" s="626"/>
      <c r="AC20" s="626"/>
      <c r="AD20" s="627">
        <v>420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15773</v>
      </c>
      <c r="BH20" s="624"/>
      <c r="BI20" s="624"/>
      <c r="BJ20" s="624"/>
      <c r="BK20" s="624"/>
      <c r="BL20" s="624"/>
      <c r="BM20" s="624"/>
      <c r="BN20" s="625"/>
      <c r="BO20" s="626">
        <v>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12507317</v>
      </c>
      <c r="CS20" s="624"/>
      <c r="CT20" s="624"/>
      <c r="CU20" s="624"/>
      <c r="CV20" s="624"/>
      <c r="CW20" s="624"/>
      <c r="CX20" s="624"/>
      <c r="CY20" s="625"/>
      <c r="CZ20" s="626">
        <v>100</v>
      </c>
      <c r="DA20" s="626"/>
      <c r="DB20" s="626"/>
      <c r="DC20" s="626"/>
      <c r="DD20" s="632">
        <v>2865053</v>
      </c>
      <c r="DE20" s="624"/>
      <c r="DF20" s="624"/>
      <c r="DG20" s="624"/>
      <c r="DH20" s="624"/>
      <c r="DI20" s="624"/>
      <c r="DJ20" s="624"/>
      <c r="DK20" s="624"/>
      <c r="DL20" s="624"/>
      <c r="DM20" s="624"/>
      <c r="DN20" s="624"/>
      <c r="DO20" s="624"/>
      <c r="DP20" s="625"/>
      <c r="DQ20" s="632">
        <v>8646379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5467471</v>
      </c>
      <c r="S21" s="624"/>
      <c r="T21" s="624"/>
      <c r="U21" s="624"/>
      <c r="V21" s="624"/>
      <c r="W21" s="624"/>
      <c r="X21" s="624"/>
      <c r="Y21" s="625"/>
      <c r="Z21" s="626">
        <v>42.7</v>
      </c>
      <c r="AA21" s="626"/>
      <c r="AB21" s="626"/>
      <c r="AC21" s="626"/>
      <c r="AD21" s="627">
        <v>4909502</v>
      </c>
      <c r="AE21" s="627"/>
      <c r="AF21" s="627"/>
      <c r="AG21" s="627"/>
      <c r="AH21" s="627"/>
      <c r="AI21" s="627"/>
      <c r="AJ21" s="627"/>
      <c r="AK21" s="627"/>
      <c r="AL21" s="628">
        <v>68.400000000000006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15773</v>
      </c>
      <c r="BH21" s="624"/>
      <c r="BI21" s="624"/>
      <c r="BJ21" s="624"/>
      <c r="BK21" s="624"/>
      <c r="BL21" s="624"/>
      <c r="BM21" s="624"/>
      <c r="BN21" s="625"/>
      <c r="BO21" s="626">
        <v>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4909502</v>
      </c>
      <c r="S22" s="624"/>
      <c r="T22" s="624"/>
      <c r="U22" s="624"/>
      <c r="V22" s="624"/>
      <c r="W22" s="624"/>
      <c r="X22" s="624"/>
      <c r="Y22" s="625"/>
      <c r="Z22" s="626">
        <v>38.4</v>
      </c>
      <c r="AA22" s="626"/>
      <c r="AB22" s="626"/>
      <c r="AC22" s="626"/>
      <c r="AD22" s="627">
        <v>4909502</v>
      </c>
      <c r="AE22" s="627"/>
      <c r="AF22" s="627"/>
      <c r="AG22" s="627"/>
      <c r="AH22" s="627"/>
      <c r="AI22" s="627"/>
      <c r="AJ22" s="627"/>
      <c r="AK22" s="627"/>
      <c r="AL22" s="628">
        <v>68.400000000000006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557958</v>
      </c>
      <c r="S23" s="624"/>
      <c r="T23" s="624"/>
      <c r="U23" s="624"/>
      <c r="V23" s="624"/>
      <c r="W23" s="624"/>
      <c r="X23" s="624"/>
      <c r="Y23" s="625"/>
      <c r="Z23" s="626">
        <v>4.4000000000000004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11</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4188133</v>
      </c>
      <c r="CS24" s="613"/>
      <c r="CT24" s="613"/>
      <c r="CU24" s="613"/>
      <c r="CV24" s="613"/>
      <c r="CW24" s="613"/>
      <c r="CX24" s="613"/>
      <c r="CY24" s="614"/>
      <c r="CZ24" s="617">
        <v>33.5</v>
      </c>
      <c r="DA24" s="618"/>
      <c r="DB24" s="618"/>
      <c r="DC24" s="634"/>
      <c r="DD24" s="655">
        <v>3934339</v>
      </c>
      <c r="DE24" s="613"/>
      <c r="DF24" s="613"/>
      <c r="DG24" s="613"/>
      <c r="DH24" s="613"/>
      <c r="DI24" s="613"/>
      <c r="DJ24" s="613"/>
      <c r="DK24" s="614"/>
      <c r="DL24" s="655">
        <v>3629579</v>
      </c>
      <c r="DM24" s="613"/>
      <c r="DN24" s="613"/>
      <c r="DO24" s="613"/>
      <c r="DP24" s="613"/>
      <c r="DQ24" s="613"/>
      <c r="DR24" s="613"/>
      <c r="DS24" s="613"/>
      <c r="DT24" s="613"/>
      <c r="DU24" s="613"/>
      <c r="DV24" s="614"/>
      <c r="DW24" s="617">
        <v>50.5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7637513</v>
      </c>
      <c r="S25" s="624"/>
      <c r="T25" s="624"/>
      <c r="U25" s="624"/>
      <c r="V25" s="624"/>
      <c r="W25" s="624"/>
      <c r="X25" s="624"/>
      <c r="Y25" s="625"/>
      <c r="Z25" s="626">
        <v>59.7</v>
      </c>
      <c r="AA25" s="626"/>
      <c r="AB25" s="626"/>
      <c r="AC25" s="626"/>
      <c r="AD25" s="627">
        <v>7079544</v>
      </c>
      <c r="AE25" s="627"/>
      <c r="AF25" s="627"/>
      <c r="AG25" s="627"/>
      <c r="AH25" s="627"/>
      <c r="AI25" s="627"/>
      <c r="AJ25" s="627"/>
      <c r="AK25" s="627"/>
      <c r="AL25" s="628">
        <v>98.7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1615771</v>
      </c>
      <c r="CS25" s="656"/>
      <c r="CT25" s="656"/>
      <c r="CU25" s="656"/>
      <c r="CV25" s="656"/>
      <c r="CW25" s="656"/>
      <c r="CX25" s="656"/>
      <c r="CY25" s="657"/>
      <c r="CZ25" s="628">
        <v>12.9</v>
      </c>
      <c r="DA25" s="653"/>
      <c r="DB25" s="653"/>
      <c r="DC25" s="658"/>
      <c r="DD25" s="632">
        <v>1525875</v>
      </c>
      <c r="DE25" s="656"/>
      <c r="DF25" s="656"/>
      <c r="DG25" s="656"/>
      <c r="DH25" s="656"/>
      <c r="DI25" s="656"/>
      <c r="DJ25" s="656"/>
      <c r="DK25" s="657"/>
      <c r="DL25" s="632">
        <v>1499459</v>
      </c>
      <c r="DM25" s="656"/>
      <c r="DN25" s="656"/>
      <c r="DO25" s="656"/>
      <c r="DP25" s="656"/>
      <c r="DQ25" s="656"/>
      <c r="DR25" s="656"/>
      <c r="DS25" s="656"/>
      <c r="DT25" s="656"/>
      <c r="DU25" s="656"/>
      <c r="DV25" s="657"/>
      <c r="DW25" s="628">
        <v>20.9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1240</v>
      </c>
      <c r="S26" s="624"/>
      <c r="T26" s="624"/>
      <c r="U26" s="624"/>
      <c r="V26" s="624"/>
      <c r="W26" s="624"/>
      <c r="X26" s="624"/>
      <c r="Y26" s="625"/>
      <c r="Z26" s="626">
        <v>0</v>
      </c>
      <c r="AA26" s="626"/>
      <c r="AB26" s="626"/>
      <c r="AC26" s="626"/>
      <c r="AD26" s="627">
        <v>1240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891138</v>
      </c>
      <c r="CS26" s="624"/>
      <c r="CT26" s="624"/>
      <c r="CU26" s="624"/>
      <c r="CV26" s="624"/>
      <c r="CW26" s="624"/>
      <c r="CX26" s="624"/>
      <c r="CY26" s="625"/>
      <c r="CZ26" s="628">
        <v>7.1</v>
      </c>
      <c r="DA26" s="653"/>
      <c r="DB26" s="653"/>
      <c r="DC26" s="658"/>
      <c r="DD26" s="632">
        <v>859422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15628</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1556459</v>
      </c>
      <c r="BH27" s="624"/>
      <c r="BI27" s="624"/>
      <c r="BJ27" s="624"/>
      <c r="BK27" s="624"/>
      <c r="BL27" s="624"/>
      <c r="BM27" s="624"/>
      <c r="BN27" s="625"/>
      <c r="BO27" s="626">
        <v>100</v>
      </c>
      <c r="BP27" s="626"/>
      <c r="BQ27" s="626"/>
      <c r="BR27" s="626"/>
      <c r="BS27" s="627">
        <v>77220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279287</v>
      </c>
      <c r="CS27" s="656"/>
      <c r="CT27" s="656"/>
      <c r="CU27" s="656"/>
      <c r="CV27" s="656"/>
      <c r="CW27" s="656"/>
      <c r="CX27" s="656"/>
      <c r="CY27" s="657"/>
      <c r="CZ27" s="628">
        <v>2.2000000000000002</v>
      </c>
      <c r="DA27" s="653"/>
      <c r="DB27" s="653"/>
      <c r="DC27" s="658"/>
      <c r="DD27" s="632">
        <v>157379</v>
      </c>
      <c r="DE27" s="656"/>
      <c r="DF27" s="656"/>
      <c r="DG27" s="656"/>
      <c r="DH27" s="656"/>
      <c r="DI27" s="656"/>
      <c r="DJ27" s="656"/>
      <c r="DK27" s="657"/>
      <c r="DL27" s="632">
        <v>129095</v>
      </c>
      <c r="DM27" s="656"/>
      <c r="DN27" s="656"/>
      <c r="DO27" s="656"/>
      <c r="DP27" s="656"/>
      <c r="DQ27" s="656"/>
      <c r="DR27" s="656"/>
      <c r="DS27" s="656"/>
      <c r="DT27" s="656"/>
      <c r="DU27" s="656"/>
      <c r="DV27" s="657"/>
      <c r="DW27" s="628">
        <v>1.8</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176309</v>
      </c>
      <c r="S28" s="624"/>
      <c r="T28" s="624"/>
      <c r="U28" s="624"/>
      <c r="V28" s="624"/>
      <c r="W28" s="624"/>
      <c r="X28" s="624"/>
      <c r="Y28" s="625"/>
      <c r="Z28" s="626">
        <v>1.4</v>
      </c>
      <c r="AA28" s="626"/>
      <c r="AB28" s="626"/>
      <c r="AC28" s="626"/>
      <c r="AD28" s="627">
        <v>9531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2293075</v>
      </c>
      <c r="CS28" s="624"/>
      <c r="CT28" s="624"/>
      <c r="CU28" s="624"/>
      <c r="CV28" s="624"/>
      <c r="CW28" s="624"/>
      <c r="CX28" s="624"/>
      <c r="CY28" s="625"/>
      <c r="CZ28" s="628">
        <v>18.3</v>
      </c>
      <c r="DA28" s="653"/>
      <c r="DB28" s="653"/>
      <c r="DC28" s="658"/>
      <c r="DD28" s="632">
        <v>2251085</v>
      </c>
      <c r="DE28" s="624"/>
      <c r="DF28" s="624"/>
      <c r="DG28" s="624"/>
      <c r="DH28" s="624"/>
      <c r="DI28" s="624"/>
      <c r="DJ28" s="624"/>
      <c r="DK28" s="625"/>
      <c r="DL28" s="632">
        <v>2001025</v>
      </c>
      <c r="DM28" s="624"/>
      <c r="DN28" s="624"/>
      <c r="DO28" s="624"/>
      <c r="DP28" s="624"/>
      <c r="DQ28" s="624"/>
      <c r="DR28" s="624"/>
      <c r="DS28" s="624"/>
      <c r="DT28" s="624"/>
      <c r="DU28" s="624"/>
      <c r="DV28" s="625"/>
      <c r="DW28" s="628">
        <v>27.8</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13557</v>
      </c>
      <c r="S29" s="624"/>
      <c r="T29" s="624"/>
      <c r="U29" s="624"/>
      <c r="V29" s="624"/>
      <c r="W29" s="624"/>
      <c r="X29" s="624"/>
      <c r="Y29" s="625"/>
      <c r="Z29" s="626">
        <v>0.1</v>
      </c>
      <c r="AA29" s="626"/>
      <c r="AB29" s="626"/>
      <c r="AC29" s="626"/>
      <c r="AD29" s="627">
        <v>17</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2293075</v>
      </c>
      <c r="CS29" s="656"/>
      <c r="CT29" s="656"/>
      <c r="CU29" s="656"/>
      <c r="CV29" s="656"/>
      <c r="CW29" s="656"/>
      <c r="CX29" s="656"/>
      <c r="CY29" s="657"/>
      <c r="CZ29" s="628">
        <v>18.3</v>
      </c>
      <c r="DA29" s="653"/>
      <c r="DB29" s="653"/>
      <c r="DC29" s="658"/>
      <c r="DD29" s="632">
        <v>2251085</v>
      </c>
      <c r="DE29" s="656"/>
      <c r="DF29" s="656"/>
      <c r="DG29" s="656"/>
      <c r="DH29" s="656"/>
      <c r="DI29" s="656"/>
      <c r="DJ29" s="656"/>
      <c r="DK29" s="657"/>
      <c r="DL29" s="632">
        <v>2001025</v>
      </c>
      <c r="DM29" s="656"/>
      <c r="DN29" s="656"/>
      <c r="DO29" s="656"/>
      <c r="DP29" s="656"/>
      <c r="DQ29" s="656"/>
      <c r="DR29" s="656"/>
      <c r="DS29" s="656"/>
      <c r="DT29" s="656"/>
      <c r="DU29" s="656"/>
      <c r="DV29" s="657"/>
      <c r="DW29" s="628">
        <v>27.8</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891449</v>
      </c>
      <c r="S30" s="624"/>
      <c r="T30" s="624"/>
      <c r="U30" s="624"/>
      <c r="V30" s="624"/>
      <c r="W30" s="624"/>
      <c r="X30" s="624"/>
      <c r="Y30" s="625"/>
      <c r="Z30" s="626">
        <v>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2245856</v>
      </c>
      <c r="CS30" s="624"/>
      <c r="CT30" s="624"/>
      <c r="CU30" s="624"/>
      <c r="CV30" s="624"/>
      <c r="CW30" s="624"/>
      <c r="CX30" s="624"/>
      <c r="CY30" s="625"/>
      <c r="CZ30" s="628">
        <v>18</v>
      </c>
      <c r="DA30" s="653"/>
      <c r="DB30" s="653"/>
      <c r="DC30" s="658"/>
      <c r="DD30" s="632">
        <v>2205047</v>
      </c>
      <c r="DE30" s="624"/>
      <c r="DF30" s="624"/>
      <c r="DG30" s="624"/>
      <c r="DH30" s="624"/>
      <c r="DI30" s="624"/>
      <c r="DJ30" s="624"/>
      <c r="DK30" s="625"/>
      <c r="DL30" s="632">
        <v>1954987</v>
      </c>
      <c r="DM30" s="624"/>
      <c r="DN30" s="624"/>
      <c r="DO30" s="624"/>
      <c r="DP30" s="624"/>
      <c r="DQ30" s="624"/>
      <c r="DR30" s="624"/>
      <c r="DS30" s="624"/>
      <c r="DT30" s="624"/>
      <c r="DU30" s="624"/>
      <c r="DV30" s="625"/>
      <c r="DW30" s="628">
        <v>27.2</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98.3</v>
      </c>
      <c r="BH31" s="667"/>
      <c r="BI31" s="667"/>
      <c r="BJ31" s="667"/>
      <c r="BK31" s="667"/>
      <c r="BL31" s="667"/>
      <c r="BM31" s="618">
        <v>94.4</v>
      </c>
      <c r="BN31" s="667"/>
      <c r="BO31" s="667"/>
      <c r="BP31" s="667"/>
      <c r="BQ31" s="668"/>
      <c r="BR31" s="670">
        <v>98.2</v>
      </c>
      <c r="BS31" s="667"/>
      <c r="BT31" s="667"/>
      <c r="BU31" s="667"/>
      <c r="BV31" s="667"/>
      <c r="BW31" s="667"/>
      <c r="BX31" s="618">
        <v>93.3</v>
      </c>
      <c r="BY31" s="667"/>
      <c r="BZ31" s="667"/>
      <c r="CA31" s="667"/>
      <c r="CB31" s="668"/>
      <c r="CD31" s="663"/>
      <c r="CE31" s="664"/>
      <c r="CF31" s="620" t="s">
        <v>300</v>
      </c>
      <c r="CG31" s="621"/>
      <c r="CH31" s="621"/>
      <c r="CI31" s="621"/>
      <c r="CJ31" s="621"/>
      <c r="CK31" s="621"/>
      <c r="CL31" s="621"/>
      <c r="CM31" s="621"/>
      <c r="CN31" s="621"/>
      <c r="CO31" s="621"/>
      <c r="CP31" s="621"/>
      <c r="CQ31" s="622"/>
      <c r="CR31" s="623">
        <v>47219</v>
      </c>
      <c r="CS31" s="656"/>
      <c r="CT31" s="656"/>
      <c r="CU31" s="656"/>
      <c r="CV31" s="656"/>
      <c r="CW31" s="656"/>
      <c r="CX31" s="656"/>
      <c r="CY31" s="657"/>
      <c r="CZ31" s="628">
        <v>0.4</v>
      </c>
      <c r="DA31" s="653"/>
      <c r="DB31" s="653"/>
      <c r="DC31" s="658"/>
      <c r="DD31" s="632">
        <v>46038</v>
      </c>
      <c r="DE31" s="656"/>
      <c r="DF31" s="656"/>
      <c r="DG31" s="656"/>
      <c r="DH31" s="656"/>
      <c r="DI31" s="656"/>
      <c r="DJ31" s="656"/>
      <c r="DK31" s="657"/>
      <c r="DL31" s="632">
        <v>46038</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506449</v>
      </c>
      <c r="S32" s="624"/>
      <c r="T32" s="624"/>
      <c r="U32" s="624"/>
      <c r="V32" s="624"/>
      <c r="W32" s="624"/>
      <c r="X32" s="624"/>
      <c r="Y32" s="625"/>
      <c r="Z32" s="626">
        <v>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99.4</v>
      </c>
      <c r="BH32" s="656"/>
      <c r="BI32" s="656"/>
      <c r="BJ32" s="656"/>
      <c r="BK32" s="656"/>
      <c r="BL32" s="656"/>
      <c r="BM32" s="629">
        <v>98.7</v>
      </c>
      <c r="BN32" s="656"/>
      <c r="BO32" s="656"/>
      <c r="BP32" s="656"/>
      <c r="BQ32" s="669"/>
      <c r="BR32" s="680">
        <v>99.4</v>
      </c>
      <c r="BS32" s="656"/>
      <c r="BT32" s="656"/>
      <c r="BU32" s="656"/>
      <c r="BV32" s="656"/>
      <c r="BW32" s="656"/>
      <c r="BX32" s="629">
        <v>98.6</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102478</v>
      </c>
      <c r="S33" s="624"/>
      <c r="T33" s="624"/>
      <c r="U33" s="624"/>
      <c r="V33" s="624"/>
      <c r="W33" s="624"/>
      <c r="X33" s="624"/>
      <c r="Y33" s="625"/>
      <c r="Z33" s="626">
        <v>0.8</v>
      </c>
      <c r="AA33" s="626"/>
      <c r="AB33" s="626"/>
      <c r="AC33" s="626"/>
      <c r="AD33" s="627">
        <v>82211</v>
      </c>
      <c r="AE33" s="627"/>
      <c r="AF33" s="627"/>
      <c r="AG33" s="627"/>
      <c r="AH33" s="627"/>
      <c r="AI33" s="627"/>
      <c r="AJ33" s="627"/>
      <c r="AK33" s="627"/>
      <c r="AL33" s="628">
        <v>1.1000000000000001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97.2</v>
      </c>
      <c r="BH33" s="682"/>
      <c r="BI33" s="682"/>
      <c r="BJ33" s="682"/>
      <c r="BK33" s="682"/>
      <c r="BL33" s="682"/>
      <c r="BM33" s="683">
        <v>90.6</v>
      </c>
      <c r="BN33" s="682"/>
      <c r="BO33" s="682"/>
      <c r="BP33" s="682"/>
      <c r="BQ33" s="684"/>
      <c r="BR33" s="681">
        <v>96.9</v>
      </c>
      <c r="BS33" s="682"/>
      <c r="BT33" s="682"/>
      <c r="BU33" s="682"/>
      <c r="BV33" s="682"/>
      <c r="BW33" s="682"/>
      <c r="BX33" s="683">
        <v>88.6</v>
      </c>
      <c r="BY33" s="682"/>
      <c r="BZ33" s="682"/>
      <c r="CA33" s="682"/>
      <c r="CB33" s="684"/>
      <c r="CD33" s="620" t="s">
        <v>307</v>
      </c>
      <c r="CE33" s="621"/>
      <c r="CF33" s="621"/>
      <c r="CG33" s="621"/>
      <c r="CH33" s="621"/>
      <c r="CI33" s="621"/>
      <c r="CJ33" s="621"/>
      <c r="CK33" s="621"/>
      <c r="CL33" s="621"/>
      <c r="CM33" s="621"/>
      <c r="CN33" s="621"/>
      <c r="CO33" s="621"/>
      <c r="CP33" s="621"/>
      <c r="CQ33" s="622"/>
      <c r="CR33" s="623">
        <v>5342897</v>
      </c>
      <c r="CS33" s="656"/>
      <c r="CT33" s="656"/>
      <c r="CU33" s="656"/>
      <c r="CV33" s="656"/>
      <c r="CW33" s="656"/>
      <c r="CX33" s="656"/>
      <c r="CY33" s="657"/>
      <c r="CZ33" s="628">
        <v>42.7</v>
      </c>
      <c r="DA33" s="653"/>
      <c r="DB33" s="653"/>
      <c r="DC33" s="658"/>
      <c r="DD33" s="632">
        <v>4329116</v>
      </c>
      <c r="DE33" s="656"/>
      <c r="DF33" s="656"/>
      <c r="DG33" s="656"/>
      <c r="DH33" s="656"/>
      <c r="DI33" s="656"/>
      <c r="DJ33" s="656"/>
      <c r="DK33" s="657"/>
      <c r="DL33" s="632">
        <v>2761730</v>
      </c>
      <c r="DM33" s="656"/>
      <c r="DN33" s="656"/>
      <c r="DO33" s="656"/>
      <c r="DP33" s="656"/>
      <c r="DQ33" s="656"/>
      <c r="DR33" s="656"/>
      <c r="DS33" s="656"/>
      <c r="DT33" s="656"/>
      <c r="DU33" s="656"/>
      <c r="DV33" s="657"/>
      <c r="DW33" s="628">
        <v>38.4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54355</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1757524</v>
      </c>
      <c r="CS34" s="624"/>
      <c r="CT34" s="624"/>
      <c r="CU34" s="624"/>
      <c r="CV34" s="624"/>
      <c r="CW34" s="624"/>
      <c r="CX34" s="624"/>
      <c r="CY34" s="625"/>
      <c r="CZ34" s="628">
        <v>14.1</v>
      </c>
      <c r="DA34" s="653"/>
      <c r="DB34" s="653"/>
      <c r="DC34" s="658"/>
      <c r="DD34" s="632">
        <v>1409543</v>
      </c>
      <c r="DE34" s="624"/>
      <c r="DF34" s="624"/>
      <c r="DG34" s="624"/>
      <c r="DH34" s="624"/>
      <c r="DI34" s="624"/>
      <c r="DJ34" s="624"/>
      <c r="DK34" s="625"/>
      <c r="DL34" s="632">
        <v>1196829</v>
      </c>
      <c r="DM34" s="624"/>
      <c r="DN34" s="624"/>
      <c r="DO34" s="624"/>
      <c r="DP34" s="624"/>
      <c r="DQ34" s="624"/>
      <c r="DR34" s="624"/>
      <c r="DS34" s="624"/>
      <c r="DT34" s="624"/>
      <c r="DU34" s="624"/>
      <c r="DV34" s="625"/>
      <c r="DW34" s="628">
        <v>16.7</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1010550</v>
      </c>
      <c r="S35" s="624"/>
      <c r="T35" s="624"/>
      <c r="U35" s="624"/>
      <c r="V35" s="624"/>
      <c r="W35" s="624"/>
      <c r="X35" s="624"/>
      <c r="Y35" s="625"/>
      <c r="Z35" s="626">
        <v>7.9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192275</v>
      </c>
      <c r="CS35" s="656"/>
      <c r="CT35" s="656"/>
      <c r="CU35" s="656"/>
      <c r="CV35" s="656"/>
      <c r="CW35" s="656"/>
      <c r="CX35" s="656"/>
      <c r="CY35" s="657"/>
      <c r="CZ35" s="628">
        <v>1.5</v>
      </c>
      <c r="DA35" s="653"/>
      <c r="DB35" s="653"/>
      <c r="DC35" s="658"/>
      <c r="DD35" s="632">
        <v>172605</v>
      </c>
      <c r="DE35" s="656"/>
      <c r="DF35" s="656"/>
      <c r="DG35" s="656"/>
      <c r="DH35" s="656"/>
      <c r="DI35" s="656"/>
      <c r="DJ35" s="656"/>
      <c r="DK35" s="657"/>
      <c r="DL35" s="632">
        <v>200</v>
      </c>
      <c r="DM35" s="656"/>
      <c r="DN35" s="656"/>
      <c r="DO35" s="656"/>
      <c r="DP35" s="656"/>
      <c r="DQ35" s="656"/>
      <c r="DR35" s="656"/>
      <c r="DS35" s="656"/>
      <c r="DT35" s="656"/>
      <c r="DU35" s="656"/>
      <c r="DV35" s="657"/>
      <c r="DW35" s="628">
        <v>0</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111570</v>
      </c>
      <c r="S36" s="624"/>
      <c r="T36" s="624"/>
      <c r="U36" s="624"/>
      <c r="V36" s="624"/>
      <c r="W36" s="624"/>
      <c r="X36" s="624"/>
      <c r="Y36" s="625"/>
      <c r="Z36" s="626">
        <v>0.9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1080382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22852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2473474</v>
      </c>
      <c r="CS36" s="624"/>
      <c r="CT36" s="624"/>
      <c r="CU36" s="624"/>
      <c r="CV36" s="624"/>
      <c r="CW36" s="624"/>
      <c r="CX36" s="624"/>
      <c r="CY36" s="625"/>
      <c r="CZ36" s="628">
        <v>19.8</v>
      </c>
      <c r="DA36" s="653"/>
      <c r="DB36" s="653"/>
      <c r="DC36" s="658"/>
      <c r="DD36" s="632">
        <v>2016057</v>
      </c>
      <c r="DE36" s="624"/>
      <c r="DF36" s="624"/>
      <c r="DG36" s="624"/>
      <c r="DH36" s="624"/>
      <c r="DI36" s="624"/>
      <c r="DJ36" s="624"/>
      <c r="DK36" s="625"/>
      <c r="DL36" s="632">
        <v>1237828</v>
      </c>
      <c r="DM36" s="624"/>
      <c r="DN36" s="624"/>
      <c r="DO36" s="624"/>
      <c r="DP36" s="624"/>
      <c r="DQ36" s="624"/>
      <c r="DR36" s="624"/>
      <c r="DS36" s="624"/>
      <c r="DT36" s="624"/>
      <c r="DU36" s="624"/>
      <c r="DV36" s="625"/>
      <c r="DW36" s="628">
        <v>17.2</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279985</v>
      </c>
      <c r="S37" s="624"/>
      <c r="T37" s="624"/>
      <c r="U37" s="624"/>
      <c r="V37" s="624"/>
      <c r="W37" s="624"/>
      <c r="X37" s="624"/>
      <c r="Y37" s="625"/>
      <c r="Z37" s="626">
        <v>2.2000000000000002</v>
      </c>
      <c r="AA37" s="626"/>
      <c r="AB37" s="626"/>
      <c r="AC37" s="626"/>
      <c r="AD37" s="627">
        <v>124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441906</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12244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781759</v>
      </c>
      <c r="CS37" s="656"/>
      <c r="CT37" s="656"/>
      <c r="CU37" s="656"/>
      <c r="CV37" s="656"/>
      <c r="CW37" s="656"/>
      <c r="CX37" s="656"/>
      <c r="CY37" s="657"/>
      <c r="CZ37" s="628">
        <v>6.3</v>
      </c>
      <c r="DA37" s="653"/>
      <c r="DB37" s="653"/>
      <c r="DC37" s="658"/>
      <c r="DD37" s="632">
        <v>741943</v>
      </c>
      <c r="DE37" s="656"/>
      <c r="DF37" s="656"/>
      <c r="DG37" s="656"/>
      <c r="DH37" s="656"/>
      <c r="DI37" s="656"/>
      <c r="DJ37" s="656"/>
      <c r="DK37" s="657"/>
      <c r="DL37" s="632">
        <v>627693</v>
      </c>
      <c r="DM37" s="656"/>
      <c r="DN37" s="656"/>
      <c r="DO37" s="656"/>
      <c r="DP37" s="656"/>
      <c r="DQ37" s="656"/>
      <c r="DR37" s="656"/>
      <c r="DS37" s="656"/>
      <c r="DT37" s="656"/>
      <c r="DU37" s="656"/>
      <c r="DV37" s="657"/>
      <c r="DW37" s="628">
        <v>8.6999999999999993</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1992420</v>
      </c>
      <c r="S38" s="624"/>
      <c r="T38" s="624"/>
      <c r="U38" s="624"/>
      <c r="V38" s="624"/>
      <c r="W38" s="624"/>
      <c r="X38" s="624"/>
      <c r="Y38" s="625"/>
      <c r="Z38" s="626">
        <v>15.6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160700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1288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461776</v>
      </c>
      <c r="CS38" s="624"/>
      <c r="CT38" s="624"/>
      <c r="CU38" s="624"/>
      <c r="CV38" s="624"/>
      <c r="CW38" s="624"/>
      <c r="CX38" s="624"/>
      <c r="CY38" s="625"/>
      <c r="CZ38" s="628">
        <v>3.7</v>
      </c>
      <c r="DA38" s="653"/>
      <c r="DB38" s="653"/>
      <c r="DC38" s="658"/>
      <c r="DD38" s="632">
        <v>350911</v>
      </c>
      <c r="DE38" s="624"/>
      <c r="DF38" s="624"/>
      <c r="DG38" s="624"/>
      <c r="DH38" s="624"/>
      <c r="DI38" s="624"/>
      <c r="DJ38" s="624"/>
      <c r="DK38" s="625"/>
      <c r="DL38" s="632">
        <v>326873</v>
      </c>
      <c r="DM38" s="624"/>
      <c r="DN38" s="624"/>
      <c r="DO38" s="624"/>
      <c r="DP38" s="624"/>
      <c r="DQ38" s="624"/>
      <c r="DR38" s="624"/>
      <c r="DS38" s="624"/>
      <c r="DT38" s="624"/>
      <c r="DU38" s="624"/>
      <c r="DV38" s="625"/>
      <c r="DW38" s="628">
        <v>4.5</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16000</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1758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457848</v>
      </c>
      <c r="CS39" s="656"/>
      <c r="CT39" s="656"/>
      <c r="CU39" s="656"/>
      <c r="CV39" s="656"/>
      <c r="CW39" s="656"/>
      <c r="CX39" s="656"/>
      <c r="CY39" s="657"/>
      <c r="CZ39" s="628">
        <v>3.7</v>
      </c>
      <c r="DA39" s="653"/>
      <c r="DB39" s="653"/>
      <c r="DC39" s="658"/>
      <c r="DD39" s="632">
        <v>380000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14920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95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12793503</v>
      </c>
      <c r="S41" s="696"/>
      <c r="T41" s="696"/>
      <c r="U41" s="696"/>
      <c r="V41" s="696"/>
      <c r="W41" s="696"/>
      <c r="X41" s="696"/>
      <c r="Y41" s="700"/>
      <c r="Z41" s="701">
        <v>100</v>
      </c>
      <c r="AA41" s="701"/>
      <c r="AB41" s="701"/>
      <c r="AC41" s="701"/>
      <c r="AD41" s="702">
        <v>7172667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69450</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392326</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356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2976287</v>
      </c>
      <c r="CS42" s="656"/>
      <c r="CT42" s="656"/>
      <c r="CU42" s="656"/>
      <c r="CV42" s="656"/>
      <c r="CW42" s="656"/>
      <c r="CX42" s="656"/>
      <c r="CY42" s="657"/>
      <c r="CZ42" s="628">
        <v>23.8</v>
      </c>
      <c r="DA42" s="653"/>
      <c r="DB42" s="653"/>
      <c r="DC42" s="658"/>
      <c r="DD42" s="632">
        <v>382924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60133</v>
      </c>
      <c r="CS43" s="656"/>
      <c r="CT43" s="656"/>
      <c r="CU43" s="656"/>
      <c r="CV43" s="656"/>
      <c r="CW43" s="656"/>
      <c r="CX43" s="656"/>
      <c r="CY43" s="657"/>
      <c r="CZ43" s="628">
        <v>0.5</v>
      </c>
      <c r="DA43" s="653"/>
      <c r="DB43" s="653"/>
      <c r="DC43" s="658"/>
      <c r="DD43" s="632">
        <v>59271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2865053</v>
      </c>
      <c r="CS44" s="624"/>
      <c r="CT44" s="624"/>
      <c r="CU44" s="624"/>
      <c r="CV44" s="624"/>
      <c r="CW44" s="624"/>
      <c r="CX44" s="624"/>
      <c r="CY44" s="625"/>
      <c r="CZ44" s="628">
        <v>22.9</v>
      </c>
      <c r="DA44" s="629"/>
      <c r="DB44" s="629"/>
      <c r="DC44" s="635"/>
      <c r="DD44" s="632">
        <v>358378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854553</v>
      </c>
      <c r="CS45" s="656"/>
      <c r="CT45" s="656"/>
      <c r="CU45" s="656"/>
      <c r="CV45" s="656"/>
      <c r="CW45" s="656"/>
      <c r="CX45" s="656"/>
      <c r="CY45" s="657"/>
      <c r="CZ45" s="628">
        <v>6.8</v>
      </c>
      <c r="DA45" s="653"/>
      <c r="DB45" s="653"/>
      <c r="DC45" s="658"/>
      <c r="DD45" s="632">
        <v>30837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1985412</v>
      </c>
      <c r="CS46" s="624"/>
      <c r="CT46" s="624"/>
      <c r="CU46" s="624"/>
      <c r="CV46" s="624"/>
      <c r="CW46" s="624"/>
      <c r="CX46" s="624"/>
      <c r="CY46" s="625"/>
      <c r="CZ46" s="628">
        <v>15.9</v>
      </c>
      <c r="DA46" s="629"/>
      <c r="DB46" s="629"/>
      <c r="DC46" s="635"/>
      <c r="DD46" s="632">
        <v>302453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111234</v>
      </c>
      <c r="CS47" s="656"/>
      <c r="CT47" s="656"/>
      <c r="CU47" s="656"/>
      <c r="CV47" s="656"/>
      <c r="CW47" s="656"/>
      <c r="CX47" s="656"/>
      <c r="CY47" s="657"/>
      <c r="CZ47" s="628">
        <v>0.9</v>
      </c>
      <c r="DA47" s="653"/>
      <c r="DB47" s="653"/>
      <c r="DC47" s="658"/>
      <c r="DD47" s="632">
        <v>24546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12507317</v>
      </c>
      <c r="CS49" s="682"/>
      <c r="CT49" s="682"/>
      <c r="CU49" s="682"/>
      <c r="CV49" s="682"/>
      <c r="CW49" s="682"/>
      <c r="CX49" s="682"/>
      <c r="CY49" s="711"/>
      <c r="CZ49" s="703">
        <v>100</v>
      </c>
      <c r="DA49" s="712"/>
      <c r="DB49" s="712"/>
      <c r="DC49" s="713"/>
      <c r="DD49" s="714">
        <v>8646379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zYV9EMupLHZdB4REetr89GB0N3KPs64RavTg4oP38LYIlO6VcfXtFHFS2b4zskylpP1g/Ua1RMdmSFQeq4YjA==" saltValue="DB3eJqydojm9MbUFu7YyV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6" zoomScale="55" zoomScaleNormal="55" zoomScaleSheetLayoutView="70" workbookViewId="0">
      <selection activeCell="DV8" sqref="DV8:DZ8"/>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12794</v>
      </c>
      <c r="R7" s="753"/>
      <c r="S7" s="753"/>
      <c r="T7" s="753"/>
      <c r="U7" s="753"/>
      <c r="V7" s="753">
        <v>12507</v>
      </c>
      <c r="W7" s="753"/>
      <c r="X7" s="753"/>
      <c r="Y7" s="753"/>
      <c r="Z7" s="753"/>
      <c r="AA7" s="753">
        <v>286</v>
      </c>
      <c r="AB7" s="753"/>
      <c r="AC7" s="753"/>
      <c r="AD7" s="753"/>
      <c r="AE7" s="754"/>
      <c r="AF7" s="755">
        <v>238</v>
      </c>
      <c r="AG7" s="756"/>
      <c r="AH7" s="756"/>
      <c r="AI7" s="756"/>
      <c r="AJ7" s="757"/>
      <c r="AK7" s="758">
        <v>1011</v>
      </c>
      <c r="AL7" s="759"/>
      <c r="AM7" s="759"/>
      <c r="AN7" s="759"/>
      <c r="AO7" s="759"/>
      <c r="AP7" s="759">
        <v>17144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-2</v>
      </c>
      <c r="CI7" s="744"/>
      <c r="CJ7" s="744"/>
      <c r="CK7" s="744"/>
      <c r="CL7" s="745"/>
      <c r="CM7" s="743">
        <v>25</v>
      </c>
      <c r="CN7" s="744"/>
      <c r="CO7" s="744"/>
      <c r="CP7" s="744"/>
      <c r="CQ7" s="745"/>
      <c r="CR7" s="743">
        <v>56</v>
      </c>
      <c r="CS7" s="744"/>
      <c r="CT7" s="744"/>
      <c r="CU7" s="744"/>
      <c r="CV7" s="745"/>
      <c r="CW7" s="743" t="s">
        <v>552</v>
      </c>
      <c r="CX7" s="744"/>
      <c r="CY7" s="744"/>
      <c r="CZ7" s="744"/>
      <c r="DA7" s="745"/>
      <c r="DB7" s="743" t="s">
        <v>552</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554</v>
      </c>
      <c r="BT8" s="774"/>
      <c r="BU8" s="774"/>
      <c r="BV8" s="774"/>
      <c r="BW8" s="774"/>
      <c r="BX8" s="774"/>
      <c r="BY8" s="774"/>
      <c r="BZ8" s="774"/>
      <c r="CA8" s="774"/>
      <c r="CB8" s="774"/>
      <c r="CC8" s="774"/>
      <c r="CD8" s="774"/>
      <c r="CE8" s="774"/>
      <c r="CF8" s="774"/>
      <c r="CG8" s="775"/>
      <c r="CH8" s="776">
        <v>1</v>
      </c>
      <c r="CI8" s="777"/>
      <c r="CJ8" s="777"/>
      <c r="CK8" s="777"/>
      <c r="CL8" s="778"/>
      <c r="CM8" s="776">
        <v>36</v>
      </c>
      <c r="CN8" s="777"/>
      <c r="CO8" s="777"/>
      <c r="CP8" s="777"/>
      <c r="CQ8" s="778"/>
      <c r="CR8" s="776">
        <v>50</v>
      </c>
      <c r="CS8" s="777"/>
      <c r="CT8" s="777"/>
      <c r="CU8" s="777"/>
      <c r="CV8" s="778"/>
      <c r="CW8" s="776" t="s">
        <v>552</v>
      </c>
      <c r="CX8" s="777"/>
      <c r="CY8" s="777"/>
      <c r="CZ8" s="777"/>
      <c r="DA8" s="778"/>
      <c r="DB8" s="776" t="s">
        <v>552</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238</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886</v>
      </c>
      <c r="R28" s="823"/>
      <c r="S28" s="823"/>
      <c r="T28" s="823"/>
      <c r="U28" s="823"/>
      <c r="V28" s="823">
        <v>875</v>
      </c>
      <c r="W28" s="823"/>
      <c r="X28" s="823"/>
      <c r="Y28" s="823"/>
      <c r="Z28" s="823"/>
      <c r="AA28" s="823">
        <v>11</v>
      </c>
      <c r="AB28" s="823"/>
      <c r="AC28" s="823"/>
      <c r="AD28" s="823"/>
      <c r="AE28" s="824"/>
      <c r="AF28" s="825">
        <v>11</v>
      </c>
      <c r="AG28" s="823"/>
      <c r="AH28" s="823"/>
      <c r="AI28" s="823"/>
      <c r="AJ28" s="826"/>
      <c r="AK28" s="827"/>
      <c r="AL28" s="828"/>
      <c r="AM28" s="828"/>
      <c r="AN28" s="828"/>
      <c r="AO28" s="828"/>
      <c r="AP28" s="828"/>
      <c r="AQ28" s="828"/>
      <c r="AR28" s="828"/>
      <c r="AS28" s="828"/>
      <c r="AT28" s="828"/>
      <c r="AU28" s="828"/>
      <c r="AV28" s="828"/>
      <c r="AW28" s="828"/>
      <c r="AX28" s="828"/>
      <c r="AY28" s="828"/>
      <c r="AZ28" s="829" t="s">
        <v>552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218</v>
      </c>
      <c r="R29" s="784"/>
      <c r="S29" s="784"/>
      <c r="T29" s="784"/>
      <c r="U29" s="784"/>
      <c r="V29" s="784">
        <v>215</v>
      </c>
      <c r="W29" s="784"/>
      <c r="X29" s="784"/>
      <c r="Y29" s="784"/>
      <c r="Z29" s="784"/>
      <c r="AA29" s="784">
        <v>3</v>
      </c>
      <c r="AB29" s="784"/>
      <c r="AC29" s="784"/>
      <c r="AD29" s="784"/>
      <c r="AE29" s="785"/>
      <c r="AF29" s="786">
        <v>4</v>
      </c>
      <c r="AG29" s="787"/>
      <c r="AH29" s="787"/>
      <c r="AI29" s="787"/>
      <c r="AJ29" s="788"/>
      <c r="AK29" s="834"/>
      <c r="AL29" s="830"/>
      <c r="AM29" s="830"/>
      <c r="AN29" s="830"/>
      <c r="AO29" s="830"/>
      <c r="AP29" s="830"/>
      <c r="AQ29" s="830"/>
      <c r="AR29" s="830"/>
      <c r="AS29" s="830"/>
      <c r="AT29" s="830"/>
      <c r="AU29" s="830"/>
      <c r="AV29" s="830"/>
      <c r="AW29" s="830"/>
      <c r="AX29" s="830"/>
      <c r="AY29" s="830"/>
      <c r="AZ29" s="831" t="s">
        <v>552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171</v>
      </c>
      <c r="R30" s="784"/>
      <c r="S30" s="784"/>
      <c r="T30" s="784"/>
      <c r="U30" s="784"/>
      <c r="V30" s="784">
        <v>149</v>
      </c>
      <c r="W30" s="784"/>
      <c r="X30" s="784"/>
      <c r="Y30" s="784"/>
      <c r="Z30" s="784"/>
      <c r="AA30" s="784">
        <v>22</v>
      </c>
      <c r="AB30" s="784"/>
      <c r="AC30" s="784"/>
      <c r="AD30" s="784"/>
      <c r="AE30" s="785"/>
      <c r="AF30" s="786">
        <v>219</v>
      </c>
      <c r="AG30" s="787"/>
      <c r="AH30" s="787"/>
      <c r="AI30" s="787"/>
      <c r="AJ30" s="788"/>
      <c r="AK30" s="834">
        <v>16</v>
      </c>
      <c r="AL30" s="830"/>
      <c r="AM30" s="830"/>
      <c r="AN30" s="830"/>
      <c r="AO30" s="830"/>
      <c r="AP30" s="830">
        <v>1667</v>
      </c>
      <c r="AQ30" s="830"/>
      <c r="AR30" s="830"/>
      <c r="AS30" s="830"/>
      <c r="AT30" s="830"/>
      <c r="AU30" s="830">
        <v>11</v>
      </c>
      <c r="AV30" s="830"/>
      <c r="AW30" s="830"/>
      <c r="AX30" s="830"/>
      <c r="AY30" s="830"/>
      <c r="AZ30" s="831" t="s">
        <v>552</v>
      </c>
      <c r="BA30" s="831"/>
      <c r="BB30" s="831"/>
      <c r="BC30" s="831"/>
      <c r="BD30" s="831"/>
      <c r="BE30" s="832" t="s">
        <v>391</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409</v>
      </c>
      <c r="R31" s="784"/>
      <c r="S31" s="784"/>
      <c r="T31" s="784"/>
      <c r="U31" s="784"/>
      <c r="V31" s="784">
        <v>394</v>
      </c>
      <c r="W31" s="784"/>
      <c r="X31" s="784"/>
      <c r="Y31" s="784"/>
      <c r="Z31" s="784"/>
      <c r="AA31" s="784">
        <v>15</v>
      </c>
      <c r="AB31" s="784"/>
      <c r="AC31" s="784"/>
      <c r="AD31" s="784"/>
      <c r="AE31" s="785"/>
      <c r="AF31" s="786">
        <v>47</v>
      </c>
      <c r="AG31" s="787"/>
      <c r="AH31" s="787"/>
      <c r="AI31" s="787"/>
      <c r="AJ31" s="788"/>
      <c r="AK31" s="834">
        <v>161</v>
      </c>
      <c r="AL31" s="830"/>
      <c r="AM31" s="830"/>
      <c r="AN31" s="830"/>
      <c r="AO31" s="830"/>
      <c r="AP31" s="830">
        <v>2148</v>
      </c>
      <c r="AQ31" s="830"/>
      <c r="AR31" s="830"/>
      <c r="AS31" s="830"/>
      <c r="AT31" s="830"/>
      <c r="AU31" s="830">
        <v>102</v>
      </c>
      <c r="AV31" s="830"/>
      <c r="AW31" s="830"/>
      <c r="AX31" s="830"/>
      <c r="AY31" s="830"/>
      <c r="AZ31" s="831" t="s">
        <v>552</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723</v>
      </c>
      <c r="R32" s="784"/>
      <c r="S32" s="784"/>
      <c r="T32" s="784"/>
      <c r="U32" s="784"/>
      <c r="V32" s="784">
        <v>701</v>
      </c>
      <c r="W32" s="784"/>
      <c r="X32" s="784"/>
      <c r="Y32" s="784"/>
      <c r="Z32" s="784"/>
      <c r="AA32" s="784">
        <v>22</v>
      </c>
      <c r="AB32" s="784"/>
      <c r="AC32" s="784"/>
      <c r="AD32" s="784"/>
      <c r="AE32" s="785"/>
      <c r="AF32" s="786">
        <v>38</v>
      </c>
      <c r="AG32" s="787"/>
      <c r="AH32" s="787"/>
      <c r="AI32" s="787"/>
      <c r="AJ32" s="788"/>
      <c r="AK32" s="834">
        <v>153</v>
      </c>
      <c r="AL32" s="830"/>
      <c r="AM32" s="830"/>
      <c r="AN32" s="830"/>
      <c r="AO32" s="830"/>
      <c r="AP32" s="830">
        <v>3701</v>
      </c>
      <c r="AQ32" s="830"/>
      <c r="AR32" s="830"/>
      <c r="AS32" s="830"/>
      <c r="AT32" s="830"/>
      <c r="AU32" s="830">
        <v>381</v>
      </c>
      <c r="AV32" s="830"/>
      <c r="AW32" s="830"/>
      <c r="AX32" s="830"/>
      <c r="AY32" s="830"/>
      <c r="AZ32" s="831" t="s">
        <v>552</v>
      </c>
      <c r="BA32" s="831"/>
      <c r="BB32" s="831"/>
      <c r="BC32" s="831"/>
      <c r="BD32" s="831"/>
      <c r="BE32" s="832" t="s">
        <v>391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547</v>
      </c>
      <c r="C33" s="781"/>
      <c r="D33" s="781"/>
      <c r="E33" s="781"/>
      <c r="F33" s="781"/>
      <c r="G33" s="781"/>
      <c r="H33" s="781"/>
      <c r="I33" s="781"/>
      <c r="J33" s="781"/>
      <c r="K33" s="781"/>
      <c r="L33" s="781"/>
      <c r="M33" s="781"/>
      <c r="N33" s="781"/>
      <c r="O33" s="781"/>
      <c r="P33" s="782"/>
      <c r="Q33" s="783">
        <v>389</v>
      </c>
      <c r="R33" s="784"/>
      <c r="S33" s="784"/>
      <c r="T33" s="784"/>
      <c r="U33" s="784"/>
      <c r="V33" s="784">
        <v>382</v>
      </c>
      <c r="W33" s="784"/>
      <c r="X33" s="784"/>
      <c r="Y33" s="784"/>
      <c r="Z33" s="784"/>
      <c r="AA33" s="784">
        <v>7</v>
      </c>
      <c r="AB33" s="784"/>
      <c r="AC33" s="784"/>
      <c r="AD33" s="784"/>
      <c r="AE33" s="785"/>
      <c r="AF33" s="786" t="s">
        <v>552</v>
      </c>
      <c r="AG33" s="787"/>
      <c r="AH33" s="787"/>
      <c r="AI33" s="787"/>
      <c r="AJ33" s="788"/>
      <c r="AK33" s="834">
        <v>47</v>
      </c>
      <c r="AL33" s="830"/>
      <c r="AM33" s="830"/>
      <c r="AN33" s="830"/>
      <c r="AO33" s="830"/>
      <c r="AP33" s="830">
        <v>2025</v>
      </c>
      <c r="AQ33" s="830"/>
      <c r="AR33" s="830"/>
      <c r="AS33" s="830"/>
      <c r="AT33" s="830"/>
      <c r="AU33" s="830" t="s">
        <v>552</v>
      </c>
      <c r="AV33" s="830"/>
      <c r="AW33" s="830"/>
      <c r="AX33" s="830"/>
      <c r="AY33" s="830"/>
      <c r="AZ33" s="831" t="s">
        <v>552</v>
      </c>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548</v>
      </c>
      <c r="C34" s="781"/>
      <c r="D34" s="781"/>
      <c r="E34" s="781"/>
      <c r="F34" s="781"/>
      <c r="G34" s="781"/>
      <c r="H34" s="781"/>
      <c r="I34" s="781"/>
      <c r="J34" s="781"/>
      <c r="K34" s="781"/>
      <c r="L34" s="781"/>
      <c r="M34" s="781"/>
      <c r="N34" s="781"/>
      <c r="O34" s="781"/>
      <c r="P34" s="782"/>
      <c r="Q34" s="783">
        <v>185</v>
      </c>
      <c r="R34" s="784"/>
      <c r="S34" s="784"/>
      <c r="T34" s="784"/>
      <c r="U34" s="784"/>
      <c r="V34" s="784">
        <v>179</v>
      </c>
      <c r="W34" s="784"/>
      <c r="X34" s="784"/>
      <c r="Y34" s="784"/>
      <c r="Z34" s="784"/>
      <c r="AA34" s="784">
        <v>6</v>
      </c>
      <c r="AB34" s="784"/>
      <c r="AC34" s="784"/>
      <c r="AD34" s="784"/>
      <c r="AE34" s="785"/>
      <c r="AF34" s="786" t="s">
        <v>552</v>
      </c>
      <c r="AG34" s="787"/>
      <c r="AH34" s="787"/>
      <c r="AI34" s="787"/>
      <c r="AJ34" s="788"/>
      <c r="AK34" s="834">
        <v>53</v>
      </c>
      <c r="AL34" s="830"/>
      <c r="AM34" s="830"/>
      <c r="AN34" s="830"/>
      <c r="AO34" s="830"/>
      <c r="AP34" s="830">
        <v>1352</v>
      </c>
      <c r="AQ34" s="830"/>
      <c r="AR34" s="830"/>
      <c r="AS34" s="830"/>
      <c r="AT34" s="830"/>
      <c r="AU34" s="830" t="s">
        <v>552</v>
      </c>
      <c r="AV34" s="830"/>
      <c r="AW34" s="830"/>
      <c r="AX34" s="830"/>
      <c r="AY34" s="830"/>
      <c r="AZ34" s="831" t="s">
        <v>552</v>
      </c>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549</v>
      </c>
      <c r="C35" s="781"/>
      <c r="D35" s="781"/>
      <c r="E35" s="781"/>
      <c r="F35" s="781"/>
      <c r="G35" s="781"/>
      <c r="H35" s="781"/>
      <c r="I35" s="781"/>
      <c r="J35" s="781"/>
      <c r="K35" s="781"/>
      <c r="L35" s="781"/>
      <c r="M35" s="781"/>
      <c r="N35" s="781"/>
      <c r="O35" s="781"/>
      <c r="P35" s="782"/>
      <c r="Q35" s="783">
        <v>128</v>
      </c>
      <c r="R35" s="784"/>
      <c r="S35" s="784"/>
      <c r="T35" s="784"/>
      <c r="U35" s="784"/>
      <c r="V35" s="784">
        <v>122</v>
      </c>
      <c r="W35" s="784"/>
      <c r="X35" s="784"/>
      <c r="Y35" s="784"/>
      <c r="Z35" s="784"/>
      <c r="AA35" s="784">
        <v>6</v>
      </c>
      <c r="AB35" s="784"/>
      <c r="AC35" s="784"/>
      <c r="AD35" s="784"/>
      <c r="AE35" s="785"/>
      <c r="AF35" s="786" t="s">
        <v>552</v>
      </c>
      <c r="AG35" s="787"/>
      <c r="AH35" s="787"/>
      <c r="AI35" s="787"/>
      <c r="AJ35" s="788"/>
      <c r="AK35" s="834">
        <v>42</v>
      </c>
      <c r="AL35" s="830"/>
      <c r="AM35" s="830"/>
      <c r="AN35" s="830"/>
      <c r="AO35" s="830"/>
      <c r="AP35" s="830">
        <v>298</v>
      </c>
      <c r="AQ35" s="830"/>
      <c r="AR35" s="830"/>
      <c r="AS35" s="830"/>
      <c r="AT35" s="830"/>
      <c r="AU35" s="830" t="s">
        <v>552</v>
      </c>
      <c r="AV35" s="830"/>
      <c r="AW35" s="830"/>
      <c r="AX35" s="830"/>
      <c r="AY35" s="830"/>
      <c r="AZ35" s="831" t="s">
        <v>552</v>
      </c>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t="s">
        <v>550</v>
      </c>
      <c r="C36" s="781"/>
      <c r="D36" s="781"/>
      <c r="E36" s="781"/>
      <c r="F36" s="781"/>
      <c r="G36" s="781"/>
      <c r="H36" s="781"/>
      <c r="I36" s="781"/>
      <c r="J36" s="781"/>
      <c r="K36" s="781"/>
      <c r="L36" s="781"/>
      <c r="M36" s="781"/>
      <c r="N36" s="781"/>
      <c r="O36" s="781"/>
      <c r="P36" s="782"/>
      <c r="Q36" s="783">
        <v>9</v>
      </c>
      <c r="R36" s="784"/>
      <c r="S36" s="784"/>
      <c r="T36" s="784"/>
      <c r="U36" s="784"/>
      <c r="V36" s="784">
        <v>7</v>
      </c>
      <c r="W36" s="784"/>
      <c r="X36" s="784"/>
      <c r="Y36" s="784"/>
      <c r="Z36" s="784"/>
      <c r="AA36" s="784">
        <v>2</v>
      </c>
      <c r="AB36" s="784"/>
      <c r="AC36" s="784"/>
      <c r="AD36" s="784"/>
      <c r="AE36" s="785"/>
      <c r="AF36" s="786" t="s">
        <v>552</v>
      </c>
      <c r="AG36" s="787"/>
      <c r="AH36" s="787"/>
      <c r="AI36" s="787"/>
      <c r="AJ36" s="788"/>
      <c r="AK36" s="834">
        <v>5</v>
      </c>
      <c r="AL36" s="830"/>
      <c r="AM36" s="830"/>
      <c r="AN36" s="830"/>
      <c r="AO36" s="830"/>
      <c r="AP36" s="830">
        <v>5</v>
      </c>
      <c r="AQ36" s="830"/>
      <c r="AR36" s="830"/>
      <c r="AS36" s="830"/>
      <c r="AT36" s="830"/>
      <c r="AU36" s="830" t="s">
        <v>552</v>
      </c>
      <c r="AV36" s="830"/>
      <c r="AW36" s="830"/>
      <c r="AX36" s="830"/>
      <c r="AY36" s="830"/>
      <c r="AZ36" s="831" t="s">
        <v>552</v>
      </c>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t="s">
        <v>551</v>
      </c>
      <c r="C37" s="781"/>
      <c r="D37" s="781"/>
      <c r="E37" s="781"/>
      <c r="F37" s="781"/>
      <c r="G37" s="781"/>
      <c r="H37" s="781"/>
      <c r="I37" s="781"/>
      <c r="J37" s="781"/>
      <c r="K37" s="781"/>
      <c r="L37" s="781"/>
      <c r="M37" s="781"/>
      <c r="N37" s="781"/>
      <c r="O37" s="781"/>
      <c r="P37" s="782"/>
      <c r="Q37" s="783">
        <v>12</v>
      </c>
      <c r="R37" s="784"/>
      <c r="S37" s="784"/>
      <c r="T37" s="784"/>
      <c r="U37" s="784"/>
      <c r="V37" s="784">
        <v>11</v>
      </c>
      <c r="W37" s="784"/>
      <c r="X37" s="784"/>
      <c r="Y37" s="784"/>
      <c r="Z37" s="784"/>
      <c r="AA37" s="784">
        <v>1</v>
      </c>
      <c r="AB37" s="784"/>
      <c r="AC37" s="784"/>
      <c r="AD37" s="784"/>
      <c r="AE37" s="785"/>
      <c r="AF37" s="786" t="s">
        <v>552</v>
      </c>
      <c r="AG37" s="787"/>
      <c r="AH37" s="787"/>
      <c r="AI37" s="787"/>
      <c r="AJ37" s="788"/>
      <c r="AK37" s="834">
        <v>6</v>
      </c>
      <c r="AL37" s="830"/>
      <c r="AM37" s="830"/>
      <c r="AN37" s="830"/>
      <c r="AO37" s="830"/>
      <c r="AP37" s="830">
        <v>21</v>
      </c>
      <c r="AQ37" s="830"/>
      <c r="AR37" s="830"/>
      <c r="AS37" s="830"/>
      <c r="AT37" s="830"/>
      <c r="AU37" s="830" t="s">
        <v>552</v>
      </c>
      <c r="AV37" s="830"/>
      <c r="AW37" s="830"/>
      <c r="AX37" s="830"/>
      <c r="AY37" s="830"/>
      <c r="AZ37" s="831" t="s">
        <v>552</v>
      </c>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319</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555</v>
      </c>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v>268</v>
      </c>
      <c r="AG68" s="866"/>
      <c r="AH68" s="866"/>
      <c r="AI68" s="866"/>
      <c r="AJ68" s="866"/>
      <c r="AK68" s="866"/>
      <c r="AL68" s="866"/>
      <c r="AM68" s="866"/>
      <c r="AN68" s="866"/>
      <c r="AO68" s="866"/>
      <c r="AP68" s="866">
        <v>734</v>
      </c>
      <c r="AQ68" s="866"/>
      <c r="AR68" s="866"/>
      <c r="AS68" s="866"/>
      <c r="AT68" s="866"/>
      <c r="AU68" s="866">
        <v>302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556</v>
      </c>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v>93</v>
      </c>
      <c r="AG69" s="830"/>
      <c r="AH69" s="830"/>
      <c r="AI69" s="830"/>
      <c r="AJ69" s="830"/>
      <c r="AK69" s="830"/>
      <c r="AL69" s="830"/>
      <c r="AM69" s="830"/>
      <c r="AN69" s="830"/>
      <c r="AO69" s="830"/>
      <c r="AP69" s="830">
        <v>550</v>
      </c>
      <c r="AQ69" s="830"/>
      <c r="AR69" s="830"/>
      <c r="AS69" s="830"/>
      <c r="AT69" s="830"/>
      <c r="AU69" s="830">
        <v>219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557</v>
      </c>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v>22</v>
      </c>
      <c r="AG70" s="830"/>
      <c r="AH70" s="830"/>
      <c r="AI70" s="830"/>
      <c r="AJ70" s="830"/>
      <c r="AK70" s="830"/>
      <c r="AL70" s="830"/>
      <c r="AM70" s="830"/>
      <c r="AN70" s="830"/>
      <c r="AO70" s="830"/>
      <c r="AP70" s="830">
        <v>184</v>
      </c>
      <c r="AQ70" s="830"/>
      <c r="AR70" s="830"/>
      <c r="AS70" s="830"/>
      <c r="AT70" s="830"/>
      <c r="AU70" s="830">
        <v>83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558</v>
      </c>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v>153</v>
      </c>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559</v>
      </c>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v>62</v>
      </c>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560</v>
      </c>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v>12642</v>
      </c>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556</v>
      </c>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v>114</v>
      </c>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561</v>
      </c>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v>12528</v>
      </c>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562</v>
      </c>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v>2287</v>
      </c>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556</v>
      </c>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v>2284</v>
      </c>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563</v>
      </c>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v>3</v>
      </c>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564</v>
      </c>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v>7</v>
      </c>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t="s">
        <v>565</v>
      </c>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v>138</v>
      </c>
      <c r="AG80" s="830"/>
      <c r="AH80" s="830"/>
      <c r="AI80" s="830"/>
      <c r="AJ80" s="830"/>
      <c r="AK80" s="830"/>
      <c r="AL80" s="830"/>
      <c r="AM80" s="830"/>
      <c r="AN80" s="830"/>
      <c r="AO80" s="830"/>
      <c r="AP80" s="830">
        <v>10</v>
      </c>
      <c r="AQ80" s="830"/>
      <c r="AR80" s="830"/>
      <c r="AS80" s="830"/>
      <c r="AT80" s="830"/>
      <c r="AU80" s="830">
        <v>1</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t="s">
        <v>566</v>
      </c>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v>5</v>
      </c>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1652365</v>
      </c>
      <c r="AB110" s="900"/>
      <c r="AC110" s="900"/>
      <c r="AD110" s="900"/>
      <c r="AE110" s="901"/>
      <c r="AF110" s="902">
        <v>1841329</v>
      </c>
      <c r="AG110" s="900"/>
      <c r="AH110" s="900"/>
      <c r="AI110" s="900"/>
      <c r="AJ110" s="901"/>
      <c r="AK110" s="902">
        <v>2043015</v>
      </c>
      <c r="AL110" s="900"/>
      <c r="AM110" s="900"/>
      <c r="AN110" s="900"/>
      <c r="AO110" s="901"/>
      <c r="AP110" s="903">
        <v>39.1</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17811738</v>
      </c>
      <c r="BR110" s="931"/>
      <c r="BS110" s="931"/>
      <c r="BT110" s="931"/>
      <c r="BU110" s="931"/>
      <c r="BV110" s="931">
        <v>17397287</v>
      </c>
      <c r="BW110" s="931"/>
      <c r="BX110" s="931"/>
      <c r="BY110" s="931"/>
      <c r="BZ110" s="931"/>
      <c r="CA110" s="931">
        <v>17143851</v>
      </c>
      <c r="CB110" s="931"/>
      <c r="CC110" s="931"/>
      <c r="CD110" s="931"/>
      <c r="CE110" s="931"/>
      <c r="CF110" s="944">
        <v>328.3</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3992020</v>
      </c>
      <c r="BR112" s="926"/>
      <c r="BS112" s="926"/>
      <c r="BT112" s="926"/>
      <c r="BU112" s="926"/>
      <c r="BV112" s="926">
        <v>3938133</v>
      </c>
      <c r="BW112" s="926"/>
      <c r="BX112" s="926"/>
      <c r="BY112" s="926"/>
      <c r="BZ112" s="926"/>
      <c r="CA112" s="926">
        <v>3568262</v>
      </c>
      <c r="CB112" s="926"/>
      <c r="CC112" s="926"/>
      <c r="CD112" s="926"/>
      <c r="CE112" s="926"/>
      <c r="CF112" s="920">
        <v>68.3</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351021</v>
      </c>
      <c r="AB113" s="938"/>
      <c r="AC113" s="938"/>
      <c r="AD113" s="938"/>
      <c r="AE113" s="939"/>
      <c r="AF113" s="940">
        <v>385733</v>
      </c>
      <c r="AG113" s="938"/>
      <c r="AH113" s="938"/>
      <c r="AI113" s="938"/>
      <c r="AJ113" s="939"/>
      <c r="AK113" s="940">
        <v>493830</v>
      </c>
      <c r="AL113" s="938"/>
      <c r="AM113" s="938"/>
      <c r="AN113" s="938"/>
      <c r="AO113" s="939"/>
      <c r="AP113" s="941">
        <v>9.5</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355784</v>
      </c>
      <c r="BR113" s="926"/>
      <c r="BS113" s="926"/>
      <c r="BT113" s="926"/>
      <c r="BU113" s="926"/>
      <c r="BV113" s="926">
        <v>347228</v>
      </c>
      <c r="BW113" s="926"/>
      <c r="BX113" s="926"/>
      <c r="BY113" s="926"/>
      <c r="BZ113" s="926"/>
      <c r="CA113" s="926">
        <v>302617</v>
      </c>
      <c r="CB113" s="926"/>
      <c r="CC113" s="926"/>
      <c r="CD113" s="926"/>
      <c r="CE113" s="926"/>
      <c r="CF113" s="920">
        <v>5.8</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39175</v>
      </c>
      <c r="AB114" s="959"/>
      <c r="AC114" s="959"/>
      <c r="AD114" s="959"/>
      <c r="AE114" s="960"/>
      <c r="AF114" s="961">
        <v>40490</v>
      </c>
      <c r="AG114" s="959"/>
      <c r="AH114" s="959"/>
      <c r="AI114" s="959"/>
      <c r="AJ114" s="960"/>
      <c r="AK114" s="961">
        <v>17745</v>
      </c>
      <c r="AL114" s="959"/>
      <c r="AM114" s="959"/>
      <c r="AN114" s="959"/>
      <c r="AO114" s="960"/>
      <c r="AP114" s="962">
        <v>0.3</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1814049</v>
      </c>
      <c r="BR114" s="926"/>
      <c r="BS114" s="926"/>
      <c r="BT114" s="926"/>
      <c r="BU114" s="926"/>
      <c r="BV114" s="926">
        <v>1792103</v>
      </c>
      <c r="BW114" s="926"/>
      <c r="BX114" s="926"/>
      <c r="BY114" s="926"/>
      <c r="BZ114" s="926"/>
      <c r="CA114" s="926">
        <v>1877122</v>
      </c>
      <c r="CB114" s="926"/>
      <c r="CC114" s="926"/>
      <c r="CD114" s="926"/>
      <c r="CE114" s="926"/>
      <c r="CF114" s="920">
        <v>35.9</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2042561</v>
      </c>
      <c r="AB117" s="979"/>
      <c r="AC117" s="979"/>
      <c r="AD117" s="979"/>
      <c r="AE117" s="980"/>
      <c r="AF117" s="981">
        <v>2267552</v>
      </c>
      <c r="AG117" s="979"/>
      <c r="AH117" s="979"/>
      <c r="AI117" s="979"/>
      <c r="AJ117" s="980"/>
      <c r="AK117" s="981">
        <v>2554590</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23973591</v>
      </c>
      <c r="BR119" s="1000"/>
      <c r="BS119" s="1000"/>
      <c r="BT119" s="1000"/>
      <c r="BU119" s="1000"/>
      <c r="BV119" s="1000">
        <v>23474751</v>
      </c>
      <c r="BW119" s="1000"/>
      <c r="BX119" s="1000"/>
      <c r="BY119" s="1000"/>
      <c r="BZ119" s="1000"/>
      <c r="CA119" s="1000">
        <v>22891852</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6664592</v>
      </c>
      <c r="BR120" s="931"/>
      <c r="BS120" s="931"/>
      <c r="BT120" s="931"/>
      <c r="BU120" s="931"/>
      <c r="BV120" s="931">
        <v>6562317</v>
      </c>
      <c r="BW120" s="931"/>
      <c r="BX120" s="931"/>
      <c r="BY120" s="931"/>
      <c r="BZ120" s="931"/>
      <c r="CA120" s="931">
        <v>6206242</v>
      </c>
      <c r="CB120" s="931"/>
      <c r="CC120" s="931"/>
      <c r="CD120" s="931"/>
      <c r="CE120" s="931"/>
      <c r="CF120" s="944">
        <v>118.9</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2798857</v>
      </c>
      <c r="DR120" s="931"/>
      <c r="DS120" s="931"/>
      <c r="DT120" s="931"/>
      <c r="DU120" s="931"/>
      <c r="DV120" s="932">
        <v>53.6</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57635</v>
      </c>
      <c r="BR121" s="926"/>
      <c r="BS121" s="926"/>
      <c r="BT121" s="926"/>
      <c r="BU121" s="926"/>
      <c r="BV121" s="926">
        <v>594133</v>
      </c>
      <c r="BW121" s="926"/>
      <c r="BX121" s="926"/>
      <c r="BY121" s="926"/>
      <c r="BZ121" s="926"/>
      <c r="CA121" s="926">
        <v>661483</v>
      </c>
      <c r="CB121" s="926"/>
      <c r="CC121" s="926"/>
      <c r="CD121" s="926"/>
      <c r="CE121" s="926"/>
      <c r="CF121" s="920">
        <v>12.7</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730452</v>
      </c>
      <c r="DR121" s="926"/>
      <c r="DS121" s="926"/>
      <c r="DT121" s="926"/>
      <c r="DU121" s="926"/>
      <c r="DV121" s="927">
        <v>14</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17446388</v>
      </c>
      <c r="BR122" s="1000"/>
      <c r="BS122" s="1000"/>
      <c r="BT122" s="1000"/>
      <c r="BU122" s="1000"/>
      <c r="BV122" s="1000">
        <v>16758127</v>
      </c>
      <c r="BW122" s="1000"/>
      <c r="BX122" s="1000"/>
      <c r="BY122" s="1000"/>
      <c r="BZ122" s="1000"/>
      <c r="CA122" s="1000">
        <v>16292722</v>
      </c>
      <c r="CB122" s="1000"/>
      <c r="CC122" s="1000"/>
      <c r="CD122" s="1000"/>
      <c r="CE122" s="1000"/>
      <c r="CF122" s="1017">
        <v>312</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58339</v>
      </c>
      <c r="DR122" s="926"/>
      <c r="DS122" s="926"/>
      <c r="DT122" s="926"/>
      <c r="DU122" s="926"/>
      <c r="DV122" s="927">
        <v>1.1000000000000001</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24168615</v>
      </c>
      <c r="BR123" s="1064"/>
      <c r="BS123" s="1064"/>
      <c r="BT123" s="1064"/>
      <c r="BU123" s="1064"/>
      <c r="BV123" s="1064">
        <v>23914577</v>
      </c>
      <c r="BW123" s="1064"/>
      <c r="BX123" s="1064"/>
      <c r="BY123" s="1064"/>
      <c r="BZ123" s="1064"/>
      <c r="CA123" s="1064">
        <v>23160447</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3992020</v>
      </c>
      <c r="DH124" s="986"/>
      <c r="DI124" s="986"/>
      <c r="DJ124" s="986"/>
      <c r="DK124" s="987"/>
      <c r="DL124" s="985">
        <v>3938133</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19310</v>
      </c>
      <c r="AB128" s="1046"/>
      <c r="AC128" s="1046"/>
      <c r="AD128" s="1046"/>
      <c r="AE128" s="1047"/>
      <c r="AF128" s="1048">
        <v>27484</v>
      </c>
      <c r="AG128" s="1046"/>
      <c r="AH128" s="1046"/>
      <c r="AI128" s="1046"/>
      <c r="AJ128" s="1047"/>
      <c r="AK128" s="1048">
        <v>41990</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14.04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6646034</v>
      </c>
      <c r="AB129" s="959"/>
      <c r="AC129" s="959"/>
      <c r="AD129" s="959"/>
      <c r="AE129" s="960"/>
      <c r="AF129" s="961">
        <v>6733896</v>
      </c>
      <c r="AG129" s="959"/>
      <c r="AH129" s="959"/>
      <c r="AI129" s="959"/>
      <c r="AJ129" s="960"/>
      <c r="AK129" s="961">
        <v>7022160</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19.04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1595587</v>
      </c>
      <c r="AB130" s="959"/>
      <c r="AC130" s="959"/>
      <c r="AD130" s="959"/>
      <c r="AE130" s="960"/>
      <c r="AF130" s="961">
        <v>1682521</v>
      </c>
      <c r="AG130" s="959"/>
      <c r="AH130" s="959"/>
      <c r="AI130" s="959"/>
      <c r="AJ130" s="960"/>
      <c r="AK130" s="961">
        <v>1800435</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11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5050447</v>
      </c>
      <c r="AB131" s="986"/>
      <c r="AC131" s="986"/>
      <c r="AD131" s="986"/>
      <c r="AE131" s="987"/>
      <c r="AF131" s="985">
        <v>5051375</v>
      </c>
      <c r="AG131" s="986"/>
      <c r="AH131" s="986"/>
      <c r="AI131" s="986"/>
      <c r="AJ131" s="987"/>
      <c r="AK131" s="985">
        <v>5221725</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8.4678445290000006</v>
      </c>
      <c r="AB132" s="1097"/>
      <c r="AC132" s="1097"/>
      <c r="AD132" s="1097"/>
      <c r="AE132" s="1098"/>
      <c r="AF132" s="1099">
        <v>11.03752939</v>
      </c>
      <c r="AG132" s="1097"/>
      <c r="AH132" s="1097"/>
      <c r="AI132" s="1097"/>
      <c r="AJ132" s="1098"/>
      <c r="AK132" s="1099">
        <v>13.638500690000001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7.6</v>
      </c>
      <c r="AB133" s="1080"/>
      <c r="AC133" s="1080"/>
      <c r="AD133" s="1080"/>
      <c r="AE133" s="1081"/>
      <c r="AF133" s="1079">
        <v>9.3000000000000007</v>
      </c>
      <c r="AG133" s="1080"/>
      <c r="AH133" s="1080"/>
      <c r="AI133" s="1080"/>
      <c r="AJ133" s="1081"/>
      <c r="AK133" s="1079">
        <v>11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pXAllj7q4A5z7pVS3JERgrhNoFND/ep/AmbMKmi00BIyorzHbIaDpHjJiOJox+/khVoZr1JkHjb45zxX9aB2A==" saltValue="Vpsrr58vkjVlVeFZY+/3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election activeCell="DA72" sqref="DA72"/>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ZW8+ALf5QdT8ydb2k44lDc0xyDP1Gx5BpSY38MNIlSDXlTEZ587npfweNpf5c9cIABpVhf9YxXKIj41tuEPWmA==" saltValue="QozkRO+Wnxp+2oIzX2fu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2" zoomScale="55" zoomScaleNormal="5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YqSciIfHdN6xilv+QlWphlWmPxD9ot5xFgVJ0qoVrcgOrg27WLxvAGihNE3EBE+m8FHGKsssr3NyhxYHZ7F1w==" saltValue="hth4V6wqmdlAMec1RhIeS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1615771</v>
      </c>
      <c r="AP9" s="269">
        <v>164589</v>
      </c>
      <c r="AQ9" s="270">
        <v>120794</v>
      </c>
      <c r="AR9" s="271">
        <v>36.299999999999997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309486</v>
      </c>
      <c r="AP10" s="272">
        <v>31526</v>
      </c>
      <c r="AQ10" s="273">
        <v>16294</v>
      </c>
      <c r="AR10" s="274">
        <v>93.5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4257</v>
      </c>
      <c r="AP11" s="272">
        <v>434</v>
      </c>
      <c r="AQ11" s="273">
        <v>1928</v>
      </c>
      <c r="AR11" s="274">
        <v>-77.5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20</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18263</v>
      </c>
      <c r="AP13" s="272">
        <v>1860</v>
      </c>
      <c r="AQ13" s="273">
        <v>4630</v>
      </c>
      <c r="AR13" s="274">
        <v>-59.8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60133</v>
      </c>
      <c r="AP14" s="272">
        <v>6125</v>
      </c>
      <c r="AQ14" s="273">
        <v>2459</v>
      </c>
      <c r="AR14" s="274">
        <v>149.1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-87562</v>
      </c>
      <c r="AP15" s="272">
        <v>-8919</v>
      </c>
      <c r="AQ15" s="273">
        <v>-7108</v>
      </c>
      <c r="AR15" s="274">
        <v>25.5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1920348</v>
      </c>
      <c r="AP16" s="272">
        <v>195615</v>
      </c>
      <c r="AQ16" s="273">
        <v>139017</v>
      </c>
      <c r="AR16" s="274">
        <v>40.700000000000003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15.99</v>
      </c>
      <c r="AP21" s="286">
        <v>11.1</v>
      </c>
      <c r="AQ21" s="287">
        <v>4.8899999999999997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97.3</v>
      </c>
      <c r="AP22" s="291">
        <v>96.5</v>
      </c>
      <c r="AQ22" s="292">
        <v>0.8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2043015</v>
      </c>
      <c r="AP32" s="300">
        <v>208110</v>
      </c>
      <c r="AQ32" s="301">
        <v>62408</v>
      </c>
      <c r="AR32" s="302">
        <v>233.5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4</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493830</v>
      </c>
      <c r="AP35" s="300">
        <v>50304</v>
      </c>
      <c r="AQ35" s="301">
        <v>14219</v>
      </c>
      <c r="AR35" s="302">
        <v>253.8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17745</v>
      </c>
      <c r="AP36" s="300">
        <v>1808</v>
      </c>
      <c r="AQ36" s="301">
        <v>4004</v>
      </c>
      <c r="AR36" s="302">
        <v>-54.8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309</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4</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-41990</v>
      </c>
      <c r="AP39" s="300">
        <v>-4277</v>
      </c>
      <c r="AQ39" s="301">
        <v>-2554</v>
      </c>
      <c r="AR39" s="302">
        <v>67.5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-1800435</v>
      </c>
      <c r="AP40" s="300">
        <v>-183400</v>
      </c>
      <c r="AQ40" s="301">
        <v>-52280</v>
      </c>
      <c r="AR40" s="302">
        <v>250.8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712165</v>
      </c>
      <c r="AP41" s="300">
        <v>72544</v>
      </c>
      <c r="AQ41" s="301">
        <v>26115</v>
      </c>
      <c r="AR41" s="302">
        <v>177.8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3221714</v>
      </c>
      <c r="AN51" s="322">
        <v>303135</v>
      </c>
      <c r="AO51" s="323">
        <v>62.1</v>
      </c>
      <c r="AP51" s="324">
        <v>117234</v>
      </c>
      <c r="AQ51" s="325">
        <v>13.4</v>
      </c>
      <c r="AR51" s="326">
        <v>48.7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2731193</v>
      </c>
      <c r="AN52" s="330">
        <v>256981</v>
      </c>
      <c r="AO52" s="331">
        <v>64.5</v>
      </c>
      <c r="AP52" s="332">
        <v>59796</v>
      </c>
      <c r="AQ52" s="333">
        <v>16.600000000000001</v>
      </c>
      <c r="AR52" s="334">
        <v>47.9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1937937</v>
      </c>
      <c r="AN53" s="322">
        <v>185893</v>
      </c>
      <c r="AO53" s="323">
        <v>-38.700000000000003</v>
      </c>
      <c r="AP53" s="324">
        <v>97758</v>
      </c>
      <c r="AQ53" s="325">
        <v>-16.600000000000001</v>
      </c>
      <c r="AR53" s="326">
        <v>-22.1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1002500</v>
      </c>
      <c r="AN54" s="330">
        <v>96163</v>
      </c>
      <c r="AO54" s="331">
        <v>-62.6</v>
      </c>
      <c r="AP54" s="332">
        <v>45946</v>
      </c>
      <c r="AQ54" s="333">
        <v>-23.2</v>
      </c>
      <c r="AR54" s="334">
        <v>-39.4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1983771</v>
      </c>
      <c r="AN55" s="322">
        <v>194126</v>
      </c>
      <c r="AO55" s="323">
        <v>4.4000000000000004</v>
      </c>
      <c r="AP55" s="324">
        <v>91338</v>
      </c>
      <c r="AQ55" s="325">
        <v>-6.6</v>
      </c>
      <c r="AR55" s="326">
        <v>11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1106567</v>
      </c>
      <c r="AN56" s="330">
        <v>108285</v>
      </c>
      <c r="AO56" s="331">
        <v>12.6</v>
      </c>
      <c r="AP56" s="332">
        <v>43989</v>
      </c>
      <c r="AQ56" s="333">
        <v>-4.3</v>
      </c>
      <c r="AR56" s="334">
        <v>16.899999999999999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1936618</v>
      </c>
      <c r="AN57" s="322">
        <v>193063</v>
      </c>
      <c r="AO57" s="323">
        <v>-0.5</v>
      </c>
      <c r="AP57" s="324">
        <v>103975</v>
      </c>
      <c r="AQ57" s="325">
        <v>13.8</v>
      </c>
      <c r="AR57" s="326">
        <v>-14.3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1194145</v>
      </c>
      <c r="AN58" s="330">
        <v>119045</v>
      </c>
      <c r="AO58" s="331">
        <v>9.9</v>
      </c>
      <c r="AP58" s="332">
        <v>52698</v>
      </c>
      <c r="AQ58" s="333">
        <v>19.8</v>
      </c>
      <c r="AR58" s="334">
        <v>-9.9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2865053</v>
      </c>
      <c r="AN59" s="322">
        <v>291846</v>
      </c>
      <c r="AO59" s="323">
        <v>51.2</v>
      </c>
      <c r="AP59" s="324">
        <v>112678</v>
      </c>
      <c r="AQ59" s="325">
        <v>8.4</v>
      </c>
      <c r="AR59" s="326">
        <v>42.8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1985412</v>
      </c>
      <c r="AN60" s="330">
        <v>202242</v>
      </c>
      <c r="AO60" s="331">
        <v>69.900000000000006</v>
      </c>
      <c r="AP60" s="332">
        <v>55165</v>
      </c>
      <c r="AQ60" s="333">
        <v>4.7</v>
      </c>
      <c r="AR60" s="334">
        <v>65.2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2389019</v>
      </c>
      <c r="AN61" s="337">
        <v>233613</v>
      </c>
      <c r="AO61" s="338">
        <v>15.7</v>
      </c>
      <c r="AP61" s="339">
        <v>104597</v>
      </c>
      <c r="AQ61" s="340">
        <v>2.5</v>
      </c>
      <c r="AR61" s="326">
        <v>13.2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1603963</v>
      </c>
      <c r="AN62" s="330">
        <v>156543</v>
      </c>
      <c r="AO62" s="331">
        <v>18.899999999999999</v>
      </c>
      <c r="AP62" s="332">
        <v>51519</v>
      </c>
      <c r="AQ62" s="333">
        <v>2.7</v>
      </c>
      <c r="AR62" s="334">
        <v>16.2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66Yp7V/c/0xP/E6J6+qMNatTV5/EPVPPkzByNNRT5QIOoegqAm5t19qb5flMbxYliqzIyT1B2i9Rpw0kLvvQMg==" saltValue="BslQdPzj5z8P1x1AyVok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5" zoomScale="70" zoomScaleNormal="70" zoomScaleSheetLayoutView="55" workbookViewId="0">
      <selection activeCell="CQ103" sqref="CQ103"/>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0" spans="125:125" ht="13.5" hidden="1" customHeight="1" x14ac:dyDescent="0.2"/>
    <row r="121" spans="125:125" ht="13.5" hidden="1" customHeight="1" x14ac:dyDescent="0.2">
      <c r="DU121" s="247"/>
    </row>
  </sheetData>
  <sheetProtection algorithmName="SHA-512" hashValue="H2wTM80UafBk6/riAfYF/ZXk/0oknPhP7oMkq7XM4bQhNUr3Drwp+rskDRZw4YzxionmXRZ9dP/4VoskJ9NIPA==" saltValue="1QGHlblPz7r47K1/sg/a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A64" zoomScale="55" zoomScaleNormal="55" zoomScaleSheetLayoutView="55" workbookViewId="0">
      <selection activeCell="DC90" sqref="DC90"/>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ZZjGUWxDqHVn8ux90Fv9prMyZtWoKXS2hCYVxZpFs7yi0LjZzew7XVOk9dnRUd7km850wfn2E4gU710C9dlM9w==" saltValue="b9SoJycFYgmESetCN7Bi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71.56</v>
      </c>
      <c r="G47" s="12">
        <v>66.34</v>
      </c>
      <c r="H47" s="12">
        <v>68.150000000000006</v>
      </c>
      <c r="I47" s="12">
        <v>64.430000000000007</v>
      </c>
      <c r="J47" s="13">
        <v>58.37</v>
      </c>
    </row>
    <row r="48" spans="2:10" ht="57.75" customHeight="1" x14ac:dyDescent="0.2">
      <c r="B48" s="14"/>
      <c r="C48" s="1141" t="s">
        <v>4</v>
      </c>
      <c r="D48" s="1141"/>
      <c r="E48" s="1142"/>
      <c r="F48" s="15">
        <v>5.64</v>
      </c>
      <c r="G48" s="16">
        <v>6.22</v>
      </c>
      <c r="H48" s="16">
        <v>5.55</v>
      </c>
      <c r="I48" s="16">
        <v>3.55</v>
      </c>
      <c r="J48" s="17">
        <v>3.39</v>
      </c>
    </row>
    <row r="49" spans="2:10" ht="57.75" customHeight="1" thickBot="1" x14ac:dyDescent="0.25">
      <c r="B49" s="18"/>
      <c r="C49" s="1143" t="s">
        <v>5</v>
      </c>
      <c r="D49" s="1143"/>
      <c r="E49" s="1144"/>
      <c r="F49" s="19" t="s">
        <v>529</v>
      </c>
      <c r="G49" s="20" t="s">
        <v>530</v>
      </c>
      <c r="H49" s="20" t="s">
        <v>531</v>
      </c>
      <c r="I49" s="20" t="s">
        <v>532</v>
      </c>
      <c r="J49" s="21" t="s">
        <v>533</v>
      </c>
    </row>
    <row r="50" spans="2:10" ht="13.2" x14ac:dyDescent="0.2"/>
  </sheetData>
  <sheetProtection algorithmName="SHA-512" hashValue="NMh+Lq2sTqLn5CHN7TEx3SdTxYBZ9thWTLHHBr+IdfB8PdMPrtEeOqE3yQZ3Q6yZzxLrhMfZH7BDKmTrRRsNzg==" saltValue="ujAgk3G6A25g9IOz7FVm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LGM24064</cp:lastModifiedBy>
  <dcterms:created xsi:type="dcterms:W3CDTF">2026-02-23T06:43:10Z</dcterms:created>
  <dcterms:modified xsi:type="dcterms:W3CDTF">2026-03-24T00:04:02Z</dcterms:modified>
  <cp:category/>
</cp:coreProperties>
</file>