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9200" windowHeight="11085" tabRatio="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3" i="12" l="1"/>
  <c r="V33" i="12"/>
  <c r="Q33" i="12"/>
  <c r="AK32" i="12"/>
  <c r="V32" i="12"/>
  <c r="Q32" i="12"/>
  <c r="AA33" i="12" l="1"/>
  <c r="AA32" i="12"/>
  <c r="AA31" i="12"/>
  <c r="AA30" i="12"/>
  <c r="AA29" i="12"/>
  <c r="AA28" i="12"/>
  <c r="AU88" i="12" l="1"/>
  <c r="AZ88" i="12"/>
  <c r="AP88" i="12"/>
  <c r="AF88" i="12"/>
  <c r="AU63" i="12" l="1"/>
  <c r="AP63" i="12"/>
  <c r="AP23" i="12"/>
  <c r="V23" i="12"/>
  <c r="AA23" i="12"/>
  <c r="Q23" i="12"/>
  <c r="CW102" i="12"/>
  <c r="DB102" i="12"/>
  <c r="DG102" i="12"/>
  <c r="DL102" i="12"/>
  <c r="DQ102" i="12"/>
  <c r="DV102" i="12"/>
  <c r="CR10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<sst xmlns="http://schemas.openxmlformats.org/spreadsheetml/2006/main" count="1173" uniqueCount="599">
  <si>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</si>
  <si>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</si>
  <si>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</si>
  <si>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</si>
  <si>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</si>
  <si>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</si>
  <si>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</si>
  <si>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</si>
  <si>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</si>
  <si>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</si>
  <si>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</si>
  <si>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</si>
  <si>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</si>
  <si>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</si>
  <si>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</si>
  <si>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</si>
  <si>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</si>
  <si>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</si>
  <si>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</si>
  <si>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</si>
  <si>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</si>
  <si>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</si>
  <si>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</si>
  <si>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</si>
  <si>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</si>
  <si>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</si>
  <si>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</si>
  <si>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</si>
  <si>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</si>
  <si>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</si>
  <si>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</si>
  <si>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</si>
  <si>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</si>
  <si>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</si>
  <si>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</si>
  <si>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</si>
  <si>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</si>
  <si>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</si>
  <si>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</si>
  <si>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</si>
  <si>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</si>
  <si>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</si>
  <si>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</si>
  <si>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</si>
  <si>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</si>
  <si>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</si>
  <si>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</si>
  <si>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</si>
  <si>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</si>
  <si>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</si>
  <si>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</si>
  <si>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</si>
  <si>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</si>
  <si>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</si>
  <si>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</si>
  <si>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</si>
  <si>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</si>
  <si>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</si>
  <si>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</si>
  <si>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</si>
  <si>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</si>
  <si>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</si>
  <si>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</si>
  <si>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</si>
  <si>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</si>
  <si>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</si>
  <si>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</si>
  <si>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</si>
  <si>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</si>
  <si>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</si>
  <si>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</si>
  <si>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</si>
  <si>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</si>
  <si>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</si>
  <si>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</si>
  <si>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</si>
  <si>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</si>
  <si>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</si>
  <si>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</si>
  <si>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</si>
  <si>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</si>
  <si>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</si>
  <si>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</si>
  <si>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</si>
  <si>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</si>
  <si>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</si>
  <si>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</si>
  <si>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</si>
  <si>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</si>
  <si>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</si>
  <si>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</si>
  <si>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</si>
  <si>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</si>
  <si>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</si>
  <si>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</si>
  <si>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</si>
  <si>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</si>
  <si>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</si>
  <si>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</si>
  <si>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</si>
  <si>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</si>
  <si>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</si>
  <si>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</si>
  <si>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</si>
  <si>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</si>
  <si>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</si>
  <si>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</si>
  <si>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</si>
  <si>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</si>
  <si>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</si>
  <si>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</si>
  <si>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</si>
  <si>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</si>
  <si>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</si>
  <si>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</si>
  <si>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</si>
  <si>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</si>
  <si>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</si>
  <si>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</si>
  <si>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</si>
  <si>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</si>
  <si>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</si>
  <si>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</si>
  <si>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</si>
  <si>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</si>
  <si>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</si>
  <si>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</si>
  <si>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</si>
  <si>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</si>
  <si>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</si>
  <si>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</si>
  <si>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</si>
  <si>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</si>
  <si>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</si>
  <si>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</si>
  <si>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</si>
  <si>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</si>
  <si>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</si>
  <si>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</si>
  <si>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</si>
  <si>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</si>
  <si>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</si>
  <si>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</si>
  <si>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</si>
  <si>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</si>
  <si>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</si>
  <si>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</si>
  <si>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</si>
  <si>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</si>
  <si>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</si>
  <si>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</si>
  <si>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</si>
  <si>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</si>
  <si>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</si>
  <si>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</si>
  <si>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</si>
  <si>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</si>
  <si>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</si>
  <si>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</si>
  <si>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</si>
  <si>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</si>
  <si>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</si>
  <si>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</si>
  <si>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</si>
  <si>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</si>
  <si>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</si>
  <si>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</si>
  <si>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</si>
  <si>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</si>
  <si>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</si>
  <si>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</si>
  <si>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</si>
  <si>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</si>
  <si>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</si>
  <si>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</si>
  <si>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</si>
  <si>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</si>
  <si>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</si>
  <si>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</si>
  <si>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</si>
  <si>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</si>
  <si>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</si>
  <si>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</si>
  <si>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</si>
  <si>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</si>
  <si>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</si>
  <si>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</si>
  <si>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</si>
  <si>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</si>
  <si>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</si>
  <si>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</si>
  <si>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</si>
  <si>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</si>
  <si>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</si>
  <si>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</si>
  <si>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</si>
  <si>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</si>
  <si>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</si>
  <si>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</si>
  <si>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</si>
  <si>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</si>
  <si>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</si>
  <si>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</si>
  <si>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</si>
  <si>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</si>
  <si>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</si>
  <si>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</si>
  <si>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</si>
  <si>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</si>
  <si>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</si>
  <si>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</si>
  <si>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長野県高森町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</si>
  <si>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</si>
  <si>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</si>
  <si>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</si>
  <si>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</si>
  <si>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</si>
  <si>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</si>
  <si>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</si>
  <si>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</si>
  <si>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</si>
  <si>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</si>
  <si>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</si>
  <si>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</si>
  <si>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</si>
  <si>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</si>
  <si>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</si>
  <si>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</si>
  <si>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</si>
  <si>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</si>
  <si>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</si>
  <si>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</si>
  <si>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</si>
  <si>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</si>
  <si>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</si>
  <si>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</si>
  <si>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</si>
  <si>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</si>
  <si>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</si>
  <si>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</si>
  <si>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</si>
  <si>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</si>
  <si>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</si>
  <si>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</si>
  <si>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</si>
  <si>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</si>
  <si>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</si>
  <si>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</si>
  <si>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</si>
  <si>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</si>
  <si>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</si>
  <si>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</si>
  <si>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</si>
  <si>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</si>
  <si>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</si>
  <si>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</si>
  <si>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</si>
  <si>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</si>
  <si>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</si>
  <si>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</si>
  <si>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</si>
  <si>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</si>
  <si>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</si>
  <si>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</si>
  <si>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</si>
  <si>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</si>
  <si>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</si>
  <si>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</si>
  <si>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</si>
  <si>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</si>
  <si>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</si>
  <si>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</si>
  <si>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</si>
  <si>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</si>
  <si>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</si>
  <si>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</si>
  <si>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</si>
  <si>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</si>
  <si>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</si>
  <si>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</si>
  <si>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</si>
  <si>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</si>
  <si>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</si>
  <si>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</si>
  <si>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</si>
  <si>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</si>
  <si>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</si>
  <si>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</si>
  <si>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</si>
  <si>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</si>
  <si>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</si>
  <si>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</si>
  <si>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</si>
  <si>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</si>
  <si>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</si>
  <si>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</si>
  <si>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</si>
  <si>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</si>
  <si>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</si>
  <si>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</si>
  <si>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</si>
  <si>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</si>
  <si>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</si>
  <si>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</si>
  <si>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</si>
  <si>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</si>
  <si>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</si>
  <si>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</si>
  <si>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</si>
  <si>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</si>
  <si>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</si>
  <si>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</si>
  <si>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</si>
  <si>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</si>
  <si>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</si>
  <si>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</si>
  <si>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</si>
  <si>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</si>
  <si>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</si>
  <si>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</si>
  <si>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</si>
  <si>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</si>
  <si>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</si>
  <si>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</si>
  <si>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</si>
  <si>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</si>
  <si>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</si>
  <si>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</si>
  <si>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</si>
  <si>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</si>
  <si>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</si>
  <si>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</si>
  <si>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</si>
  <si>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</si>
  <si>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</si>
  <si>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</si>
  <si>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</si>
  <si>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</si>
  <si>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</si>
  <si>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</si>
  <si>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</si>
  <si>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</si>
  <si>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</si>
  <si>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</si>
  <si>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</si>
  <si>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</si>
  <si>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</si>
  <si>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</si>
  <si>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</si>
  <si>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</si>
  <si>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</si>
  <si>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</si>
  <si>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</si>
  <si>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</si>
  <si>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</si>
  <si>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</si>
  <si>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</si>
  <si>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</si>
  <si>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</si>
  <si>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長野県高森町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</si>
  <si>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</si>
  <si>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</si>
  <si>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</si>
  <si>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</si>
  <si>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</si>
  <si>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</si>
  <si>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</si>
  <si>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</si>
  <si>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</si>
  <si>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</si>
  <si>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</si>
  <si>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</si>
  <si>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</si>
  <si>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</si>
  <si>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</si>
  <si>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</si>
  <si>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</si>
  <si>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</si>
  <si>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</si>
  <si>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</si>
  <si>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</si>
  <si>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</si>
  <si>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</si>
  <si>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</si>
  <si>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</si>
  <si>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</si>
  <si>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</si>
  <si>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</si>
  <si>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</si>
  <si>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</si>
  <si>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</si>
  <si>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</si>
  <si>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</si>
  <si>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</si>
  <si>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</si>
  <si>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</si>
  <si>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</si>
  <si>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</si>
  <si>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</si>
  <si>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</si>
  <si>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</si>
  <si>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</si>
  <si>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</si>
  <si>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</si>
  <si>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</si>
  <si>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</si>
  <si>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</si>
  <si>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</si>
  <si>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</si>
  <si>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</si>
  <si>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</si>
  <si>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</si>
  <si>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</si>
  <si>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</si>
  <si>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</si>
  <si>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</si>
  <si>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</si>
  <si>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</si>
  <si>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</si>
  <si>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</si>
  <si>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</si>
  <si>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</si>
  <si>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</si>
  <si>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</si>
  <si>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</si>
  <si>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</si>
  <si>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</si>
  <si>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</si>
  <si>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</si>
  <si>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</si>
  <si>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</si>
  <si>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</si>
  <si>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</si>
  <si>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</si>
  <si>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</si>
  <si>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</si>
  <si>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</si>
  <si>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</si>
  <si>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</si>
  <si>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</si>
  <si>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</si>
  <si>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</si>
  <si>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</si>
  <si>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</si>
  <si>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</si>
  <si>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</si>
  <si>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</si>
  <si>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</si>
  <si>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</si>
  <si>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</si>
  <si>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</si>
  <si>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</si>
  <si>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</si>
  <si>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</si>
  <si>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</si>
  <si>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</si>
  <si>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</si>
  <si>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</si>
  <si>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</si>
  <si>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</si>
  <si>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</si>
  <si>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</si>
  <si>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</si>
  <si>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</si>
  <si>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</si>
  <si>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</si>
  <si>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</si>
  <si>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</si>
  <si>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</si>
  <si>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</si>
  <si>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</si>
  <si>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</si>
  <si>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</si>
  <si>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</si>
  <si>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</si>
  <si>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</si>
  <si>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</si>
  <si>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</si>
  <si>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</si>
  <si>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</si>
  <si>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</si>
  <si>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</si>
  <si>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</si>
  <si>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</si>
  <si>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</si>
  <si>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</si>
  <si>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</si>
  <si>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</si>
  <si>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</si>
  <si>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</si>
  <si>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</si>
  <si>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</si>
  <si>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</si>
  <si>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</si>
  <si>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</si>
  <si>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</si>
  <si>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</si>
  <si>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</si>
  <si>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</si>
  <si>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</si>
  <si>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</si>
  <si>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</si>
  <si>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</si>
  <si>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</si>
  <si>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</si>
  <si>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</si>
  <si>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</si>
  <si>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</si>
  <si>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</si>
  <si>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</si>
  <si>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</si>
  <si>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</si>
  <si>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</si>
  <si>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</si>
  <si>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</si>
  <si>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</si>
  <si>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</si>
  <si>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</si>
  <si>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</si>
  <si>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</si>
  <si>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</si>
  <si>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</si>
  <si>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</si>
  <si>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</si>
  <si>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</si>
  <si>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</si>
  <si>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</si>
  <si>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</si>
  <si>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</si>
  <si>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</si>
  <si>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</si>
  <si>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</si>
  <si>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</si>
  <si>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</si>
  <si>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</si>
  <si>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</si>
  <si>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</si>
  <si>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</si>
  <si>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</si>
  <si>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</si>
  <si>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</si>
  <si>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</si>
  <si>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</si>
  <si>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2.71</t>
  </si>
  <si>
    <t>▲ 1.25</t>
  </si>
  <si>
    <t>水道事業会計</t>
  </si>
  <si>
    <t>一般会計</t>
  </si>
  <si>
    <t>介護保険特別会計</t>
  </si>
  <si>
    <t>国民健康保険事業特別会計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</si>
  <si>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</si>
  <si>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</si>
  <si>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</si>
  <si>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</si>
  <si>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</si>
  <si>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</si>
  <si>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</si>
  <si>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</si>
  <si>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</si>
  <si>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</si>
  <si>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18"/>
  </si>
  <si>
    <t>高森町まちづくり振興公社</t>
    <rPh sb="0" eb="3">
      <t>タカモリマチ</t>
    </rPh>
    <rPh sb="8" eb="10">
      <t>シンコウ</t>
    </rPh>
    <rPh sb="10" eb="12">
      <t>コウシャ</t>
    </rPh>
    <phoneticPr fontId="18"/>
  </si>
  <si>
    <t>-</t>
    <phoneticPr fontId="18"/>
  </si>
  <si>
    <t>(公共施設等整備更新基金(H29年度末現在))</t>
    <rPh sb="1" eb="3">
      <t>コウキョウ</t>
    </rPh>
    <rPh sb="3" eb="5">
      <t>シセツ</t>
    </rPh>
    <rPh sb="5" eb="6">
      <t>トウ</t>
    </rPh>
    <rPh sb="6" eb="8">
      <t>セイビ</t>
    </rPh>
    <rPh sb="8" eb="10">
      <t>コウシン</t>
    </rPh>
    <rPh sb="10" eb="12">
      <t>キキン</t>
    </rPh>
    <rPh sb="16" eb="19">
      <t>ネンドマツ</t>
    </rPh>
    <rPh sb="19" eb="21">
      <t>ゲンザイ</t>
    </rPh>
    <phoneticPr fontId="18"/>
  </si>
  <si>
    <t>(ふるさと元気づくり基金(H29年度末現在))</t>
    <rPh sb="5" eb="7">
      <t>ゲンキ</t>
    </rPh>
    <rPh sb="10" eb="12">
      <t>キキン</t>
    </rPh>
    <rPh sb="16" eb="19">
      <t>ネンドマツ</t>
    </rPh>
    <rPh sb="19" eb="21">
      <t>ゲンザイ</t>
    </rPh>
    <phoneticPr fontId="18"/>
  </si>
  <si>
    <t>(地域福祉基金(H29年度末現在))</t>
    <rPh sb="1" eb="3">
      <t>チイキ</t>
    </rPh>
    <rPh sb="3" eb="5">
      <t>フクシ</t>
    </rPh>
    <rPh sb="5" eb="7">
      <t>キキン</t>
    </rPh>
    <rPh sb="11" eb="14">
      <t>ネンドマツ</t>
    </rPh>
    <rPh sb="14" eb="16">
      <t>ゲンザイ</t>
    </rPh>
    <phoneticPr fontId="18"/>
  </si>
  <si>
    <t>(ケーブルテレビ放送施設基金(H29年度末現在))</t>
    <rPh sb="8" eb="10">
      <t>ホウソウ</t>
    </rPh>
    <rPh sb="10" eb="12">
      <t>シセツ</t>
    </rPh>
    <rPh sb="12" eb="14">
      <t>キキン</t>
    </rPh>
    <rPh sb="18" eb="21">
      <t>ネンドマツ</t>
    </rPh>
    <rPh sb="21" eb="23">
      <t>ゲンザイ</t>
    </rPh>
    <phoneticPr fontId="18"/>
  </si>
  <si>
    <t>(発電設備管理基金(H29年度末現在))</t>
    <rPh sb="1" eb="3">
      <t>ハツデン</t>
    </rPh>
    <rPh sb="3" eb="5">
      <t>セツビ</t>
    </rPh>
    <rPh sb="5" eb="7">
      <t>カンリ</t>
    </rPh>
    <rPh sb="7" eb="9">
      <t>キキン</t>
    </rPh>
    <rPh sb="13" eb="16">
      <t>ネンドマツ</t>
    </rPh>
    <rPh sb="16" eb="18">
      <t>ゲンザイ</t>
    </rPh>
    <phoneticPr fontId="2"/>
  </si>
  <si>
    <t>-</t>
    <phoneticPr fontId="2"/>
  </si>
  <si>
    <t>-</t>
    <phoneticPr fontId="2"/>
  </si>
  <si>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</si>
  <si>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</si>
  <si>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</si>
  <si>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</si>
  <si>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9"/>
  </si>
  <si>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</si>
  <si>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</si>
  <si>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</si>
  <si>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9"/>
  </si>
  <si>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39"/>
  </si>
  <si>
    <t>下伊那自治センター組合</t>
    <rPh sb="0" eb="3">
      <t>シモイナ</t>
    </rPh>
    <rPh sb="3" eb="5">
      <t>ジチ</t>
    </rPh>
    <rPh sb="9" eb="11">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</si>
  <si>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</si>
  <si>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下伊那郡町村総合事務組合</t>
    <rPh sb="0" eb="4">
      <t>シモイナグン</t>
    </rPh>
    <rPh sb="4" eb="6">
      <t>チョウソン</t>
    </rPh>
    <rPh sb="6" eb="8">
      <t>ソウゴウ</t>
    </rPh>
    <rPh sb="8" eb="10">
      <t>ジム</t>
    </rPh>
    <rPh sb="10" eb="12">
      <t>クミアイ</t>
    </rPh>
    <phoneticPr fontId="39"/>
  </si>
  <si>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39"/>
  </si>
  <si>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39"/>
  </si>
  <si>
    <t>下伊那郡土木技術センター組合</t>
    <rPh sb="0" eb="4">
      <t>シモイナグン</t>
    </rPh>
    <rPh sb="4" eb="6">
      <t>ドボク</t>
    </rPh>
    <rPh sb="6" eb="8">
      <t>ギジュツ</t>
    </rPh>
    <rPh sb="12" eb="14">
      <t>クミアイ</t>
    </rPh>
    <phoneticPr fontId="3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</si>
  <si>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</si>
  <si>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</si>
  <si>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</si>
  <si>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</si>
  <si>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</si>
  <si>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</si>
  <si>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</si>
  <si>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</si>
  <si>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</si>
  <si>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</si>
  <si>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</si>
  <si>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</si>
  <si>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ここ数年、町債発行額を元金償還額の範囲内に抑える方針の下、将来負担額を減少させるとともに、保育園の改修事業等に備えて、計画的に基金積立を実施していることから、将来負担比率は減少傾向となっている。
　単年度では、有形固定資産減価償却率は増となっているが、計画的に基金積立及び活用により、町債残高を減少させる取り組みを継続し、健全財政の維持に努める。</t>
    <phoneticPr fontId="5"/>
  </si>
  <si>
    <t>　ここ数年、町債発行額を元金償還額の範囲内に抑える方針の下、将来負担額を減少させるとともに、保育園の改修事業等に備えて、計画的に基金積立を実施していることから、将来負担比率は減少傾向となっている。
　実質公債費率についても償還のピークを過ぎ、今後は減少していく見込みである。
　計画的に基金積立及び活用により、町債残高を減少させる取り組みを継続し、健全財政の維持に努める。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</si>
</sst>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4"/>
      <color rgb="FFFF0000"/>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0"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7" fillId="0" borderId="112" xfId="14" applyFont="1" applyBorder="1" applyAlignment="1" applyProtection="1">
      <alignment horizontal="left" vertical="center" shrinkToFit="1"/>
      <protection locked="0"/>
    </xf>
    <xf numFmtId="0" fontId="37" fillId="0" borderId="113" xfId="14" applyFont="1" applyBorder="1" applyAlignment="1" applyProtection="1">
      <alignment horizontal="left" vertical="center" shrinkToFit="1"/>
      <protection locked="0"/>
    </xf>
    <xf numFmtId="0" fontId="37" fillId="0" borderId="114" xfId="14" applyFont="1" applyBorder="1" applyAlignment="1" applyProtection="1">
      <alignment horizontal="lef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0" borderId="116" xfId="12" quotePrefix="1" applyNumberFormat="1" applyFont="1" applyBorder="1" applyAlignment="1" applyProtection="1">
      <alignment horizontal="right" vertical="center" shrinkToFit="1"/>
      <protection locked="0"/>
    </xf>
    <xf numFmtId="177" fontId="38" fillId="0" borderId="102" xfId="12" applyNumberFormat="1" applyFont="1" applyBorder="1" applyAlignment="1" applyProtection="1">
      <alignment horizontal="right" vertical="center" shrinkToFit="1"/>
      <protection locked="0"/>
    </xf>
    <xf numFmtId="177" fontId="37" fillId="0" borderId="103" xfId="12" applyNumberFormat="1" applyFont="1" applyBorder="1" applyAlignment="1" applyProtection="1">
      <alignment horizontal="right" vertical="center" shrinkToFit="1"/>
      <protection locked="0"/>
    </xf>
    <xf numFmtId="177" fontId="37" fillId="0" borderId="99" xfId="12" applyNumberFormat="1" applyFont="1" applyBorder="1" applyAlignment="1" applyProtection="1">
      <alignment horizontal="right" vertical="center" shrinkToFit="1"/>
      <protection locked="0"/>
    </xf>
    <xf numFmtId="177" fontId="37"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7" fillId="0" borderId="98" xfId="14" applyFont="1" applyBorder="1" applyAlignment="1" applyProtection="1">
      <alignment horizontal="left" vertical="center" shrinkToFit="1"/>
      <protection locked="0"/>
    </xf>
    <xf numFmtId="0" fontId="37" fillId="0" borderId="99" xfId="14" applyFont="1" applyBorder="1" applyAlignment="1" applyProtection="1">
      <alignment horizontal="left" vertical="center" shrinkToFit="1"/>
      <protection locked="0"/>
    </xf>
    <xf numFmtId="0" fontId="37" fillId="0" borderId="100" xfId="14" applyFont="1" applyBorder="1" applyAlignment="1" applyProtection="1">
      <alignment horizontal="left" vertical="center" shrinkToFit="1"/>
      <protection locked="0"/>
    </xf>
    <xf numFmtId="177" fontId="37"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BCBA-4EE7-B344-0B587E71CB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59300</c:v>
                </c:pt>
                <c:pt idx="1">
                  <c:v>60511</c:v>
                </c:pt>
                <c:pt idx="2">
                  <c:v>122268</c:v>
                </c:pt>
                <c:pt idx="3">
                  <c:v>60945</c:v>
                </c:pt>
                <c:pt idx="4">
                  <c:v>73084</c:v>
                </c:pt>
              </c:numCache>
            </c:numRef>
          </c:val>
          <c:smooth val="0"/>
          <c:extLst>
            <c:ext xmlns:c16="http://schemas.microsoft.com/office/drawing/2014/chart" uri="{C3380CC4-5D6E-409C-BE32-E72D297353CC}">
              <c16:uniqueId val="{00000001-BCBA-4EE7-B344-0B587E71CBAD}"/>
            </c:ext>
          </c:extLst>
        </c:ser>
        <c:dLbls>
          <c:showLegendKey val="0"/>
          <c:showVal val="0"/>
          <c:showCatName val="0"/>
          <c:showSerName val="0"/>
          <c:showPercent val="0"/>
          <c:showBubbleSize val="0"/>
        </c:dLbls>
        <c:marker val="1"/>
        <c:smooth val="0"/>
        <c:axId val="158297472"/>
        <c:axId val="158324224"/>
      </c:lineChart>
      <c:catAx>
        <c:axId val="15829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24224"/>
        <c:crosses val="autoZero"/>
        <c:auto val="1"/>
        <c:lblAlgn val="ctr"/>
        <c:lblOffset val="100"/>
        <c:tickLblSkip val="1"/>
        <c:tickMarkSkip val="1"/>
        <c:noMultiLvlLbl val="0"/>
      </c:catAx>
      <c:valAx>
        <c:axId val="1583242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29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7.63</c:v>
                </c:pt>
                <c:pt idx="1">
                  <c:v>9.84</c:v>
                </c:pt>
                <c:pt idx="2">
                  <c:v>9.81</c:v>
                </c:pt>
                <c:pt idx="3">
                  <c:v>12.12</c:v>
                </c:pt>
                <c:pt idx="4">
                  <c:v>12.57</c:v>
                </c:pt>
              </c:numCache>
            </c:numRef>
          </c:val>
          <c:extLst>
            <c:ext xmlns:c16="http://schemas.microsoft.com/office/drawing/2014/chart" uri="{C3380CC4-5D6E-409C-BE32-E72D297353CC}">
              <c16:uniqueId val="{00000000-CFDD-47F8-BEF9-5A061EEB18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14.29</c:v>
                </c:pt>
                <c:pt idx="1">
                  <c:v>14.04</c:v>
                </c:pt>
                <c:pt idx="2">
                  <c:v>15.14</c:v>
                </c:pt>
                <c:pt idx="3">
                  <c:v>16.059999999999999</c:v>
                </c:pt>
                <c:pt idx="4">
                  <c:v>14.47</c:v>
                </c:pt>
              </c:numCache>
            </c:numRef>
          </c:val>
          <c:extLst>
            <c:ext xmlns:c16="http://schemas.microsoft.com/office/drawing/2014/chart" uri="{C3380CC4-5D6E-409C-BE32-E72D297353CC}">
              <c16:uniqueId val="{00000001-CFDD-47F8-BEF9-5A061EEB184B}"/>
            </c:ext>
          </c:extLst>
        </c:ser>
        <c:dLbls>
          <c:showLegendKey val="0"/>
          <c:showVal val="0"/>
          <c:showCatName val="0"/>
          <c:showSerName val="0"/>
          <c:showPercent val="0"/>
          <c:showBubbleSize val="0"/>
        </c:dLbls>
        <c:gapWidth val="250"/>
        <c:overlap val="100"/>
        <c:axId val="164945920"/>
        <c:axId val="16494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-2.71</c:v>
                </c:pt>
                <c:pt idx="1">
                  <c:v>2.4300000000000002</c:v>
                </c:pt>
                <c:pt idx="2">
                  <c:v>0.57999999999999996</c:v>
                </c:pt>
                <c:pt idx="3">
                  <c:v>3.06</c:v>
                </c:pt>
                <c:pt idx="4">
                  <c:v>-1.25</c:v>
                </c:pt>
              </c:numCache>
            </c:numRef>
          </c:val>
          <c:smooth val="0"/>
          <c:extLst>
            <c:ext xmlns:c16="http://schemas.microsoft.com/office/drawing/2014/chart" uri="{C3380CC4-5D6E-409C-BE32-E72D297353CC}">
              <c16:uniqueId val="{00000002-CFDD-47F8-BEF9-5A061EEB184B}"/>
            </c:ext>
          </c:extLst>
        </c:ser>
        <c:dLbls>
          <c:showLegendKey val="0"/>
          <c:showVal val="0"/>
          <c:showCatName val="0"/>
          <c:showSerName val="0"/>
          <c:showPercent val="0"/>
          <c:showBubbleSize val="0"/>
        </c:dLbls>
        <c:marker val="1"/>
        <c:smooth val="0"/>
        <c:axId val="164945920"/>
        <c:axId val="164947840"/>
      </c:lineChart>
      <c:catAx>
        <c:axId val="1649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947840"/>
        <c:crosses val="autoZero"/>
        <c:auto val="1"/>
        <c:lblAlgn val="ctr"/>
        <c:lblOffset val="100"/>
        <c:tickLblSkip val="1"/>
        <c:tickMarkSkip val="1"/>
        <c:noMultiLvlLbl val="0"/>
      </c:catAx>
      <c:valAx>
        <c:axId val="1649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0.19</c:v>
                </c:pt>
                <c:pt idx="4">
                  <c:v>0</c:v>
                </c:pt>
                <c:pt idx="5">
                  <c:v>0</c:v>
                </c:pt>
                <c:pt idx="6">
                  <c:v>0</c:v>
                </c:pt>
                <c:pt idx="7">
                  <c:v>0</c:v>
                </c:pt>
                <c:pt idx="8">
                  <c:v>0</c:v>
                </c:pt>
                <c:pt idx="9">
                  <c:v>0</c:v>
                </c:pt>
              </c:numCache>
            </c:numRef>
          </c:val>
          <c:extLst>
            <c:ext xmlns:c16="http://schemas.microsoft.com/office/drawing/2014/chart" uri="{C3380CC4-5D6E-409C-BE32-E72D297353CC}">
              <c16:uniqueId val="{00000000-E8FD-4987-8927-41585FC28E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FD-4987-8927-41585FC28E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FD-4987-8927-41585FC28E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E8FD-4987-8927-41585FC28E5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0.36</c:v>
                </c:pt>
                <c:pt idx="2">
                  <c:v>#N/A</c:v>
                </c:pt>
                <c:pt idx="3">
                  <c:v>0.51</c:v>
                </c:pt>
                <c:pt idx="4">
                  <c:v>#N/A</c:v>
                </c:pt>
                <c:pt idx="5">
                  <c:v>0.44</c:v>
                </c:pt>
                <c:pt idx="6">
                  <c:v>#N/A</c:v>
                </c:pt>
                <c:pt idx="7">
                  <c:v>0.82</c:v>
                </c:pt>
                <c:pt idx="8">
                  <c:v>#N/A</c:v>
                </c:pt>
                <c:pt idx="9">
                  <c:v>0.49</c:v>
                </c:pt>
              </c:numCache>
            </c:numRef>
          </c:val>
          <c:extLst>
            <c:ext xmlns:c16="http://schemas.microsoft.com/office/drawing/2014/chart" uri="{C3380CC4-5D6E-409C-BE32-E72D297353CC}">
              <c16:uniqueId val="{00000004-E8FD-4987-8927-41585FC28E5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0.79</c:v>
                </c:pt>
                <c:pt idx="4">
                  <c:v>#N/A</c:v>
                </c:pt>
                <c:pt idx="5">
                  <c:v>0.31</c:v>
                </c:pt>
                <c:pt idx="6">
                  <c:v>#N/A</c:v>
                </c:pt>
                <c:pt idx="7">
                  <c:v>0.41</c:v>
                </c:pt>
                <c:pt idx="8">
                  <c:v>#N/A</c:v>
                </c:pt>
                <c:pt idx="9">
                  <c:v>0.77</c:v>
                </c:pt>
              </c:numCache>
            </c:numRef>
          </c:val>
          <c:extLst>
            <c:ext xmlns:c16="http://schemas.microsoft.com/office/drawing/2014/chart" uri="{C3380CC4-5D6E-409C-BE32-E72D297353CC}">
              <c16:uniqueId val="{00000005-E8FD-4987-8927-41585FC28E5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2.81</c:v>
                </c:pt>
                <c:pt idx="2">
                  <c:v>#N/A</c:v>
                </c:pt>
                <c:pt idx="3">
                  <c:v>1.5</c:v>
                </c:pt>
                <c:pt idx="4">
                  <c:v>#N/A</c:v>
                </c:pt>
                <c:pt idx="5">
                  <c:v>2.96</c:v>
                </c:pt>
                <c:pt idx="6">
                  <c:v>#N/A</c:v>
                </c:pt>
                <c:pt idx="7">
                  <c:v>2.61</c:v>
                </c:pt>
                <c:pt idx="8">
                  <c:v>#N/A</c:v>
                </c:pt>
                <c:pt idx="9">
                  <c:v>0.85</c:v>
                </c:pt>
              </c:numCache>
            </c:numRef>
          </c:val>
          <c:extLst>
            <c:ext xmlns:c16="http://schemas.microsoft.com/office/drawing/2014/chart" uri="{C3380CC4-5D6E-409C-BE32-E72D297353CC}">
              <c16:uniqueId val="{00000006-E8FD-4987-8927-41585FC28E5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1.39</c:v>
                </c:pt>
                <c:pt idx="2">
                  <c:v>#N/A</c:v>
                </c:pt>
                <c:pt idx="3">
                  <c:v>1.77</c:v>
                </c:pt>
                <c:pt idx="4">
                  <c:v>#N/A</c:v>
                </c:pt>
                <c:pt idx="5">
                  <c:v>2.75</c:v>
                </c:pt>
                <c:pt idx="6">
                  <c:v>#N/A</c:v>
                </c:pt>
                <c:pt idx="7">
                  <c:v>2.36</c:v>
                </c:pt>
                <c:pt idx="8">
                  <c:v>#N/A</c:v>
                </c:pt>
                <c:pt idx="9">
                  <c:v>3.49</c:v>
                </c:pt>
              </c:numCache>
            </c:numRef>
          </c:val>
          <c:extLst>
            <c:ext xmlns:c16="http://schemas.microsoft.com/office/drawing/2014/chart" uri="{C3380CC4-5D6E-409C-BE32-E72D297353CC}">
              <c16:uniqueId val="{00000007-E8FD-4987-8927-41585FC28E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7.52</c:v>
                </c:pt>
                <c:pt idx="2">
                  <c:v>#N/A</c:v>
                </c:pt>
                <c:pt idx="3">
                  <c:v>9.65</c:v>
                </c:pt>
                <c:pt idx="4">
                  <c:v>#N/A</c:v>
                </c:pt>
                <c:pt idx="5">
                  <c:v>9.8000000000000007</c:v>
                </c:pt>
                <c:pt idx="6">
                  <c:v>#N/A</c:v>
                </c:pt>
                <c:pt idx="7">
                  <c:v>12.12</c:v>
                </c:pt>
                <c:pt idx="8">
                  <c:v>#N/A</c:v>
                </c:pt>
                <c:pt idx="9">
                  <c:v>12.56</c:v>
                </c:pt>
              </c:numCache>
            </c:numRef>
          </c:val>
          <c:extLst>
            <c:ext xmlns:c16="http://schemas.microsoft.com/office/drawing/2014/chart" uri="{C3380CC4-5D6E-409C-BE32-E72D297353CC}">
              <c16:uniqueId val="{00000008-E8FD-4987-8927-41585FC28E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23.14</c:v>
                </c:pt>
                <c:pt idx="2">
                  <c:v>#N/A</c:v>
                </c:pt>
                <c:pt idx="3">
                  <c:v>24.74</c:v>
                </c:pt>
                <c:pt idx="4">
                  <c:v>#N/A</c:v>
                </c:pt>
                <c:pt idx="5">
                  <c:v>28.51</c:v>
                </c:pt>
                <c:pt idx="6">
                  <c:v>#N/A</c:v>
                </c:pt>
                <c:pt idx="7">
                  <c:v>31.09</c:v>
                </c:pt>
                <c:pt idx="8">
                  <c:v>#N/A</c:v>
                </c:pt>
                <c:pt idx="9">
                  <c:v>34.08</c:v>
                </c:pt>
              </c:numCache>
            </c:numRef>
          </c:val>
          <c:extLst>
            <c:ext xmlns:c16="http://schemas.microsoft.com/office/drawing/2014/chart" uri="{C3380CC4-5D6E-409C-BE32-E72D297353CC}">
              <c16:uniqueId val="{00000009-E8FD-4987-8927-41585FC28E52}"/>
            </c:ext>
          </c:extLst>
        </c:ser>
        <c:dLbls>
          <c:showLegendKey val="0"/>
          <c:showVal val="0"/>
          <c:showCatName val="0"/>
          <c:showSerName val="0"/>
          <c:showPercent val="0"/>
          <c:showBubbleSize val="0"/>
        </c:dLbls>
        <c:gapWidth val="150"/>
        <c:overlap val="100"/>
        <c:axId val="164984704"/>
        <c:axId val="164986240"/>
      </c:barChart>
      <c:catAx>
        <c:axId val="1649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86240"/>
        <c:crosses val="autoZero"/>
        <c:auto val="1"/>
        <c:lblAlgn val="ctr"/>
        <c:lblOffset val="100"/>
        <c:tickLblSkip val="1"/>
        <c:tickMarkSkip val="1"/>
        <c:noMultiLvlLbl val="0"/>
      </c:catAx>
      <c:valAx>
        <c:axId val="16498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8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887</c:v>
                </c:pt>
                <c:pt idx="5">
                  <c:v>873</c:v>
                </c:pt>
                <c:pt idx="8">
                  <c:v>848</c:v>
                </c:pt>
                <c:pt idx="11">
                  <c:v>791</c:v>
                </c:pt>
                <c:pt idx="14">
                  <c:v>758</c:v>
                </c:pt>
              </c:numCache>
            </c:numRef>
          </c:val>
          <c:extLst>
            <c:ext xmlns:c16="http://schemas.microsoft.com/office/drawing/2014/chart" uri="{C3380CC4-5D6E-409C-BE32-E72D297353CC}">
              <c16:uniqueId val="{00000000-EE23-4C3F-8E8E-1E194234EE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23-4C3F-8E8E-1E194234EE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40</c:v>
                </c:pt>
                <c:pt idx="3">
                  <c:v>40</c:v>
                </c:pt>
                <c:pt idx="6">
                  <c:v>40</c:v>
                </c:pt>
                <c:pt idx="9">
                  <c:v>39</c:v>
                </c:pt>
                <c:pt idx="12">
                  <c:v>39</c:v>
                </c:pt>
              </c:numCache>
            </c:numRef>
          </c:val>
          <c:extLst>
            <c:ext xmlns:c16="http://schemas.microsoft.com/office/drawing/2014/chart" uri="{C3380CC4-5D6E-409C-BE32-E72D297353CC}">
              <c16:uniqueId val="{00000002-EE23-4C3F-8E8E-1E194234EE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12</c:v>
                </c:pt>
                <c:pt idx="6">
                  <c:v>12</c:v>
                </c:pt>
                <c:pt idx="9">
                  <c:v>13</c:v>
                </c:pt>
                <c:pt idx="12">
                  <c:v>6</c:v>
                </c:pt>
              </c:numCache>
            </c:numRef>
          </c:val>
          <c:extLst>
            <c:ext xmlns:c16="http://schemas.microsoft.com/office/drawing/2014/chart" uri="{C3380CC4-5D6E-409C-BE32-E72D297353CC}">
              <c16:uniqueId val="{00000003-EE23-4C3F-8E8E-1E194234EE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436</c:v>
                </c:pt>
                <c:pt idx="3">
                  <c:v>447</c:v>
                </c:pt>
                <c:pt idx="6">
                  <c:v>458</c:v>
                </c:pt>
                <c:pt idx="9">
                  <c:v>467</c:v>
                </c:pt>
                <c:pt idx="12">
                  <c:v>447</c:v>
                </c:pt>
              </c:numCache>
            </c:numRef>
          </c:val>
          <c:extLst>
            <c:ext xmlns:c16="http://schemas.microsoft.com/office/drawing/2014/chart" uri="{C3380CC4-5D6E-409C-BE32-E72D297353CC}">
              <c16:uniqueId val="{00000004-EE23-4C3F-8E8E-1E194234EE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23-4C3F-8E8E-1E194234EE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23-4C3F-8E8E-1E194234EE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844</c:v>
                </c:pt>
                <c:pt idx="3">
                  <c:v>839</c:v>
                </c:pt>
                <c:pt idx="6">
                  <c:v>834</c:v>
                </c:pt>
                <c:pt idx="9">
                  <c:v>696</c:v>
                </c:pt>
                <c:pt idx="12">
                  <c:v>558</c:v>
                </c:pt>
              </c:numCache>
            </c:numRef>
          </c:val>
          <c:extLst>
            <c:ext xmlns:c16="http://schemas.microsoft.com/office/drawing/2014/chart" uri="{C3380CC4-5D6E-409C-BE32-E72D297353CC}">
              <c16:uniqueId val="{00000007-EE23-4C3F-8E8E-1E194234EEB7}"/>
            </c:ext>
          </c:extLst>
        </c:ser>
        <c:dLbls>
          <c:showLegendKey val="0"/>
          <c:showVal val="0"/>
          <c:showCatName val="0"/>
          <c:showSerName val="0"/>
          <c:showPercent val="0"/>
          <c:showBubbleSize val="0"/>
        </c:dLbls>
        <c:gapWidth val="100"/>
        <c:overlap val="100"/>
        <c:axId val="156705536"/>
        <c:axId val="15670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444</c:v>
                </c:pt>
                <c:pt idx="2">
                  <c:v>#N/A</c:v>
                </c:pt>
                <c:pt idx="3">
                  <c:v>#N/A</c:v>
                </c:pt>
                <c:pt idx="4">
                  <c:v>465</c:v>
                </c:pt>
                <c:pt idx="5">
                  <c:v>#N/A</c:v>
                </c:pt>
                <c:pt idx="6">
                  <c:v>#N/A</c:v>
                </c:pt>
                <c:pt idx="7">
                  <c:v>496</c:v>
                </c:pt>
                <c:pt idx="8">
                  <c:v>#N/A</c:v>
                </c:pt>
                <c:pt idx="9">
                  <c:v>#N/A</c:v>
                </c:pt>
                <c:pt idx="10">
                  <c:v>424</c:v>
                </c:pt>
                <c:pt idx="11">
                  <c:v>#N/A</c:v>
                </c:pt>
                <c:pt idx="12">
                  <c:v>#N/A</c:v>
                </c:pt>
                <c:pt idx="13">
                  <c:v>292</c:v>
                </c:pt>
                <c:pt idx="14">
                  <c:v>#N/A</c:v>
                </c:pt>
              </c:numCache>
            </c:numRef>
          </c:val>
          <c:smooth val="0"/>
          <c:extLst>
            <c:ext xmlns:c16="http://schemas.microsoft.com/office/drawing/2014/chart" uri="{C3380CC4-5D6E-409C-BE32-E72D297353CC}">
              <c16:uniqueId val="{00000008-EE23-4C3F-8E8E-1E194234EEB7}"/>
            </c:ext>
          </c:extLst>
        </c:ser>
        <c:dLbls>
          <c:showLegendKey val="0"/>
          <c:showVal val="0"/>
          <c:showCatName val="0"/>
          <c:showSerName val="0"/>
          <c:showPercent val="0"/>
          <c:showBubbleSize val="0"/>
        </c:dLbls>
        <c:marker val="1"/>
        <c:smooth val="0"/>
        <c:axId val="156705536"/>
        <c:axId val="156707456"/>
      </c:lineChart>
      <c:catAx>
        <c:axId val="1567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707456"/>
        <c:crosses val="autoZero"/>
        <c:auto val="1"/>
        <c:lblAlgn val="ctr"/>
        <c:lblOffset val="100"/>
        <c:tickLblSkip val="1"/>
        <c:tickMarkSkip val="1"/>
        <c:noMultiLvlLbl val="0"/>
      </c:catAx>
      <c:valAx>
        <c:axId val="15670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7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8743</c:v>
                </c:pt>
                <c:pt idx="5">
                  <c:v>8414</c:v>
                </c:pt>
                <c:pt idx="8">
                  <c:v>8072</c:v>
                </c:pt>
                <c:pt idx="11">
                  <c:v>7685</c:v>
                </c:pt>
                <c:pt idx="14">
                  <c:v>7325</c:v>
                </c:pt>
              </c:numCache>
            </c:numRef>
          </c:val>
          <c:extLst>
            <c:ext xmlns:c16="http://schemas.microsoft.com/office/drawing/2014/chart" uri="{C3380CC4-5D6E-409C-BE32-E72D297353CC}">
              <c16:uniqueId val="{00000000-65F5-4D1C-9A14-FFA0142C77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c:v>
                </c:pt>
                <c:pt idx="5">
                  <c:v>4</c:v>
                </c:pt>
                <c:pt idx="8">
                  <c:v>0</c:v>
                </c:pt>
                <c:pt idx="11">
                  <c:v>0</c:v>
                </c:pt>
                <c:pt idx="14">
                  <c:v>0</c:v>
                </c:pt>
              </c:numCache>
            </c:numRef>
          </c:val>
          <c:extLst>
            <c:ext xmlns:c16="http://schemas.microsoft.com/office/drawing/2014/chart" uri="{C3380CC4-5D6E-409C-BE32-E72D297353CC}">
              <c16:uniqueId val="{00000001-65F5-4D1C-9A14-FFA0142C77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1016</c:v>
                </c:pt>
                <c:pt idx="5">
                  <c:v>1108</c:v>
                </c:pt>
                <c:pt idx="8">
                  <c:v>1240</c:v>
                </c:pt>
                <c:pt idx="11">
                  <c:v>1658</c:v>
                </c:pt>
                <c:pt idx="14">
                  <c:v>1879</c:v>
                </c:pt>
              </c:numCache>
            </c:numRef>
          </c:val>
          <c:extLst>
            <c:ext xmlns:c16="http://schemas.microsoft.com/office/drawing/2014/chart" uri="{C3380CC4-5D6E-409C-BE32-E72D297353CC}">
              <c16:uniqueId val="{00000002-65F5-4D1C-9A14-FFA0142C77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5-4D1C-9A14-FFA0142C77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5-4D1C-9A14-FFA0142C77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5-4D1C-9A14-FFA0142C77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727</c:v>
                </c:pt>
                <c:pt idx="3">
                  <c:v>715</c:v>
                </c:pt>
                <c:pt idx="6">
                  <c:v>659</c:v>
                </c:pt>
                <c:pt idx="9">
                  <c:v>691</c:v>
                </c:pt>
                <c:pt idx="12">
                  <c:v>589</c:v>
                </c:pt>
              </c:numCache>
            </c:numRef>
          </c:val>
          <c:extLst>
            <c:ext xmlns:c16="http://schemas.microsoft.com/office/drawing/2014/chart" uri="{C3380CC4-5D6E-409C-BE32-E72D297353CC}">
              <c16:uniqueId val="{00000006-65F5-4D1C-9A14-FFA0142C77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c:v>
                </c:pt>
                <c:pt idx="3">
                  <c:v>65</c:v>
                </c:pt>
                <c:pt idx="6">
                  <c:v>156</c:v>
                </c:pt>
                <c:pt idx="9">
                  <c:v>326</c:v>
                </c:pt>
                <c:pt idx="12">
                  <c:v>258</c:v>
                </c:pt>
              </c:numCache>
            </c:numRef>
          </c:val>
          <c:extLst>
            <c:ext xmlns:c16="http://schemas.microsoft.com/office/drawing/2014/chart" uri="{C3380CC4-5D6E-409C-BE32-E72D297353CC}">
              <c16:uniqueId val="{00000007-65F5-4D1C-9A14-FFA0142C77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6324</c:v>
                </c:pt>
                <c:pt idx="3">
                  <c:v>6068</c:v>
                </c:pt>
                <c:pt idx="6">
                  <c:v>5712</c:v>
                </c:pt>
                <c:pt idx="9">
                  <c:v>5325</c:v>
                </c:pt>
                <c:pt idx="12">
                  <c:v>4862</c:v>
                </c:pt>
              </c:numCache>
            </c:numRef>
          </c:val>
          <c:extLst>
            <c:ext xmlns:c16="http://schemas.microsoft.com/office/drawing/2014/chart" uri="{C3380CC4-5D6E-409C-BE32-E72D297353CC}">
              <c16:uniqueId val="{00000008-65F5-4D1C-9A14-FFA0142C77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242</c:v>
                </c:pt>
                <c:pt idx="3">
                  <c:v>205</c:v>
                </c:pt>
                <c:pt idx="6">
                  <c:v>168</c:v>
                </c:pt>
                <c:pt idx="9">
                  <c:v>131</c:v>
                </c:pt>
                <c:pt idx="12">
                  <c:v>94</c:v>
                </c:pt>
              </c:numCache>
            </c:numRef>
          </c:val>
          <c:extLst>
            <c:ext xmlns:c16="http://schemas.microsoft.com/office/drawing/2014/chart" uri="{C3380CC4-5D6E-409C-BE32-E72D297353CC}">
              <c16:uniqueId val="{00000009-65F5-4D1C-9A14-FFA0142C77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6366</c:v>
                </c:pt>
                <c:pt idx="3">
                  <c:v>6113</c:v>
                </c:pt>
                <c:pt idx="6">
                  <c:v>6303</c:v>
                </c:pt>
                <c:pt idx="9">
                  <c:v>6082</c:v>
                </c:pt>
                <c:pt idx="12">
                  <c:v>5910</c:v>
                </c:pt>
              </c:numCache>
            </c:numRef>
          </c:val>
          <c:extLst>
            <c:ext xmlns:c16="http://schemas.microsoft.com/office/drawing/2014/chart" uri="{C3380CC4-5D6E-409C-BE32-E72D297353CC}">
              <c16:uniqueId val="{0000000A-65F5-4D1C-9A14-FFA0142C77C4}"/>
            </c:ext>
          </c:extLst>
        </c:ser>
        <c:dLbls>
          <c:showLegendKey val="0"/>
          <c:showVal val="0"/>
          <c:showCatName val="0"/>
          <c:showSerName val="0"/>
          <c:showPercent val="0"/>
          <c:showBubbleSize val="0"/>
        </c:dLbls>
        <c:gapWidth val="100"/>
        <c:overlap val="100"/>
        <c:axId val="167730176"/>
        <c:axId val="16773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3949</c:v>
                </c:pt>
                <c:pt idx="2">
                  <c:v>#N/A</c:v>
                </c:pt>
                <c:pt idx="3">
                  <c:v>#N/A</c:v>
                </c:pt>
                <c:pt idx="4">
                  <c:v>3639</c:v>
                </c:pt>
                <c:pt idx="5">
                  <c:v>#N/A</c:v>
                </c:pt>
                <c:pt idx="6">
                  <c:v>#N/A</c:v>
                </c:pt>
                <c:pt idx="7">
                  <c:v>3686</c:v>
                </c:pt>
                <c:pt idx="8">
                  <c:v>#N/A</c:v>
                </c:pt>
                <c:pt idx="9">
                  <c:v>#N/A</c:v>
                </c:pt>
                <c:pt idx="10">
                  <c:v>3213</c:v>
                </c:pt>
                <c:pt idx="11">
                  <c:v>#N/A</c:v>
                </c:pt>
                <c:pt idx="12">
                  <c:v>#N/A</c:v>
                </c:pt>
                <c:pt idx="13">
                  <c:v>2507</c:v>
                </c:pt>
                <c:pt idx="14">
                  <c:v>#N/A</c:v>
                </c:pt>
              </c:numCache>
            </c:numRef>
          </c:val>
          <c:smooth val="0"/>
          <c:extLst>
            <c:ext xmlns:c16="http://schemas.microsoft.com/office/drawing/2014/chart" uri="{C3380CC4-5D6E-409C-BE32-E72D297353CC}">
              <c16:uniqueId val="{0000000B-65F5-4D1C-9A14-FFA0142C77C4}"/>
            </c:ext>
          </c:extLst>
        </c:ser>
        <c:dLbls>
          <c:showLegendKey val="0"/>
          <c:showVal val="0"/>
          <c:showCatName val="0"/>
          <c:showSerName val="0"/>
          <c:showPercent val="0"/>
          <c:showBubbleSize val="0"/>
        </c:dLbls>
        <c:marker val="1"/>
        <c:smooth val="0"/>
        <c:axId val="167730176"/>
        <c:axId val="167732352"/>
      </c:lineChart>
      <c:catAx>
        <c:axId val="1677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732352"/>
        <c:crosses val="autoZero"/>
        <c:auto val="1"/>
        <c:lblAlgn val="ctr"/>
        <c:lblOffset val="100"/>
        <c:tickLblSkip val="1"/>
        <c:tickMarkSkip val="1"/>
        <c:noMultiLvlLbl val="0"/>
      </c:catAx>
      <c:valAx>
        <c:axId val="1677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599</c:v>
                </c:pt>
                <c:pt idx="1">
                  <c:v>631</c:v>
                </c:pt>
                <c:pt idx="2">
                  <c:v>566</c:v>
                </c:pt>
              </c:numCache>
            </c:numRef>
          </c:val>
          <c:extLst>
            <c:ext xmlns:c16="http://schemas.microsoft.com/office/drawing/2014/chart" uri="{C3380CC4-5D6E-409C-BE32-E72D297353CC}">
              <c16:uniqueId val="{00000000-74CA-4F7B-A270-039075FDF6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74CA-4F7B-A270-039075FDF6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556</c:v>
                </c:pt>
                <c:pt idx="1">
                  <c:v>811</c:v>
                </c:pt>
                <c:pt idx="2">
                  <c:v>1027</c:v>
                </c:pt>
              </c:numCache>
            </c:numRef>
          </c:val>
          <c:extLst>
            <c:ext xmlns:c16="http://schemas.microsoft.com/office/drawing/2014/chart" uri="{C3380CC4-5D6E-409C-BE32-E72D297353CC}">
              <c16:uniqueId val="{00000002-74CA-4F7B-A270-039075FDF66B}"/>
            </c:ext>
          </c:extLst>
        </c:ser>
        <c:dLbls>
          <c:showLegendKey val="0"/>
          <c:showVal val="0"/>
          <c:showCatName val="0"/>
          <c:showSerName val="0"/>
          <c:showPercent val="0"/>
          <c:showBubbleSize val="0"/>
        </c:dLbls>
        <c:gapWidth val="120"/>
        <c:overlap val="100"/>
        <c:axId val="168723200"/>
        <c:axId val="168724736"/>
      </c:barChart>
      <c:catAx>
        <c:axId val="16872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8724736"/>
        <c:crosses val="autoZero"/>
        <c:auto val="1"/>
        <c:lblAlgn val="ctr"/>
        <c:lblOffset val="100"/>
        <c:tickLblSkip val="1"/>
        <c:tickMarkSkip val="1"/>
        <c:noMultiLvlLbl val="0"/>
      </c:catAx>
      <c:valAx>
        <c:axId val="168724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872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{EEEFC333-92C1-41E4-BFD3-A05366A516D9}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3D3-457B-AF25-177A892A13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{F8C8FD0A-03E7-46C2-A808-A40FF6FAF9FD}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D3-457B-AF25-177A892A13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{474D50B3-C0DA-4B64-A495-F7459C5D040B}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D3-457B-AF25-177A892A13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{568165C9-31B2-4503-BA85-96802EA49463}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D3-457B-AF25-177A892A13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{2B99BCEB-06DE-412E-91C0-D21DE2A08451}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D3-457B-AF25-177A892A13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{1E471412-21D3-42D2-8A56-AE6A0F04A74E}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3D3-457B-AF25-177A892A13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{7094114F-32EE-49EB-AF2F-B02A8C545A3B}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3D3-457B-AF25-177A892A13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{0EF7C874-BF9B-4562-B580-1C46FC4AE3B9}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3D3-457B-AF25-177A892A13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{D6309C5D-CC39-408D-B613-997F02994BE6}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3D3-457B-AF25-177A892A13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49.8</c:v>
                </c:pt>
                <c:pt idx="24">
                  <c:v>51.5</c:v>
                </c:pt>
                <c:pt idx="32">
                  <c:v>54.6</c:v>
                </c:pt>
              </c:numCache>
            </c:numRef>
          </c:xVal>
          <c:yVal>
            <c:numRef>
              <c:f>公会計指標分析・財政指標組合せ分析表!$BP$51:$DC$51</c:f>
              <c:numCache>
                <c:formatCode>#,##0.0;"▲ "#,##0.0</c:formatCode>
                <c:ptCount val="40"/>
                <c:pt idx="16">
                  <c:v>118.4</c:v>
                </c:pt>
                <c:pt idx="24">
                  <c:v>102.4</c:v>
                </c:pt>
                <c:pt idx="32">
                  <c:v>79.400000000000006</c:v>
                </c:pt>
              </c:numCache>
            </c:numRef>
          </c:yVal>
          <c:smooth val="0"/>
          <c:extLst>
            <c:ext xmlns:c16="http://schemas.microsoft.com/office/drawing/2014/chart" uri="{C3380CC4-5D6E-409C-BE32-E72D297353CC}">
              <c16:uniqueId val="{00000009-B3D3-457B-AF25-177A892A13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{D4F8C1EF-7B60-4D74-897D-4C66CD32D62D}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3D3-457B-AF25-177A892A13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{F895EE49-92F1-4403-8DFB-497E594B1BD3}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D3-457B-AF25-177A892A13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{EB28D45B-5D88-4F41-A129-6A12A617DE88}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D3-457B-AF25-177A892A13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{94841E66-F1EB-4095-8843-DBEB78E6B006}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D3-457B-AF25-177A892A13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{F3799A23-6ED4-479D-A432-A5E74FC7C31D}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D3-457B-AF25-177A892A13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{28C80207-6DD6-4C20-A811-B7B4141478F2}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3D3-457B-AF25-177A892A13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{66D83DAC-15FB-45AA-B6B0-4A59FF043887}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3D3-457B-AF25-177A892A13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{4FC32E45-D2BF-4541-945A-385800655DBE}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3D3-457B-AF25-177A892A13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{64866800-BC92-4AF9-AA5C-3DDF120D9B61}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3D3-457B-AF25-177A892A13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B3D3-457B-AF25-177A892A1306}"/>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{DFE4B475-4CC0-4AC8-B1B2-2F67611D6E96}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96-418D-887A-0EE3FB2CA1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{2C277F32-BEBC-4029-A5AA-8FF6110B9422}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96-418D-887A-0EE3FB2CA1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{9AC074A8-95F5-4D30-A2B0-A9F587C3F615}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96-418D-887A-0EE3FB2CA1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{5C975300-3329-435A-ACA9-777ADD64CAE4}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96-418D-887A-0EE3FB2CA1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{51BDA093-E61F-4359-BF92-CE36E1D63D2E}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96-418D-887A-0EE3FB2CA17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{4EB67CAF-7491-4974-853D-D17E5B6E30A5}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96-418D-887A-0EE3FB2CA17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{6E606900-C622-450E-9D82-A9209E31D184}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96-418D-887A-0EE3FB2CA17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{782DCE7C-E7A4-4E5D-8D43-D7FB0F5AEE8B}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96-418D-887A-0EE3FB2CA17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{3A40919A-E9A1-4F10-ADC7-87136F222767}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96-418D-887A-0EE3FB2CA1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16.399999999999999</c:v>
                </c:pt>
                <c:pt idx="8">
                  <c:v>15.8</c:v>
                </c:pt>
                <c:pt idx="16">
                  <c:v>15</c:v>
                </c:pt>
                <c:pt idx="24">
                  <c:v>14.7</c:v>
                </c:pt>
                <c:pt idx="32">
                  <c:v>12.9</c:v>
                </c:pt>
              </c:numCache>
            </c:numRef>
          </c:xVal>
          <c:yVal>
            <c:numRef>
              <c:f>公会計指標分析・財政指標組合せ分析表!$BP$73:$DC$73</c:f>
              <c:numCache>
                <c:formatCode>#,##0.0;"▲ "#,##0.0</c:formatCode>
                <c:ptCount val="40"/>
                <c:pt idx="0">
                  <c:v>128.69999999999999</c:v>
                </c:pt>
                <c:pt idx="8">
                  <c:v>114.8</c:v>
                </c:pt>
                <c:pt idx="16">
                  <c:v>118.4</c:v>
                </c:pt>
                <c:pt idx="24">
                  <c:v>102.4</c:v>
                </c:pt>
                <c:pt idx="32">
                  <c:v>79.400000000000006</c:v>
                </c:pt>
              </c:numCache>
            </c:numRef>
          </c:yVal>
          <c:smooth val="0"/>
          <c:extLst>
            <c:ext xmlns:c16="http://schemas.microsoft.com/office/drawing/2014/chart" uri="{C3380CC4-5D6E-409C-BE32-E72D297353CC}">
              <c16:uniqueId val="{00000009-4396-418D-887A-0EE3FB2CA1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{59D545AE-C3A8-450A-8689-A4C135A902CD}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96-418D-887A-0EE3FB2CA1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{7B75B705-CC7A-4CE4-8BE8-B22FB260B4ED}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96-418D-887A-0EE3FB2CA1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{55CCD2B3-AB9D-4572-AFAA-662197D1855C}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96-418D-887A-0EE3FB2CA1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{75D0D676-8A2B-4356-A531-32B2EE10CC11}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96-418D-887A-0EE3FB2CA1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{6C14A73B-0BC1-41D7-B4D8-2A90688D13F0}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96-418D-887A-0EE3FB2CA172}"/>
                </c:ext>
              </c:extLst>
            </c:dLbl>
            <c:dLbl>
              <c:idx val="8"/>
              <c:layout>
                <c:manualLayout>
                  <c:x val="0"/>
                  <c:y val="2.159897856507297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{1C0F211C-981E-4294-AFE5-AA4195D3D984}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96-418D-887A-0EE3FB2CA172}"/>
                </c:ext>
              </c:extLst>
            </c:dLbl>
            <c:dLbl>
              <c:idx val="16"/>
              <c:layout>
                <c:manualLayout>
                  <c:x val="0"/>
                  <c:y val="-9.8098714507157767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{4AD126F1-D4D7-4159-B1A2-E59985885561}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96-418D-887A-0EE3FB2CA172}"/>
                </c:ext>
              </c:extLst>
            </c:dLbl>
            <c:dLbl>
              <c:idx val="24"/>
              <c:layout>
                <c:manualLayout>
                  <c:x val="0"/>
                  <c:y val="9.3961464668639852E-4"/>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{3B46B2A7-572C-4443-B9A8-E5F64908C6D5}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96-418D-887A-0EE3FB2CA172}"/>
                </c:ext>
              </c:extLst>
            </c:dLbl>
            <c:dLbl>
              <c:idx val="32"/>
              <c:layout>
                <c:manualLayout>
                  <c:x val="0"/>
                  <c:y val="-1.272872176104376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{C3DE4574-F5E1-4A3F-A4DB-3904BD15FF14}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96-418D-887A-0EE3FB2CA1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4396-418D-887A-0EE3FB2CA172}"/>
            </c:ext>
          </c:extLst>
        </c:ser>
        <c:dLbls>
          <c:showLegendKey val="0"/>
          <c:showVal val="1"/>
          <c:showCatName val="0"/>
          <c:showSerName val="0"/>
          <c:showPercent val="0"/>
          <c:showBubbleSize val="0"/>
        </c:dLbls>
        <c:axId val="84219776"/>
        <c:axId val="84234240"/>
      </c:scatterChart>
      <c:valAx>
        <c:axId val="84219776"/>
        <c:scaling>
          <c:orientation val="minMax"/>
          <c:max val="17.1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実質公債費比率の分子については、償還元金・利子ともに減少し、算入交際費等が減少したことで、前年度と比較して</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百万円の大幅減となった。</a:t>
          </a:r>
        </a:p>
        <a:p>
          <a:r>
            <a:rPr kumimoji="1" lang="ja-JP" altLang="en-US" sz="1400">
              <a:latin typeface="ＭＳ ゴシック" pitchFamily="49" charset="-128"/>
              <a:ea typeface="ＭＳ ゴシック" pitchFamily="49" charset="-128"/>
            </a:rPr>
            <a:t>　元利償還金は今後も減少するが、施設の老朽化等による大規模事業やリニア関連の整備事業等が今後も想定されるため、長期的視点に立った起債の発行に努める。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償還が進んだことや下水道特別会計の起債残高が減少し公営企業債繰入見込額の減による将来負担比率の減、またふるさと元気づくり基金等の充当可能財源の増により、前年度と比較して</a:t>
          </a:r>
          <a:r>
            <a:rPr kumimoji="1" lang="en-US" altLang="ja-JP" sz="1400">
              <a:latin typeface="ＭＳ ゴシック" pitchFamily="49" charset="-128"/>
              <a:ea typeface="ＭＳ ゴシック" pitchFamily="49" charset="-128"/>
            </a:rPr>
            <a:t>706</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当町の将来負担比率は県内でも高い水準にあり、引き続き町債残高の削減に努めると同時に、基金残高の拡充による将来財源の確保を一体的に進め、将来負担比率の分子構造の改善と財政健全化を推進する。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は類似団体より基金の積立額が低いこともあり、将来負担比率が県下で２番目に高い。そのような中、財政調整基金についても類似団体と比較し残高が低い傾向にあり、計画的に積み増しを行っていることからこれまで微増していたが、リニア関連の整備事業への繰入により減額している。公共施設等整備更新基金については、保育園施設の建て替え等大型の建設整備工事に備えるため、計画的に積み増しを行っている。また、ふるさと元気づくり基金については、寄付額から返礼品や経費を差し引いた額を一度基金積み立て、翌年以降において寄付の目的に沿った事業に充当する運用を行っているが、ふるさと納税における寄付額の伸びから、基金の積み増しを行うことが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・財政調整基金においては、無計画に積み増しを行うのではなく、標準財政規模の概ね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特定目的基金においては、それぞれ目的事業のための取り崩しを予定しているため、中長期で大きく増加していく見込みはないが、引き続き計画的な運用を行う。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：高森町が所有する建築物、道路、橋りょう等の施設の整備及び老朽化に伴う更新、改修等に要する経費に充当する。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寄附金を通じ高森町に思いを寄せる人々の参画を広く募り、元気あふれるまちづくりを推進することを目的に、目的別にあつまったふるさと納税寄付金について、寄付額から返礼品や経費を差し引いた額を一度基金積み立て、翌年以降において寄付の目的に沿っ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：高齢化社会の到来に対応して、高齢者の保健福祉事業の充実を図るため、特別養護老人施設からの納入金（減価償却相当分）を積み立てており、当年度の高齢者保健福祉事業へ充当している。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・ケーブルテレビ放送施設基金　：高森町ケーブルテレビ放送施設の整備充実を図るため、使用料等の積み立てを行い、放送施設の更新等に充当する。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：保育園施設の建て替え等大型の建設整備工事に備えるため、計画的に積み増しを行っていることによる増。当面は保育園の建て替えを目指して、毎年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：ふるさと納税における寄付額の伸びから、基金の積み増しを行うことができている。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：当面は保育園の建て替え分として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：目的に沿った事業に毎年充当していく。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・類似団体と比較し残高が低い傾向にあり、計画的に積み増しを行っていることから微増している。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・無計画に積み増しを行うのではなく、標準財政規模の概ね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・地方債の償還のピークは過ぎており、償還に備えるための大きな積み増し等は行っていないため、増減はない。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・地方債の償還のピークは過ぎているものの、今後の地方債の発行や償還の計画を踏まえ、必要に応じて積立を行う。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ここ数年、町債発行額を元金償還額の範囲内に抑えるとともに、平成</a:t>
          </a:r>
          <a:r>
            <a:rPr kumimoji="1" lang="en-US" altLang="ja-JP" sz="1100">
              <a:latin typeface="ＭＳ Ｐゴシック" panose="020B0600070205080204" pitchFamily="50" charset="-128"/>
              <a:ea typeface="ＭＳ Ｐゴシック" panose="020B0600070205080204" pitchFamily="50" charset="-128"/>
            </a:rPr>
            <a:t>24</a:t>
          </a:r>
        </a:p>
        <a:p>
          <a:r>
            <a:rPr kumimoji="1" lang="ja-JP" altLang="en-US" sz="1100">
              <a:latin typeface="ＭＳ Ｐゴシック" panose="020B0600070205080204" pitchFamily="50" charset="-128"/>
              <a:ea typeface="ＭＳ Ｐゴシック" panose="020B0600070205080204" pitchFamily="50" charset="-128"/>
            </a:rPr>
            <a:t>年度竣工の中学校等の減価償却が進んているため、有形固定資産減価償却率は増となっている。</a:t>
          </a:r>
        </a:p>
        <a:p>
          <a:r>
            <a:rPr kumimoji="1" lang="ja-JP" altLang="en-US" sz="1100">
              <a:latin typeface="ＭＳ Ｐゴシック" panose="020B0600070205080204" pitchFamily="50" charset="-128"/>
              <a:ea typeface="ＭＳ Ｐゴシック" panose="020B0600070205080204" pitchFamily="50" charset="-128"/>
            </a:rPr>
            <a:t>　今後は、保育園の大規模改修事業等を予定しているため、有形固定資産減価償却率は減を見込んでいる。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1" name="楕円 80"/>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82" name="有形固定資産減価償却率該当値テキスト"/>
        <xdr:cNvSpPr txBox="1"/>
      </xdr:nvSpPr>
      <xdr:spPr>
        <a:xfrm>
          <a:off x="48133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3" name="楕円 82"/>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53975</xdr:rowOff>
    </xdr:to>
    <xdr:cxnSp macro="">
      <xdr:nvCxnSpPr>
        <xdr:cNvPr id="84" name="直線コネクタ 83"/>
        <xdr:cNvCxnSpPr/>
      </xdr:nvCxnSpPr>
      <xdr:spPr>
        <a:xfrm flipV="1">
          <a:off x="4051300" y="6044837"/>
          <a:ext cx="7112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楕円 84"/>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106408</xdr:rowOff>
    </xdr:to>
    <xdr:cxnSp macro="">
      <xdr:nvCxnSpPr>
        <xdr:cNvPr id="86" name="直線コネクタ 85"/>
        <xdr:cNvCxnSpPr/>
      </xdr:nvCxnSpPr>
      <xdr:spPr>
        <a:xfrm flipV="1">
          <a:off x="3289300" y="614045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7"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88"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9"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0"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1" name="n_2main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債務償還可能年数については、ほぼ全国平均値となっているが、類似団体内平均値より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年程度長くなっている。</a:t>
          </a:r>
        </a:p>
        <a:p>
          <a:r>
            <a:rPr kumimoji="1" lang="ja-JP" altLang="en-US" sz="1100">
              <a:latin typeface="ＭＳ Ｐゴシック" panose="020B0600070205080204" pitchFamily="50" charset="-128"/>
              <a:ea typeface="ＭＳ Ｐゴシック" panose="020B0600070205080204" pitchFamily="50" charset="-128"/>
            </a:rPr>
            <a:t>　ここ数年、町債発行額を元金償還額の範囲内に抑える方針の下、将来負担額を減少させるとともに、計画的に基金積立を実施しており、今後は実質債務の縮減により、債務償還可能年数の短縮を見込んで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0" name="直線コネクタ 119"/>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3"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4" name="直線コネクタ 123"/>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5"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6" name="フローチャート: 判断 125"/>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7" name="フローチャート: 判断 126"/>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83227</xdr:rowOff>
    </xdr:from>
    <xdr:to>
      <xdr:col>76</xdr:col>
      <xdr:colOff>73025</xdr:colOff>
      <xdr:row>31</xdr:row>
      <xdr:rowOff>13377</xdr:rowOff>
    </xdr:to>
    <xdr:sp macro="" textlink="">
      <xdr:nvSpPr>
        <xdr:cNvPr id="133" name="楕円 132"/>
        <xdr:cNvSpPr/>
      </xdr:nvSpPr>
      <xdr:spPr>
        <a:xfrm>
          <a:off x="14744700" y="59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106104</xdr:rowOff>
    </xdr:from>
    <xdr:ext cx="469744" cy="259045"/>
    <xdr:sp macro="" textlink="">
      <xdr:nvSpPr>
        <xdr:cNvPr id="134" name="債務償還比率該当値テキスト"/>
        <xdr:cNvSpPr txBox="1"/>
      </xdr:nvSpPr>
      <xdr:spPr>
        <a:xfrm>
          <a:off x="14846300" y="58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16658</xdr:rowOff>
    </xdr:from>
    <xdr:to>
      <xdr:col>72</xdr:col>
      <xdr:colOff>123825</xdr:colOff>
      <xdr:row>30</xdr:row>
      <xdr:rowOff>118258</xdr:rowOff>
    </xdr:to>
    <xdr:sp macro="" textlink="">
      <xdr:nvSpPr>
        <xdr:cNvPr id="135" name="楕円 134"/>
        <xdr:cNvSpPr/>
      </xdr:nvSpPr>
      <xdr:spPr>
        <a:xfrm>
          <a:off x="14033500" y="59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67458</xdr:rowOff>
    </xdr:from>
    <xdr:to>
      <xdr:col>76</xdr:col>
      <xdr:colOff>22225</xdr:colOff>
      <xdr:row>30</xdr:row>
      <xdr:rowOff>134027</xdr:rowOff>
    </xdr:to>
    <xdr:cxnSp macro="">
      <xdr:nvCxnSpPr>
        <xdr:cNvPr id="136" name="直線コネクタ 135"/>
        <xdr:cNvCxnSpPr/>
      </xdr:nvCxnSpPr>
      <xdr:spPr>
        <a:xfrm>
          <a:off x="14084300" y="5982483"/>
          <a:ext cx="711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7"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134785</xdr:rowOff>
    </xdr:from>
    <xdr:ext cx="469744" cy="259045"/>
    <xdr:sp macro="" textlink="">
      <xdr:nvSpPr>
        <xdr:cNvPr id="138" name="n_1mainValue債務償還比率"/>
        <xdr:cNvSpPr txBox="1"/>
      </xdr:nvSpPr>
      <xdr:spPr>
        <a:xfrm>
          <a:off x="13836727" y="570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156845</xdr:rowOff>
    </xdr:from>
    <xdr:to>
      <xdr:col>24</xdr:col>
      <xdr:colOff>114300</xdr:colOff>
      <xdr:row>39</xdr:row>
      <xdr:rowOff>86995</xdr:rowOff>
    </xdr:to>
    <xdr:sp macro="" textlink="">
      <xdr:nvSpPr>
        <xdr:cNvPr id="71" name="楕円 70"/>
        <xdr:cNvSpPr/>
      </xdr:nvSpPr>
      <xdr:spPr>
        <a:xfrm>
          <a:off x="4584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135272</xdr:rowOff>
    </xdr:from>
    <xdr:ext cx="405111" cy="259045"/>
    <xdr:sp macro="" textlink="">
      <xdr:nvSpPr>
        <xdr:cNvPr id="72" name="【道路】&#10;有形固定資産減価償却率該当値テキスト"/>
        <xdr:cNvSpPr txBox="1"/>
      </xdr:nvSpPr>
      <xdr:spPr>
        <a:xfrm>
          <a:off x="4673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3" name="楕円 72"/>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36195</xdr:rowOff>
    </xdr:from>
    <xdr:to>
      <xdr:col>24</xdr:col>
      <xdr:colOff>63500</xdr:colOff>
      <xdr:row>39</xdr:row>
      <xdr:rowOff>74295</xdr:rowOff>
    </xdr:to>
    <xdr:cxnSp macro="">
      <xdr:nvCxnSpPr>
        <xdr:cNvPr id="74" name="直線コネクタ 73"/>
        <xdr:cNvCxnSpPr/>
      </xdr:nvCxnSpPr>
      <xdr:spPr>
        <a:xfrm flipV="1">
          <a:off x="3797300" y="6722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5" name="楕円 74"/>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74295</xdr:rowOff>
    </xdr:from>
    <xdr:to>
      <xdr:col>19</xdr:col>
      <xdr:colOff>177800</xdr:colOff>
      <xdr:row>39</xdr:row>
      <xdr:rowOff>110490</xdr:rowOff>
    </xdr:to>
    <xdr:cxnSp macro="">
      <xdr:nvCxnSpPr>
        <xdr:cNvPr id="76" name="直線コネクタ 75"/>
        <xdr:cNvCxnSpPr/>
      </xdr:nvCxnSpPr>
      <xdr:spPr>
        <a:xfrm flipV="1">
          <a:off x="2908300" y="6760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8"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80" name="n_1mainValue【道路】&#10;有形固定資産減価償却率"/>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1"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44679</xdr:rowOff>
    </xdr:from>
    <xdr:to>
      <xdr:col>55</xdr:col>
      <xdr:colOff>50800</xdr:colOff>
      <xdr:row>39</xdr:row>
      <xdr:rowOff>146279</xdr:rowOff>
    </xdr:to>
    <xdr:sp macro="" textlink="">
      <xdr:nvSpPr>
        <xdr:cNvPr id="120" name="楕円 119"/>
        <xdr:cNvSpPr/>
      </xdr:nvSpPr>
      <xdr:spPr>
        <a:xfrm>
          <a:off x="10426700" y="67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23106</xdr:rowOff>
    </xdr:from>
    <xdr:ext cx="534377" cy="259045"/>
    <xdr:sp macro="" textlink="">
      <xdr:nvSpPr>
        <xdr:cNvPr id="121" name="【道路】&#10;一人当たり延長該当値テキスト"/>
        <xdr:cNvSpPr txBox="1"/>
      </xdr:nvSpPr>
      <xdr:spPr>
        <a:xfrm>
          <a:off x="10515600" y="6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46431</xdr:rowOff>
    </xdr:from>
    <xdr:to>
      <xdr:col>50</xdr:col>
      <xdr:colOff>165100</xdr:colOff>
      <xdr:row>39</xdr:row>
      <xdr:rowOff>148031</xdr:rowOff>
    </xdr:to>
    <xdr:sp macro="" textlink="">
      <xdr:nvSpPr>
        <xdr:cNvPr id="122" name="楕円 121"/>
        <xdr:cNvSpPr/>
      </xdr:nvSpPr>
      <xdr:spPr>
        <a:xfrm>
          <a:off x="9588500" y="6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95479</xdr:rowOff>
    </xdr:from>
    <xdr:to>
      <xdr:col>55</xdr:col>
      <xdr:colOff>0</xdr:colOff>
      <xdr:row>39</xdr:row>
      <xdr:rowOff>97231</xdr:rowOff>
    </xdr:to>
    <xdr:cxnSp macro="">
      <xdr:nvCxnSpPr>
        <xdr:cNvPr id="123" name="直線コネクタ 122"/>
        <xdr:cNvCxnSpPr/>
      </xdr:nvCxnSpPr>
      <xdr:spPr>
        <a:xfrm flipV="1">
          <a:off x="9639300" y="678202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48584</xdr:rowOff>
    </xdr:from>
    <xdr:to>
      <xdr:col>46</xdr:col>
      <xdr:colOff>38100</xdr:colOff>
      <xdr:row>39</xdr:row>
      <xdr:rowOff>150184</xdr:rowOff>
    </xdr:to>
    <xdr:sp macro="" textlink="">
      <xdr:nvSpPr>
        <xdr:cNvPr id="124" name="楕円 123"/>
        <xdr:cNvSpPr/>
      </xdr:nvSpPr>
      <xdr:spPr>
        <a:xfrm>
          <a:off x="8699500" y="6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97231</xdr:rowOff>
    </xdr:from>
    <xdr:to>
      <xdr:col>50</xdr:col>
      <xdr:colOff>114300</xdr:colOff>
      <xdr:row>39</xdr:row>
      <xdr:rowOff>99384</xdr:rowOff>
    </xdr:to>
    <xdr:cxnSp macro="">
      <xdr:nvCxnSpPr>
        <xdr:cNvPr id="125" name="直線コネクタ 124"/>
        <xdr:cNvCxnSpPr/>
      </xdr:nvCxnSpPr>
      <xdr:spPr>
        <a:xfrm flipV="1">
          <a:off x="8750300" y="6783781"/>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139158</xdr:rowOff>
    </xdr:from>
    <xdr:ext cx="534377" cy="259045"/>
    <xdr:sp macro="" textlink="">
      <xdr:nvSpPr>
        <xdr:cNvPr id="129" name="n_1mainValue【道路】&#10;一人当たり延長"/>
        <xdr:cNvSpPr txBox="1"/>
      </xdr:nvSpPr>
      <xdr:spPr>
        <a:xfrm>
          <a:off x="9359411" y="6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141311</xdr:rowOff>
    </xdr:from>
    <xdr:ext cx="534377" cy="259045"/>
    <xdr:sp macro="" textlink="">
      <xdr:nvSpPr>
        <xdr:cNvPr id="130" name="n_2mainValue【道路】&#10;一人当たり延長"/>
        <xdr:cNvSpPr txBox="1"/>
      </xdr:nvSpPr>
      <xdr:spPr>
        <a:xfrm>
          <a:off x="8483111" y="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1" name="楕円 170"/>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72" name="【橋りょう・トンネル】&#10;有形固定資産減価償却率該当値テキスト"/>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73" name="楕円 172"/>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45720</xdr:rowOff>
    </xdr:to>
    <xdr:cxnSp macro="">
      <xdr:nvCxnSpPr>
        <xdr:cNvPr id="174" name="直線コネクタ 173"/>
        <xdr:cNvCxnSpPr/>
      </xdr:nvCxnSpPr>
      <xdr:spPr>
        <a:xfrm flipV="1">
          <a:off x="3797300" y="101302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75" name="楕円 174"/>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78377</xdr:rowOff>
    </xdr:to>
    <xdr:cxnSp macro="">
      <xdr:nvCxnSpPr>
        <xdr:cNvPr id="176" name="直線コネクタ 175"/>
        <xdr:cNvCxnSpPr/>
      </xdr:nvCxnSpPr>
      <xdr:spPr>
        <a:xfrm flipV="1">
          <a:off x="2908300" y="1016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77"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80" name="n_1mainValue【橋りょう・トンネ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81" name="n_2mainValue【橋りょう・トンネル】&#10;有形固定資産減価償却率"/>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0"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16661</xdr:rowOff>
    </xdr:from>
    <xdr:to>
      <xdr:col>55</xdr:col>
      <xdr:colOff>50800</xdr:colOff>
      <xdr:row>60</xdr:row>
      <xdr:rowOff>118261</xdr:rowOff>
    </xdr:to>
    <xdr:sp macro="" textlink="">
      <xdr:nvSpPr>
        <xdr:cNvPr id="220" name="楕円 219"/>
        <xdr:cNvSpPr/>
      </xdr:nvSpPr>
      <xdr:spPr>
        <a:xfrm>
          <a:off x="10426700" y="103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39538</xdr:rowOff>
    </xdr:from>
    <xdr:ext cx="599010" cy="259045"/>
    <xdr:sp macro="" textlink="">
      <xdr:nvSpPr>
        <xdr:cNvPr id="221" name="【橋りょう・トンネル】&#10;一人当たり有形固定資産（償却資産）額該当値テキスト"/>
        <xdr:cNvSpPr txBox="1"/>
      </xdr:nvSpPr>
      <xdr:spPr>
        <a:xfrm>
          <a:off x="10515600" y="101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19345</xdr:rowOff>
    </xdr:from>
    <xdr:to>
      <xdr:col>50</xdr:col>
      <xdr:colOff>165100</xdr:colOff>
      <xdr:row>60</xdr:row>
      <xdr:rowOff>120945</xdr:rowOff>
    </xdr:to>
    <xdr:sp macro="" textlink="">
      <xdr:nvSpPr>
        <xdr:cNvPr id="222" name="楕円 221"/>
        <xdr:cNvSpPr/>
      </xdr:nvSpPr>
      <xdr:spPr>
        <a:xfrm>
          <a:off x="9588500" y="103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67461</xdr:rowOff>
    </xdr:from>
    <xdr:to>
      <xdr:col>55</xdr:col>
      <xdr:colOff>0</xdr:colOff>
      <xdr:row>60</xdr:row>
      <xdr:rowOff>70145</xdr:rowOff>
    </xdr:to>
    <xdr:cxnSp macro="">
      <xdr:nvCxnSpPr>
        <xdr:cNvPr id="223" name="直線コネクタ 222"/>
        <xdr:cNvCxnSpPr/>
      </xdr:nvCxnSpPr>
      <xdr:spPr>
        <a:xfrm flipV="1">
          <a:off x="9639300" y="10354461"/>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21747</xdr:rowOff>
    </xdr:from>
    <xdr:to>
      <xdr:col>46</xdr:col>
      <xdr:colOff>38100</xdr:colOff>
      <xdr:row>60</xdr:row>
      <xdr:rowOff>123347</xdr:rowOff>
    </xdr:to>
    <xdr:sp macro="" textlink="">
      <xdr:nvSpPr>
        <xdr:cNvPr id="224" name="楕円 223"/>
        <xdr:cNvSpPr/>
      </xdr:nvSpPr>
      <xdr:spPr>
        <a:xfrm>
          <a:off x="8699500" y="103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70145</xdr:rowOff>
    </xdr:from>
    <xdr:to>
      <xdr:col>50</xdr:col>
      <xdr:colOff>114300</xdr:colOff>
      <xdr:row>60</xdr:row>
      <xdr:rowOff>72547</xdr:rowOff>
    </xdr:to>
    <xdr:cxnSp macro="">
      <xdr:nvCxnSpPr>
        <xdr:cNvPr id="225" name="直線コネクタ 224"/>
        <xdr:cNvCxnSpPr/>
      </xdr:nvCxnSpPr>
      <xdr:spPr>
        <a:xfrm flipV="1">
          <a:off x="8750300" y="10357145"/>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26"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27"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137472</xdr:rowOff>
    </xdr:from>
    <xdr:ext cx="599010" cy="259045"/>
    <xdr:sp macro="" textlink="">
      <xdr:nvSpPr>
        <xdr:cNvPr id="229" name="n_1mainValue【橋りょう・トンネル】&#10;一人当たり有形固定資産（償却資産）額"/>
        <xdr:cNvSpPr txBox="1"/>
      </xdr:nvSpPr>
      <xdr:spPr>
        <a:xfrm>
          <a:off x="9327095" y="100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139874</xdr:rowOff>
    </xdr:from>
    <xdr:ext cx="599010" cy="259045"/>
    <xdr:sp macro="" textlink="">
      <xdr:nvSpPr>
        <xdr:cNvPr id="230" name="n_2mainValue【橋りょう・トンネル】&#10;一人当たり有形固定資産（償却資産）額"/>
        <xdr:cNvSpPr txBox="1"/>
      </xdr:nvSpPr>
      <xdr:spPr>
        <a:xfrm>
          <a:off x="8450795" y="1008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270" name="楕円 269"/>
        <xdr:cNvSpPr/>
      </xdr:nvSpPr>
      <xdr:spPr>
        <a:xfrm>
          <a:off x="4584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271" name="【公営住宅】&#10;有形固定資産減価償却率該当値テキスト"/>
        <xdr:cNvSpPr txBox="1"/>
      </xdr:nvSpPr>
      <xdr:spPr>
        <a:xfrm>
          <a:off x="4673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72" name="楕円 271"/>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91439</xdr:rowOff>
    </xdr:to>
    <xdr:cxnSp macro="">
      <xdr:nvCxnSpPr>
        <xdr:cNvPr id="273" name="直線コネクタ 272"/>
        <xdr:cNvCxnSpPr/>
      </xdr:nvCxnSpPr>
      <xdr:spPr>
        <a:xfrm flipV="1">
          <a:off x="3797300" y="13761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74" name="楕円 273"/>
        <xdr:cNvSpPr/>
      </xdr:nvSpPr>
      <xdr:spPr>
        <a:xfrm>
          <a:off x="2857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137161</xdr:rowOff>
    </xdr:to>
    <xdr:cxnSp macro="">
      <xdr:nvCxnSpPr>
        <xdr:cNvPr id="275" name="直線コネクタ 274"/>
        <xdr:cNvCxnSpPr/>
      </xdr:nvCxnSpPr>
      <xdr:spPr>
        <a:xfrm flipV="1">
          <a:off x="2908300" y="13807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76"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77"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79"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80" name="n_2mainValue【公営住宅】&#10;有形固定資産減価償却率"/>
        <xdr:cNvSpPr txBox="1"/>
      </xdr:nvSpPr>
      <xdr:spPr>
        <a:xfrm>
          <a:off x="2705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09"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167894</xdr:rowOff>
    </xdr:from>
    <xdr:to>
      <xdr:col>55</xdr:col>
      <xdr:colOff>50800</xdr:colOff>
      <xdr:row>86</xdr:row>
      <xdr:rowOff>98044</xdr:rowOff>
    </xdr:to>
    <xdr:sp macro="" textlink="">
      <xdr:nvSpPr>
        <xdr:cNvPr id="319" name="楕円 318"/>
        <xdr:cNvSpPr/>
      </xdr:nvSpPr>
      <xdr:spPr>
        <a:xfrm>
          <a:off x="104267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82821</xdr:rowOff>
    </xdr:from>
    <xdr:ext cx="469744" cy="259045"/>
    <xdr:sp macro="" textlink="">
      <xdr:nvSpPr>
        <xdr:cNvPr id="320" name="【公営住宅】&#10;一人当たり面積該当値テキスト"/>
        <xdr:cNvSpPr txBox="1"/>
      </xdr:nvSpPr>
      <xdr:spPr>
        <a:xfrm>
          <a:off x="10515600" y="146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321" name="楕円 320"/>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47244</xdr:rowOff>
    </xdr:from>
    <xdr:to>
      <xdr:col>55</xdr:col>
      <xdr:colOff>0</xdr:colOff>
      <xdr:row>86</xdr:row>
      <xdr:rowOff>47244</xdr:rowOff>
    </xdr:to>
    <xdr:cxnSp macro="">
      <xdr:nvCxnSpPr>
        <xdr:cNvPr id="322" name="直線コネクタ 321"/>
        <xdr:cNvCxnSpPr/>
      </xdr:nvCxnSpPr>
      <xdr:spPr>
        <a:xfrm>
          <a:off x="9639300" y="14791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168275</xdr:rowOff>
    </xdr:from>
    <xdr:to>
      <xdr:col>46</xdr:col>
      <xdr:colOff>38100</xdr:colOff>
      <xdr:row>86</xdr:row>
      <xdr:rowOff>98425</xdr:rowOff>
    </xdr:to>
    <xdr:sp macro="" textlink="">
      <xdr:nvSpPr>
        <xdr:cNvPr id="323" name="楕円 322"/>
        <xdr:cNvSpPr/>
      </xdr:nvSpPr>
      <xdr:spPr>
        <a:xfrm>
          <a:off x="8699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47244</xdr:rowOff>
    </xdr:from>
    <xdr:to>
      <xdr:col>50</xdr:col>
      <xdr:colOff>114300</xdr:colOff>
      <xdr:row>86</xdr:row>
      <xdr:rowOff>47625</xdr:rowOff>
    </xdr:to>
    <xdr:cxnSp macro="">
      <xdr:nvCxnSpPr>
        <xdr:cNvPr id="324" name="直線コネクタ 323"/>
        <xdr:cNvCxnSpPr/>
      </xdr:nvCxnSpPr>
      <xdr:spPr>
        <a:xfrm flipV="1">
          <a:off x="8750300" y="1479194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25"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26"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328" name="n_1mainValue【公営住宅】&#10;一人当たり面積"/>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89552</xdr:rowOff>
    </xdr:from>
    <xdr:ext cx="469744" cy="259045"/>
    <xdr:sp macro="" textlink="">
      <xdr:nvSpPr>
        <xdr:cNvPr id="329" name="n_2mainValue【公営住宅】&#10;一人当たり面積"/>
        <xdr:cNvSpPr txBox="1"/>
      </xdr:nvSpPr>
      <xdr:spPr>
        <a:xfrm>
          <a:off x="8515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20501</xdr:rowOff>
    </xdr:from>
    <xdr:to>
      <xdr:col>85</xdr:col>
      <xdr:colOff>177800</xdr:colOff>
      <xdr:row>33</xdr:row>
      <xdr:rowOff>122101</xdr:rowOff>
    </xdr:to>
    <xdr:sp macro="" textlink="">
      <xdr:nvSpPr>
        <xdr:cNvPr id="386" name="楕円 385"/>
        <xdr:cNvSpPr/>
      </xdr:nvSpPr>
      <xdr:spPr>
        <a:xfrm>
          <a:off x="162687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106878</xdr:rowOff>
    </xdr:from>
    <xdr:ext cx="405111" cy="259045"/>
    <xdr:sp macro="" textlink="">
      <xdr:nvSpPr>
        <xdr:cNvPr id="387" name="【認定こども園・幼稚園・保育所】&#10;有形固定資産減価償却率該当値テキスト"/>
        <xdr:cNvSpPr txBox="1"/>
      </xdr:nvSpPr>
      <xdr:spPr>
        <a:xfrm>
          <a:off x="16357600" y="5593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23767</xdr:rowOff>
    </xdr:from>
    <xdr:to>
      <xdr:col>81</xdr:col>
      <xdr:colOff>101600</xdr:colOff>
      <xdr:row>33</xdr:row>
      <xdr:rowOff>125367</xdr:rowOff>
    </xdr:to>
    <xdr:sp macro="" textlink="">
      <xdr:nvSpPr>
        <xdr:cNvPr id="388" name="楕円 387"/>
        <xdr:cNvSpPr/>
      </xdr:nvSpPr>
      <xdr:spPr>
        <a:xfrm>
          <a:off x="15430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74567</xdr:rowOff>
    </xdr:to>
    <xdr:cxnSp macro="">
      <xdr:nvCxnSpPr>
        <xdr:cNvPr id="389" name="直線コネクタ 388"/>
        <xdr:cNvCxnSpPr/>
      </xdr:nvCxnSpPr>
      <xdr:spPr>
        <a:xfrm flipV="1">
          <a:off x="15481300" y="57291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35197</xdr:rowOff>
    </xdr:from>
    <xdr:to>
      <xdr:col>76</xdr:col>
      <xdr:colOff>165100</xdr:colOff>
      <xdr:row>33</xdr:row>
      <xdr:rowOff>136797</xdr:rowOff>
    </xdr:to>
    <xdr:sp macro="" textlink="">
      <xdr:nvSpPr>
        <xdr:cNvPr id="390" name="楕円 389"/>
        <xdr:cNvSpPr/>
      </xdr:nvSpPr>
      <xdr:spPr>
        <a:xfrm>
          <a:off x="14541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74567</xdr:rowOff>
    </xdr:from>
    <xdr:to>
      <xdr:col>81</xdr:col>
      <xdr:colOff>50800</xdr:colOff>
      <xdr:row>33</xdr:row>
      <xdr:rowOff>85997</xdr:rowOff>
    </xdr:to>
    <xdr:cxnSp macro="">
      <xdr:nvCxnSpPr>
        <xdr:cNvPr id="391" name="直線コネクタ 390"/>
        <xdr:cNvCxnSpPr/>
      </xdr:nvCxnSpPr>
      <xdr:spPr>
        <a:xfrm flipV="1">
          <a:off x="14592300" y="57324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9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141894</xdr:rowOff>
    </xdr:from>
    <xdr:ext cx="405111" cy="259045"/>
    <xdr:sp macro="" textlink="">
      <xdr:nvSpPr>
        <xdr:cNvPr id="395" name="n_1mainValue【認定こども園・幼稚園・保育所】&#10;有形固定資産減価償却率"/>
        <xdr:cNvSpPr txBox="1"/>
      </xdr:nvSpPr>
      <xdr:spPr>
        <a:xfrm>
          <a:off x="15266044"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153324</xdr:rowOff>
    </xdr:from>
    <xdr:ext cx="405111" cy="259045"/>
    <xdr:sp macro="" textlink="">
      <xdr:nvSpPr>
        <xdr:cNvPr id="396" name="n_2mainValue【認定こども園・幼稚園・保育所】&#10;有形固定資産減価償却率"/>
        <xdr:cNvSpPr txBox="1"/>
      </xdr:nvSpPr>
      <xdr:spPr>
        <a:xfrm>
          <a:off x="14389744" y="546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23"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3" name="楕円 432"/>
        <xdr:cNvSpPr/>
      </xdr:nvSpPr>
      <xdr:spPr>
        <a:xfrm>
          <a:off x="22110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152417</xdr:rowOff>
    </xdr:from>
    <xdr:ext cx="469744" cy="259045"/>
    <xdr:sp macro="" textlink="">
      <xdr:nvSpPr>
        <xdr:cNvPr id="434" name="【認定こども園・幼稚園・保育所】&#10;一人当たり面積該当値テキスト"/>
        <xdr:cNvSpPr txBox="1"/>
      </xdr:nvSpPr>
      <xdr:spPr>
        <a:xfrm>
          <a:off x="22199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435" name="楕円 434"/>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55626</xdr:rowOff>
    </xdr:to>
    <xdr:cxnSp macro="">
      <xdr:nvCxnSpPr>
        <xdr:cNvPr id="436" name="直線コネクタ 435"/>
        <xdr:cNvCxnSpPr/>
      </xdr:nvCxnSpPr>
      <xdr:spPr>
        <a:xfrm flipV="1">
          <a:off x="21323300" y="67398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37" name="楕円 436"/>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55626</xdr:rowOff>
    </xdr:to>
    <xdr:cxnSp macro="">
      <xdr:nvCxnSpPr>
        <xdr:cNvPr id="438" name="直線コネクタ 437"/>
        <xdr:cNvCxnSpPr/>
      </xdr:nvCxnSpPr>
      <xdr:spPr>
        <a:xfrm>
          <a:off x="20434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39"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0"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97553</xdr:rowOff>
    </xdr:from>
    <xdr:ext cx="469744" cy="259045"/>
    <xdr:sp macro="" textlink="">
      <xdr:nvSpPr>
        <xdr:cNvPr id="442" name="n_1main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97553</xdr:rowOff>
    </xdr:from>
    <xdr:ext cx="469744" cy="259045"/>
    <xdr:sp macro="" textlink="">
      <xdr:nvSpPr>
        <xdr:cNvPr id="443" name="n_2mainValue【認定こども園・幼稚園・保育所】&#10;一人当たり面積"/>
        <xdr:cNvSpPr txBox="1"/>
      </xdr:nvSpPr>
      <xdr:spPr>
        <a:xfrm>
          <a:off x="20199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4"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484" name="楕円 483"/>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485" name="【学校施設】&#10;有形固定資産減価償却率該当値テキスト"/>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486" name="楕円 485"/>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61</xdr:row>
      <xdr:rowOff>14696</xdr:rowOff>
    </xdr:to>
    <xdr:cxnSp macro="">
      <xdr:nvCxnSpPr>
        <xdr:cNvPr id="487" name="直線コネクタ 486"/>
        <xdr:cNvCxnSpPr/>
      </xdr:nvCxnSpPr>
      <xdr:spPr>
        <a:xfrm flipV="1">
          <a:off x="15481300" y="104388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88" name="楕円 487"/>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47353</xdr:rowOff>
    </xdr:to>
    <xdr:cxnSp macro="">
      <xdr:nvCxnSpPr>
        <xdr:cNvPr id="489" name="直線コネクタ 488"/>
        <xdr:cNvCxnSpPr/>
      </xdr:nvCxnSpPr>
      <xdr:spPr>
        <a:xfrm flipV="1">
          <a:off x="14592300" y="1047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90"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91"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493" name="n_1mainValue【学校施設】&#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494" name="n_2main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24"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34" name="楕円 533"/>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35" name="【学校施設】&#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43688</xdr:rowOff>
    </xdr:from>
    <xdr:to>
      <xdr:col>112</xdr:col>
      <xdr:colOff>38100</xdr:colOff>
      <xdr:row>62</xdr:row>
      <xdr:rowOff>145288</xdr:rowOff>
    </xdr:to>
    <xdr:sp macro="" textlink="">
      <xdr:nvSpPr>
        <xdr:cNvPr id="536" name="楕円 535"/>
        <xdr:cNvSpPr/>
      </xdr:nvSpPr>
      <xdr:spPr>
        <a:xfrm>
          <a:off x="21272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94488</xdr:rowOff>
    </xdr:to>
    <xdr:cxnSp macro="">
      <xdr:nvCxnSpPr>
        <xdr:cNvPr id="537" name="直線コネクタ 536"/>
        <xdr:cNvCxnSpPr/>
      </xdr:nvCxnSpPr>
      <xdr:spPr>
        <a:xfrm flipV="1">
          <a:off x="21323300" y="107213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538" name="楕円 537"/>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94488</xdr:rowOff>
    </xdr:from>
    <xdr:to>
      <xdr:col>111</xdr:col>
      <xdr:colOff>177800</xdr:colOff>
      <xdr:row>62</xdr:row>
      <xdr:rowOff>99060</xdr:rowOff>
    </xdr:to>
    <xdr:cxnSp macro="">
      <xdr:nvCxnSpPr>
        <xdr:cNvPr id="539" name="直線コネクタ 538"/>
        <xdr:cNvCxnSpPr/>
      </xdr:nvCxnSpPr>
      <xdr:spPr>
        <a:xfrm flipV="1">
          <a:off x="20434300" y="107243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40"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41"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136415</xdr:rowOff>
    </xdr:from>
    <xdr:ext cx="469744" cy="259045"/>
    <xdr:sp macro="" textlink="">
      <xdr:nvSpPr>
        <xdr:cNvPr id="543" name="n_1mainValue【学校施設】&#10;一人当たり面積"/>
        <xdr:cNvSpPr txBox="1"/>
      </xdr:nvSpPr>
      <xdr:spPr>
        <a:xfrm>
          <a:off x="21075727"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544" name="n_2mainValue【学校施設】&#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86" name="直線コネクタ 58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8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88" name="直線コネクタ 58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91"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92" name="フローチャート: 判断 59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93" name="フローチャート: 判断 59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94" name="フローチャート: 判断 59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95" name="フローチャート: 判断 59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62956</xdr:rowOff>
    </xdr:from>
    <xdr:to>
      <xdr:col>85</xdr:col>
      <xdr:colOff>177800</xdr:colOff>
      <xdr:row>101</xdr:row>
      <xdr:rowOff>164556</xdr:rowOff>
    </xdr:to>
    <xdr:sp macro="" textlink="">
      <xdr:nvSpPr>
        <xdr:cNvPr id="601" name="楕円 600"/>
        <xdr:cNvSpPr/>
      </xdr:nvSpPr>
      <xdr:spPr>
        <a:xfrm>
          <a:off x="16268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85833</xdr:rowOff>
    </xdr:from>
    <xdr:ext cx="405111" cy="259045"/>
    <xdr:sp macro="" textlink="">
      <xdr:nvSpPr>
        <xdr:cNvPr id="602" name="【公民館】&#10;有形固定資産減価償却率該当値テキスト"/>
        <xdr:cNvSpPr txBox="1"/>
      </xdr:nvSpPr>
      <xdr:spPr>
        <a:xfrm>
          <a:off x="16357600" y="172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108676</xdr:rowOff>
    </xdr:from>
    <xdr:to>
      <xdr:col>81</xdr:col>
      <xdr:colOff>101600</xdr:colOff>
      <xdr:row>102</xdr:row>
      <xdr:rowOff>38826</xdr:rowOff>
    </xdr:to>
    <xdr:sp macro="" textlink="">
      <xdr:nvSpPr>
        <xdr:cNvPr id="603" name="楕円 602"/>
        <xdr:cNvSpPr/>
      </xdr:nvSpPr>
      <xdr:spPr>
        <a:xfrm>
          <a:off x="15430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159476</xdr:rowOff>
    </xdr:to>
    <xdr:cxnSp macro="">
      <xdr:nvCxnSpPr>
        <xdr:cNvPr id="604" name="直線コネクタ 603"/>
        <xdr:cNvCxnSpPr/>
      </xdr:nvCxnSpPr>
      <xdr:spPr>
        <a:xfrm flipV="1">
          <a:off x="15481300" y="174302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141332</xdr:rowOff>
    </xdr:from>
    <xdr:to>
      <xdr:col>76</xdr:col>
      <xdr:colOff>165100</xdr:colOff>
      <xdr:row>102</xdr:row>
      <xdr:rowOff>71482</xdr:rowOff>
    </xdr:to>
    <xdr:sp macro="" textlink="">
      <xdr:nvSpPr>
        <xdr:cNvPr id="605" name="楕円 604"/>
        <xdr:cNvSpPr/>
      </xdr:nvSpPr>
      <xdr:spPr>
        <a:xfrm>
          <a:off x="14541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159476</xdr:rowOff>
    </xdr:from>
    <xdr:to>
      <xdr:col>81</xdr:col>
      <xdr:colOff>50800</xdr:colOff>
      <xdr:row>102</xdr:row>
      <xdr:rowOff>20682</xdr:rowOff>
    </xdr:to>
    <xdr:cxnSp macro="">
      <xdr:nvCxnSpPr>
        <xdr:cNvPr id="606" name="直線コネクタ 605"/>
        <xdr:cNvCxnSpPr/>
      </xdr:nvCxnSpPr>
      <xdr:spPr>
        <a:xfrm flipV="1">
          <a:off x="14592300" y="174759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07"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08"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09"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55353</xdr:rowOff>
    </xdr:from>
    <xdr:ext cx="405111" cy="259045"/>
    <xdr:sp macro="" textlink="">
      <xdr:nvSpPr>
        <xdr:cNvPr id="610" name="n_1mainValue【公民館】&#10;有形固定資産減価償却率"/>
        <xdr:cNvSpPr txBox="1"/>
      </xdr:nvSpPr>
      <xdr:spPr>
        <a:xfrm>
          <a:off x="152660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88009</xdr:rowOff>
    </xdr:from>
    <xdr:ext cx="405111" cy="259045"/>
    <xdr:sp macro="" textlink="">
      <xdr:nvSpPr>
        <xdr:cNvPr id="611" name="n_2mainValue【公民館】&#10;有形固定資産減価償却率"/>
        <xdr:cNvSpPr txBox="1"/>
      </xdr:nvSpPr>
      <xdr:spPr>
        <a:xfrm>
          <a:off x="143897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37" name="直線コネクタ 636"/>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3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39" name="直線コネクタ 63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40"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41" name="直線コネクタ 640"/>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42"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43" name="フローチャート: 判断 64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44" name="フローチャート: 判断 64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45" name="フローチャート: 判断 644"/>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46" name="フローチャート: 判断 645"/>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77651</xdr:rowOff>
    </xdr:from>
    <xdr:to>
      <xdr:col>116</xdr:col>
      <xdr:colOff>114300</xdr:colOff>
      <xdr:row>102</xdr:row>
      <xdr:rowOff>7801</xdr:rowOff>
    </xdr:to>
    <xdr:sp macro="" textlink="">
      <xdr:nvSpPr>
        <xdr:cNvPr id="652" name="楕円 651"/>
        <xdr:cNvSpPr/>
      </xdr:nvSpPr>
      <xdr:spPr>
        <a:xfrm>
          <a:off x="22110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100528</xdr:rowOff>
    </xdr:from>
    <xdr:ext cx="469744" cy="259045"/>
    <xdr:sp macro="" textlink="">
      <xdr:nvSpPr>
        <xdr:cNvPr id="653" name="【公民館】&#10;一人当たり面積該当値テキスト"/>
        <xdr:cNvSpPr txBox="1"/>
      </xdr:nvSpPr>
      <xdr:spPr>
        <a:xfrm>
          <a:off x="22199600" y="172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144599</xdr:rowOff>
    </xdr:from>
    <xdr:to>
      <xdr:col>112</xdr:col>
      <xdr:colOff>38100</xdr:colOff>
      <xdr:row>102</xdr:row>
      <xdr:rowOff>74749</xdr:rowOff>
    </xdr:to>
    <xdr:sp macro="" textlink="">
      <xdr:nvSpPr>
        <xdr:cNvPr id="654" name="楕円 653"/>
        <xdr:cNvSpPr/>
      </xdr:nvSpPr>
      <xdr:spPr>
        <a:xfrm>
          <a:off x="21272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128451</xdr:rowOff>
    </xdr:from>
    <xdr:to>
      <xdr:col>116</xdr:col>
      <xdr:colOff>63500</xdr:colOff>
      <xdr:row>102</xdr:row>
      <xdr:rowOff>23949</xdr:rowOff>
    </xdr:to>
    <xdr:cxnSp macro="">
      <xdr:nvCxnSpPr>
        <xdr:cNvPr id="655" name="直線コネクタ 654"/>
        <xdr:cNvCxnSpPr/>
      </xdr:nvCxnSpPr>
      <xdr:spPr>
        <a:xfrm flipV="1">
          <a:off x="21323300" y="1744490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4173</xdr:rowOff>
    </xdr:from>
    <xdr:to>
      <xdr:col>107</xdr:col>
      <xdr:colOff>101600</xdr:colOff>
      <xdr:row>102</xdr:row>
      <xdr:rowOff>105773</xdr:rowOff>
    </xdr:to>
    <xdr:sp macro="" textlink="">
      <xdr:nvSpPr>
        <xdr:cNvPr id="656" name="楕円 655"/>
        <xdr:cNvSpPr/>
      </xdr:nvSpPr>
      <xdr:spPr>
        <a:xfrm>
          <a:off x="20383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23949</xdr:rowOff>
    </xdr:from>
    <xdr:to>
      <xdr:col>111</xdr:col>
      <xdr:colOff>177800</xdr:colOff>
      <xdr:row>102</xdr:row>
      <xdr:rowOff>54973</xdr:rowOff>
    </xdr:to>
    <xdr:cxnSp macro="">
      <xdr:nvCxnSpPr>
        <xdr:cNvPr id="657" name="直線コネクタ 656"/>
        <xdr:cNvCxnSpPr/>
      </xdr:nvCxnSpPr>
      <xdr:spPr>
        <a:xfrm flipV="1">
          <a:off x="20434300" y="175118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658"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659"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60"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91276</xdr:rowOff>
    </xdr:from>
    <xdr:ext cx="469744" cy="259045"/>
    <xdr:sp macro="" textlink="">
      <xdr:nvSpPr>
        <xdr:cNvPr id="661" name="n_1mainValue【公民館】&#10;一人当たり面積"/>
        <xdr:cNvSpPr txBox="1"/>
      </xdr:nvSpPr>
      <xdr:spPr>
        <a:xfrm>
          <a:off x="2107572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122300</xdr:rowOff>
    </xdr:from>
    <xdr:ext cx="469744" cy="259045"/>
    <xdr:sp macro="" textlink="">
      <xdr:nvSpPr>
        <xdr:cNvPr id="662" name="n_2mainValue【公民館】&#10;一人当たり面積"/>
        <xdr:cNvSpPr txBox="1"/>
      </xdr:nvSpPr>
      <xdr:spPr>
        <a:xfrm>
          <a:off x="201994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道路については、地元要望（地区計画）等を考慮し、計画的に道路改良を実施している。道路舗装は、舗装長寿命化修繕計画を策定し、順次整備をおこなっているが、単年度では減価償却額を上回っている。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橋りょう・トンネルについては、橋りょう長寿命化修繕計画に基づき順次整備を行っているが、単年度では減価償却額が資産増加額を上回っている。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保育園、学校施設については、概ね築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年を目途に大規模改修もしくは建て替えを予定している。町立保育園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園は減価償却を終了している。今後は、築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年を目途とする長寿命化改良事業へと移行予定である。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84"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90" name="楕円 89"/>
        <xdr:cNvSpPr/>
      </xdr:nvSpPr>
      <xdr:spPr>
        <a:xfrm>
          <a:off x="4584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93997</xdr:rowOff>
    </xdr:from>
    <xdr:ext cx="405111" cy="259045"/>
    <xdr:sp macro="" textlink="">
      <xdr:nvSpPr>
        <xdr:cNvPr id="91" name="【体育館・プール】&#10;有形固定資産減価償却率該当値テキスト"/>
        <xdr:cNvSpPr txBox="1"/>
      </xdr:nvSpPr>
      <xdr:spPr>
        <a:xfrm>
          <a:off x="4673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92" name="楕円 91"/>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121920</xdr:rowOff>
    </xdr:from>
    <xdr:to>
      <xdr:col>24</xdr:col>
      <xdr:colOff>63500</xdr:colOff>
      <xdr:row>57</xdr:row>
      <xdr:rowOff>165735</xdr:rowOff>
    </xdr:to>
    <xdr:cxnSp macro="">
      <xdr:nvCxnSpPr>
        <xdr:cNvPr id="93" name="直線コネクタ 92"/>
        <xdr:cNvCxnSpPr/>
      </xdr:nvCxnSpPr>
      <xdr:spPr>
        <a:xfrm flipV="1">
          <a:off x="3797300" y="98945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94" name="楕円 93"/>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19050</xdr:rowOff>
    </xdr:to>
    <xdr:cxnSp macro="">
      <xdr:nvCxnSpPr>
        <xdr:cNvPr id="95" name="直線コネクタ 94"/>
        <xdr:cNvCxnSpPr/>
      </xdr:nvCxnSpPr>
      <xdr:spPr>
        <a:xfrm flipV="1">
          <a:off x="2908300" y="99383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61612</xdr:rowOff>
    </xdr:from>
    <xdr:ext cx="405111" cy="259045"/>
    <xdr:sp macro="" textlink="">
      <xdr:nvSpPr>
        <xdr:cNvPr id="96" name="n_1mainValue【体育館・プー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97"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3" name="直線コネクタ 122"/>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4"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5" name="直線コネクタ 124"/>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6"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27" name="直線コネクタ 126"/>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28"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29" name="フローチャート: 判断 128"/>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0" name="フローチャート: 判断 129"/>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2" name="フローチャート: 判断 131"/>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3"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4" name="フローチャート: 判断 133"/>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5"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135346</xdr:rowOff>
    </xdr:from>
    <xdr:to>
      <xdr:col>55</xdr:col>
      <xdr:colOff>50800</xdr:colOff>
      <xdr:row>63</xdr:row>
      <xdr:rowOff>65496</xdr:rowOff>
    </xdr:to>
    <xdr:sp macro="" textlink="">
      <xdr:nvSpPr>
        <xdr:cNvPr id="141" name="楕円 140"/>
        <xdr:cNvSpPr/>
      </xdr:nvSpPr>
      <xdr:spPr>
        <a:xfrm>
          <a:off x="10426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113773</xdr:rowOff>
    </xdr:from>
    <xdr:ext cx="469744" cy="259045"/>
    <xdr:sp macro="" textlink="">
      <xdr:nvSpPr>
        <xdr:cNvPr id="142" name="【体育館・プール】&#10;一人当たり面積該当値テキスト"/>
        <xdr:cNvSpPr txBox="1"/>
      </xdr:nvSpPr>
      <xdr:spPr>
        <a:xfrm>
          <a:off x="10515600"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136434</xdr:rowOff>
    </xdr:from>
    <xdr:to>
      <xdr:col>50</xdr:col>
      <xdr:colOff>165100</xdr:colOff>
      <xdr:row>63</xdr:row>
      <xdr:rowOff>66584</xdr:rowOff>
    </xdr:to>
    <xdr:sp macro="" textlink="">
      <xdr:nvSpPr>
        <xdr:cNvPr id="143" name="楕円 142"/>
        <xdr:cNvSpPr/>
      </xdr:nvSpPr>
      <xdr:spPr>
        <a:xfrm>
          <a:off x="9588500" y="10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14696</xdr:rowOff>
    </xdr:from>
    <xdr:to>
      <xdr:col>55</xdr:col>
      <xdr:colOff>0</xdr:colOff>
      <xdr:row>63</xdr:row>
      <xdr:rowOff>15784</xdr:rowOff>
    </xdr:to>
    <xdr:cxnSp macro="">
      <xdr:nvCxnSpPr>
        <xdr:cNvPr id="144" name="直線コネクタ 143"/>
        <xdr:cNvCxnSpPr/>
      </xdr:nvCxnSpPr>
      <xdr:spPr>
        <a:xfrm flipV="1">
          <a:off x="9639300" y="1081604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137523</xdr:rowOff>
    </xdr:from>
    <xdr:to>
      <xdr:col>46</xdr:col>
      <xdr:colOff>38100</xdr:colOff>
      <xdr:row>63</xdr:row>
      <xdr:rowOff>67673</xdr:rowOff>
    </xdr:to>
    <xdr:sp macro="" textlink="">
      <xdr:nvSpPr>
        <xdr:cNvPr id="145" name="楕円 144"/>
        <xdr:cNvSpPr/>
      </xdr:nvSpPr>
      <xdr:spPr>
        <a:xfrm>
          <a:off x="8699500" y="107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15784</xdr:rowOff>
    </xdr:from>
    <xdr:to>
      <xdr:col>50</xdr:col>
      <xdr:colOff>114300</xdr:colOff>
      <xdr:row>63</xdr:row>
      <xdr:rowOff>16873</xdr:rowOff>
    </xdr:to>
    <xdr:cxnSp macro="">
      <xdr:nvCxnSpPr>
        <xdr:cNvPr id="146" name="直線コネクタ 145"/>
        <xdr:cNvCxnSpPr/>
      </xdr:nvCxnSpPr>
      <xdr:spPr>
        <a:xfrm flipV="1">
          <a:off x="8750300" y="108171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57711</xdr:rowOff>
    </xdr:from>
    <xdr:ext cx="469744" cy="259045"/>
    <xdr:sp macro="" textlink="">
      <xdr:nvSpPr>
        <xdr:cNvPr id="147" name="n_1mainValue【体育館・プール】&#10;一人当たり面積"/>
        <xdr:cNvSpPr txBox="1"/>
      </xdr:nvSpPr>
      <xdr:spPr>
        <a:xfrm>
          <a:off x="939172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58800</xdr:rowOff>
    </xdr:from>
    <xdr:ext cx="469744" cy="259045"/>
    <xdr:sp macro="" textlink="">
      <xdr:nvSpPr>
        <xdr:cNvPr id="148" name="n_2mainValue【体育館・プール】&#10;一人当たり面積"/>
        <xdr:cNvSpPr txBox="1"/>
      </xdr:nvSpPr>
      <xdr:spPr>
        <a:xfrm>
          <a:off x="8515427" y="108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74" name="直線コネクタ 173"/>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75"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76" name="直線コネクタ 175"/>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179" name="【福祉施設】&#10;有形固定資産減価償却率平均値テキスト"/>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0" name="フローチャート: 判断 179"/>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1" name="フローチャート: 判断 180"/>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182"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3" name="フローチャート: 判断 182"/>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107059</xdr:rowOff>
    </xdr:from>
    <xdr:ext cx="405111" cy="259045"/>
    <xdr:sp macro="" textlink="">
      <xdr:nvSpPr>
        <xdr:cNvPr id="184"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85" name="フローチャート: 判断 184"/>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186"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134257</xdr:rowOff>
    </xdr:from>
    <xdr:to>
      <xdr:col>24</xdr:col>
      <xdr:colOff>114300</xdr:colOff>
      <xdr:row>82</xdr:row>
      <xdr:rowOff>64407</xdr:rowOff>
    </xdr:to>
    <xdr:sp macro="" textlink="">
      <xdr:nvSpPr>
        <xdr:cNvPr id="192" name="楕円 191"/>
        <xdr:cNvSpPr/>
      </xdr:nvSpPr>
      <xdr:spPr>
        <a:xfrm>
          <a:off x="4584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112684</xdr:rowOff>
    </xdr:from>
    <xdr:ext cx="405111" cy="259045"/>
    <xdr:sp macro="" textlink="">
      <xdr:nvSpPr>
        <xdr:cNvPr id="193" name="【福祉施設】&#10;有形固定資産減価償却率該当値テキスト"/>
        <xdr:cNvSpPr txBox="1"/>
      </xdr:nvSpPr>
      <xdr:spPr>
        <a:xfrm>
          <a:off x="4673600"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166914</xdr:rowOff>
    </xdr:from>
    <xdr:to>
      <xdr:col>20</xdr:col>
      <xdr:colOff>38100</xdr:colOff>
      <xdr:row>82</xdr:row>
      <xdr:rowOff>97064</xdr:rowOff>
    </xdr:to>
    <xdr:sp macro="" textlink="">
      <xdr:nvSpPr>
        <xdr:cNvPr id="194" name="楕円 193"/>
        <xdr:cNvSpPr/>
      </xdr:nvSpPr>
      <xdr:spPr>
        <a:xfrm>
          <a:off x="3746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xdr:rowOff>
    </xdr:from>
    <xdr:to>
      <xdr:col>24</xdr:col>
      <xdr:colOff>63500</xdr:colOff>
      <xdr:row>82</xdr:row>
      <xdr:rowOff>46264</xdr:rowOff>
    </xdr:to>
    <xdr:cxnSp macro="">
      <xdr:nvCxnSpPr>
        <xdr:cNvPr id="195" name="直線コネクタ 194"/>
        <xdr:cNvCxnSpPr/>
      </xdr:nvCxnSpPr>
      <xdr:spPr>
        <a:xfrm flipV="1">
          <a:off x="3797300" y="140725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196" name="楕円 195"/>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82</xdr:row>
      <xdr:rowOff>78921</xdr:rowOff>
    </xdr:to>
    <xdr:cxnSp macro="">
      <xdr:nvCxnSpPr>
        <xdr:cNvPr id="197" name="直線コネクタ 196"/>
        <xdr:cNvCxnSpPr/>
      </xdr:nvCxnSpPr>
      <xdr:spPr>
        <a:xfrm flipV="1">
          <a:off x="2908300" y="141051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88191</xdr:rowOff>
    </xdr:from>
    <xdr:ext cx="405111" cy="259045"/>
    <xdr:sp macro="" textlink="">
      <xdr:nvSpPr>
        <xdr:cNvPr id="198" name="n_1mainValue【福祉施設】&#10;有形固定資産減価償却率"/>
        <xdr:cNvSpPr txBox="1"/>
      </xdr:nvSpPr>
      <xdr:spPr>
        <a:xfrm>
          <a:off x="3582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120848</xdr:rowOff>
    </xdr:from>
    <xdr:ext cx="405111" cy="259045"/>
    <xdr:sp macro="" textlink="">
      <xdr:nvSpPr>
        <xdr:cNvPr id="199" name="n_2mainValue【福祉施設】&#10;有形固定資産減価償却率"/>
        <xdr:cNvSpPr txBox="1"/>
      </xdr:nvSpPr>
      <xdr:spPr>
        <a:xfrm>
          <a:off x="27057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23" name="直線コネクタ 222"/>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24"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25" name="直線コネクタ 224"/>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26"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27" name="直線コネクタ 226"/>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28"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29" name="フローチャート: 判断 228"/>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0" name="フローチャート: 判断 229"/>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40022</xdr:rowOff>
    </xdr:from>
    <xdr:ext cx="469744" cy="259045"/>
    <xdr:sp macro="" textlink="">
      <xdr:nvSpPr>
        <xdr:cNvPr id="231" name="n_1aveValue【福祉施設】&#10;一人当たり面積"/>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32" name="フローチャート: 判断 231"/>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80027</xdr:rowOff>
    </xdr:from>
    <xdr:ext cx="469744" cy="259045"/>
    <xdr:sp macro="" textlink="">
      <xdr:nvSpPr>
        <xdr:cNvPr id="233" name="n_2aveValue【福祉施設】&#10;一人当たり面積"/>
        <xdr:cNvSpPr txBox="1"/>
      </xdr:nvSpPr>
      <xdr:spPr>
        <a:xfrm>
          <a:off x="8515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34" name="フローチャート: 判断 233"/>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35"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52070</xdr:rowOff>
    </xdr:from>
    <xdr:to>
      <xdr:col>55</xdr:col>
      <xdr:colOff>50800</xdr:colOff>
      <xdr:row>81</xdr:row>
      <xdr:rowOff>153670</xdr:rowOff>
    </xdr:to>
    <xdr:sp macro="" textlink="">
      <xdr:nvSpPr>
        <xdr:cNvPr id="241" name="楕円 240"/>
        <xdr:cNvSpPr/>
      </xdr:nvSpPr>
      <xdr:spPr>
        <a:xfrm>
          <a:off x="10426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74947</xdr:rowOff>
    </xdr:from>
    <xdr:ext cx="469744" cy="259045"/>
    <xdr:sp macro="" textlink="">
      <xdr:nvSpPr>
        <xdr:cNvPr id="242" name="【福祉施設】&#10;一人当たり面積該当値テキスト"/>
        <xdr:cNvSpPr txBox="1"/>
      </xdr:nvSpPr>
      <xdr:spPr>
        <a:xfrm>
          <a:off x="10515600"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243" name="楕円 242"/>
        <xdr:cNvSpPr/>
      </xdr:nvSpPr>
      <xdr:spPr>
        <a:xfrm>
          <a:off x="958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102870</xdr:rowOff>
    </xdr:from>
    <xdr:to>
      <xdr:col>55</xdr:col>
      <xdr:colOff>0</xdr:colOff>
      <xdr:row>81</xdr:row>
      <xdr:rowOff>106680</xdr:rowOff>
    </xdr:to>
    <xdr:cxnSp macro="">
      <xdr:nvCxnSpPr>
        <xdr:cNvPr id="244" name="直線コネクタ 243"/>
        <xdr:cNvCxnSpPr/>
      </xdr:nvCxnSpPr>
      <xdr:spPr>
        <a:xfrm flipV="1">
          <a:off x="9639300" y="13990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57786</xdr:rowOff>
    </xdr:from>
    <xdr:to>
      <xdr:col>46</xdr:col>
      <xdr:colOff>38100</xdr:colOff>
      <xdr:row>81</xdr:row>
      <xdr:rowOff>159386</xdr:rowOff>
    </xdr:to>
    <xdr:sp macro="" textlink="">
      <xdr:nvSpPr>
        <xdr:cNvPr id="245" name="楕円 244"/>
        <xdr:cNvSpPr/>
      </xdr:nvSpPr>
      <xdr:spPr>
        <a:xfrm>
          <a:off x="8699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108586</xdr:rowOff>
    </xdr:to>
    <xdr:cxnSp macro="">
      <xdr:nvCxnSpPr>
        <xdr:cNvPr id="246" name="直線コネクタ 245"/>
        <xdr:cNvCxnSpPr/>
      </xdr:nvCxnSpPr>
      <xdr:spPr>
        <a:xfrm flipV="1">
          <a:off x="8750300" y="139941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2557</xdr:rowOff>
    </xdr:from>
    <xdr:ext cx="469744" cy="259045"/>
    <xdr:sp macro="" textlink="">
      <xdr:nvSpPr>
        <xdr:cNvPr id="247" name="n_1mainValue【福祉施設】&#10;一人当たり面積"/>
        <xdr:cNvSpPr txBox="1"/>
      </xdr:nvSpPr>
      <xdr:spPr>
        <a:xfrm>
          <a:off x="9391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4463</xdr:rowOff>
    </xdr:from>
    <xdr:ext cx="469744" cy="259045"/>
    <xdr:sp macro="" textlink="">
      <xdr:nvSpPr>
        <xdr:cNvPr id="248" name="n_2mainValue【福祉施設】&#10;一人当たり面積"/>
        <xdr:cNvSpPr txBox="1"/>
      </xdr:nvSpPr>
      <xdr:spPr>
        <a:xfrm>
          <a:off x="8515427" y="137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290" name="直線コネクタ 289"/>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291"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292" name="直線コネクタ 291"/>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293"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294" name="直線コネクタ 293"/>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295"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296" name="フローチャート: 判断 295"/>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297" name="フローチャート: 判断 296"/>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298"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299" name="フローチャート: 判断 298"/>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300"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01" name="フローチャート: 判断 300"/>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02"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49893</xdr:rowOff>
    </xdr:from>
    <xdr:to>
      <xdr:col>85</xdr:col>
      <xdr:colOff>177800</xdr:colOff>
      <xdr:row>40</xdr:row>
      <xdr:rowOff>151493</xdr:rowOff>
    </xdr:to>
    <xdr:sp macro="" textlink="">
      <xdr:nvSpPr>
        <xdr:cNvPr id="308" name="楕円 307"/>
        <xdr:cNvSpPr/>
      </xdr:nvSpPr>
      <xdr:spPr>
        <a:xfrm>
          <a:off x="16268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28320</xdr:rowOff>
    </xdr:from>
    <xdr:ext cx="405111" cy="259045"/>
    <xdr:sp macro="" textlink="">
      <xdr:nvSpPr>
        <xdr:cNvPr id="309" name="【一般廃棄物処理施設】&#10;有形固定資産減価償却率該当値テキスト"/>
        <xdr:cNvSpPr txBox="1"/>
      </xdr:nvSpPr>
      <xdr:spPr>
        <a:xfrm>
          <a:off x="16357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310" name="楕円 309"/>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90896</xdr:rowOff>
    </xdr:from>
    <xdr:to>
      <xdr:col>85</xdr:col>
      <xdr:colOff>127000</xdr:colOff>
      <xdr:row>40</xdr:row>
      <xdr:rowOff>100693</xdr:rowOff>
    </xdr:to>
    <xdr:cxnSp macro="">
      <xdr:nvCxnSpPr>
        <xdr:cNvPr id="311" name="直線コネクタ 310"/>
        <xdr:cNvCxnSpPr/>
      </xdr:nvCxnSpPr>
      <xdr:spPr>
        <a:xfrm>
          <a:off x="15481300" y="694889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312" name="楕円 311"/>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40</xdr:row>
      <xdr:rowOff>90896</xdr:rowOff>
    </xdr:to>
    <xdr:cxnSp macro="">
      <xdr:nvCxnSpPr>
        <xdr:cNvPr id="313" name="直線コネクタ 312"/>
        <xdr:cNvCxnSpPr/>
      </xdr:nvCxnSpPr>
      <xdr:spPr>
        <a:xfrm>
          <a:off x="14592300" y="675458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132823</xdr:rowOff>
    </xdr:from>
    <xdr:ext cx="405111" cy="259045"/>
    <xdr:sp macro="" textlink="">
      <xdr:nvSpPr>
        <xdr:cNvPr id="314" name="n_1mainValue【一般廃棄物処理施設】&#10;有形固定資産減価償却率"/>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315" name="n_2mainValue【一般廃棄物処理施設】&#10;有形固定資産減価償却率"/>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7" name="テキスト ボックス 32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9" name="テキスト ボックス 32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1" name="テキスト ボックス 33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3" name="テキスト ボックス 33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37" name="直線コネクタ 336"/>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38"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39" name="直線コネクタ 338"/>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40"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41" name="直線コネクタ 340"/>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342"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43" name="フローチャート: 判断 342"/>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44" name="フローチャート: 判断 343"/>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345"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46" name="フローチャート: 判断 345"/>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347"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48" name="フローチャート: 判断 347"/>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349"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148392</xdr:rowOff>
    </xdr:from>
    <xdr:to>
      <xdr:col>116</xdr:col>
      <xdr:colOff>114300</xdr:colOff>
      <xdr:row>39</xdr:row>
      <xdr:rowOff>78542</xdr:rowOff>
    </xdr:to>
    <xdr:sp macro="" textlink="">
      <xdr:nvSpPr>
        <xdr:cNvPr id="355" name="楕円 354"/>
        <xdr:cNvSpPr/>
      </xdr:nvSpPr>
      <xdr:spPr>
        <a:xfrm>
          <a:off x="22110700" y="66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126819</xdr:rowOff>
    </xdr:from>
    <xdr:ext cx="534377" cy="259045"/>
    <xdr:sp macro="" textlink="">
      <xdr:nvSpPr>
        <xdr:cNvPr id="356" name="【一般廃棄物処理施設】&#10;一人当たり有形固定資産（償却資産）額該当値テキスト"/>
        <xdr:cNvSpPr txBox="1"/>
      </xdr:nvSpPr>
      <xdr:spPr>
        <a:xfrm>
          <a:off x="22199600" y="66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163932</xdr:rowOff>
    </xdr:from>
    <xdr:to>
      <xdr:col>112</xdr:col>
      <xdr:colOff>38100</xdr:colOff>
      <xdr:row>39</xdr:row>
      <xdr:rowOff>94082</xdr:rowOff>
    </xdr:to>
    <xdr:sp macro="" textlink="">
      <xdr:nvSpPr>
        <xdr:cNvPr id="357" name="楕円 356"/>
        <xdr:cNvSpPr/>
      </xdr:nvSpPr>
      <xdr:spPr>
        <a:xfrm>
          <a:off x="212725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27742</xdr:rowOff>
    </xdr:from>
    <xdr:to>
      <xdr:col>116</xdr:col>
      <xdr:colOff>63500</xdr:colOff>
      <xdr:row>39</xdr:row>
      <xdr:rowOff>43282</xdr:rowOff>
    </xdr:to>
    <xdr:cxnSp macro="">
      <xdr:nvCxnSpPr>
        <xdr:cNvPr id="358" name="直線コネクタ 357"/>
        <xdr:cNvCxnSpPr/>
      </xdr:nvCxnSpPr>
      <xdr:spPr>
        <a:xfrm flipV="1">
          <a:off x="21323300" y="6714292"/>
          <a:ext cx="8382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171183</xdr:rowOff>
    </xdr:from>
    <xdr:to>
      <xdr:col>107</xdr:col>
      <xdr:colOff>101600</xdr:colOff>
      <xdr:row>40</xdr:row>
      <xdr:rowOff>101333</xdr:rowOff>
    </xdr:to>
    <xdr:sp macro="" textlink="">
      <xdr:nvSpPr>
        <xdr:cNvPr id="359" name="楕円 358"/>
        <xdr:cNvSpPr/>
      </xdr:nvSpPr>
      <xdr:spPr>
        <a:xfrm>
          <a:off x="20383500" y="68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43282</xdr:rowOff>
    </xdr:from>
    <xdr:to>
      <xdr:col>111</xdr:col>
      <xdr:colOff>177800</xdr:colOff>
      <xdr:row>40</xdr:row>
      <xdr:rowOff>50533</xdr:rowOff>
    </xdr:to>
    <xdr:cxnSp macro="">
      <xdr:nvCxnSpPr>
        <xdr:cNvPr id="360" name="直線コネクタ 359"/>
        <xdr:cNvCxnSpPr/>
      </xdr:nvCxnSpPr>
      <xdr:spPr>
        <a:xfrm flipV="1">
          <a:off x="20434300" y="6729832"/>
          <a:ext cx="889000" cy="17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85209</xdr:rowOff>
    </xdr:from>
    <xdr:ext cx="534377" cy="259045"/>
    <xdr:sp macro="" textlink="">
      <xdr:nvSpPr>
        <xdr:cNvPr id="361" name="n_1mainValue【一般廃棄物処理施設】&#10;一人当たり有形固定資産（償却資産）額"/>
        <xdr:cNvSpPr txBox="1"/>
      </xdr:nvSpPr>
      <xdr:spPr>
        <a:xfrm>
          <a:off x="21043411" y="6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92460</xdr:rowOff>
    </xdr:from>
    <xdr:ext cx="534377" cy="259045"/>
    <xdr:sp macro="" textlink="">
      <xdr:nvSpPr>
        <xdr:cNvPr id="362" name="n_2mainValue【一般廃棄物処理施設】&#10;一人当たり有形固定資産（償却資産）額"/>
        <xdr:cNvSpPr txBox="1"/>
      </xdr:nvSpPr>
      <xdr:spPr>
        <a:xfrm>
          <a:off x="20167111" y="69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0" name="テキスト ボックス 3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0" name="テキスト ボックス 3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2" name="テキスト ボックス 4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04" name="直線コネクタ 403"/>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05"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06" name="直線コネクタ 405"/>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07"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08" name="直線コネクタ 407"/>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09"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10" name="フローチャート: 判断 409"/>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11" name="フローチャート: 判断 410"/>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412"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413" name="フローチャート: 判断 412"/>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414"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415" name="フローチャート: 判断 41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416"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7" name="テキスト ボックス 4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8" name="テキスト ボックス 4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9" name="テキスト ボックス 4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0" name="テキスト ボックス 4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1" name="テキスト ボックス 4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422" name="楕円 421"/>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423" name="【消防施設】&#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62412</xdr:rowOff>
    </xdr:from>
    <xdr:to>
      <xdr:col>81</xdr:col>
      <xdr:colOff>101600</xdr:colOff>
      <xdr:row>81</xdr:row>
      <xdr:rowOff>164012</xdr:rowOff>
    </xdr:to>
    <xdr:sp macro="" textlink="">
      <xdr:nvSpPr>
        <xdr:cNvPr id="424" name="楕円 423"/>
        <xdr:cNvSpPr/>
      </xdr:nvSpPr>
      <xdr:spPr>
        <a:xfrm>
          <a:off x="15430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113212</xdr:rowOff>
    </xdr:to>
    <xdr:cxnSp macro="">
      <xdr:nvCxnSpPr>
        <xdr:cNvPr id="425" name="直線コネクタ 424"/>
        <xdr:cNvCxnSpPr/>
      </xdr:nvCxnSpPr>
      <xdr:spPr>
        <a:xfrm flipV="1">
          <a:off x="15481300" y="13930449"/>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426" name="楕円 425"/>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113212</xdr:rowOff>
    </xdr:from>
    <xdr:to>
      <xdr:col>81</xdr:col>
      <xdr:colOff>50800</xdr:colOff>
      <xdr:row>81</xdr:row>
      <xdr:rowOff>145869</xdr:rowOff>
    </xdr:to>
    <xdr:cxnSp macro="">
      <xdr:nvCxnSpPr>
        <xdr:cNvPr id="427" name="直線コネクタ 426"/>
        <xdr:cNvCxnSpPr/>
      </xdr:nvCxnSpPr>
      <xdr:spPr>
        <a:xfrm flipV="1">
          <a:off x="14592300" y="140006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9089</xdr:rowOff>
    </xdr:from>
    <xdr:ext cx="405111" cy="259045"/>
    <xdr:sp macro="" textlink="">
      <xdr:nvSpPr>
        <xdr:cNvPr id="428" name="n_1mainValue【消防施設】&#10;有形固定資産減価償却率"/>
        <xdr:cNvSpPr txBox="1"/>
      </xdr:nvSpPr>
      <xdr:spPr>
        <a:xfrm>
          <a:off x="15266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16346</xdr:rowOff>
    </xdr:from>
    <xdr:ext cx="405111" cy="259045"/>
    <xdr:sp macro="" textlink="">
      <xdr:nvSpPr>
        <xdr:cNvPr id="429" name="n_2mainValue【消防施設】&#10;有形固定資産減価償却率"/>
        <xdr:cNvSpPr txBox="1"/>
      </xdr:nvSpPr>
      <xdr:spPr>
        <a:xfrm>
          <a:off x="143897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8" name="テキスト ボックス 4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9" name="直線コネクタ 4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0" name="直線コネクタ 4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1" name="テキスト ボックス 4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2" name="直線コネクタ 4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3" name="テキスト ボックス 4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4" name="直線コネクタ 4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5" name="テキスト ボックス 4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6" name="直線コネクタ 4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7" name="テキスト ボックス 4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8" name="直線コネクタ 4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9" name="テキスト ボックス 4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51" name="直線コネクタ 450"/>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52"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3" name="直線コネクタ 452"/>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54"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55" name="直線コネクタ 454"/>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456"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57" name="フローチャート: 判断 456"/>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58" name="フローチャート: 判断 45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59"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460" name="フローチャート: 判断 45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461"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462" name="フローチャート: 判断 461"/>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463"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4" name="テキスト ボックス 4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5" name="テキスト ボックス 4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6" name="テキスト ボックス 4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7" name="テキスト ボックス 4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8" name="テキスト ボックス 4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469" name="楕円 468"/>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470" name="【消防施設】&#10;一人当たり面積該当値テキスト"/>
        <xdr:cNvSpPr txBox="1"/>
      </xdr:nvSpPr>
      <xdr:spPr>
        <a:xfrm>
          <a:off x="22199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42163</xdr:rowOff>
    </xdr:from>
    <xdr:to>
      <xdr:col>112</xdr:col>
      <xdr:colOff>38100</xdr:colOff>
      <xdr:row>85</xdr:row>
      <xdr:rowOff>143763</xdr:rowOff>
    </xdr:to>
    <xdr:sp macro="" textlink="">
      <xdr:nvSpPr>
        <xdr:cNvPr id="471" name="楕円 470"/>
        <xdr:cNvSpPr/>
      </xdr:nvSpPr>
      <xdr:spPr>
        <a:xfrm>
          <a:off x="21272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92963</xdr:rowOff>
    </xdr:to>
    <xdr:cxnSp macro="">
      <xdr:nvCxnSpPr>
        <xdr:cNvPr id="472" name="直線コネクタ 471"/>
        <xdr:cNvCxnSpPr/>
      </xdr:nvCxnSpPr>
      <xdr:spPr>
        <a:xfrm flipV="1">
          <a:off x="21323300" y="1463421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42163</xdr:rowOff>
    </xdr:from>
    <xdr:to>
      <xdr:col>107</xdr:col>
      <xdr:colOff>101600</xdr:colOff>
      <xdr:row>85</xdr:row>
      <xdr:rowOff>143763</xdr:rowOff>
    </xdr:to>
    <xdr:sp macro="" textlink="">
      <xdr:nvSpPr>
        <xdr:cNvPr id="473" name="楕円 472"/>
        <xdr:cNvSpPr/>
      </xdr:nvSpPr>
      <xdr:spPr>
        <a:xfrm>
          <a:off x="20383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92963</xdr:rowOff>
    </xdr:from>
    <xdr:to>
      <xdr:col>111</xdr:col>
      <xdr:colOff>177800</xdr:colOff>
      <xdr:row>85</xdr:row>
      <xdr:rowOff>92963</xdr:rowOff>
    </xdr:to>
    <xdr:cxnSp macro="">
      <xdr:nvCxnSpPr>
        <xdr:cNvPr id="474" name="直線コネクタ 473"/>
        <xdr:cNvCxnSpPr/>
      </xdr:nvCxnSpPr>
      <xdr:spPr>
        <a:xfrm>
          <a:off x="20434300" y="14666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475" name="n_1mainValue【消防施設】&#10;一人当たり面積"/>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134890</xdr:rowOff>
    </xdr:from>
    <xdr:ext cx="469744" cy="259045"/>
    <xdr:sp macro="" textlink="">
      <xdr:nvSpPr>
        <xdr:cNvPr id="476" name="n_2mainValue【消防施設】&#10;一人当たり面積"/>
        <xdr:cNvSpPr txBox="1"/>
      </xdr:nvSpPr>
      <xdr:spPr>
        <a:xfrm>
          <a:off x="20199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8" name="テキスト ボックス 4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8" name="テキスト ボックス 4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02" name="直線コネクタ 501"/>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3"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4" name="直線コネクタ 50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6" name="直線コネクタ 5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07"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08" name="フローチャート: 判断 507"/>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09" name="フローチャート: 判断 50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10"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11" name="フローチャート: 判断 510"/>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512"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13" name="フローチャート: 判断 512"/>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514"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520" name="楕円 519"/>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521" name="【庁舎】&#10;有形固定資産減価償却率該当値テキスト"/>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522" name="楕円 521"/>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53339</xdr:rowOff>
    </xdr:to>
    <xdr:cxnSp macro="">
      <xdr:nvCxnSpPr>
        <xdr:cNvPr id="523" name="直線コネクタ 522"/>
        <xdr:cNvCxnSpPr/>
      </xdr:nvCxnSpPr>
      <xdr:spPr>
        <a:xfrm flipV="1">
          <a:off x="15481300" y="173420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33564</xdr:rowOff>
    </xdr:from>
    <xdr:to>
      <xdr:col>76</xdr:col>
      <xdr:colOff>165100</xdr:colOff>
      <xdr:row>101</xdr:row>
      <xdr:rowOff>135164</xdr:rowOff>
    </xdr:to>
    <xdr:sp macro="" textlink="">
      <xdr:nvSpPr>
        <xdr:cNvPr id="524" name="楕円 523"/>
        <xdr:cNvSpPr/>
      </xdr:nvSpPr>
      <xdr:spPr>
        <a:xfrm>
          <a:off x="14541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101</xdr:row>
      <xdr:rowOff>84364</xdr:rowOff>
    </xdr:to>
    <xdr:cxnSp macro="">
      <xdr:nvCxnSpPr>
        <xdr:cNvPr id="525" name="直線コネクタ 524"/>
        <xdr:cNvCxnSpPr/>
      </xdr:nvCxnSpPr>
      <xdr:spPr>
        <a:xfrm flipV="1">
          <a:off x="14592300" y="173697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120666</xdr:rowOff>
    </xdr:from>
    <xdr:ext cx="405111" cy="259045"/>
    <xdr:sp macro="" textlink="">
      <xdr:nvSpPr>
        <xdr:cNvPr id="526" name="n_1mainValue【庁舎】&#10;有形固定資産減価償却率"/>
        <xdr:cNvSpPr txBox="1"/>
      </xdr:nvSpPr>
      <xdr:spPr>
        <a:xfrm>
          <a:off x="15266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151691</xdr:rowOff>
    </xdr:from>
    <xdr:ext cx="405111" cy="259045"/>
    <xdr:sp macro="" textlink="">
      <xdr:nvSpPr>
        <xdr:cNvPr id="527" name="n_2mainValue【庁舎】&#10;有形固定資産減価償却率"/>
        <xdr:cNvSpPr txBox="1"/>
      </xdr:nvSpPr>
      <xdr:spPr>
        <a:xfrm>
          <a:off x="14389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8" name="直線コネクタ 5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9" name="テキスト ボックス 5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0" name="直線コネクタ 5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1" name="テキスト ボックス 5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2" name="直線コネクタ 5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3" name="テキスト ボックス 5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4" name="直線コネクタ 5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5" name="テキスト ボックス 5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6" name="直線コネクタ 5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7" name="テキスト ボックス 5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51" name="直線コネクタ 550"/>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52"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53" name="直線コネクタ 552"/>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54"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55" name="直線コネクタ 554"/>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556" name="【庁舎】&#10;一人当たり面積平均値テキスト"/>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57" name="フローチャート: 判断 556"/>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58" name="フローチャート: 判断 557"/>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559" name="n_1aveValue【庁舎】&#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560" name="フローチャート: 判断 559"/>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561"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562" name="フローチャート: 判断 561"/>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563"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569" name="楕円 568"/>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73677</xdr:rowOff>
    </xdr:from>
    <xdr:ext cx="469744" cy="259045"/>
    <xdr:sp macro="" textlink="">
      <xdr:nvSpPr>
        <xdr:cNvPr id="570" name="【庁舎】&#10;一人当たり面積該当値テキスト"/>
        <xdr:cNvSpPr txBox="1"/>
      </xdr:nvSpPr>
      <xdr:spPr>
        <a:xfrm>
          <a:off x="22199600"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160020</xdr:rowOff>
    </xdr:from>
    <xdr:to>
      <xdr:col>112</xdr:col>
      <xdr:colOff>38100</xdr:colOff>
      <xdr:row>107</xdr:row>
      <xdr:rowOff>90170</xdr:rowOff>
    </xdr:to>
    <xdr:sp macro="" textlink="">
      <xdr:nvSpPr>
        <xdr:cNvPr id="571" name="楕円 570"/>
        <xdr:cNvSpPr/>
      </xdr:nvSpPr>
      <xdr:spPr>
        <a:xfrm>
          <a:off x="21272500" y="183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39370</xdr:rowOff>
    </xdr:to>
    <xdr:cxnSp macro="">
      <xdr:nvCxnSpPr>
        <xdr:cNvPr id="572" name="直線コネクタ 571"/>
        <xdr:cNvCxnSpPr/>
      </xdr:nvCxnSpPr>
      <xdr:spPr>
        <a:xfrm flipV="1">
          <a:off x="21323300" y="183832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161289</xdr:rowOff>
    </xdr:from>
    <xdr:to>
      <xdr:col>107</xdr:col>
      <xdr:colOff>101600</xdr:colOff>
      <xdr:row>107</xdr:row>
      <xdr:rowOff>91439</xdr:rowOff>
    </xdr:to>
    <xdr:sp macro="" textlink="">
      <xdr:nvSpPr>
        <xdr:cNvPr id="573" name="楕円 572"/>
        <xdr:cNvSpPr/>
      </xdr:nvSpPr>
      <xdr:spPr>
        <a:xfrm>
          <a:off x="20383500" y="18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39370</xdr:rowOff>
    </xdr:from>
    <xdr:to>
      <xdr:col>111</xdr:col>
      <xdr:colOff>177800</xdr:colOff>
      <xdr:row>107</xdr:row>
      <xdr:rowOff>40639</xdr:rowOff>
    </xdr:to>
    <xdr:cxnSp macro="">
      <xdr:nvCxnSpPr>
        <xdr:cNvPr id="574" name="直線コネクタ 573"/>
        <xdr:cNvCxnSpPr/>
      </xdr:nvCxnSpPr>
      <xdr:spPr>
        <a:xfrm flipV="1">
          <a:off x="20434300" y="183845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81297</xdr:rowOff>
    </xdr:from>
    <xdr:ext cx="469744" cy="259045"/>
    <xdr:sp macro="" textlink="">
      <xdr:nvSpPr>
        <xdr:cNvPr id="575" name="n_1mainValue【庁舎】&#10;一人当たり面積"/>
        <xdr:cNvSpPr txBox="1"/>
      </xdr:nvSpPr>
      <xdr:spPr>
        <a:xfrm>
          <a:off x="21075727"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82566</xdr:rowOff>
    </xdr:from>
    <xdr:ext cx="469744" cy="259045"/>
    <xdr:sp macro="" textlink="">
      <xdr:nvSpPr>
        <xdr:cNvPr id="576" name="n_2mainValue【庁舎】&#10;一人当たり面積"/>
        <xdr:cNvSpPr txBox="1"/>
      </xdr:nvSpPr>
      <xdr:spPr>
        <a:xfrm>
          <a:off x="20199427" y="18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体育館・プール、福祉施設については、計画的に改修を行っているが、単年度では減価償却額が資産増加額を上回っている。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一般廃棄物処理施設については、南信州広域連合において、ごみ処理施設の管理運営をしており、クリーンセンターの減価償却が進んでいる。</a:t>
          </a:r>
        </a:p>
        <a:p>
          <a:r>
            <a:rPr kumimoji="1" lang="ja-JP" altLang="en-US" sz="1300">
              <a:latin typeface="ＭＳ Ｐゴシック" panose="020B0600070205080204" pitchFamily="50" charset="-128"/>
              <a:ea typeface="ＭＳ Ｐゴシック" panose="020B0600070205080204" pitchFamily="50" charset="-128"/>
            </a:rPr>
            <a:t>消防施設については、有形固定資産減価償却率は全国平均を下回っているが、単年度では減価償却額が資産増加額を上回っている。</a:t>
          </a:r>
        </a:p>
        <a:p>
          <a:r>
            <a:rPr kumimoji="1" lang="ja-JP" altLang="en-US" sz="1300">
              <a:latin typeface="ＭＳ Ｐゴシック" panose="020B0600070205080204" pitchFamily="50" charset="-128"/>
              <a:ea typeface="ＭＳ Ｐゴシック" panose="020B0600070205080204" pitchFamily="50" charset="-128"/>
            </a:rPr>
            <a:t>庁舎については、昭和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年建築で減価償却が進んでいる。現在、個別施設計画を策定中であり、必要な改修を実施していく。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年度から維持している。</a:t>
          </a:r>
        </a:p>
        <a:p>
          <a:r>
            <a:rPr kumimoji="1" lang="ja-JP" altLang="en-US" sz="1300">
              <a:latin typeface="ＭＳ Ｐゴシック" panose="020B0600070205080204" pitchFamily="50" charset="-128"/>
              <a:ea typeface="ＭＳ Ｐゴシック" panose="020B0600070205080204" pitchFamily="50" charset="-128"/>
            </a:rPr>
            <a:t>　今後も、義務的経費の削減に取り組みながら、税収増につながる積極的な企業誘致活動や移住・定住の促進等地方創生の取り組みに力を入れ、財政基盤の強化と安定を図る。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87206</xdr:rowOff>
    </xdr:to>
    <xdr:cxnSp macro="">
      <xdr:nvCxnSpPr>
        <xdr:cNvPr id="68" name="直線コネクタ 67"/>
        <xdr:cNvCxnSpPr/>
      </xdr:nvCxnSpPr>
      <xdr:spPr>
        <a:xfrm>
          <a:off x="4114800" y="7459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95250</xdr:rowOff>
    </xdr:to>
    <xdr:cxnSp macro="">
      <xdr:nvCxnSpPr>
        <xdr:cNvPr id="74" name="直線コネクタ 73"/>
        <xdr:cNvCxnSpPr/>
      </xdr:nvCxnSpPr>
      <xdr:spPr>
        <a:xfrm flipV="1">
          <a:off x="2336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103294</xdr:rowOff>
    </xdr:to>
    <xdr:cxnSp macro="">
      <xdr:nvCxnSpPr>
        <xdr:cNvPr id="77" name="直線コネクタ 76"/>
        <xdr:cNvCxnSpPr/>
      </xdr:nvCxnSpPr>
      <xdr:spPr>
        <a:xfrm flipV="1">
          <a:off x="1447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％減少し、類似団体の平均値よりも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％低く、財政の硬直化について少しずつ回復傾向にある。</a:t>
          </a:r>
        </a:p>
        <a:p>
          <a:r>
            <a:rPr kumimoji="1" lang="ja-JP" altLang="en-US" sz="1300">
              <a:latin typeface="ＭＳ Ｐゴシック" panose="020B0600070205080204" pitchFamily="50" charset="-128"/>
              <a:ea typeface="ＭＳ Ｐゴシック" panose="020B0600070205080204" pitchFamily="50" charset="-128"/>
            </a:rPr>
            <a:t>　引き続き人件費、公債費、物件費など、経常経費の抑制に努めるとともに、町税の収納向上のほか、未利用財産の貸付・売却、有料広告収入の促進、使用料など利用者負担の適正化を図り、経常収入の増加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66040</xdr:rowOff>
    </xdr:to>
    <xdr:cxnSp macro="">
      <xdr:nvCxnSpPr>
        <xdr:cNvPr id="129" name="直線コネクタ 128"/>
        <xdr:cNvCxnSpPr/>
      </xdr:nvCxnSpPr>
      <xdr:spPr>
        <a:xfrm flipV="1">
          <a:off x="4114800" y="1072743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138430</xdr:rowOff>
    </xdr:to>
    <xdr:cxnSp macro="">
      <xdr:nvCxnSpPr>
        <xdr:cNvPr id="132" name="直線コネクタ 131"/>
        <xdr:cNvCxnSpPr/>
      </xdr:nvCxnSpPr>
      <xdr:spPr>
        <a:xfrm flipV="1">
          <a:off x="3225800" y="1086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63</xdr:row>
      <xdr:rowOff>138430</xdr:rowOff>
    </xdr:to>
    <xdr:cxnSp macro="">
      <xdr:nvCxnSpPr>
        <xdr:cNvPr id="135" name="直線コネクタ 134"/>
        <xdr:cNvCxnSpPr/>
      </xdr:nvCxnSpPr>
      <xdr:spPr>
        <a:xfrm>
          <a:off x="2336800" y="108866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119126</xdr:rowOff>
    </xdr:to>
    <xdr:cxnSp macro="">
      <xdr:nvCxnSpPr>
        <xdr:cNvPr id="138" name="直線コネクタ 137"/>
        <xdr:cNvCxnSpPr/>
      </xdr:nvCxnSpPr>
      <xdr:spPr>
        <a:xfrm flipV="1">
          <a:off x="1447800" y="1088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8" name="楕円 147"/>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49"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0" name="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1" name="テキスト ボックス 15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4" name="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6" name="楕円 155"/>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7" name="テキスト ボックス 156"/>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171,547</a:t>
          </a:r>
          <a:r>
            <a:rPr kumimoji="1" lang="ja-JP" altLang="en-US" sz="1300">
              <a:latin typeface="ＭＳ Ｐゴシック" panose="020B0600070205080204" pitchFamily="50" charset="-128"/>
              <a:ea typeface="ＭＳ Ｐゴシック" panose="020B0600070205080204" pitchFamily="50" charset="-128"/>
            </a:rPr>
            <a:t>円で、類似団体平均に比べ低くなっているものの、前年度に比べ、</a:t>
          </a:r>
          <a:r>
            <a:rPr kumimoji="1" lang="en-US" altLang="ja-JP" sz="1300">
              <a:latin typeface="ＭＳ Ｐゴシック" panose="020B0600070205080204" pitchFamily="50" charset="-128"/>
              <a:ea typeface="ＭＳ Ｐゴシック" panose="020B0600070205080204" pitchFamily="50" charset="-128"/>
            </a:rPr>
            <a:t>9,398</a:t>
          </a:r>
          <a:r>
            <a:rPr kumimoji="1" lang="ja-JP" altLang="en-US" sz="1300">
              <a:latin typeface="ＭＳ Ｐゴシック" panose="020B0600070205080204" pitchFamily="50" charset="-128"/>
              <a:ea typeface="ＭＳ Ｐゴシック" panose="020B0600070205080204" pitchFamily="50" charset="-128"/>
            </a:rPr>
            <a:t>円増加し、年々増加している。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年度は、人件費が、人事院勧告に伴う職員給の増、退職手当特別負担金の支出等により増加し、物件費は、ふるさと納税に係る委託料等が増加した。</a:t>
          </a:r>
        </a:p>
        <a:p>
          <a:r>
            <a:rPr kumimoji="1" lang="ja-JP" altLang="en-US" sz="1300">
              <a:latin typeface="ＭＳ Ｐゴシック" panose="020B0600070205080204" pitchFamily="50" charset="-128"/>
              <a:ea typeface="ＭＳ Ｐゴシック" panose="020B0600070205080204" pitchFamily="50" charset="-128"/>
            </a:rPr>
            <a:t>　引き続き、人件費の抑制を図るとともに、現在策定中の個別施設計画に基づく施設維持管理経費の削減に努めていく。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163159</xdr:rowOff>
    </xdr:from>
    <xdr:to>
      <xdr:col>23</xdr:col>
      <xdr:colOff>133350</xdr:colOff>
      <xdr:row>82</xdr:row>
      <xdr:rowOff>29505</xdr:rowOff>
    </xdr:to>
    <xdr:cxnSp macro="">
      <xdr:nvCxnSpPr>
        <xdr:cNvPr id="192" name="直線コネクタ 191"/>
        <xdr:cNvCxnSpPr/>
      </xdr:nvCxnSpPr>
      <xdr:spPr>
        <a:xfrm>
          <a:off x="4114800" y="14050609"/>
          <a:ext cx="8382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105959</xdr:rowOff>
    </xdr:from>
    <xdr:to>
      <xdr:col>19</xdr:col>
      <xdr:colOff>133350</xdr:colOff>
      <xdr:row>81</xdr:row>
      <xdr:rowOff>163159</xdr:rowOff>
    </xdr:to>
    <xdr:cxnSp macro="">
      <xdr:nvCxnSpPr>
        <xdr:cNvPr id="195" name="直線コネクタ 194"/>
        <xdr:cNvCxnSpPr/>
      </xdr:nvCxnSpPr>
      <xdr:spPr>
        <a:xfrm>
          <a:off x="3225800" y="13993409"/>
          <a:ext cx="889000" cy="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15447</xdr:rowOff>
    </xdr:from>
    <xdr:to>
      <xdr:col>15</xdr:col>
      <xdr:colOff>82550</xdr:colOff>
      <xdr:row>81</xdr:row>
      <xdr:rowOff>105959</xdr:rowOff>
    </xdr:to>
    <xdr:cxnSp macro="">
      <xdr:nvCxnSpPr>
        <xdr:cNvPr id="198" name="直線コネクタ 197"/>
        <xdr:cNvCxnSpPr/>
      </xdr:nvCxnSpPr>
      <xdr:spPr>
        <a:xfrm>
          <a:off x="2336800" y="13902897"/>
          <a:ext cx="889000" cy="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162385</xdr:rowOff>
    </xdr:from>
    <xdr:to>
      <xdr:col>11</xdr:col>
      <xdr:colOff>31750</xdr:colOff>
      <xdr:row>81</xdr:row>
      <xdr:rowOff>15447</xdr:rowOff>
    </xdr:to>
    <xdr:cxnSp macro="">
      <xdr:nvCxnSpPr>
        <xdr:cNvPr id="201" name="直線コネクタ 200"/>
        <xdr:cNvCxnSpPr/>
      </xdr:nvCxnSpPr>
      <xdr:spPr>
        <a:xfrm>
          <a:off x="1447800" y="13878385"/>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150155</xdr:rowOff>
    </xdr:from>
    <xdr:to>
      <xdr:col>23</xdr:col>
      <xdr:colOff>184150</xdr:colOff>
      <xdr:row>82</xdr:row>
      <xdr:rowOff>80305</xdr:rowOff>
    </xdr:to>
    <xdr:sp macro="" textlink="">
      <xdr:nvSpPr>
        <xdr:cNvPr id="211" name="楕円 210"/>
        <xdr:cNvSpPr/>
      </xdr:nvSpPr>
      <xdr:spPr>
        <a:xfrm>
          <a:off x="4902200" y="140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166682</xdr:rowOff>
    </xdr:from>
    <xdr:ext cx="762000" cy="259045"/>
    <xdr:sp macro="" textlink="">
      <xdr:nvSpPr>
        <xdr:cNvPr id="212" name="人件費・物件費等の状況該当値テキスト"/>
        <xdr:cNvSpPr txBox="1"/>
      </xdr:nvSpPr>
      <xdr:spPr>
        <a:xfrm>
          <a:off x="5041900" y="138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112359</xdr:rowOff>
    </xdr:from>
    <xdr:to>
      <xdr:col>19</xdr:col>
      <xdr:colOff>184150</xdr:colOff>
      <xdr:row>82</xdr:row>
      <xdr:rowOff>42509</xdr:rowOff>
    </xdr:to>
    <xdr:sp macro="" textlink="">
      <xdr:nvSpPr>
        <xdr:cNvPr id="213" name="楕円 212"/>
        <xdr:cNvSpPr/>
      </xdr:nvSpPr>
      <xdr:spPr>
        <a:xfrm>
          <a:off x="4064000" y="139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52686</xdr:rowOff>
    </xdr:from>
    <xdr:ext cx="736600" cy="259045"/>
    <xdr:sp macro="" textlink="">
      <xdr:nvSpPr>
        <xdr:cNvPr id="214" name="テキスト ボックス 213"/>
        <xdr:cNvSpPr txBox="1"/>
      </xdr:nvSpPr>
      <xdr:spPr>
        <a:xfrm>
          <a:off x="3733800" y="1376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55159</xdr:rowOff>
    </xdr:from>
    <xdr:to>
      <xdr:col>15</xdr:col>
      <xdr:colOff>133350</xdr:colOff>
      <xdr:row>81</xdr:row>
      <xdr:rowOff>156759</xdr:rowOff>
    </xdr:to>
    <xdr:sp macro="" textlink="">
      <xdr:nvSpPr>
        <xdr:cNvPr id="215" name="楕円 214"/>
        <xdr:cNvSpPr/>
      </xdr:nvSpPr>
      <xdr:spPr>
        <a:xfrm>
          <a:off x="3175000" y="139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166936</xdr:rowOff>
    </xdr:from>
    <xdr:ext cx="762000" cy="259045"/>
    <xdr:sp macro="" textlink="">
      <xdr:nvSpPr>
        <xdr:cNvPr id="216" name="テキスト ボックス 215"/>
        <xdr:cNvSpPr txBox="1"/>
      </xdr:nvSpPr>
      <xdr:spPr>
        <a:xfrm>
          <a:off x="2844800" y="1371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136097</xdr:rowOff>
    </xdr:from>
    <xdr:to>
      <xdr:col>11</xdr:col>
      <xdr:colOff>82550</xdr:colOff>
      <xdr:row>81</xdr:row>
      <xdr:rowOff>66247</xdr:rowOff>
    </xdr:to>
    <xdr:sp macro="" textlink="">
      <xdr:nvSpPr>
        <xdr:cNvPr id="217" name="楕円 216"/>
        <xdr:cNvSpPr/>
      </xdr:nvSpPr>
      <xdr:spPr>
        <a:xfrm>
          <a:off x="2286000" y="138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76424</xdr:rowOff>
    </xdr:from>
    <xdr:ext cx="762000" cy="259045"/>
    <xdr:sp macro="" textlink="">
      <xdr:nvSpPr>
        <xdr:cNvPr id="218" name="テキスト ボックス 217"/>
        <xdr:cNvSpPr txBox="1"/>
      </xdr:nvSpPr>
      <xdr:spPr>
        <a:xfrm>
          <a:off x="1955800" y="1362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111585</xdr:rowOff>
    </xdr:from>
    <xdr:to>
      <xdr:col>7</xdr:col>
      <xdr:colOff>31750</xdr:colOff>
      <xdr:row>81</xdr:row>
      <xdr:rowOff>41735</xdr:rowOff>
    </xdr:to>
    <xdr:sp macro="" textlink="">
      <xdr:nvSpPr>
        <xdr:cNvPr id="219" name="楕円 218"/>
        <xdr:cNvSpPr/>
      </xdr:nvSpPr>
      <xdr:spPr>
        <a:xfrm>
          <a:off x="1397000" y="138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51912</xdr:rowOff>
    </xdr:from>
    <xdr:ext cx="762000" cy="259045"/>
    <xdr:sp macro="" textlink="">
      <xdr:nvSpPr>
        <xdr:cNvPr id="220" name="テキスト ボックス 219"/>
        <xdr:cNvSpPr txBox="1"/>
      </xdr:nvSpPr>
      <xdr:spPr>
        <a:xfrm>
          <a:off x="1066800" y="1359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ラスパイレス指数については、今後も人事院勧告による国・県の給与改定等を踏まえ、給与水準の適正化に努める。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88</xdr:row>
      <xdr:rowOff>0</xdr:rowOff>
    </xdr:to>
    <xdr:cxnSp macro="">
      <xdr:nvCxnSpPr>
        <xdr:cNvPr id="256" name="直線コネクタ 255"/>
        <xdr:cNvCxnSpPr/>
      </xdr:nvCxnSpPr>
      <xdr:spPr>
        <a:xfrm>
          <a:off x="16179800" y="149726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59" name="直線コネクタ 258"/>
        <xdr:cNvCxnSpPr/>
      </xdr:nvCxnSpPr>
      <xdr:spPr>
        <a:xfrm flipV="1">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68036</xdr:rowOff>
    </xdr:to>
    <xdr:cxnSp macro="">
      <xdr:nvCxnSpPr>
        <xdr:cNvPr id="262" name="直線コネクタ 261"/>
        <xdr:cNvCxnSpPr/>
      </xdr:nvCxnSpPr>
      <xdr:spPr>
        <a:xfrm>
          <a:off x="14401800" y="149037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159052</xdr:rowOff>
    </xdr:to>
    <xdr:cxnSp macro="">
      <xdr:nvCxnSpPr>
        <xdr:cNvPr id="265" name="直線コネクタ 264"/>
        <xdr:cNvCxnSpPr/>
      </xdr:nvCxnSpPr>
      <xdr:spPr>
        <a:xfrm>
          <a:off x="13512800" y="148118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5" name="楕円 274"/>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6"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7" name="楕円 276"/>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78" name="テキスト ボックス 27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9" name="楕円 278"/>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0" name="テキスト ボックス 279"/>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1" name="楕円 280"/>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2" name="テキスト ボックス 281"/>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3" name="楕円 282"/>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4" name="テキスト ボックス 28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人で、前年度に比べ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人増加したが、類似団体の中でも低い水準を維持している。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今後も事務事業等の見直しを継続的に行い、本町の実情を考慮しつつ、町民サービスの低下を招くことのないよう、適正な定員管理に努める。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17483</xdr:rowOff>
    </xdr:from>
    <xdr:to>
      <xdr:col>81</xdr:col>
      <xdr:colOff>44450</xdr:colOff>
      <xdr:row>59</xdr:row>
      <xdr:rowOff>33570</xdr:rowOff>
    </xdr:to>
    <xdr:cxnSp macro="">
      <xdr:nvCxnSpPr>
        <xdr:cNvPr id="319" name="直線コネクタ 318"/>
        <xdr:cNvCxnSpPr/>
      </xdr:nvCxnSpPr>
      <xdr:spPr>
        <a:xfrm flipV="1">
          <a:off x="16179800" y="10133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154347</xdr:rowOff>
    </xdr:from>
    <xdr:to>
      <xdr:col>77</xdr:col>
      <xdr:colOff>44450</xdr:colOff>
      <xdr:row>59</xdr:row>
      <xdr:rowOff>33570</xdr:rowOff>
    </xdr:to>
    <xdr:cxnSp macro="">
      <xdr:nvCxnSpPr>
        <xdr:cNvPr id="322" name="直線コネクタ 321"/>
        <xdr:cNvCxnSpPr/>
      </xdr:nvCxnSpPr>
      <xdr:spPr>
        <a:xfrm>
          <a:off x="15290800" y="1009844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149521</xdr:rowOff>
    </xdr:from>
    <xdr:to>
      <xdr:col>72</xdr:col>
      <xdr:colOff>203200</xdr:colOff>
      <xdr:row>58</xdr:row>
      <xdr:rowOff>154347</xdr:rowOff>
    </xdr:to>
    <xdr:cxnSp macro="">
      <xdr:nvCxnSpPr>
        <xdr:cNvPr id="325" name="直線コネクタ 324"/>
        <xdr:cNvCxnSpPr/>
      </xdr:nvCxnSpPr>
      <xdr:spPr>
        <a:xfrm>
          <a:off x="14401800" y="100936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122174</xdr:rowOff>
    </xdr:from>
    <xdr:to>
      <xdr:col>68</xdr:col>
      <xdr:colOff>152400</xdr:colOff>
      <xdr:row>58</xdr:row>
      <xdr:rowOff>149521</xdr:rowOff>
    </xdr:to>
    <xdr:cxnSp macro="">
      <xdr:nvCxnSpPr>
        <xdr:cNvPr id="328" name="直線コネクタ 327"/>
        <xdr:cNvCxnSpPr/>
      </xdr:nvCxnSpPr>
      <xdr:spPr>
        <a:xfrm>
          <a:off x="13512800" y="1006627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138133</xdr:rowOff>
    </xdr:from>
    <xdr:to>
      <xdr:col>81</xdr:col>
      <xdr:colOff>95250</xdr:colOff>
      <xdr:row>59</xdr:row>
      <xdr:rowOff>68283</xdr:rowOff>
    </xdr:to>
    <xdr:sp macro="" textlink="">
      <xdr:nvSpPr>
        <xdr:cNvPr id="338" name="楕円 337"/>
        <xdr:cNvSpPr/>
      </xdr:nvSpPr>
      <xdr:spPr>
        <a:xfrm>
          <a:off x="16967200" y="100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59410</xdr:rowOff>
    </xdr:from>
    <xdr:ext cx="762000" cy="259045"/>
    <xdr:sp macro="" textlink="">
      <xdr:nvSpPr>
        <xdr:cNvPr id="339" name="定員管理の状況該当値テキスト"/>
        <xdr:cNvSpPr txBox="1"/>
      </xdr:nvSpPr>
      <xdr:spPr>
        <a:xfrm>
          <a:off x="17106900" y="100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154220</xdr:rowOff>
    </xdr:from>
    <xdr:to>
      <xdr:col>77</xdr:col>
      <xdr:colOff>95250</xdr:colOff>
      <xdr:row>59</xdr:row>
      <xdr:rowOff>84370</xdr:rowOff>
    </xdr:to>
    <xdr:sp macro="" textlink="">
      <xdr:nvSpPr>
        <xdr:cNvPr id="340" name="楕円 339"/>
        <xdr:cNvSpPr/>
      </xdr:nvSpPr>
      <xdr:spPr>
        <a:xfrm>
          <a:off x="16129000" y="10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94547</xdr:rowOff>
    </xdr:from>
    <xdr:ext cx="736600" cy="259045"/>
    <xdr:sp macro="" textlink="">
      <xdr:nvSpPr>
        <xdr:cNvPr id="341" name="テキスト ボックス 340"/>
        <xdr:cNvSpPr txBox="1"/>
      </xdr:nvSpPr>
      <xdr:spPr>
        <a:xfrm>
          <a:off x="15798800" y="986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103547</xdr:rowOff>
    </xdr:from>
    <xdr:to>
      <xdr:col>73</xdr:col>
      <xdr:colOff>44450</xdr:colOff>
      <xdr:row>59</xdr:row>
      <xdr:rowOff>33697</xdr:rowOff>
    </xdr:to>
    <xdr:sp macro="" textlink="">
      <xdr:nvSpPr>
        <xdr:cNvPr id="342" name="楕円 341"/>
        <xdr:cNvSpPr/>
      </xdr:nvSpPr>
      <xdr:spPr>
        <a:xfrm>
          <a:off x="15240000" y="100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43874</xdr:rowOff>
    </xdr:from>
    <xdr:ext cx="762000" cy="259045"/>
    <xdr:sp macro="" textlink="">
      <xdr:nvSpPr>
        <xdr:cNvPr id="343" name="テキスト ボックス 342"/>
        <xdr:cNvSpPr txBox="1"/>
      </xdr:nvSpPr>
      <xdr:spPr>
        <a:xfrm>
          <a:off x="14909800" y="98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98721</xdr:rowOff>
    </xdr:from>
    <xdr:to>
      <xdr:col>68</xdr:col>
      <xdr:colOff>203200</xdr:colOff>
      <xdr:row>59</xdr:row>
      <xdr:rowOff>28871</xdr:rowOff>
    </xdr:to>
    <xdr:sp macro="" textlink="">
      <xdr:nvSpPr>
        <xdr:cNvPr id="344" name="楕円 343"/>
        <xdr:cNvSpPr/>
      </xdr:nvSpPr>
      <xdr:spPr>
        <a:xfrm>
          <a:off x="143510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39048</xdr:rowOff>
    </xdr:from>
    <xdr:ext cx="762000" cy="259045"/>
    <xdr:sp macro="" textlink="">
      <xdr:nvSpPr>
        <xdr:cNvPr id="345" name="テキスト ボックス 344"/>
        <xdr:cNvSpPr txBox="1"/>
      </xdr:nvSpPr>
      <xdr:spPr>
        <a:xfrm>
          <a:off x="14020800" y="981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71374</xdr:rowOff>
    </xdr:from>
    <xdr:to>
      <xdr:col>64</xdr:col>
      <xdr:colOff>152400</xdr:colOff>
      <xdr:row>59</xdr:row>
      <xdr:rowOff>1524</xdr:rowOff>
    </xdr:to>
    <xdr:sp macro="" textlink="">
      <xdr:nvSpPr>
        <xdr:cNvPr id="346" name="楕円 345"/>
        <xdr:cNvSpPr/>
      </xdr:nvSpPr>
      <xdr:spPr>
        <a:xfrm>
          <a:off x="13462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11701</xdr:rowOff>
    </xdr:from>
    <xdr:ext cx="762000" cy="259045"/>
    <xdr:sp macro="" textlink="">
      <xdr:nvSpPr>
        <xdr:cNvPr id="347" name="テキスト ボックス 346"/>
        <xdr:cNvSpPr txBox="1"/>
      </xdr:nvSpPr>
      <xdr:spPr>
        <a:xfrm>
          <a:off x="13131800" y="9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％改善したが、類似団体の中でも大変高い数値である。</a:t>
          </a:r>
        </a:p>
        <a:p>
          <a:r>
            <a:rPr kumimoji="1" lang="ja-JP" altLang="en-US" sz="1300">
              <a:latin typeface="ＭＳ Ｐゴシック" panose="020B0600070205080204" pitchFamily="50" charset="-128"/>
              <a:ea typeface="ＭＳ Ｐゴシック" panose="020B0600070205080204" pitchFamily="50" charset="-128"/>
            </a:rPr>
            <a:t>　今後も低下していくと試算しているが、施設の改修等が見込まれるため、長期的な視点に立ち地方債発行額に留意していく。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43</xdr:row>
      <xdr:rowOff>95250</xdr:rowOff>
    </xdr:to>
    <xdr:cxnSp macro="">
      <xdr:nvCxnSpPr>
        <xdr:cNvPr id="384" name="直線コネクタ 383"/>
        <xdr:cNvCxnSpPr/>
      </xdr:nvCxnSpPr>
      <xdr:spPr>
        <a:xfrm flipV="1">
          <a:off x="16179800" y="72607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129722</xdr:rowOff>
    </xdr:to>
    <xdr:cxnSp macro="">
      <xdr:nvCxnSpPr>
        <xdr:cNvPr id="387" name="直線コネクタ 386"/>
        <xdr:cNvCxnSpPr/>
      </xdr:nvCxnSpPr>
      <xdr:spPr>
        <a:xfrm flipV="1">
          <a:off x="15290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44</xdr:row>
      <xdr:rowOff>50195</xdr:rowOff>
    </xdr:to>
    <xdr:cxnSp macro="">
      <xdr:nvCxnSpPr>
        <xdr:cNvPr id="390" name="直線コネクタ 389"/>
        <xdr:cNvCxnSpPr/>
      </xdr:nvCxnSpPr>
      <xdr:spPr>
        <a:xfrm flipV="1">
          <a:off x="14401800" y="75020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119138</xdr:rowOff>
    </xdr:to>
    <xdr:cxnSp macro="">
      <xdr:nvCxnSpPr>
        <xdr:cNvPr id="393" name="直線コネクタ 392"/>
        <xdr:cNvCxnSpPr/>
      </xdr:nvCxnSpPr>
      <xdr:spPr>
        <a:xfrm flipV="1">
          <a:off x="13512800" y="75939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3" name="楕円 402"/>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4"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5" name="楕円 404"/>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6" name="テキスト ボックス 405"/>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78922</xdr:rowOff>
    </xdr:from>
    <xdr:to>
      <xdr:col>73</xdr:col>
      <xdr:colOff>44450</xdr:colOff>
      <xdr:row>44</xdr:row>
      <xdr:rowOff>9072</xdr:rowOff>
    </xdr:to>
    <xdr:sp macro="" textlink="">
      <xdr:nvSpPr>
        <xdr:cNvPr id="407" name="楕円 406"/>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165299</xdr:rowOff>
    </xdr:from>
    <xdr:ext cx="762000" cy="259045"/>
    <xdr:sp macro="" textlink="">
      <xdr:nvSpPr>
        <xdr:cNvPr id="408" name="テキスト ボックス 407"/>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09" name="楕円 408"/>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0" name="テキスト ボックス 409"/>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11" name="楕円 410"/>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2" name="テキスト ボックス 411"/>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％で、地方債の償還が進んだことなどによる将来負担額の減により、前年度に比べて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％減少した。しかし、類似団体、全国平均、長野県平均と比較しても高い水準である。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　事業の優先度を十分検討した上で、新規地方債の発行を抑制し、町債残高の削減に努めると同時に、計画的な基金積立による将来財源の確保を一体的に進め、財政健全化を推進する。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139458</xdr:rowOff>
    </xdr:from>
    <xdr:to>
      <xdr:col>81</xdr:col>
      <xdr:colOff>44450</xdr:colOff>
      <xdr:row>20</xdr:row>
      <xdr:rowOff>60839</xdr:rowOff>
    </xdr:to>
    <xdr:cxnSp macro="">
      <xdr:nvCxnSpPr>
        <xdr:cNvPr id="448" name="直線コネクタ 447"/>
        <xdr:cNvCxnSpPr/>
      </xdr:nvCxnSpPr>
      <xdr:spPr>
        <a:xfrm flipV="1">
          <a:off x="16179800" y="3225558"/>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60839</xdr:rowOff>
    </xdr:from>
    <xdr:to>
      <xdr:col>77</xdr:col>
      <xdr:colOff>44450</xdr:colOff>
      <xdr:row>21</xdr:row>
      <xdr:rowOff>73237</xdr:rowOff>
    </xdr:to>
    <xdr:cxnSp macro="">
      <xdr:nvCxnSpPr>
        <xdr:cNvPr id="451" name="直線コネクタ 450"/>
        <xdr:cNvCxnSpPr/>
      </xdr:nvCxnSpPr>
      <xdr:spPr>
        <a:xfrm flipV="1">
          <a:off x="15290800" y="348983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31871</xdr:rowOff>
    </xdr:from>
    <xdr:to>
      <xdr:col>72</xdr:col>
      <xdr:colOff>203200</xdr:colOff>
      <xdr:row>21</xdr:row>
      <xdr:rowOff>73237</xdr:rowOff>
    </xdr:to>
    <xdr:cxnSp macro="">
      <xdr:nvCxnSpPr>
        <xdr:cNvPr id="454" name="直線コネクタ 453"/>
        <xdr:cNvCxnSpPr/>
      </xdr:nvCxnSpPr>
      <xdr:spPr>
        <a:xfrm>
          <a:off x="14401800" y="363232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31871</xdr:rowOff>
    </xdr:from>
    <xdr:to>
      <xdr:col>68</xdr:col>
      <xdr:colOff>152400</xdr:colOff>
      <xdr:row>22</xdr:row>
      <xdr:rowOff>20139</xdr:rowOff>
    </xdr:to>
    <xdr:cxnSp macro="">
      <xdr:nvCxnSpPr>
        <xdr:cNvPr id="457" name="直線コネクタ 456"/>
        <xdr:cNvCxnSpPr/>
      </xdr:nvCxnSpPr>
      <xdr:spPr>
        <a:xfrm flipV="1">
          <a:off x="13512800" y="3632321"/>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88658</xdr:rowOff>
    </xdr:from>
    <xdr:to>
      <xdr:col>81</xdr:col>
      <xdr:colOff>95250</xdr:colOff>
      <xdr:row>19</xdr:row>
      <xdr:rowOff>18808</xdr:rowOff>
    </xdr:to>
    <xdr:sp macro="" textlink="">
      <xdr:nvSpPr>
        <xdr:cNvPr id="467" name="楕円 466"/>
        <xdr:cNvSpPr/>
      </xdr:nvSpPr>
      <xdr:spPr>
        <a:xfrm>
          <a:off x="169672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60735</xdr:rowOff>
    </xdr:from>
    <xdr:ext cx="762000" cy="259045"/>
    <xdr:sp macro="" textlink="">
      <xdr:nvSpPr>
        <xdr:cNvPr id="468" name="将来負担の状況該当値テキスト"/>
        <xdr:cNvSpPr txBox="1"/>
      </xdr:nvSpPr>
      <xdr:spPr>
        <a:xfrm>
          <a:off x="17106900" y="314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10039</xdr:rowOff>
    </xdr:from>
    <xdr:to>
      <xdr:col>77</xdr:col>
      <xdr:colOff>95250</xdr:colOff>
      <xdr:row>20</xdr:row>
      <xdr:rowOff>111639</xdr:rowOff>
    </xdr:to>
    <xdr:sp macro="" textlink="">
      <xdr:nvSpPr>
        <xdr:cNvPr id="469" name="楕円 468"/>
        <xdr:cNvSpPr/>
      </xdr:nvSpPr>
      <xdr:spPr>
        <a:xfrm>
          <a:off x="16129000" y="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96416</xdr:rowOff>
    </xdr:from>
    <xdr:ext cx="736600" cy="259045"/>
    <xdr:sp macro="" textlink="">
      <xdr:nvSpPr>
        <xdr:cNvPr id="470" name="テキスト ボックス 469"/>
        <xdr:cNvSpPr txBox="1"/>
      </xdr:nvSpPr>
      <xdr:spPr>
        <a:xfrm>
          <a:off x="15798800" y="3525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22437</xdr:rowOff>
    </xdr:from>
    <xdr:to>
      <xdr:col>73</xdr:col>
      <xdr:colOff>44450</xdr:colOff>
      <xdr:row>21</xdr:row>
      <xdr:rowOff>124037</xdr:rowOff>
    </xdr:to>
    <xdr:sp macro="" textlink="">
      <xdr:nvSpPr>
        <xdr:cNvPr id="471" name="楕円 470"/>
        <xdr:cNvSpPr/>
      </xdr:nvSpPr>
      <xdr:spPr>
        <a:xfrm>
          <a:off x="15240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108814</xdr:rowOff>
    </xdr:from>
    <xdr:ext cx="762000" cy="259045"/>
    <xdr:sp macro="" textlink="">
      <xdr:nvSpPr>
        <xdr:cNvPr id="472" name="テキスト ボックス 471"/>
        <xdr:cNvSpPr txBox="1"/>
      </xdr:nvSpPr>
      <xdr:spPr>
        <a:xfrm>
          <a:off x="14909800" y="37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152521</xdr:rowOff>
    </xdr:from>
    <xdr:to>
      <xdr:col>68</xdr:col>
      <xdr:colOff>203200</xdr:colOff>
      <xdr:row>21</xdr:row>
      <xdr:rowOff>82671</xdr:rowOff>
    </xdr:to>
    <xdr:sp macro="" textlink="">
      <xdr:nvSpPr>
        <xdr:cNvPr id="473" name="楕円 472"/>
        <xdr:cNvSpPr/>
      </xdr:nvSpPr>
      <xdr:spPr>
        <a:xfrm>
          <a:off x="14351000" y="3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67448</xdr:rowOff>
    </xdr:from>
    <xdr:ext cx="762000" cy="259045"/>
    <xdr:sp macro="" textlink="">
      <xdr:nvSpPr>
        <xdr:cNvPr id="474" name="テキスト ボックス 473"/>
        <xdr:cNvSpPr txBox="1"/>
      </xdr:nvSpPr>
      <xdr:spPr>
        <a:xfrm>
          <a:off x="14020800" y="36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140789</xdr:rowOff>
    </xdr:from>
    <xdr:to>
      <xdr:col>64</xdr:col>
      <xdr:colOff>152400</xdr:colOff>
      <xdr:row>22</xdr:row>
      <xdr:rowOff>70939</xdr:rowOff>
    </xdr:to>
    <xdr:sp macro="" textlink="">
      <xdr:nvSpPr>
        <xdr:cNvPr id="475" name="楕円 474"/>
        <xdr:cNvSpPr/>
      </xdr:nvSpPr>
      <xdr:spPr>
        <a:xfrm>
          <a:off x="134620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55716</xdr:rowOff>
    </xdr:from>
    <xdr:ext cx="762000" cy="259045"/>
    <xdr:sp macro="" textlink="">
      <xdr:nvSpPr>
        <xdr:cNvPr id="476" name="テキスト ボックス 475"/>
        <xdr:cNvSpPr txBox="1"/>
      </xdr:nvSpPr>
      <xdr:spPr>
        <a:xfrm>
          <a:off x="13131800" y="382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経常収支比率における人件費は、</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％増加したものの、類似団体の中で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番目の低い数値となっている。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今後も、定員適正化計画に基づき、行政サービスを低下させることなく、子育て施策などの諸施策を充実させていくため、適正な人員配置を行っていく。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123190</xdr:rowOff>
    </xdr:from>
    <xdr:to>
      <xdr:col>24</xdr:col>
      <xdr:colOff>25400</xdr:colOff>
      <xdr:row>34</xdr:row>
      <xdr:rowOff>27940</xdr:rowOff>
    </xdr:to>
    <xdr:cxnSp macro="">
      <xdr:nvCxnSpPr>
        <xdr:cNvPr id="66" name="直線コネクタ 65"/>
        <xdr:cNvCxnSpPr/>
      </xdr:nvCxnSpPr>
      <xdr:spPr>
        <a:xfrm>
          <a:off x="3987800" y="5781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123190</xdr:rowOff>
    </xdr:to>
    <xdr:cxnSp macro="">
      <xdr:nvCxnSpPr>
        <xdr:cNvPr id="69" name="直線コネクタ 68"/>
        <xdr:cNvCxnSpPr/>
      </xdr:nvCxnSpPr>
      <xdr:spPr>
        <a:xfrm>
          <a:off x="3098800" y="570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46990</xdr:rowOff>
    </xdr:from>
    <xdr:to>
      <xdr:col>15</xdr:col>
      <xdr:colOff>98425</xdr:colOff>
      <xdr:row>33</xdr:row>
      <xdr:rowOff>54610</xdr:rowOff>
    </xdr:to>
    <xdr:cxnSp macro="">
      <xdr:nvCxnSpPr>
        <xdr:cNvPr id="72" name="直線コネクタ 71"/>
        <xdr:cNvCxnSpPr/>
      </xdr:nvCxnSpPr>
      <xdr:spPr>
        <a:xfrm flipV="1">
          <a:off x="2209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54610</xdr:rowOff>
    </xdr:to>
    <xdr:cxnSp macro="">
      <xdr:nvCxnSpPr>
        <xdr:cNvPr id="75" name="直線コネクタ 74"/>
        <xdr:cNvCxnSpPr/>
      </xdr:nvCxnSpPr>
      <xdr:spPr>
        <a:xfrm>
          <a:off x="1320800" y="565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72390</xdr:rowOff>
    </xdr:from>
    <xdr:to>
      <xdr:col>20</xdr:col>
      <xdr:colOff>38100</xdr:colOff>
      <xdr:row>34</xdr:row>
      <xdr:rowOff>2540</xdr:rowOff>
    </xdr:to>
    <xdr:sp macro="" textlink="">
      <xdr:nvSpPr>
        <xdr:cNvPr id="87" name="楕円 86"/>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12717</xdr:rowOff>
    </xdr:from>
    <xdr:ext cx="736600" cy="259045"/>
    <xdr:sp macro="" textlink="">
      <xdr:nvSpPr>
        <xdr:cNvPr id="88" name="テキスト ボックス 87"/>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167640</xdr:rowOff>
    </xdr:from>
    <xdr:to>
      <xdr:col>15</xdr:col>
      <xdr:colOff>149225</xdr:colOff>
      <xdr:row>33</xdr:row>
      <xdr:rowOff>97790</xdr:rowOff>
    </xdr:to>
    <xdr:sp macro="" textlink="">
      <xdr:nvSpPr>
        <xdr:cNvPr id="89" name="楕円 88"/>
        <xdr:cNvSpPr/>
      </xdr:nvSpPr>
      <xdr:spPr>
        <a:xfrm>
          <a:off x="3048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107967</xdr:rowOff>
    </xdr:from>
    <xdr:ext cx="762000" cy="259045"/>
    <xdr:sp macro="" textlink="">
      <xdr:nvSpPr>
        <xdr:cNvPr id="90" name="テキスト ボックス 89"/>
        <xdr:cNvSpPr txBox="1"/>
      </xdr:nvSpPr>
      <xdr:spPr>
        <a:xfrm>
          <a:off x="2717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％増加したもの、類似団体平均値とほぼ同じである。</a:t>
          </a:r>
        </a:p>
        <a:p>
          <a:r>
            <a:rPr kumimoji="1" lang="ja-JP" altLang="en-US" sz="1300">
              <a:latin typeface="ＭＳ Ｐゴシック" panose="020B0600070205080204" pitchFamily="50" charset="-128"/>
              <a:ea typeface="ＭＳ Ｐゴシック" panose="020B0600070205080204" pitchFamily="50" charset="-128"/>
            </a:rPr>
            <a:t>　職員が少ない中で、業務の民間委託や臨時職員の雇用などにより、物件費は増加傾向にあるため、業務の見直しや効率化により経費削減に取り組む。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45357</xdr:rowOff>
    </xdr:to>
    <xdr:cxnSp macro="">
      <xdr:nvCxnSpPr>
        <xdr:cNvPr id="129" name="直線コネクタ 128"/>
        <xdr:cNvCxnSpPr/>
      </xdr:nvCxnSpPr>
      <xdr:spPr>
        <a:xfrm>
          <a:off x="15671800" y="275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12700</xdr:rowOff>
    </xdr:to>
    <xdr:cxnSp macro="">
      <xdr:nvCxnSpPr>
        <xdr:cNvPr id="132" name="直線コネクタ 131"/>
        <xdr:cNvCxnSpPr/>
      </xdr:nvCxnSpPr>
      <xdr:spPr>
        <a:xfrm>
          <a:off x="14782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23586</xdr:rowOff>
    </xdr:to>
    <xdr:cxnSp macro="">
      <xdr:nvCxnSpPr>
        <xdr:cNvPr id="135" name="直線コネクタ 134"/>
        <xdr:cNvCxnSpPr/>
      </xdr:nvCxnSpPr>
      <xdr:spPr>
        <a:xfrm flipV="1">
          <a:off x="13893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78014</xdr:rowOff>
    </xdr:to>
    <xdr:cxnSp macro="">
      <xdr:nvCxnSpPr>
        <xdr:cNvPr id="138" name="直線コネクタ 137"/>
        <xdr:cNvCxnSpPr/>
      </xdr:nvCxnSpPr>
      <xdr:spPr>
        <a:xfrm flipV="1">
          <a:off x="13004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51" name="テキスト ボックス 150"/>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53" name="テキスト ボックス 152"/>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55" name="テキスト ボックス 154"/>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障害者自立支援給付の増加などが扶助費を増加させる要因となっている。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0</xdr:rowOff>
    </xdr:to>
    <xdr:cxnSp macro="">
      <xdr:nvCxnSpPr>
        <xdr:cNvPr id="189" name="直線コネクタ 188"/>
        <xdr:cNvCxnSpPr/>
      </xdr:nvCxnSpPr>
      <xdr:spPr>
        <a:xfrm>
          <a:off x="3987800" y="9880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107950</xdr:rowOff>
    </xdr:to>
    <xdr:cxnSp macro="">
      <xdr:nvCxnSpPr>
        <xdr:cNvPr id="192" name="直線コネクタ 191"/>
        <xdr:cNvCxnSpPr/>
      </xdr:nvCxnSpPr>
      <xdr:spPr>
        <a:xfrm>
          <a:off x="3098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82550</xdr:rowOff>
    </xdr:to>
    <xdr:cxnSp macro="">
      <xdr:nvCxnSpPr>
        <xdr:cNvPr id="195" name="直線コネクタ 194"/>
        <xdr:cNvCxnSpPr/>
      </xdr:nvCxnSpPr>
      <xdr:spPr>
        <a:xfrm>
          <a:off x="2209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69850</xdr:rowOff>
    </xdr:to>
    <xdr:cxnSp macro="">
      <xdr:nvCxnSpPr>
        <xdr:cNvPr id="198" name="直線コネクタ 197"/>
        <xdr:cNvCxnSpPr/>
      </xdr:nvCxnSpPr>
      <xdr:spPr>
        <a:xfrm>
          <a:off x="1320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8" name="楕円 207"/>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9"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0" name="楕円 209"/>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1" name="テキスト ボックス 210"/>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2" name="楕円 211"/>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3" name="テキスト ボックス 212"/>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4" name="楕円 213"/>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5" name="テキスト ボックス 21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6" name="楕円 215"/>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7" name="テキスト ボックス 216"/>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繰出金、維持補修費などが含まれる「その他」にかかる経常収支比率は、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％減少したものの、類似団体、全国平均、長野県平均と比較しても非常に高い水準である。</a:t>
          </a:r>
        </a:p>
        <a:p>
          <a:r>
            <a:rPr kumimoji="1" lang="ja-JP" altLang="en-US" sz="1300">
              <a:latin typeface="ＭＳ Ｐゴシック" panose="020B0600070205080204" pitchFamily="50" charset="-128"/>
              <a:ea typeface="ＭＳ Ｐゴシック" panose="020B0600070205080204" pitchFamily="50" charset="-128"/>
            </a:rPr>
            <a:t>　これは、特別会計の中でも、農業集落排水事業特別会計、公共下水道事業特別会計への繰出金が多額となっているためで、今後、下水道事業の統合、料金の値上げなどによる経営健全化等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94343</xdr:rowOff>
    </xdr:from>
    <xdr:to>
      <xdr:col>82</xdr:col>
      <xdr:colOff>107950</xdr:colOff>
      <xdr:row>59</xdr:row>
      <xdr:rowOff>1270</xdr:rowOff>
    </xdr:to>
    <xdr:cxnSp macro="">
      <xdr:nvCxnSpPr>
        <xdr:cNvPr id="252" name="直線コネクタ 251"/>
        <xdr:cNvCxnSpPr/>
      </xdr:nvCxnSpPr>
      <xdr:spPr>
        <a:xfrm flipV="1">
          <a:off x="15671800" y="100384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5" name="直線コネクタ 254"/>
        <xdr:cNvCxnSpPr/>
      </xdr:nvCxnSpPr>
      <xdr:spPr>
        <a:xfrm flipV="1">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14333</xdr:rowOff>
    </xdr:from>
    <xdr:to>
      <xdr:col>73</xdr:col>
      <xdr:colOff>180975</xdr:colOff>
      <xdr:row>59</xdr:row>
      <xdr:rowOff>46990</xdr:rowOff>
    </xdr:to>
    <xdr:cxnSp macro="">
      <xdr:nvCxnSpPr>
        <xdr:cNvPr id="258" name="直線コネクタ 257"/>
        <xdr:cNvCxnSpPr/>
      </xdr:nvCxnSpPr>
      <xdr:spPr>
        <a:xfrm>
          <a:off x="13893800" y="101298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14333</xdr:rowOff>
    </xdr:from>
    <xdr:to>
      <xdr:col>69</xdr:col>
      <xdr:colOff>92075</xdr:colOff>
      <xdr:row>59</xdr:row>
      <xdr:rowOff>46990</xdr:rowOff>
    </xdr:to>
    <xdr:cxnSp macro="">
      <xdr:nvCxnSpPr>
        <xdr:cNvPr id="261" name="直線コネクタ 260"/>
        <xdr:cNvCxnSpPr/>
      </xdr:nvCxnSpPr>
      <xdr:spPr>
        <a:xfrm flipV="1">
          <a:off x="13004800" y="101298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1" name="楕円 270"/>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2"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3" name="楕円 272"/>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4" name="テキスト ボックス 273"/>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5" name="楕円 274"/>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6" name="テキスト ボックス 275"/>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134983</xdr:rowOff>
    </xdr:from>
    <xdr:to>
      <xdr:col>69</xdr:col>
      <xdr:colOff>142875</xdr:colOff>
      <xdr:row>59</xdr:row>
      <xdr:rowOff>65133</xdr:rowOff>
    </xdr:to>
    <xdr:sp macro="" textlink="">
      <xdr:nvSpPr>
        <xdr:cNvPr id="277" name="楕円 276"/>
        <xdr:cNvSpPr/>
      </xdr:nvSpPr>
      <xdr:spPr>
        <a:xfrm>
          <a:off x="138430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49910</xdr:rowOff>
    </xdr:from>
    <xdr:ext cx="762000" cy="259045"/>
    <xdr:sp macro="" textlink="">
      <xdr:nvSpPr>
        <xdr:cNvPr id="278" name="テキスト ボックス 277"/>
        <xdr:cNvSpPr txBox="1"/>
      </xdr:nvSpPr>
      <xdr:spPr>
        <a:xfrm>
          <a:off x="13512800" y="1016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9" name="楕円 278"/>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80" name="テキスト ボックス 279"/>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％減少し、類似団体と比べても低い数値となっている。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引き続き、負担金・補助金の交付先が適当な事業を行っているのかなどについて検証を行うとともに、広域行政の運営効率化に努める。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10" name="直線コネクタ 309"/>
        <xdr:cNvCxnSpPr/>
      </xdr:nvCxnSpPr>
      <xdr:spPr>
        <a:xfrm flipV="1">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44704</xdr:rowOff>
    </xdr:to>
    <xdr:cxnSp macro="">
      <xdr:nvCxnSpPr>
        <xdr:cNvPr id="313" name="直線コネクタ 312"/>
        <xdr:cNvCxnSpPr/>
      </xdr:nvCxnSpPr>
      <xdr:spPr>
        <a:xfrm>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26416</xdr:rowOff>
    </xdr:to>
    <xdr:cxnSp macro="">
      <xdr:nvCxnSpPr>
        <xdr:cNvPr id="316" name="直線コネクタ 315"/>
        <xdr:cNvCxnSpPr/>
      </xdr:nvCxnSpPr>
      <xdr:spPr>
        <a:xfrm>
          <a:off x="13893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8128</xdr:rowOff>
    </xdr:to>
    <xdr:cxnSp macro="">
      <xdr:nvCxnSpPr>
        <xdr:cNvPr id="319" name="直線コネクタ 318"/>
        <xdr:cNvCxnSpPr/>
      </xdr:nvCxnSpPr>
      <xdr:spPr>
        <a:xfrm flipV="1">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9" name="楕円 328"/>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0"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1" name="楕円 330"/>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2" name="テキスト ボックス 331"/>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3" name="楕円 332"/>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4" name="テキスト ボックス 33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5" name="楕円 334"/>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6" name="テキスト ボックス 335"/>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7" name="楕円 336"/>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8" name="テキスト ボックス 337"/>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％減少し、類似団体平均と比べても若干であるが低い数値でとなっている。</a:t>
          </a:r>
        </a:p>
        <a:p>
          <a:r>
            <a:rPr kumimoji="1" lang="ja-JP" altLang="en-US" sz="1300">
              <a:latin typeface="ＭＳ Ｐゴシック" panose="020B0600070205080204" pitchFamily="50" charset="-128"/>
              <a:ea typeface="ＭＳ Ｐゴシック" panose="020B0600070205080204" pitchFamily="50" charset="-128"/>
            </a:rPr>
            <a:t>　引き続き、新規地方債の発行に当たっては、事業の優先度を十分検討した上で、交付税措置率の高い起債を活用するとともに、毎年の借入額が元金償還額を上回らないように取り組んでいく。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147574</xdr:rowOff>
    </xdr:to>
    <xdr:cxnSp macro="">
      <xdr:nvCxnSpPr>
        <xdr:cNvPr id="368" name="直線コネクタ 367"/>
        <xdr:cNvCxnSpPr/>
      </xdr:nvCxnSpPr>
      <xdr:spPr>
        <a:xfrm flipV="1">
          <a:off x="3987800" y="132257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99568</xdr:rowOff>
    </xdr:to>
    <xdr:cxnSp macro="">
      <xdr:nvCxnSpPr>
        <xdr:cNvPr id="371" name="直線コネクタ 370"/>
        <xdr:cNvCxnSpPr/>
      </xdr:nvCxnSpPr>
      <xdr:spPr>
        <a:xfrm flipV="1">
          <a:off x="3098800" y="133492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99568</xdr:rowOff>
    </xdr:to>
    <xdr:cxnSp macro="">
      <xdr:nvCxnSpPr>
        <xdr:cNvPr id="374" name="直線コネクタ 373"/>
        <xdr:cNvCxnSpPr/>
      </xdr:nvCxnSpPr>
      <xdr:spPr>
        <a:xfrm>
          <a:off x="2209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99568</xdr:rowOff>
    </xdr:to>
    <xdr:cxnSp macro="">
      <xdr:nvCxnSpPr>
        <xdr:cNvPr id="377" name="直線コネクタ 376"/>
        <xdr:cNvCxnSpPr/>
      </xdr:nvCxnSpPr>
      <xdr:spPr>
        <a:xfrm flipV="1">
          <a:off x="1320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8"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9" name="楕円 388"/>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0" name="テキスト ボックス 389"/>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1" name="楕円 390"/>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2" name="テキスト ボックス 391"/>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3" name="楕円 39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4" name="テキスト ボックス 39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5" name="楕円 394"/>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6" name="テキスト ボックス 395"/>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％減少し、類似団体の平均よりも若干低い水準である。</a:t>
          </a:r>
        </a:p>
        <a:p>
          <a:r>
            <a:rPr kumimoji="1" lang="ja-JP" altLang="en-US" sz="1300">
              <a:latin typeface="ＭＳ Ｐゴシック" panose="020B0600070205080204" pitchFamily="50" charset="-128"/>
              <a:ea typeface="ＭＳ Ｐゴシック" panose="020B0600070205080204" pitchFamily="50" charset="-128"/>
            </a:rPr>
            <a:t>　引き続き総人件費の抑制や一般行政経費の縮減を図るとともに、下水道事業の経営健全化や一部事務組合の負担の適正化を図り数値の改善に努める。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3556</xdr:rowOff>
    </xdr:to>
    <xdr:cxnSp macro="">
      <xdr:nvCxnSpPr>
        <xdr:cNvPr id="427" name="直線コネクタ 426"/>
        <xdr:cNvCxnSpPr/>
      </xdr:nvCxnSpPr>
      <xdr:spPr>
        <a:xfrm flipV="1">
          <a:off x="15671800" y="130246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3556</xdr:rowOff>
    </xdr:to>
    <xdr:cxnSp macro="">
      <xdr:nvCxnSpPr>
        <xdr:cNvPr id="430" name="直線コネクタ 429"/>
        <xdr:cNvCxnSpPr/>
      </xdr:nvCxnSpPr>
      <xdr:spPr>
        <a:xfrm>
          <a:off x="14782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120142</xdr:rowOff>
    </xdr:to>
    <xdr:cxnSp macro="">
      <xdr:nvCxnSpPr>
        <xdr:cNvPr id="433" name="直線コネクタ 432"/>
        <xdr:cNvCxnSpPr/>
      </xdr:nvCxnSpPr>
      <xdr:spPr>
        <a:xfrm>
          <a:off x="13893800" y="12946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101854</xdr:rowOff>
    </xdr:to>
    <xdr:cxnSp macro="">
      <xdr:nvCxnSpPr>
        <xdr:cNvPr id="436" name="直線コネクタ 435"/>
        <xdr:cNvCxnSpPr/>
      </xdr:nvCxnSpPr>
      <xdr:spPr>
        <a:xfrm flipV="1">
          <a:off x="13004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6" name="楕円 445"/>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7"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8" name="楕円 447"/>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9" name="テキスト ボックス 448"/>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0" name="楕円 449"/>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1" name="テキスト ボックス 450"/>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2" name="楕円 451"/>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3" name="テキスト ボックス 452"/>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4" name="楕円 45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5" name="テキスト ボックス 45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149487</xdr:rowOff>
    </xdr:from>
    <xdr:to>
      <xdr:col>29</xdr:col>
      <xdr:colOff>127000</xdr:colOff>
      <xdr:row>19</xdr:row>
      <xdr:rowOff>1148</xdr:rowOff>
    </xdr:to>
    <xdr:cxnSp macro="">
      <xdr:nvCxnSpPr>
        <xdr:cNvPr id="50" name="直線コネクタ 49"/>
        <xdr:cNvCxnSpPr/>
      </xdr:nvCxnSpPr>
      <xdr:spPr bwMode="auto">
        <a:xfrm flipV="1">
          <a:off x="5003800" y="3283212"/>
          <a:ext cx="6477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1148</xdr:rowOff>
    </xdr:from>
    <xdr:to>
      <xdr:col>26</xdr:col>
      <xdr:colOff>50800</xdr:colOff>
      <xdr:row>19</xdr:row>
      <xdr:rowOff>23878</xdr:rowOff>
    </xdr:to>
    <xdr:cxnSp macro="">
      <xdr:nvCxnSpPr>
        <xdr:cNvPr id="53" name="直線コネクタ 52"/>
        <xdr:cNvCxnSpPr/>
      </xdr:nvCxnSpPr>
      <xdr:spPr bwMode="auto">
        <a:xfrm flipV="1">
          <a:off x="4305300" y="3306323"/>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15809</xdr:rowOff>
    </xdr:from>
    <xdr:to>
      <xdr:col>22</xdr:col>
      <xdr:colOff>114300</xdr:colOff>
      <xdr:row>19</xdr:row>
      <xdr:rowOff>23878</xdr:rowOff>
    </xdr:to>
    <xdr:cxnSp macro="">
      <xdr:nvCxnSpPr>
        <xdr:cNvPr id="56" name="直線コネクタ 55"/>
        <xdr:cNvCxnSpPr/>
      </xdr:nvCxnSpPr>
      <xdr:spPr bwMode="auto">
        <a:xfrm>
          <a:off x="3606800" y="3320984"/>
          <a:ext cx="698500" cy="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15809</xdr:rowOff>
    </xdr:from>
    <xdr:to>
      <xdr:col>18</xdr:col>
      <xdr:colOff>177800</xdr:colOff>
      <xdr:row>19</xdr:row>
      <xdr:rowOff>42586</xdr:rowOff>
    </xdr:to>
    <xdr:cxnSp macro="">
      <xdr:nvCxnSpPr>
        <xdr:cNvPr id="59" name="直線コネクタ 58"/>
        <xdr:cNvCxnSpPr/>
      </xdr:nvCxnSpPr>
      <xdr:spPr bwMode="auto">
        <a:xfrm flipV="1">
          <a:off x="2908300" y="3320984"/>
          <a:ext cx="698500" cy="2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98687</xdr:rowOff>
    </xdr:from>
    <xdr:to>
      <xdr:col>29</xdr:col>
      <xdr:colOff>177800</xdr:colOff>
      <xdr:row>19</xdr:row>
      <xdr:rowOff>28837</xdr:rowOff>
    </xdr:to>
    <xdr:sp macro="" textlink="">
      <xdr:nvSpPr>
        <xdr:cNvPr id="69" name="楕円 68"/>
        <xdr:cNvSpPr/>
      </xdr:nvSpPr>
      <xdr:spPr bwMode="auto">
        <a:xfrm>
          <a:off x="5600700" y="323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70764</xdr:rowOff>
    </xdr:from>
    <xdr:ext cx="762000" cy="259045"/>
    <xdr:sp macro="" textlink="">
      <xdr:nvSpPr>
        <xdr:cNvPr id="70" name="人口1人当たり決算額の推移該当値テキスト130"/>
        <xdr:cNvSpPr txBox="1"/>
      </xdr:nvSpPr>
      <xdr:spPr>
        <a:xfrm>
          <a:off x="5740400" y="32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121798</xdr:rowOff>
    </xdr:from>
    <xdr:to>
      <xdr:col>26</xdr:col>
      <xdr:colOff>101600</xdr:colOff>
      <xdr:row>19</xdr:row>
      <xdr:rowOff>51948</xdr:rowOff>
    </xdr:to>
    <xdr:sp macro="" textlink="">
      <xdr:nvSpPr>
        <xdr:cNvPr id="71" name="楕円 70"/>
        <xdr:cNvSpPr/>
      </xdr:nvSpPr>
      <xdr:spPr bwMode="auto">
        <a:xfrm>
          <a:off x="4953000" y="32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36725</xdr:rowOff>
    </xdr:from>
    <xdr:ext cx="736600" cy="259045"/>
    <xdr:sp macro="" textlink="">
      <xdr:nvSpPr>
        <xdr:cNvPr id="72" name="テキスト ボックス 71"/>
        <xdr:cNvSpPr txBox="1"/>
      </xdr:nvSpPr>
      <xdr:spPr>
        <a:xfrm>
          <a:off x="4622800" y="334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144528</xdr:rowOff>
    </xdr:from>
    <xdr:to>
      <xdr:col>22</xdr:col>
      <xdr:colOff>165100</xdr:colOff>
      <xdr:row>19</xdr:row>
      <xdr:rowOff>74678</xdr:rowOff>
    </xdr:to>
    <xdr:sp macro="" textlink="">
      <xdr:nvSpPr>
        <xdr:cNvPr id="73" name="楕円 72"/>
        <xdr:cNvSpPr/>
      </xdr:nvSpPr>
      <xdr:spPr bwMode="auto">
        <a:xfrm>
          <a:off x="4254500" y="327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59455</xdr:rowOff>
    </xdr:from>
    <xdr:ext cx="762000" cy="259045"/>
    <xdr:sp macro="" textlink="">
      <xdr:nvSpPr>
        <xdr:cNvPr id="74" name="テキスト ボックス 73"/>
        <xdr:cNvSpPr txBox="1"/>
      </xdr:nvSpPr>
      <xdr:spPr>
        <a:xfrm>
          <a:off x="3924300" y="3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136459</xdr:rowOff>
    </xdr:from>
    <xdr:to>
      <xdr:col>19</xdr:col>
      <xdr:colOff>38100</xdr:colOff>
      <xdr:row>19</xdr:row>
      <xdr:rowOff>66609</xdr:rowOff>
    </xdr:to>
    <xdr:sp macro="" textlink="">
      <xdr:nvSpPr>
        <xdr:cNvPr id="75" name="楕円 74"/>
        <xdr:cNvSpPr/>
      </xdr:nvSpPr>
      <xdr:spPr bwMode="auto">
        <a:xfrm>
          <a:off x="3556000" y="327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51386</xdr:rowOff>
    </xdr:from>
    <xdr:ext cx="762000" cy="259045"/>
    <xdr:sp macro="" textlink="">
      <xdr:nvSpPr>
        <xdr:cNvPr id="76" name="テキスト ボックス 75"/>
        <xdr:cNvSpPr txBox="1"/>
      </xdr:nvSpPr>
      <xdr:spPr>
        <a:xfrm>
          <a:off x="3225800" y="33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163236</xdr:rowOff>
    </xdr:from>
    <xdr:to>
      <xdr:col>15</xdr:col>
      <xdr:colOff>101600</xdr:colOff>
      <xdr:row>19</xdr:row>
      <xdr:rowOff>93386</xdr:rowOff>
    </xdr:to>
    <xdr:sp macro="" textlink="">
      <xdr:nvSpPr>
        <xdr:cNvPr id="77" name="楕円 76"/>
        <xdr:cNvSpPr/>
      </xdr:nvSpPr>
      <xdr:spPr bwMode="auto">
        <a:xfrm>
          <a:off x="2857500" y="329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78163</xdr:rowOff>
    </xdr:from>
    <xdr:ext cx="762000" cy="259045"/>
    <xdr:sp macro="" textlink="">
      <xdr:nvSpPr>
        <xdr:cNvPr id="78" name="テキスト ボックス 77"/>
        <xdr:cNvSpPr txBox="1"/>
      </xdr:nvSpPr>
      <xdr:spPr>
        <a:xfrm>
          <a:off x="2527300" y="338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333597</xdr:rowOff>
    </xdr:from>
    <xdr:to>
      <xdr:col>29</xdr:col>
      <xdr:colOff>127000</xdr:colOff>
      <xdr:row>37</xdr:row>
      <xdr:rowOff>9519</xdr:rowOff>
    </xdr:to>
    <xdr:cxnSp macro="">
      <xdr:nvCxnSpPr>
        <xdr:cNvPr id="112" name="直線コネクタ 111"/>
        <xdr:cNvCxnSpPr/>
      </xdr:nvCxnSpPr>
      <xdr:spPr bwMode="auto">
        <a:xfrm>
          <a:off x="5003800" y="6943947"/>
          <a:ext cx="647700" cy="19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230822</xdr:rowOff>
    </xdr:from>
    <xdr:to>
      <xdr:col>26</xdr:col>
      <xdr:colOff>50800</xdr:colOff>
      <xdr:row>35</xdr:row>
      <xdr:rowOff>333597</xdr:rowOff>
    </xdr:to>
    <xdr:cxnSp macro="">
      <xdr:nvCxnSpPr>
        <xdr:cNvPr id="115" name="直線コネクタ 114"/>
        <xdr:cNvCxnSpPr/>
      </xdr:nvCxnSpPr>
      <xdr:spPr bwMode="auto">
        <a:xfrm>
          <a:off x="4305300" y="6841172"/>
          <a:ext cx="698500" cy="10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230822</xdr:rowOff>
    </xdr:from>
    <xdr:to>
      <xdr:col>22</xdr:col>
      <xdr:colOff>114300</xdr:colOff>
      <xdr:row>35</xdr:row>
      <xdr:rowOff>282257</xdr:rowOff>
    </xdr:to>
    <xdr:cxnSp macro="">
      <xdr:nvCxnSpPr>
        <xdr:cNvPr id="118" name="直線コネクタ 117"/>
        <xdr:cNvCxnSpPr/>
      </xdr:nvCxnSpPr>
      <xdr:spPr bwMode="auto">
        <a:xfrm flipV="1">
          <a:off x="3606800" y="6841172"/>
          <a:ext cx="698500" cy="5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282257</xdr:rowOff>
    </xdr:from>
    <xdr:to>
      <xdr:col>18</xdr:col>
      <xdr:colOff>177800</xdr:colOff>
      <xdr:row>35</xdr:row>
      <xdr:rowOff>316490</xdr:rowOff>
    </xdr:to>
    <xdr:cxnSp macro="">
      <xdr:nvCxnSpPr>
        <xdr:cNvPr id="121" name="直線コネクタ 120"/>
        <xdr:cNvCxnSpPr/>
      </xdr:nvCxnSpPr>
      <xdr:spPr bwMode="auto">
        <a:xfrm flipV="1">
          <a:off x="2908300" y="6892607"/>
          <a:ext cx="6985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130169</xdr:rowOff>
    </xdr:from>
    <xdr:to>
      <xdr:col>29</xdr:col>
      <xdr:colOff>177800</xdr:colOff>
      <xdr:row>37</xdr:row>
      <xdr:rowOff>60319</xdr:rowOff>
    </xdr:to>
    <xdr:sp macro="" textlink="">
      <xdr:nvSpPr>
        <xdr:cNvPr id="131" name="楕円 130"/>
        <xdr:cNvSpPr/>
      </xdr:nvSpPr>
      <xdr:spPr bwMode="auto">
        <a:xfrm>
          <a:off x="5600700" y="708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102246</xdr:rowOff>
    </xdr:from>
    <xdr:ext cx="762000" cy="259045"/>
    <xdr:sp macro="" textlink="">
      <xdr:nvSpPr>
        <xdr:cNvPr id="132" name="人口1人当たり決算額の推移該当値テキスト445"/>
        <xdr:cNvSpPr txBox="1"/>
      </xdr:nvSpPr>
      <xdr:spPr>
        <a:xfrm>
          <a:off x="5740400" y="705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282797</xdr:rowOff>
    </xdr:from>
    <xdr:to>
      <xdr:col>26</xdr:col>
      <xdr:colOff>101600</xdr:colOff>
      <xdr:row>36</xdr:row>
      <xdr:rowOff>41497</xdr:rowOff>
    </xdr:to>
    <xdr:sp macro="" textlink="">
      <xdr:nvSpPr>
        <xdr:cNvPr id="133" name="楕円 132"/>
        <xdr:cNvSpPr/>
      </xdr:nvSpPr>
      <xdr:spPr bwMode="auto">
        <a:xfrm>
          <a:off x="4953000" y="6893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51674</xdr:rowOff>
    </xdr:from>
    <xdr:ext cx="736600" cy="259045"/>
    <xdr:sp macro="" textlink="">
      <xdr:nvSpPr>
        <xdr:cNvPr id="134" name="テキスト ボックス 133"/>
        <xdr:cNvSpPr txBox="1"/>
      </xdr:nvSpPr>
      <xdr:spPr>
        <a:xfrm>
          <a:off x="4622800" y="6662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180022</xdr:rowOff>
    </xdr:from>
    <xdr:to>
      <xdr:col>22</xdr:col>
      <xdr:colOff>165100</xdr:colOff>
      <xdr:row>35</xdr:row>
      <xdr:rowOff>281622</xdr:rowOff>
    </xdr:to>
    <xdr:sp macro="" textlink="">
      <xdr:nvSpPr>
        <xdr:cNvPr id="135" name="楕円 134"/>
        <xdr:cNvSpPr/>
      </xdr:nvSpPr>
      <xdr:spPr bwMode="auto">
        <a:xfrm>
          <a:off x="4254500" y="679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291799</xdr:rowOff>
    </xdr:from>
    <xdr:ext cx="762000" cy="259045"/>
    <xdr:sp macro="" textlink="">
      <xdr:nvSpPr>
        <xdr:cNvPr id="136" name="テキスト ボックス 135"/>
        <xdr:cNvSpPr txBox="1"/>
      </xdr:nvSpPr>
      <xdr:spPr>
        <a:xfrm>
          <a:off x="3924300" y="65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231457</xdr:rowOff>
    </xdr:from>
    <xdr:to>
      <xdr:col>19</xdr:col>
      <xdr:colOff>38100</xdr:colOff>
      <xdr:row>35</xdr:row>
      <xdr:rowOff>333057</xdr:rowOff>
    </xdr:to>
    <xdr:sp macro="" textlink="">
      <xdr:nvSpPr>
        <xdr:cNvPr id="137" name="楕円 136"/>
        <xdr:cNvSpPr/>
      </xdr:nvSpPr>
      <xdr:spPr bwMode="auto">
        <a:xfrm>
          <a:off x="3556000" y="684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xdr:rowOff>
    </xdr:from>
    <xdr:ext cx="762000" cy="259045"/>
    <xdr:sp macro="" textlink="">
      <xdr:nvSpPr>
        <xdr:cNvPr id="138" name="テキスト ボックス 137"/>
        <xdr:cNvSpPr txBox="1"/>
      </xdr:nvSpPr>
      <xdr:spPr>
        <a:xfrm>
          <a:off x="3225800" y="661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265690</xdr:rowOff>
    </xdr:from>
    <xdr:to>
      <xdr:col>15</xdr:col>
      <xdr:colOff>101600</xdr:colOff>
      <xdr:row>36</xdr:row>
      <xdr:rowOff>24390</xdr:rowOff>
    </xdr:to>
    <xdr:sp macro="" textlink="">
      <xdr:nvSpPr>
        <xdr:cNvPr id="139" name="楕円 138"/>
        <xdr:cNvSpPr/>
      </xdr:nvSpPr>
      <xdr:spPr bwMode="auto">
        <a:xfrm>
          <a:off x="2857500" y="687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34567</xdr:rowOff>
    </xdr:from>
    <xdr:ext cx="762000" cy="259045"/>
    <xdr:sp macro="" textlink="">
      <xdr:nvSpPr>
        <xdr:cNvPr id="140" name="テキスト ボックス 139"/>
        <xdr:cNvSpPr txBox="1"/>
      </xdr:nvSpPr>
      <xdr:spPr>
        <a:xfrm>
          <a:off x="2527300" y="6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80840</xdr:rowOff>
    </xdr:from>
    <xdr:to>
      <xdr:col>24</xdr:col>
      <xdr:colOff>63500</xdr:colOff>
      <xdr:row>38</xdr:row>
      <xdr:rowOff>111198</xdr:rowOff>
    </xdr:to>
    <xdr:cxnSp macro="">
      <xdr:nvCxnSpPr>
        <xdr:cNvPr id="59" name="直線コネクタ 58"/>
        <xdr:cNvCxnSpPr/>
      </xdr:nvCxnSpPr>
      <xdr:spPr>
        <a:xfrm flipV="1">
          <a:off x="3797300" y="6595940"/>
          <a:ext cx="8382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111198</xdr:rowOff>
    </xdr:from>
    <xdr:to>
      <xdr:col>19</xdr:col>
      <xdr:colOff>177800</xdr:colOff>
      <xdr:row>38</xdr:row>
      <xdr:rowOff>124832</xdr:rowOff>
    </xdr:to>
    <xdr:cxnSp macro="">
      <xdr:nvCxnSpPr>
        <xdr:cNvPr id="62" name="直線コネクタ 61"/>
        <xdr:cNvCxnSpPr/>
      </xdr:nvCxnSpPr>
      <xdr:spPr>
        <a:xfrm flipV="1">
          <a:off x="2908300" y="6626298"/>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101944</xdr:rowOff>
    </xdr:from>
    <xdr:to>
      <xdr:col>15</xdr:col>
      <xdr:colOff>50800</xdr:colOff>
      <xdr:row>38</xdr:row>
      <xdr:rowOff>124832</xdr:rowOff>
    </xdr:to>
    <xdr:cxnSp macro="">
      <xdr:nvCxnSpPr>
        <xdr:cNvPr id="65" name="直線コネクタ 64"/>
        <xdr:cNvCxnSpPr/>
      </xdr:nvCxnSpPr>
      <xdr:spPr>
        <a:xfrm>
          <a:off x="2019300" y="6617044"/>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101944</xdr:rowOff>
    </xdr:from>
    <xdr:to>
      <xdr:col>10</xdr:col>
      <xdr:colOff>114300</xdr:colOff>
      <xdr:row>38</xdr:row>
      <xdr:rowOff>135631</xdr:rowOff>
    </xdr:to>
    <xdr:cxnSp macro="">
      <xdr:nvCxnSpPr>
        <xdr:cNvPr id="68" name="直線コネクタ 67"/>
        <xdr:cNvCxnSpPr/>
      </xdr:nvCxnSpPr>
      <xdr:spPr>
        <a:xfrm flipV="1">
          <a:off x="1130300" y="6617044"/>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30040</xdr:rowOff>
    </xdr:from>
    <xdr:to>
      <xdr:col>24</xdr:col>
      <xdr:colOff>114300</xdr:colOff>
      <xdr:row>38</xdr:row>
      <xdr:rowOff>131640</xdr:rowOff>
    </xdr:to>
    <xdr:sp macro="" textlink="">
      <xdr:nvSpPr>
        <xdr:cNvPr id="78" name="楕円 77"/>
        <xdr:cNvSpPr/>
      </xdr:nvSpPr>
      <xdr:spPr>
        <a:xfrm>
          <a:off x="4584700" y="65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116417</xdr:rowOff>
    </xdr:from>
    <xdr:ext cx="534377" cy="259045"/>
    <xdr:sp macro="" textlink="">
      <xdr:nvSpPr>
        <xdr:cNvPr id="79" name="人件費該当値テキスト"/>
        <xdr:cNvSpPr txBox="1"/>
      </xdr:nvSpPr>
      <xdr:spPr>
        <a:xfrm>
          <a:off x="4686300" y="64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60398</xdr:rowOff>
    </xdr:from>
    <xdr:to>
      <xdr:col>20</xdr:col>
      <xdr:colOff>38100</xdr:colOff>
      <xdr:row>38</xdr:row>
      <xdr:rowOff>161998</xdr:rowOff>
    </xdr:to>
    <xdr:sp macro="" textlink="">
      <xdr:nvSpPr>
        <xdr:cNvPr id="80" name="楕円 79"/>
        <xdr:cNvSpPr/>
      </xdr:nvSpPr>
      <xdr:spPr>
        <a:xfrm>
          <a:off x="3746500" y="65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153125</xdr:rowOff>
    </xdr:from>
    <xdr:ext cx="534377" cy="259045"/>
    <xdr:sp macro="" textlink="">
      <xdr:nvSpPr>
        <xdr:cNvPr id="81" name="テキスト ボックス 80"/>
        <xdr:cNvSpPr txBox="1"/>
      </xdr:nvSpPr>
      <xdr:spPr>
        <a:xfrm>
          <a:off x="3530111" y="66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74032</xdr:rowOff>
    </xdr:from>
    <xdr:to>
      <xdr:col>15</xdr:col>
      <xdr:colOff>101600</xdr:colOff>
      <xdr:row>39</xdr:row>
      <xdr:rowOff>4182</xdr:rowOff>
    </xdr:to>
    <xdr:sp macro="" textlink="">
      <xdr:nvSpPr>
        <xdr:cNvPr id="82" name="楕円 81"/>
        <xdr:cNvSpPr/>
      </xdr:nvSpPr>
      <xdr:spPr>
        <a:xfrm>
          <a:off x="2857500" y="65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166759</xdr:rowOff>
    </xdr:from>
    <xdr:ext cx="534377" cy="259045"/>
    <xdr:sp macro="" textlink="">
      <xdr:nvSpPr>
        <xdr:cNvPr id="83" name="テキスト ボックス 82"/>
        <xdr:cNvSpPr txBox="1"/>
      </xdr:nvSpPr>
      <xdr:spPr>
        <a:xfrm>
          <a:off x="2641111" y="66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51144</xdr:rowOff>
    </xdr:from>
    <xdr:to>
      <xdr:col>10</xdr:col>
      <xdr:colOff>165100</xdr:colOff>
      <xdr:row>38</xdr:row>
      <xdr:rowOff>152744</xdr:rowOff>
    </xdr:to>
    <xdr:sp macro="" textlink="">
      <xdr:nvSpPr>
        <xdr:cNvPr id="84" name="楕円 83"/>
        <xdr:cNvSpPr/>
      </xdr:nvSpPr>
      <xdr:spPr>
        <a:xfrm>
          <a:off x="1968500" y="6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143871</xdr:rowOff>
    </xdr:from>
    <xdr:ext cx="534377" cy="259045"/>
    <xdr:sp macro="" textlink="">
      <xdr:nvSpPr>
        <xdr:cNvPr id="85" name="テキスト ボックス 84"/>
        <xdr:cNvSpPr txBox="1"/>
      </xdr:nvSpPr>
      <xdr:spPr>
        <a:xfrm>
          <a:off x="1752111" y="66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84831</xdr:rowOff>
    </xdr:from>
    <xdr:to>
      <xdr:col>6</xdr:col>
      <xdr:colOff>38100</xdr:colOff>
      <xdr:row>39</xdr:row>
      <xdr:rowOff>14981</xdr:rowOff>
    </xdr:to>
    <xdr:sp macro="" textlink="">
      <xdr:nvSpPr>
        <xdr:cNvPr id="86" name="楕円 85"/>
        <xdr:cNvSpPr/>
      </xdr:nvSpPr>
      <xdr:spPr>
        <a:xfrm>
          <a:off x="1079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6108</xdr:rowOff>
    </xdr:from>
    <xdr:ext cx="534377" cy="259045"/>
    <xdr:sp macro="" textlink="">
      <xdr:nvSpPr>
        <xdr:cNvPr id="87" name="テキスト ボックス 86"/>
        <xdr:cNvSpPr txBox="1"/>
      </xdr:nvSpPr>
      <xdr:spPr>
        <a:xfrm>
          <a:off x="863111" y="66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119858</xdr:rowOff>
    </xdr:from>
    <xdr:to>
      <xdr:col>24</xdr:col>
      <xdr:colOff>63500</xdr:colOff>
      <xdr:row>55</xdr:row>
      <xdr:rowOff>150440</xdr:rowOff>
    </xdr:to>
    <xdr:cxnSp macro="">
      <xdr:nvCxnSpPr>
        <xdr:cNvPr id="114" name="直線コネクタ 113"/>
        <xdr:cNvCxnSpPr/>
      </xdr:nvCxnSpPr>
      <xdr:spPr>
        <a:xfrm flipV="1">
          <a:off x="3797300" y="9549608"/>
          <a:ext cx="8382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150440</xdr:rowOff>
    </xdr:from>
    <xdr:to>
      <xdr:col>19</xdr:col>
      <xdr:colOff>177800</xdr:colOff>
      <xdr:row>56</xdr:row>
      <xdr:rowOff>36213</xdr:rowOff>
    </xdr:to>
    <xdr:cxnSp macro="">
      <xdr:nvCxnSpPr>
        <xdr:cNvPr id="117" name="直線コネクタ 116"/>
        <xdr:cNvCxnSpPr/>
      </xdr:nvCxnSpPr>
      <xdr:spPr>
        <a:xfrm flipV="1">
          <a:off x="2908300" y="9580190"/>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36213</xdr:rowOff>
    </xdr:from>
    <xdr:to>
      <xdr:col>15</xdr:col>
      <xdr:colOff>50800</xdr:colOff>
      <xdr:row>56</xdr:row>
      <xdr:rowOff>143229</xdr:rowOff>
    </xdr:to>
    <xdr:cxnSp macro="">
      <xdr:nvCxnSpPr>
        <xdr:cNvPr id="120" name="直線コネクタ 119"/>
        <xdr:cNvCxnSpPr/>
      </xdr:nvCxnSpPr>
      <xdr:spPr>
        <a:xfrm flipV="1">
          <a:off x="2019300" y="9637413"/>
          <a:ext cx="889000" cy="10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143229</xdr:rowOff>
    </xdr:from>
    <xdr:to>
      <xdr:col>10</xdr:col>
      <xdr:colOff>114300</xdr:colOff>
      <xdr:row>56</xdr:row>
      <xdr:rowOff>159314</xdr:rowOff>
    </xdr:to>
    <xdr:cxnSp macro="">
      <xdr:nvCxnSpPr>
        <xdr:cNvPr id="123" name="直線コネクタ 122"/>
        <xdr:cNvCxnSpPr/>
      </xdr:nvCxnSpPr>
      <xdr:spPr>
        <a:xfrm flipV="1">
          <a:off x="1130300" y="9744429"/>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69058</xdr:rowOff>
    </xdr:from>
    <xdr:to>
      <xdr:col>24</xdr:col>
      <xdr:colOff>114300</xdr:colOff>
      <xdr:row>55</xdr:row>
      <xdr:rowOff>170658</xdr:rowOff>
    </xdr:to>
    <xdr:sp macro="" textlink="">
      <xdr:nvSpPr>
        <xdr:cNvPr id="133" name="楕円 132"/>
        <xdr:cNvSpPr/>
      </xdr:nvSpPr>
      <xdr:spPr>
        <a:xfrm>
          <a:off x="4584700" y="94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91935</xdr:rowOff>
    </xdr:from>
    <xdr:ext cx="599010" cy="259045"/>
    <xdr:sp macro="" textlink="">
      <xdr:nvSpPr>
        <xdr:cNvPr id="134" name="物件費該当値テキスト"/>
        <xdr:cNvSpPr txBox="1"/>
      </xdr:nvSpPr>
      <xdr:spPr>
        <a:xfrm>
          <a:off x="4686300" y="935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99640</xdr:rowOff>
    </xdr:from>
    <xdr:to>
      <xdr:col>20</xdr:col>
      <xdr:colOff>38100</xdr:colOff>
      <xdr:row>56</xdr:row>
      <xdr:rowOff>29790</xdr:rowOff>
    </xdr:to>
    <xdr:sp macro="" textlink="">
      <xdr:nvSpPr>
        <xdr:cNvPr id="135" name="楕円 134"/>
        <xdr:cNvSpPr/>
      </xdr:nvSpPr>
      <xdr:spPr>
        <a:xfrm>
          <a:off x="3746500" y="9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46317</xdr:rowOff>
    </xdr:from>
    <xdr:ext cx="599010" cy="259045"/>
    <xdr:sp macro="" textlink="">
      <xdr:nvSpPr>
        <xdr:cNvPr id="136" name="テキスト ボックス 135"/>
        <xdr:cNvSpPr txBox="1"/>
      </xdr:nvSpPr>
      <xdr:spPr>
        <a:xfrm>
          <a:off x="3497795" y="93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156863</xdr:rowOff>
    </xdr:from>
    <xdr:to>
      <xdr:col>15</xdr:col>
      <xdr:colOff>101600</xdr:colOff>
      <xdr:row>56</xdr:row>
      <xdr:rowOff>87013</xdr:rowOff>
    </xdr:to>
    <xdr:sp macro="" textlink="">
      <xdr:nvSpPr>
        <xdr:cNvPr id="137" name="楕円 136"/>
        <xdr:cNvSpPr/>
      </xdr:nvSpPr>
      <xdr:spPr>
        <a:xfrm>
          <a:off x="2857500" y="95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103540</xdr:rowOff>
    </xdr:from>
    <xdr:ext cx="534377" cy="259045"/>
    <xdr:sp macro="" textlink="">
      <xdr:nvSpPr>
        <xdr:cNvPr id="138" name="テキスト ボックス 137"/>
        <xdr:cNvSpPr txBox="1"/>
      </xdr:nvSpPr>
      <xdr:spPr>
        <a:xfrm>
          <a:off x="2641111" y="93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92429</xdr:rowOff>
    </xdr:from>
    <xdr:to>
      <xdr:col>10</xdr:col>
      <xdr:colOff>165100</xdr:colOff>
      <xdr:row>57</xdr:row>
      <xdr:rowOff>22579</xdr:rowOff>
    </xdr:to>
    <xdr:sp macro="" textlink="">
      <xdr:nvSpPr>
        <xdr:cNvPr id="139" name="楕円 138"/>
        <xdr:cNvSpPr/>
      </xdr:nvSpPr>
      <xdr:spPr>
        <a:xfrm>
          <a:off x="1968500" y="96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13706</xdr:rowOff>
    </xdr:from>
    <xdr:ext cx="534377" cy="259045"/>
    <xdr:sp macro="" textlink="">
      <xdr:nvSpPr>
        <xdr:cNvPr id="140" name="テキスト ボックス 139"/>
        <xdr:cNvSpPr txBox="1"/>
      </xdr:nvSpPr>
      <xdr:spPr>
        <a:xfrm>
          <a:off x="1752111" y="97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108514</xdr:rowOff>
    </xdr:from>
    <xdr:to>
      <xdr:col>6</xdr:col>
      <xdr:colOff>38100</xdr:colOff>
      <xdr:row>57</xdr:row>
      <xdr:rowOff>38664</xdr:rowOff>
    </xdr:to>
    <xdr:sp macro="" textlink="">
      <xdr:nvSpPr>
        <xdr:cNvPr id="141" name="楕円 140"/>
        <xdr:cNvSpPr/>
      </xdr:nvSpPr>
      <xdr:spPr>
        <a:xfrm>
          <a:off x="1079500" y="97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29791</xdr:rowOff>
    </xdr:from>
    <xdr:ext cx="534377" cy="259045"/>
    <xdr:sp macro="" textlink="">
      <xdr:nvSpPr>
        <xdr:cNvPr id="142" name="テキスト ボックス 141"/>
        <xdr:cNvSpPr txBox="1"/>
      </xdr:nvSpPr>
      <xdr:spPr>
        <a:xfrm>
          <a:off x="863111" y="98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97020</xdr:rowOff>
    </xdr:from>
    <xdr:to>
      <xdr:col>24</xdr:col>
      <xdr:colOff>63500</xdr:colOff>
      <xdr:row>78</xdr:row>
      <xdr:rowOff>104130</xdr:rowOff>
    </xdr:to>
    <xdr:cxnSp macro="">
      <xdr:nvCxnSpPr>
        <xdr:cNvPr id="169" name="直線コネクタ 168"/>
        <xdr:cNvCxnSpPr/>
      </xdr:nvCxnSpPr>
      <xdr:spPr>
        <a:xfrm flipV="1">
          <a:off x="3797300" y="13470120"/>
          <a:ext cx="8382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104130</xdr:rowOff>
    </xdr:from>
    <xdr:to>
      <xdr:col>19</xdr:col>
      <xdr:colOff>177800</xdr:colOff>
      <xdr:row>78</xdr:row>
      <xdr:rowOff>111719</xdr:rowOff>
    </xdr:to>
    <xdr:cxnSp macro="">
      <xdr:nvCxnSpPr>
        <xdr:cNvPr id="172" name="直線コネクタ 171"/>
        <xdr:cNvCxnSpPr/>
      </xdr:nvCxnSpPr>
      <xdr:spPr>
        <a:xfrm flipV="1">
          <a:off x="2908300" y="1347723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111193</xdr:rowOff>
    </xdr:from>
    <xdr:to>
      <xdr:col>15</xdr:col>
      <xdr:colOff>50800</xdr:colOff>
      <xdr:row>78</xdr:row>
      <xdr:rowOff>111719</xdr:rowOff>
    </xdr:to>
    <xdr:cxnSp macro="">
      <xdr:nvCxnSpPr>
        <xdr:cNvPr id="175" name="直線コネクタ 174"/>
        <xdr:cNvCxnSpPr/>
      </xdr:nvCxnSpPr>
      <xdr:spPr>
        <a:xfrm>
          <a:off x="2019300" y="1348429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111193</xdr:rowOff>
    </xdr:from>
    <xdr:to>
      <xdr:col>10</xdr:col>
      <xdr:colOff>114300</xdr:colOff>
      <xdr:row>78</xdr:row>
      <xdr:rowOff>112085</xdr:rowOff>
    </xdr:to>
    <xdr:cxnSp macro="">
      <xdr:nvCxnSpPr>
        <xdr:cNvPr id="178" name="直線コネクタ 177"/>
        <xdr:cNvCxnSpPr/>
      </xdr:nvCxnSpPr>
      <xdr:spPr>
        <a:xfrm flipV="1">
          <a:off x="1130300" y="13484293"/>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46220</xdr:rowOff>
    </xdr:from>
    <xdr:to>
      <xdr:col>24</xdr:col>
      <xdr:colOff>114300</xdr:colOff>
      <xdr:row>78</xdr:row>
      <xdr:rowOff>147820</xdr:rowOff>
    </xdr:to>
    <xdr:sp macro="" textlink="">
      <xdr:nvSpPr>
        <xdr:cNvPr id="188" name="楕円 187"/>
        <xdr:cNvSpPr/>
      </xdr:nvSpPr>
      <xdr:spPr>
        <a:xfrm>
          <a:off x="4584700" y="134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132597</xdr:rowOff>
    </xdr:from>
    <xdr:ext cx="469744" cy="259045"/>
    <xdr:sp macro="" textlink="">
      <xdr:nvSpPr>
        <xdr:cNvPr id="189" name="維持補修費該当値テキスト"/>
        <xdr:cNvSpPr txBox="1"/>
      </xdr:nvSpPr>
      <xdr:spPr>
        <a:xfrm>
          <a:off x="4686300" y="13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53330</xdr:rowOff>
    </xdr:from>
    <xdr:to>
      <xdr:col>20</xdr:col>
      <xdr:colOff>38100</xdr:colOff>
      <xdr:row>78</xdr:row>
      <xdr:rowOff>154930</xdr:rowOff>
    </xdr:to>
    <xdr:sp macro="" textlink="">
      <xdr:nvSpPr>
        <xdr:cNvPr id="190" name="楕円 189"/>
        <xdr:cNvSpPr/>
      </xdr:nvSpPr>
      <xdr:spPr>
        <a:xfrm>
          <a:off x="37465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146057</xdr:rowOff>
    </xdr:from>
    <xdr:ext cx="469744" cy="259045"/>
    <xdr:sp macro="" textlink="">
      <xdr:nvSpPr>
        <xdr:cNvPr id="191" name="テキスト ボックス 190"/>
        <xdr:cNvSpPr txBox="1"/>
      </xdr:nvSpPr>
      <xdr:spPr>
        <a:xfrm>
          <a:off x="3562428" y="13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60919</xdr:rowOff>
    </xdr:from>
    <xdr:to>
      <xdr:col>15</xdr:col>
      <xdr:colOff>101600</xdr:colOff>
      <xdr:row>78</xdr:row>
      <xdr:rowOff>162519</xdr:rowOff>
    </xdr:to>
    <xdr:sp macro="" textlink="">
      <xdr:nvSpPr>
        <xdr:cNvPr id="192" name="楕円 191"/>
        <xdr:cNvSpPr/>
      </xdr:nvSpPr>
      <xdr:spPr>
        <a:xfrm>
          <a:off x="2857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153646</xdr:rowOff>
    </xdr:from>
    <xdr:ext cx="469744" cy="259045"/>
    <xdr:sp macro="" textlink="">
      <xdr:nvSpPr>
        <xdr:cNvPr id="193" name="テキスト ボックス 192"/>
        <xdr:cNvSpPr txBox="1"/>
      </xdr:nvSpPr>
      <xdr:spPr>
        <a:xfrm>
          <a:off x="2673428" y="1352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60393</xdr:rowOff>
    </xdr:from>
    <xdr:to>
      <xdr:col>10</xdr:col>
      <xdr:colOff>165100</xdr:colOff>
      <xdr:row>78</xdr:row>
      <xdr:rowOff>161993</xdr:rowOff>
    </xdr:to>
    <xdr:sp macro="" textlink="">
      <xdr:nvSpPr>
        <xdr:cNvPr id="194" name="楕円 193"/>
        <xdr:cNvSpPr/>
      </xdr:nvSpPr>
      <xdr:spPr>
        <a:xfrm>
          <a:off x="1968500" y="134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153120</xdr:rowOff>
    </xdr:from>
    <xdr:ext cx="469744" cy="259045"/>
    <xdr:sp macro="" textlink="">
      <xdr:nvSpPr>
        <xdr:cNvPr id="195" name="テキスト ボックス 194"/>
        <xdr:cNvSpPr txBox="1"/>
      </xdr:nvSpPr>
      <xdr:spPr>
        <a:xfrm>
          <a:off x="1784428" y="135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61285</xdr:rowOff>
    </xdr:from>
    <xdr:to>
      <xdr:col>6</xdr:col>
      <xdr:colOff>38100</xdr:colOff>
      <xdr:row>78</xdr:row>
      <xdr:rowOff>162885</xdr:rowOff>
    </xdr:to>
    <xdr:sp macro="" textlink="">
      <xdr:nvSpPr>
        <xdr:cNvPr id="196" name="楕円 195"/>
        <xdr:cNvSpPr/>
      </xdr:nvSpPr>
      <xdr:spPr>
        <a:xfrm>
          <a:off x="1079500" y="134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154012</xdr:rowOff>
    </xdr:from>
    <xdr:ext cx="469744" cy="259045"/>
    <xdr:sp macro="" textlink="">
      <xdr:nvSpPr>
        <xdr:cNvPr id="197" name="テキスト ボックス 196"/>
        <xdr:cNvSpPr txBox="1"/>
      </xdr:nvSpPr>
      <xdr:spPr>
        <a:xfrm>
          <a:off x="895428" y="135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160655</xdr:rowOff>
    </xdr:from>
    <xdr:to>
      <xdr:col>24</xdr:col>
      <xdr:colOff>63500</xdr:colOff>
      <xdr:row>97</xdr:row>
      <xdr:rowOff>10313</xdr:rowOff>
    </xdr:to>
    <xdr:cxnSp macro="">
      <xdr:nvCxnSpPr>
        <xdr:cNvPr id="227" name="直線コネクタ 226"/>
        <xdr:cNvCxnSpPr/>
      </xdr:nvCxnSpPr>
      <xdr:spPr>
        <a:xfrm flipV="1">
          <a:off x="3797300" y="16619855"/>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144044</xdr:rowOff>
    </xdr:from>
    <xdr:to>
      <xdr:col>19</xdr:col>
      <xdr:colOff>177800</xdr:colOff>
      <xdr:row>97</xdr:row>
      <xdr:rowOff>10313</xdr:rowOff>
    </xdr:to>
    <xdr:cxnSp macro="">
      <xdr:nvCxnSpPr>
        <xdr:cNvPr id="230" name="直線コネクタ 229"/>
        <xdr:cNvCxnSpPr/>
      </xdr:nvCxnSpPr>
      <xdr:spPr>
        <a:xfrm>
          <a:off x="2908300" y="1660324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144044</xdr:rowOff>
    </xdr:from>
    <xdr:to>
      <xdr:col>15</xdr:col>
      <xdr:colOff>50800</xdr:colOff>
      <xdr:row>97</xdr:row>
      <xdr:rowOff>61252</xdr:rowOff>
    </xdr:to>
    <xdr:cxnSp macro="">
      <xdr:nvCxnSpPr>
        <xdr:cNvPr id="233" name="直線コネクタ 232"/>
        <xdr:cNvCxnSpPr/>
      </xdr:nvCxnSpPr>
      <xdr:spPr>
        <a:xfrm flipV="1">
          <a:off x="2019300" y="16603244"/>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59823</xdr:rowOff>
    </xdr:from>
    <xdr:to>
      <xdr:col>10</xdr:col>
      <xdr:colOff>114300</xdr:colOff>
      <xdr:row>97</xdr:row>
      <xdr:rowOff>61252</xdr:rowOff>
    </xdr:to>
    <xdr:cxnSp macro="">
      <xdr:nvCxnSpPr>
        <xdr:cNvPr id="236" name="直線コネクタ 235"/>
        <xdr:cNvCxnSpPr/>
      </xdr:nvCxnSpPr>
      <xdr:spPr>
        <a:xfrm>
          <a:off x="1130300" y="16690473"/>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40" name="テキスト ボックス 239"/>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109855</xdr:rowOff>
    </xdr:from>
    <xdr:to>
      <xdr:col>24</xdr:col>
      <xdr:colOff>114300</xdr:colOff>
      <xdr:row>97</xdr:row>
      <xdr:rowOff>40005</xdr:rowOff>
    </xdr:to>
    <xdr:sp macro="" textlink="">
      <xdr:nvSpPr>
        <xdr:cNvPr id="246" name="楕円 245"/>
        <xdr:cNvSpPr/>
      </xdr:nvSpPr>
      <xdr:spPr>
        <a:xfrm>
          <a:off x="4584700" y="165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88282</xdr:rowOff>
    </xdr:from>
    <xdr:ext cx="534377" cy="259045"/>
    <xdr:sp macro="" textlink="">
      <xdr:nvSpPr>
        <xdr:cNvPr id="247" name="扶助費該当値テキスト"/>
        <xdr:cNvSpPr txBox="1"/>
      </xdr:nvSpPr>
      <xdr:spPr>
        <a:xfrm>
          <a:off x="4686300" y="165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130963</xdr:rowOff>
    </xdr:from>
    <xdr:to>
      <xdr:col>20</xdr:col>
      <xdr:colOff>38100</xdr:colOff>
      <xdr:row>97</xdr:row>
      <xdr:rowOff>61113</xdr:rowOff>
    </xdr:to>
    <xdr:sp macro="" textlink="">
      <xdr:nvSpPr>
        <xdr:cNvPr id="248" name="楕円 247"/>
        <xdr:cNvSpPr/>
      </xdr:nvSpPr>
      <xdr:spPr>
        <a:xfrm>
          <a:off x="3746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52240</xdr:rowOff>
    </xdr:from>
    <xdr:ext cx="534377" cy="259045"/>
    <xdr:sp macro="" textlink="">
      <xdr:nvSpPr>
        <xdr:cNvPr id="249" name="テキスト ボックス 248"/>
        <xdr:cNvSpPr txBox="1"/>
      </xdr:nvSpPr>
      <xdr:spPr>
        <a:xfrm>
          <a:off x="3530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93244</xdr:rowOff>
    </xdr:from>
    <xdr:to>
      <xdr:col>15</xdr:col>
      <xdr:colOff>101600</xdr:colOff>
      <xdr:row>97</xdr:row>
      <xdr:rowOff>23394</xdr:rowOff>
    </xdr:to>
    <xdr:sp macro="" textlink="">
      <xdr:nvSpPr>
        <xdr:cNvPr id="250" name="楕円 249"/>
        <xdr:cNvSpPr/>
      </xdr:nvSpPr>
      <xdr:spPr>
        <a:xfrm>
          <a:off x="2857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39921</xdr:rowOff>
    </xdr:from>
    <xdr:ext cx="534377" cy="259045"/>
    <xdr:sp macro="" textlink="">
      <xdr:nvSpPr>
        <xdr:cNvPr id="251" name="テキスト ボックス 250"/>
        <xdr:cNvSpPr txBox="1"/>
      </xdr:nvSpPr>
      <xdr:spPr>
        <a:xfrm>
          <a:off x="2641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10452</xdr:rowOff>
    </xdr:from>
    <xdr:to>
      <xdr:col>10</xdr:col>
      <xdr:colOff>165100</xdr:colOff>
      <xdr:row>97</xdr:row>
      <xdr:rowOff>112052</xdr:rowOff>
    </xdr:to>
    <xdr:sp macro="" textlink="">
      <xdr:nvSpPr>
        <xdr:cNvPr id="252" name="楕円 251"/>
        <xdr:cNvSpPr/>
      </xdr:nvSpPr>
      <xdr:spPr>
        <a:xfrm>
          <a:off x="1968500" y="1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103179</xdr:rowOff>
    </xdr:from>
    <xdr:ext cx="534377" cy="259045"/>
    <xdr:sp macro="" textlink="">
      <xdr:nvSpPr>
        <xdr:cNvPr id="253" name="テキスト ボックス 252"/>
        <xdr:cNvSpPr txBox="1"/>
      </xdr:nvSpPr>
      <xdr:spPr>
        <a:xfrm>
          <a:off x="1752111" y="167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9023</xdr:rowOff>
    </xdr:from>
    <xdr:to>
      <xdr:col>6</xdr:col>
      <xdr:colOff>38100</xdr:colOff>
      <xdr:row>97</xdr:row>
      <xdr:rowOff>110623</xdr:rowOff>
    </xdr:to>
    <xdr:sp macro="" textlink="">
      <xdr:nvSpPr>
        <xdr:cNvPr id="254" name="楕円 253"/>
        <xdr:cNvSpPr/>
      </xdr:nvSpPr>
      <xdr:spPr>
        <a:xfrm>
          <a:off x="1079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127150</xdr:rowOff>
    </xdr:from>
    <xdr:ext cx="534377" cy="259045"/>
    <xdr:sp macro="" textlink="">
      <xdr:nvSpPr>
        <xdr:cNvPr id="255" name="テキスト ボックス 254"/>
        <xdr:cNvSpPr txBox="1"/>
      </xdr:nvSpPr>
      <xdr:spPr>
        <a:xfrm>
          <a:off x="863111" y="164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97438</xdr:rowOff>
    </xdr:from>
    <xdr:to>
      <xdr:col>55</xdr:col>
      <xdr:colOff>0</xdr:colOff>
      <xdr:row>38</xdr:row>
      <xdr:rowOff>97830</xdr:rowOff>
    </xdr:to>
    <xdr:cxnSp macro="">
      <xdr:nvCxnSpPr>
        <xdr:cNvPr id="286" name="直線コネクタ 285"/>
        <xdr:cNvCxnSpPr/>
      </xdr:nvCxnSpPr>
      <xdr:spPr>
        <a:xfrm flipV="1">
          <a:off x="9639300" y="661253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97830</xdr:rowOff>
    </xdr:from>
    <xdr:to>
      <xdr:col>50</xdr:col>
      <xdr:colOff>114300</xdr:colOff>
      <xdr:row>38</xdr:row>
      <xdr:rowOff>99966</xdr:rowOff>
    </xdr:to>
    <xdr:cxnSp macro="">
      <xdr:nvCxnSpPr>
        <xdr:cNvPr id="289" name="直線コネクタ 288"/>
        <xdr:cNvCxnSpPr/>
      </xdr:nvCxnSpPr>
      <xdr:spPr>
        <a:xfrm flipV="1">
          <a:off x="8750300" y="6612930"/>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98232</xdr:rowOff>
    </xdr:from>
    <xdr:to>
      <xdr:col>45</xdr:col>
      <xdr:colOff>177800</xdr:colOff>
      <xdr:row>38</xdr:row>
      <xdr:rowOff>99966</xdr:rowOff>
    </xdr:to>
    <xdr:cxnSp macro="">
      <xdr:nvCxnSpPr>
        <xdr:cNvPr id="292" name="直線コネクタ 291"/>
        <xdr:cNvCxnSpPr/>
      </xdr:nvCxnSpPr>
      <xdr:spPr>
        <a:xfrm>
          <a:off x="7861300" y="6613332"/>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63537</xdr:rowOff>
    </xdr:from>
    <xdr:to>
      <xdr:col>41</xdr:col>
      <xdr:colOff>50800</xdr:colOff>
      <xdr:row>38</xdr:row>
      <xdr:rowOff>98232</xdr:rowOff>
    </xdr:to>
    <xdr:cxnSp macro="">
      <xdr:nvCxnSpPr>
        <xdr:cNvPr id="295" name="直線コネクタ 294"/>
        <xdr:cNvCxnSpPr/>
      </xdr:nvCxnSpPr>
      <xdr:spPr>
        <a:xfrm>
          <a:off x="6972300" y="6578637"/>
          <a:ext cx="889000" cy="3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46638</xdr:rowOff>
    </xdr:from>
    <xdr:to>
      <xdr:col>55</xdr:col>
      <xdr:colOff>50800</xdr:colOff>
      <xdr:row>38</xdr:row>
      <xdr:rowOff>148238</xdr:rowOff>
    </xdr:to>
    <xdr:sp macro="" textlink="">
      <xdr:nvSpPr>
        <xdr:cNvPr id="305" name="楕円 304"/>
        <xdr:cNvSpPr/>
      </xdr:nvSpPr>
      <xdr:spPr>
        <a:xfrm>
          <a:off x="10426700" y="65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133015</xdr:rowOff>
    </xdr:from>
    <xdr:ext cx="534377" cy="259045"/>
    <xdr:sp macro="" textlink="">
      <xdr:nvSpPr>
        <xdr:cNvPr id="306" name="補助費等該当値テキスト"/>
        <xdr:cNvSpPr txBox="1"/>
      </xdr:nvSpPr>
      <xdr:spPr>
        <a:xfrm>
          <a:off x="10528300" y="647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47030</xdr:rowOff>
    </xdr:from>
    <xdr:to>
      <xdr:col>50</xdr:col>
      <xdr:colOff>165100</xdr:colOff>
      <xdr:row>38</xdr:row>
      <xdr:rowOff>148630</xdr:rowOff>
    </xdr:to>
    <xdr:sp macro="" textlink="">
      <xdr:nvSpPr>
        <xdr:cNvPr id="307" name="楕円 306"/>
        <xdr:cNvSpPr/>
      </xdr:nvSpPr>
      <xdr:spPr>
        <a:xfrm>
          <a:off x="9588500" y="65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139757</xdr:rowOff>
    </xdr:from>
    <xdr:ext cx="534377" cy="259045"/>
    <xdr:sp macro="" textlink="">
      <xdr:nvSpPr>
        <xdr:cNvPr id="308" name="テキスト ボックス 307"/>
        <xdr:cNvSpPr txBox="1"/>
      </xdr:nvSpPr>
      <xdr:spPr>
        <a:xfrm>
          <a:off x="9372111" y="66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49166</xdr:rowOff>
    </xdr:from>
    <xdr:to>
      <xdr:col>46</xdr:col>
      <xdr:colOff>38100</xdr:colOff>
      <xdr:row>38</xdr:row>
      <xdr:rowOff>150766</xdr:rowOff>
    </xdr:to>
    <xdr:sp macro="" textlink="">
      <xdr:nvSpPr>
        <xdr:cNvPr id="309" name="楕円 308"/>
        <xdr:cNvSpPr/>
      </xdr:nvSpPr>
      <xdr:spPr>
        <a:xfrm>
          <a:off x="8699500" y="65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141893</xdr:rowOff>
    </xdr:from>
    <xdr:ext cx="534377" cy="259045"/>
    <xdr:sp macro="" textlink="">
      <xdr:nvSpPr>
        <xdr:cNvPr id="310" name="テキスト ボックス 309"/>
        <xdr:cNvSpPr txBox="1"/>
      </xdr:nvSpPr>
      <xdr:spPr>
        <a:xfrm>
          <a:off x="8483111" y="66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47432</xdr:rowOff>
    </xdr:from>
    <xdr:to>
      <xdr:col>41</xdr:col>
      <xdr:colOff>101600</xdr:colOff>
      <xdr:row>38</xdr:row>
      <xdr:rowOff>149032</xdr:rowOff>
    </xdr:to>
    <xdr:sp macro="" textlink="">
      <xdr:nvSpPr>
        <xdr:cNvPr id="311" name="楕円 310"/>
        <xdr:cNvSpPr/>
      </xdr:nvSpPr>
      <xdr:spPr>
        <a:xfrm>
          <a:off x="7810500" y="65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140159</xdr:rowOff>
    </xdr:from>
    <xdr:ext cx="534377" cy="259045"/>
    <xdr:sp macro="" textlink="">
      <xdr:nvSpPr>
        <xdr:cNvPr id="312" name="テキスト ボックス 311"/>
        <xdr:cNvSpPr txBox="1"/>
      </xdr:nvSpPr>
      <xdr:spPr>
        <a:xfrm>
          <a:off x="7594111" y="665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12737</xdr:rowOff>
    </xdr:from>
    <xdr:to>
      <xdr:col>36</xdr:col>
      <xdr:colOff>165100</xdr:colOff>
      <xdr:row>38</xdr:row>
      <xdr:rowOff>114337</xdr:rowOff>
    </xdr:to>
    <xdr:sp macro="" textlink="">
      <xdr:nvSpPr>
        <xdr:cNvPr id="313" name="楕円 312"/>
        <xdr:cNvSpPr/>
      </xdr:nvSpPr>
      <xdr:spPr>
        <a:xfrm>
          <a:off x="6921500" y="65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105464</xdr:rowOff>
    </xdr:from>
    <xdr:ext cx="534377" cy="259045"/>
    <xdr:sp macro="" textlink="">
      <xdr:nvSpPr>
        <xdr:cNvPr id="314" name="テキスト ボックス 313"/>
        <xdr:cNvSpPr txBox="1"/>
      </xdr:nvSpPr>
      <xdr:spPr>
        <a:xfrm>
          <a:off x="6705111" y="66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72872</xdr:rowOff>
    </xdr:from>
    <xdr:to>
      <xdr:col>55</xdr:col>
      <xdr:colOff>0</xdr:colOff>
      <xdr:row>58</xdr:row>
      <xdr:rowOff>83972</xdr:rowOff>
    </xdr:to>
    <xdr:cxnSp macro="">
      <xdr:nvCxnSpPr>
        <xdr:cNvPr id="341" name="直線コネクタ 340"/>
        <xdr:cNvCxnSpPr/>
      </xdr:nvCxnSpPr>
      <xdr:spPr>
        <a:xfrm flipV="1">
          <a:off x="9639300" y="10016972"/>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27898</xdr:rowOff>
    </xdr:from>
    <xdr:to>
      <xdr:col>50</xdr:col>
      <xdr:colOff>114300</xdr:colOff>
      <xdr:row>58</xdr:row>
      <xdr:rowOff>83972</xdr:rowOff>
    </xdr:to>
    <xdr:cxnSp macro="">
      <xdr:nvCxnSpPr>
        <xdr:cNvPr id="344" name="直線コネクタ 343"/>
        <xdr:cNvCxnSpPr/>
      </xdr:nvCxnSpPr>
      <xdr:spPr>
        <a:xfrm>
          <a:off x="8750300" y="9971998"/>
          <a:ext cx="889000" cy="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27898</xdr:rowOff>
    </xdr:from>
    <xdr:to>
      <xdr:col>45</xdr:col>
      <xdr:colOff>177800</xdr:colOff>
      <xdr:row>58</xdr:row>
      <xdr:rowOff>84368</xdr:rowOff>
    </xdr:to>
    <xdr:cxnSp macro="">
      <xdr:nvCxnSpPr>
        <xdr:cNvPr id="347" name="直線コネクタ 346"/>
        <xdr:cNvCxnSpPr/>
      </xdr:nvCxnSpPr>
      <xdr:spPr>
        <a:xfrm flipV="1">
          <a:off x="7861300" y="9971998"/>
          <a:ext cx="889000" cy="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84368</xdr:rowOff>
    </xdr:from>
    <xdr:to>
      <xdr:col>41</xdr:col>
      <xdr:colOff>50800</xdr:colOff>
      <xdr:row>58</xdr:row>
      <xdr:rowOff>85476</xdr:rowOff>
    </xdr:to>
    <xdr:cxnSp macro="">
      <xdr:nvCxnSpPr>
        <xdr:cNvPr id="350" name="直線コネクタ 349"/>
        <xdr:cNvCxnSpPr/>
      </xdr:nvCxnSpPr>
      <xdr:spPr>
        <a:xfrm flipV="1">
          <a:off x="6972300" y="10028468"/>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22072</xdr:rowOff>
    </xdr:from>
    <xdr:to>
      <xdr:col>55</xdr:col>
      <xdr:colOff>50800</xdr:colOff>
      <xdr:row>58</xdr:row>
      <xdr:rowOff>123672</xdr:rowOff>
    </xdr:to>
    <xdr:sp macro="" textlink="">
      <xdr:nvSpPr>
        <xdr:cNvPr id="360" name="楕円 359"/>
        <xdr:cNvSpPr/>
      </xdr:nvSpPr>
      <xdr:spPr>
        <a:xfrm>
          <a:off x="10426700" y="99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33172</xdr:rowOff>
    </xdr:from>
    <xdr:to>
      <xdr:col>50</xdr:col>
      <xdr:colOff>165100</xdr:colOff>
      <xdr:row>58</xdr:row>
      <xdr:rowOff>134772</xdr:rowOff>
    </xdr:to>
    <xdr:sp macro="" textlink="">
      <xdr:nvSpPr>
        <xdr:cNvPr id="362" name="楕円 361"/>
        <xdr:cNvSpPr/>
      </xdr:nvSpPr>
      <xdr:spPr>
        <a:xfrm>
          <a:off x="9588500" y="99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125899</xdr:rowOff>
    </xdr:from>
    <xdr:ext cx="534377" cy="259045"/>
    <xdr:sp macro="" textlink="">
      <xdr:nvSpPr>
        <xdr:cNvPr id="363" name="テキスト ボックス 362"/>
        <xdr:cNvSpPr txBox="1"/>
      </xdr:nvSpPr>
      <xdr:spPr>
        <a:xfrm>
          <a:off x="9372111" y="100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148548</xdr:rowOff>
    </xdr:from>
    <xdr:to>
      <xdr:col>46</xdr:col>
      <xdr:colOff>38100</xdr:colOff>
      <xdr:row>58</xdr:row>
      <xdr:rowOff>78698</xdr:rowOff>
    </xdr:to>
    <xdr:sp macro="" textlink="">
      <xdr:nvSpPr>
        <xdr:cNvPr id="364" name="楕円 363"/>
        <xdr:cNvSpPr/>
      </xdr:nvSpPr>
      <xdr:spPr>
        <a:xfrm>
          <a:off x="8699500" y="99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95225</xdr:rowOff>
    </xdr:from>
    <xdr:ext cx="599010" cy="259045"/>
    <xdr:sp macro="" textlink="">
      <xdr:nvSpPr>
        <xdr:cNvPr id="365" name="テキスト ボックス 364"/>
        <xdr:cNvSpPr txBox="1"/>
      </xdr:nvSpPr>
      <xdr:spPr>
        <a:xfrm>
          <a:off x="8450795" y="969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33568</xdr:rowOff>
    </xdr:from>
    <xdr:to>
      <xdr:col>41</xdr:col>
      <xdr:colOff>101600</xdr:colOff>
      <xdr:row>58</xdr:row>
      <xdr:rowOff>135168</xdr:rowOff>
    </xdr:to>
    <xdr:sp macro="" textlink="">
      <xdr:nvSpPr>
        <xdr:cNvPr id="366" name="楕円 365"/>
        <xdr:cNvSpPr/>
      </xdr:nvSpPr>
      <xdr:spPr>
        <a:xfrm>
          <a:off x="7810500" y="99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126295</xdr:rowOff>
    </xdr:from>
    <xdr:ext cx="534377" cy="259045"/>
    <xdr:sp macro="" textlink="">
      <xdr:nvSpPr>
        <xdr:cNvPr id="367" name="テキスト ボックス 366"/>
        <xdr:cNvSpPr txBox="1"/>
      </xdr:nvSpPr>
      <xdr:spPr>
        <a:xfrm>
          <a:off x="7594111" y="100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34676</xdr:rowOff>
    </xdr:from>
    <xdr:to>
      <xdr:col>36</xdr:col>
      <xdr:colOff>165100</xdr:colOff>
      <xdr:row>58</xdr:row>
      <xdr:rowOff>136276</xdr:rowOff>
    </xdr:to>
    <xdr:sp macro="" textlink="">
      <xdr:nvSpPr>
        <xdr:cNvPr id="368" name="楕円 367"/>
        <xdr:cNvSpPr/>
      </xdr:nvSpPr>
      <xdr:spPr>
        <a:xfrm>
          <a:off x="6921500" y="9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127403</xdr:rowOff>
    </xdr:from>
    <xdr:ext cx="534377" cy="259045"/>
    <xdr:sp macro="" textlink="">
      <xdr:nvSpPr>
        <xdr:cNvPr id="369" name="テキスト ボックス 368"/>
        <xdr:cNvSpPr txBox="1"/>
      </xdr:nvSpPr>
      <xdr:spPr>
        <a:xfrm>
          <a:off x="6705111" y="100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141967</xdr:rowOff>
    </xdr:from>
    <xdr:to>
      <xdr:col>55</xdr:col>
      <xdr:colOff>0</xdr:colOff>
      <xdr:row>79</xdr:row>
      <xdr:rowOff>36410</xdr:rowOff>
    </xdr:to>
    <xdr:cxnSp macro="">
      <xdr:nvCxnSpPr>
        <xdr:cNvPr id="398" name="直線コネクタ 397"/>
        <xdr:cNvCxnSpPr/>
      </xdr:nvCxnSpPr>
      <xdr:spPr>
        <a:xfrm>
          <a:off x="9639300" y="13515067"/>
          <a:ext cx="838200" cy="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147971</xdr:rowOff>
    </xdr:from>
    <xdr:to>
      <xdr:col>50</xdr:col>
      <xdr:colOff>114300</xdr:colOff>
      <xdr:row>78</xdr:row>
      <xdr:rowOff>141967</xdr:rowOff>
    </xdr:to>
    <xdr:cxnSp macro="">
      <xdr:nvCxnSpPr>
        <xdr:cNvPr id="401" name="直線コネクタ 400"/>
        <xdr:cNvCxnSpPr/>
      </xdr:nvCxnSpPr>
      <xdr:spPr>
        <a:xfrm>
          <a:off x="8750300" y="13349621"/>
          <a:ext cx="889000" cy="16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147971</xdr:rowOff>
    </xdr:from>
    <xdr:to>
      <xdr:col>45</xdr:col>
      <xdr:colOff>177800</xdr:colOff>
      <xdr:row>78</xdr:row>
      <xdr:rowOff>79133</xdr:rowOff>
    </xdr:to>
    <xdr:cxnSp macro="">
      <xdr:nvCxnSpPr>
        <xdr:cNvPr id="404" name="直線コネクタ 403"/>
        <xdr:cNvCxnSpPr/>
      </xdr:nvCxnSpPr>
      <xdr:spPr>
        <a:xfrm flipV="1">
          <a:off x="7861300" y="13349621"/>
          <a:ext cx="889000" cy="10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79133</xdr:rowOff>
    </xdr:from>
    <xdr:to>
      <xdr:col>41</xdr:col>
      <xdr:colOff>50800</xdr:colOff>
      <xdr:row>78</xdr:row>
      <xdr:rowOff>129184</xdr:rowOff>
    </xdr:to>
    <xdr:cxnSp macro="">
      <xdr:nvCxnSpPr>
        <xdr:cNvPr id="407" name="直線コネクタ 406"/>
        <xdr:cNvCxnSpPr/>
      </xdr:nvCxnSpPr>
      <xdr:spPr>
        <a:xfrm flipV="1">
          <a:off x="6972300" y="13452233"/>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157060</xdr:rowOff>
    </xdr:from>
    <xdr:to>
      <xdr:col>55</xdr:col>
      <xdr:colOff>50800</xdr:colOff>
      <xdr:row>79</xdr:row>
      <xdr:rowOff>87210</xdr:rowOff>
    </xdr:to>
    <xdr:sp macro="" textlink="">
      <xdr:nvSpPr>
        <xdr:cNvPr id="417" name="楕円 416"/>
        <xdr:cNvSpPr/>
      </xdr:nvSpPr>
      <xdr:spPr>
        <a:xfrm>
          <a:off x="104267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71987</xdr:rowOff>
    </xdr:from>
    <xdr:ext cx="469744" cy="259045"/>
    <xdr:sp macro="" textlink="">
      <xdr:nvSpPr>
        <xdr:cNvPr id="418" name="普通建設事業費 （ うち新規整備　）該当値テキスト"/>
        <xdr:cNvSpPr txBox="1"/>
      </xdr:nvSpPr>
      <xdr:spPr>
        <a:xfrm>
          <a:off x="10528300" y="1344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91167</xdr:rowOff>
    </xdr:from>
    <xdr:to>
      <xdr:col>50</xdr:col>
      <xdr:colOff>165100</xdr:colOff>
      <xdr:row>79</xdr:row>
      <xdr:rowOff>21317</xdr:rowOff>
    </xdr:to>
    <xdr:sp macro="" textlink="">
      <xdr:nvSpPr>
        <xdr:cNvPr id="419" name="楕円 418"/>
        <xdr:cNvSpPr/>
      </xdr:nvSpPr>
      <xdr:spPr>
        <a:xfrm>
          <a:off x="9588500" y="134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12444</xdr:rowOff>
    </xdr:from>
    <xdr:ext cx="534377" cy="259045"/>
    <xdr:sp macro="" textlink="">
      <xdr:nvSpPr>
        <xdr:cNvPr id="420" name="テキスト ボックス 419"/>
        <xdr:cNvSpPr txBox="1"/>
      </xdr:nvSpPr>
      <xdr:spPr>
        <a:xfrm>
          <a:off x="9372111" y="135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97171</xdr:rowOff>
    </xdr:from>
    <xdr:to>
      <xdr:col>46</xdr:col>
      <xdr:colOff>38100</xdr:colOff>
      <xdr:row>78</xdr:row>
      <xdr:rowOff>27321</xdr:rowOff>
    </xdr:to>
    <xdr:sp macro="" textlink="">
      <xdr:nvSpPr>
        <xdr:cNvPr id="421" name="楕円 420"/>
        <xdr:cNvSpPr/>
      </xdr:nvSpPr>
      <xdr:spPr>
        <a:xfrm>
          <a:off x="8699500" y="132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43848</xdr:rowOff>
    </xdr:from>
    <xdr:ext cx="534377" cy="259045"/>
    <xdr:sp macro="" textlink="">
      <xdr:nvSpPr>
        <xdr:cNvPr id="422" name="テキスト ボックス 421"/>
        <xdr:cNvSpPr txBox="1"/>
      </xdr:nvSpPr>
      <xdr:spPr>
        <a:xfrm>
          <a:off x="8483111" y="130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28333</xdr:rowOff>
    </xdr:from>
    <xdr:to>
      <xdr:col>41</xdr:col>
      <xdr:colOff>101600</xdr:colOff>
      <xdr:row>78</xdr:row>
      <xdr:rowOff>129933</xdr:rowOff>
    </xdr:to>
    <xdr:sp macro="" textlink="">
      <xdr:nvSpPr>
        <xdr:cNvPr id="423" name="楕円 422"/>
        <xdr:cNvSpPr/>
      </xdr:nvSpPr>
      <xdr:spPr>
        <a:xfrm>
          <a:off x="7810500" y="134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121060</xdr:rowOff>
    </xdr:from>
    <xdr:ext cx="534377" cy="259045"/>
    <xdr:sp macro="" textlink="">
      <xdr:nvSpPr>
        <xdr:cNvPr id="424" name="テキスト ボックス 423"/>
        <xdr:cNvSpPr txBox="1"/>
      </xdr:nvSpPr>
      <xdr:spPr>
        <a:xfrm>
          <a:off x="7594111" y="134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78384</xdr:rowOff>
    </xdr:from>
    <xdr:to>
      <xdr:col>36</xdr:col>
      <xdr:colOff>165100</xdr:colOff>
      <xdr:row>79</xdr:row>
      <xdr:rowOff>8534</xdr:rowOff>
    </xdr:to>
    <xdr:sp macro="" textlink="">
      <xdr:nvSpPr>
        <xdr:cNvPr id="425" name="楕円 424"/>
        <xdr:cNvSpPr/>
      </xdr:nvSpPr>
      <xdr:spPr>
        <a:xfrm>
          <a:off x="6921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171111</xdr:rowOff>
    </xdr:from>
    <xdr:ext cx="534377" cy="259045"/>
    <xdr:sp macro="" textlink="">
      <xdr:nvSpPr>
        <xdr:cNvPr id="426" name="テキスト ボックス 425"/>
        <xdr:cNvSpPr txBox="1"/>
      </xdr:nvSpPr>
      <xdr:spPr>
        <a:xfrm>
          <a:off x="6705111" y="135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164064</xdr:rowOff>
    </xdr:from>
    <xdr:to>
      <xdr:col>55</xdr:col>
      <xdr:colOff>0</xdr:colOff>
      <xdr:row>99</xdr:row>
      <xdr:rowOff>39635</xdr:rowOff>
    </xdr:to>
    <xdr:cxnSp macro="">
      <xdr:nvCxnSpPr>
        <xdr:cNvPr id="457" name="直線コネクタ 456"/>
        <xdr:cNvCxnSpPr/>
      </xdr:nvCxnSpPr>
      <xdr:spPr>
        <a:xfrm flipV="1">
          <a:off x="9639300" y="16966164"/>
          <a:ext cx="838200" cy="4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9990</xdr:rowOff>
    </xdr:from>
    <xdr:to>
      <xdr:col>50</xdr:col>
      <xdr:colOff>114300</xdr:colOff>
      <xdr:row>99</xdr:row>
      <xdr:rowOff>39635</xdr:rowOff>
    </xdr:to>
    <xdr:cxnSp macro="">
      <xdr:nvCxnSpPr>
        <xdr:cNvPr id="460" name="直線コネクタ 459"/>
        <xdr:cNvCxnSpPr/>
      </xdr:nvCxnSpPr>
      <xdr:spPr>
        <a:xfrm>
          <a:off x="8750300" y="16983540"/>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9990</xdr:rowOff>
    </xdr:from>
    <xdr:to>
      <xdr:col>45</xdr:col>
      <xdr:colOff>177800</xdr:colOff>
      <xdr:row>99</xdr:row>
      <xdr:rowOff>69397</xdr:rowOff>
    </xdr:to>
    <xdr:cxnSp macro="">
      <xdr:nvCxnSpPr>
        <xdr:cNvPr id="463" name="直線コネクタ 462"/>
        <xdr:cNvCxnSpPr/>
      </xdr:nvCxnSpPr>
      <xdr:spPr>
        <a:xfrm flipV="1">
          <a:off x="7861300" y="16983540"/>
          <a:ext cx="889000" cy="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54412</xdr:rowOff>
    </xdr:from>
    <xdr:to>
      <xdr:col>41</xdr:col>
      <xdr:colOff>50800</xdr:colOff>
      <xdr:row>99</xdr:row>
      <xdr:rowOff>69397</xdr:rowOff>
    </xdr:to>
    <xdr:cxnSp macro="">
      <xdr:nvCxnSpPr>
        <xdr:cNvPr id="466" name="直線コネクタ 465"/>
        <xdr:cNvCxnSpPr/>
      </xdr:nvCxnSpPr>
      <xdr:spPr>
        <a:xfrm>
          <a:off x="6972300" y="17027962"/>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113264</xdr:rowOff>
    </xdr:from>
    <xdr:to>
      <xdr:col>55</xdr:col>
      <xdr:colOff>50800</xdr:colOff>
      <xdr:row>99</xdr:row>
      <xdr:rowOff>43414</xdr:rowOff>
    </xdr:to>
    <xdr:sp macro="" textlink="">
      <xdr:nvSpPr>
        <xdr:cNvPr id="476" name="楕円 475"/>
        <xdr:cNvSpPr/>
      </xdr:nvSpPr>
      <xdr:spPr>
        <a:xfrm>
          <a:off x="10426700" y="169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72641</xdr:rowOff>
    </xdr:from>
    <xdr:ext cx="534377" cy="259045"/>
    <xdr:sp macro="" textlink="">
      <xdr:nvSpPr>
        <xdr:cNvPr id="477" name="普通建設事業費 （ うち更新整備　）該当値テキスト"/>
        <xdr:cNvSpPr txBox="1"/>
      </xdr:nvSpPr>
      <xdr:spPr>
        <a:xfrm>
          <a:off x="10528300" y="167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160285</xdr:rowOff>
    </xdr:from>
    <xdr:to>
      <xdr:col>50</xdr:col>
      <xdr:colOff>165100</xdr:colOff>
      <xdr:row>99</xdr:row>
      <xdr:rowOff>90435</xdr:rowOff>
    </xdr:to>
    <xdr:sp macro="" textlink="">
      <xdr:nvSpPr>
        <xdr:cNvPr id="478" name="楕円 477"/>
        <xdr:cNvSpPr/>
      </xdr:nvSpPr>
      <xdr:spPr>
        <a:xfrm>
          <a:off x="9588500" y="1696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81562</xdr:rowOff>
    </xdr:from>
    <xdr:ext cx="534377" cy="259045"/>
    <xdr:sp macro="" textlink="">
      <xdr:nvSpPr>
        <xdr:cNvPr id="479" name="テキスト ボックス 478"/>
        <xdr:cNvSpPr txBox="1"/>
      </xdr:nvSpPr>
      <xdr:spPr>
        <a:xfrm>
          <a:off x="9372111" y="1705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130640</xdr:rowOff>
    </xdr:from>
    <xdr:to>
      <xdr:col>46</xdr:col>
      <xdr:colOff>38100</xdr:colOff>
      <xdr:row>99</xdr:row>
      <xdr:rowOff>60790</xdr:rowOff>
    </xdr:to>
    <xdr:sp macro="" textlink="">
      <xdr:nvSpPr>
        <xdr:cNvPr id="480" name="楕円 479"/>
        <xdr:cNvSpPr/>
      </xdr:nvSpPr>
      <xdr:spPr>
        <a:xfrm>
          <a:off x="8699500" y="169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77317</xdr:rowOff>
    </xdr:from>
    <xdr:ext cx="534377" cy="259045"/>
    <xdr:sp macro="" textlink="">
      <xdr:nvSpPr>
        <xdr:cNvPr id="481" name="テキスト ボックス 480"/>
        <xdr:cNvSpPr txBox="1"/>
      </xdr:nvSpPr>
      <xdr:spPr>
        <a:xfrm>
          <a:off x="8483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18597</xdr:rowOff>
    </xdr:from>
    <xdr:to>
      <xdr:col>41</xdr:col>
      <xdr:colOff>101600</xdr:colOff>
      <xdr:row>99</xdr:row>
      <xdr:rowOff>120197</xdr:rowOff>
    </xdr:to>
    <xdr:sp macro="" textlink="">
      <xdr:nvSpPr>
        <xdr:cNvPr id="482" name="楕円 481"/>
        <xdr:cNvSpPr/>
      </xdr:nvSpPr>
      <xdr:spPr>
        <a:xfrm>
          <a:off x="7810500" y="169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111324</xdr:rowOff>
    </xdr:from>
    <xdr:ext cx="534377" cy="259045"/>
    <xdr:sp macro="" textlink="">
      <xdr:nvSpPr>
        <xdr:cNvPr id="483" name="テキスト ボックス 482"/>
        <xdr:cNvSpPr txBox="1"/>
      </xdr:nvSpPr>
      <xdr:spPr>
        <a:xfrm>
          <a:off x="7594111" y="1708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3612</xdr:rowOff>
    </xdr:from>
    <xdr:to>
      <xdr:col>36</xdr:col>
      <xdr:colOff>165100</xdr:colOff>
      <xdr:row>99</xdr:row>
      <xdr:rowOff>105212</xdr:rowOff>
    </xdr:to>
    <xdr:sp macro="" textlink="">
      <xdr:nvSpPr>
        <xdr:cNvPr id="484" name="楕円 483"/>
        <xdr:cNvSpPr/>
      </xdr:nvSpPr>
      <xdr:spPr>
        <a:xfrm>
          <a:off x="6921500" y="169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96339</xdr:rowOff>
    </xdr:from>
    <xdr:ext cx="534377" cy="259045"/>
    <xdr:sp macro="" textlink="">
      <xdr:nvSpPr>
        <xdr:cNvPr id="485" name="テキスト ボックス 484"/>
        <xdr:cNvSpPr txBox="1"/>
      </xdr:nvSpPr>
      <xdr:spPr>
        <a:xfrm>
          <a:off x="6705111" y="1706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164633</xdr:rowOff>
    </xdr:from>
    <xdr:to>
      <xdr:col>85</xdr:col>
      <xdr:colOff>127000</xdr:colOff>
      <xdr:row>77</xdr:row>
      <xdr:rowOff>64193</xdr:rowOff>
    </xdr:to>
    <xdr:cxnSp macro="">
      <xdr:nvCxnSpPr>
        <xdr:cNvPr id="622" name="直線コネクタ 621"/>
        <xdr:cNvCxnSpPr/>
      </xdr:nvCxnSpPr>
      <xdr:spPr>
        <a:xfrm>
          <a:off x="15481300" y="13194833"/>
          <a:ext cx="838200" cy="7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110020</xdr:rowOff>
    </xdr:from>
    <xdr:to>
      <xdr:col>81</xdr:col>
      <xdr:colOff>50800</xdr:colOff>
      <xdr:row>76</xdr:row>
      <xdr:rowOff>164633</xdr:rowOff>
    </xdr:to>
    <xdr:cxnSp macro="">
      <xdr:nvCxnSpPr>
        <xdr:cNvPr id="625" name="直線コネクタ 624"/>
        <xdr:cNvCxnSpPr/>
      </xdr:nvCxnSpPr>
      <xdr:spPr>
        <a:xfrm>
          <a:off x="14592300" y="13140220"/>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110020</xdr:rowOff>
    </xdr:from>
    <xdr:to>
      <xdr:col>76</xdr:col>
      <xdr:colOff>114300</xdr:colOff>
      <xdr:row>76</xdr:row>
      <xdr:rowOff>116543</xdr:rowOff>
    </xdr:to>
    <xdr:cxnSp macro="">
      <xdr:nvCxnSpPr>
        <xdr:cNvPr id="628" name="直線コネクタ 627"/>
        <xdr:cNvCxnSpPr/>
      </xdr:nvCxnSpPr>
      <xdr:spPr>
        <a:xfrm flipV="1">
          <a:off x="13703300" y="13140220"/>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116543</xdr:rowOff>
    </xdr:from>
    <xdr:to>
      <xdr:col>71</xdr:col>
      <xdr:colOff>177800</xdr:colOff>
      <xdr:row>76</xdr:row>
      <xdr:rowOff>117351</xdr:rowOff>
    </xdr:to>
    <xdr:cxnSp macro="">
      <xdr:nvCxnSpPr>
        <xdr:cNvPr id="631" name="直線コネクタ 630"/>
        <xdr:cNvCxnSpPr/>
      </xdr:nvCxnSpPr>
      <xdr:spPr>
        <a:xfrm flipV="1">
          <a:off x="12814300" y="1314674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91208</xdr:rowOff>
    </xdr:from>
    <xdr:ext cx="534377" cy="259045"/>
    <xdr:sp macro="" textlink="">
      <xdr:nvSpPr>
        <xdr:cNvPr id="635" name="テキスト ボックス 634"/>
        <xdr:cNvSpPr txBox="1"/>
      </xdr:nvSpPr>
      <xdr:spPr>
        <a:xfrm>
          <a:off x="12547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13393</xdr:rowOff>
    </xdr:from>
    <xdr:to>
      <xdr:col>85</xdr:col>
      <xdr:colOff>177800</xdr:colOff>
      <xdr:row>77</xdr:row>
      <xdr:rowOff>114993</xdr:rowOff>
    </xdr:to>
    <xdr:sp macro="" textlink="">
      <xdr:nvSpPr>
        <xdr:cNvPr id="641" name="楕円 640"/>
        <xdr:cNvSpPr/>
      </xdr:nvSpPr>
      <xdr:spPr>
        <a:xfrm>
          <a:off x="162687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163270</xdr:rowOff>
    </xdr:from>
    <xdr:ext cx="534377" cy="259045"/>
    <xdr:sp macro="" textlink="">
      <xdr:nvSpPr>
        <xdr:cNvPr id="642" name="公債費該当値テキスト"/>
        <xdr:cNvSpPr txBox="1"/>
      </xdr:nvSpPr>
      <xdr:spPr>
        <a:xfrm>
          <a:off x="16370300" y="131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113833</xdr:rowOff>
    </xdr:from>
    <xdr:to>
      <xdr:col>81</xdr:col>
      <xdr:colOff>101600</xdr:colOff>
      <xdr:row>77</xdr:row>
      <xdr:rowOff>43983</xdr:rowOff>
    </xdr:to>
    <xdr:sp macro="" textlink="">
      <xdr:nvSpPr>
        <xdr:cNvPr id="643" name="楕円 642"/>
        <xdr:cNvSpPr/>
      </xdr:nvSpPr>
      <xdr:spPr>
        <a:xfrm>
          <a:off x="15430500" y="131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35110</xdr:rowOff>
    </xdr:from>
    <xdr:ext cx="534377" cy="259045"/>
    <xdr:sp macro="" textlink="">
      <xdr:nvSpPr>
        <xdr:cNvPr id="644" name="テキスト ボックス 643"/>
        <xdr:cNvSpPr txBox="1"/>
      </xdr:nvSpPr>
      <xdr:spPr>
        <a:xfrm>
          <a:off x="15214111" y="132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59220</xdr:rowOff>
    </xdr:from>
    <xdr:to>
      <xdr:col>76</xdr:col>
      <xdr:colOff>165100</xdr:colOff>
      <xdr:row>76</xdr:row>
      <xdr:rowOff>160820</xdr:rowOff>
    </xdr:to>
    <xdr:sp macro="" textlink="">
      <xdr:nvSpPr>
        <xdr:cNvPr id="645" name="楕円 644"/>
        <xdr:cNvSpPr/>
      </xdr:nvSpPr>
      <xdr:spPr>
        <a:xfrm>
          <a:off x="14541500" y="130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151947</xdr:rowOff>
    </xdr:from>
    <xdr:ext cx="534377" cy="259045"/>
    <xdr:sp macro="" textlink="">
      <xdr:nvSpPr>
        <xdr:cNvPr id="646" name="テキスト ボックス 645"/>
        <xdr:cNvSpPr txBox="1"/>
      </xdr:nvSpPr>
      <xdr:spPr>
        <a:xfrm>
          <a:off x="14325111" y="131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65743</xdr:rowOff>
    </xdr:from>
    <xdr:to>
      <xdr:col>72</xdr:col>
      <xdr:colOff>38100</xdr:colOff>
      <xdr:row>76</xdr:row>
      <xdr:rowOff>167343</xdr:rowOff>
    </xdr:to>
    <xdr:sp macro="" textlink="">
      <xdr:nvSpPr>
        <xdr:cNvPr id="647" name="楕円 646"/>
        <xdr:cNvSpPr/>
      </xdr:nvSpPr>
      <xdr:spPr>
        <a:xfrm>
          <a:off x="13652500" y="130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12419</xdr:rowOff>
    </xdr:from>
    <xdr:ext cx="534377" cy="259045"/>
    <xdr:sp macro="" textlink="">
      <xdr:nvSpPr>
        <xdr:cNvPr id="648" name="テキスト ボックス 647"/>
        <xdr:cNvSpPr txBox="1"/>
      </xdr:nvSpPr>
      <xdr:spPr>
        <a:xfrm>
          <a:off x="13436111" y="128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66551</xdr:rowOff>
    </xdr:from>
    <xdr:to>
      <xdr:col>67</xdr:col>
      <xdr:colOff>101600</xdr:colOff>
      <xdr:row>76</xdr:row>
      <xdr:rowOff>168151</xdr:rowOff>
    </xdr:to>
    <xdr:sp macro="" textlink="">
      <xdr:nvSpPr>
        <xdr:cNvPr id="649" name="楕円 648"/>
        <xdr:cNvSpPr/>
      </xdr:nvSpPr>
      <xdr:spPr>
        <a:xfrm>
          <a:off x="12763500" y="130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13227</xdr:rowOff>
    </xdr:from>
    <xdr:ext cx="534377" cy="259045"/>
    <xdr:sp macro="" textlink="">
      <xdr:nvSpPr>
        <xdr:cNvPr id="650" name="テキスト ボックス 649"/>
        <xdr:cNvSpPr txBox="1"/>
      </xdr:nvSpPr>
      <xdr:spPr>
        <a:xfrm>
          <a:off x="12547111" y="128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27115</xdr:rowOff>
    </xdr:from>
    <xdr:to>
      <xdr:col>85</xdr:col>
      <xdr:colOff>127000</xdr:colOff>
      <xdr:row>98</xdr:row>
      <xdr:rowOff>37500</xdr:rowOff>
    </xdr:to>
    <xdr:cxnSp macro="">
      <xdr:nvCxnSpPr>
        <xdr:cNvPr id="679" name="直線コネクタ 678"/>
        <xdr:cNvCxnSpPr/>
      </xdr:nvCxnSpPr>
      <xdr:spPr>
        <a:xfrm flipV="1">
          <a:off x="15481300" y="16829215"/>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37500</xdr:rowOff>
    </xdr:from>
    <xdr:to>
      <xdr:col>81</xdr:col>
      <xdr:colOff>50800</xdr:colOff>
      <xdr:row>98</xdr:row>
      <xdr:rowOff>139632</xdr:rowOff>
    </xdr:to>
    <xdr:cxnSp macro="">
      <xdr:nvCxnSpPr>
        <xdr:cNvPr id="682" name="直線コネクタ 681"/>
        <xdr:cNvCxnSpPr/>
      </xdr:nvCxnSpPr>
      <xdr:spPr>
        <a:xfrm flipV="1">
          <a:off x="14592300" y="16839600"/>
          <a:ext cx="889000" cy="10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132812</xdr:rowOff>
    </xdr:from>
    <xdr:to>
      <xdr:col>76</xdr:col>
      <xdr:colOff>114300</xdr:colOff>
      <xdr:row>98</xdr:row>
      <xdr:rowOff>139632</xdr:rowOff>
    </xdr:to>
    <xdr:cxnSp macro="">
      <xdr:nvCxnSpPr>
        <xdr:cNvPr id="685" name="直線コネクタ 684"/>
        <xdr:cNvCxnSpPr/>
      </xdr:nvCxnSpPr>
      <xdr:spPr>
        <a:xfrm>
          <a:off x="13703300" y="16934912"/>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132812</xdr:rowOff>
    </xdr:from>
    <xdr:to>
      <xdr:col>71</xdr:col>
      <xdr:colOff>177800</xdr:colOff>
      <xdr:row>99</xdr:row>
      <xdr:rowOff>38765</xdr:rowOff>
    </xdr:to>
    <xdr:cxnSp macro="">
      <xdr:nvCxnSpPr>
        <xdr:cNvPr id="688" name="直線コネクタ 687"/>
        <xdr:cNvCxnSpPr/>
      </xdr:nvCxnSpPr>
      <xdr:spPr>
        <a:xfrm flipV="1">
          <a:off x="12814300" y="16934912"/>
          <a:ext cx="889000" cy="7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147765</xdr:rowOff>
    </xdr:from>
    <xdr:to>
      <xdr:col>85</xdr:col>
      <xdr:colOff>177800</xdr:colOff>
      <xdr:row>98</xdr:row>
      <xdr:rowOff>77915</xdr:rowOff>
    </xdr:to>
    <xdr:sp macro="" textlink="">
      <xdr:nvSpPr>
        <xdr:cNvPr id="698" name="楕円 697"/>
        <xdr:cNvSpPr/>
      </xdr:nvSpPr>
      <xdr:spPr>
        <a:xfrm>
          <a:off x="162687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126192</xdr:rowOff>
    </xdr:from>
    <xdr:ext cx="534377" cy="259045"/>
    <xdr:sp macro="" textlink="">
      <xdr:nvSpPr>
        <xdr:cNvPr id="699" name="積立金該当値テキスト"/>
        <xdr:cNvSpPr txBox="1"/>
      </xdr:nvSpPr>
      <xdr:spPr>
        <a:xfrm>
          <a:off x="16370300" y="167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158150</xdr:rowOff>
    </xdr:from>
    <xdr:to>
      <xdr:col>81</xdr:col>
      <xdr:colOff>101600</xdr:colOff>
      <xdr:row>98</xdr:row>
      <xdr:rowOff>88300</xdr:rowOff>
    </xdr:to>
    <xdr:sp macro="" textlink="">
      <xdr:nvSpPr>
        <xdr:cNvPr id="700" name="楕円 699"/>
        <xdr:cNvSpPr/>
      </xdr:nvSpPr>
      <xdr:spPr>
        <a:xfrm>
          <a:off x="15430500" y="167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79427</xdr:rowOff>
    </xdr:from>
    <xdr:ext cx="534377" cy="259045"/>
    <xdr:sp macro="" textlink="">
      <xdr:nvSpPr>
        <xdr:cNvPr id="701" name="テキスト ボックス 700"/>
        <xdr:cNvSpPr txBox="1"/>
      </xdr:nvSpPr>
      <xdr:spPr>
        <a:xfrm>
          <a:off x="15214111" y="1688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88832</xdr:rowOff>
    </xdr:from>
    <xdr:to>
      <xdr:col>76</xdr:col>
      <xdr:colOff>165100</xdr:colOff>
      <xdr:row>99</xdr:row>
      <xdr:rowOff>18982</xdr:rowOff>
    </xdr:to>
    <xdr:sp macro="" textlink="">
      <xdr:nvSpPr>
        <xdr:cNvPr id="702" name="楕円 701"/>
        <xdr:cNvSpPr/>
      </xdr:nvSpPr>
      <xdr:spPr>
        <a:xfrm>
          <a:off x="14541500" y="168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10109</xdr:rowOff>
    </xdr:from>
    <xdr:ext cx="534377" cy="259045"/>
    <xdr:sp macro="" textlink="">
      <xdr:nvSpPr>
        <xdr:cNvPr id="703" name="テキスト ボックス 702"/>
        <xdr:cNvSpPr txBox="1"/>
      </xdr:nvSpPr>
      <xdr:spPr>
        <a:xfrm>
          <a:off x="14325111" y="169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82012</xdr:rowOff>
    </xdr:from>
    <xdr:to>
      <xdr:col>72</xdr:col>
      <xdr:colOff>38100</xdr:colOff>
      <xdr:row>99</xdr:row>
      <xdr:rowOff>12162</xdr:rowOff>
    </xdr:to>
    <xdr:sp macro="" textlink="">
      <xdr:nvSpPr>
        <xdr:cNvPr id="704" name="楕円 703"/>
        <xdr:cNvSpPr/>
      </xdr:nvSpPr>
      <xdr:spPr>
        <a:xfrm>
          <a:off x="13652500" y="16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3289</xdr:rowOff>
    </xdr:from>
    <xdr:ext cx="534377" cy="259045"/>
    <xdr:sp macro="" textlink="">
      <xdr:nvSpPr>
        <xdr:cNvPr id="705" name="テキスト ボックス 704"/>
        <xdr:cNvSpPr txBox="1"/>
      </xdr:nvSpPr>
      <xdr:spPr>
        <a:xfrm>
          <a:off x="13436111" y="169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159415</xdr:rowOff>
    </xdr:from>
    <xdr:to>
      <xdr:col>67</xdr:col>
      <xdr:colOff>101600</xdr:colOff>
      <xdr:row>99</xdr:row>
      <xdr:rowOff>89565</xdr:rowOff>
    </xdr:to>
    <xdr:sp macro="" textlink="">
      <xdr:nvSpPr>
        <xdr:cNvPr id="706" name="楕円 705"/>
        <xdr:cNvSpPr/>
      </xdr:nvSpPr>
      <xdr:spPr>
        <a:xfrm>
          <a:off x="12763500" y="169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80692</xdr:rowOff>
    </xdr:from>
    <xdr:ext cx="378565" cy="259045"/>
    <xdr:sp macro="" textlink="">
      <xdr:nvSpPr>
        <xdr:cNvPr id="707" name="テキスト ボックス 706"/>
        <xdr:cNvSpPr txBox="1"/>
      </xdr:nvSpPr>
      <xdr:spPr>
        <a:xfrm>
          <a:off x="12625017" y="17054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28166</xdr:rowOff>
    </xdr:from>
    <xdr:to>
      <xdr:col>116</xdr:col>
      <xdr:colOff>63500</xdr:colOff>
      <xdr:row>58</xdr:row>
      <xdr:rowOff>28235</xdr:rowOff>
    </xdr:to>
    <xdr:cxnSp macro="">
      <xdr:nvCxnSpPr>
        <xdr:cNvPr id="791" name="直線コネクタ 790"/>
        <xdr:cNvCxnSpPr/>
      </xdr:nvCxnSpPr>
      <xdr:spPr>
        <a:xfrm>
          <a:off x="21323300" y="9972266"/>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28166</xdr:rowOff>
    </xdr:from>
    <xdr:to>
      <xdr:col>111</xdr:col>
      <xdr:colOff>177800</xdr:colOff>
      <xdr:row>58</xdr:row>
      <xdr:rowOff>30658</xdr:rowOff>
    </xdr:to>
    <xdr:cxnSp macro="">
      <xdr:nvCxnSpPr>
        <xdr:cNvPr id="794" name="直線コネクタ 793"/>
        <xdr:cNvCxnSpPr/>
      </xdr:nvCxnSpPr>
      <xdr:spPr>
        <a:xfrm flipV="1">
          <a:off x="20434300" y="9972266"/>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30658</xdr:rowOff>
    </xdr:from>
    <xdr:to>
      <xdr:col>107</xdr:col>
      <xdr:colOff>50800</xdr:colOff>
      <xdr:row>58</xdr:row>
      <xdr:rowOff>34224</xdr:rowOff>
    </xdr:to>
    <xdr:cxnSp macro="">
      <xdr:nvCxnSpPr>
        <xdr:cNvPr id="797" name="直線コネクタ 796"/>
        <xdr:cNvCxnSpPr/>
      </xdr:nvCxnSpPr>
      <xdr:spPr>
        <a:xfrm flipV="1">
          <a:off x="19545300" y="9974758"/>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34224</xdr:rowOff>
    </xdr:from>
    <xdr:to>
      <xdr:col>102</xdr:col>
      <xdr:colOff>114300</xdr:colOff>
      <xdr:row>58</xdr:row>
      <xdr:rowOff>46523</xdr:rowOff>
    </xdr:to>
    <xdr:cxnSp macro="">
      <xdr:nvCxnSpPr>
        <xdr:cNvPr id="800" name="直線コネクタ 799"/>
        <xdr:cNvCxnSpPr/>
      </xdr:nvCxnSpPr>
      <xdr:spPr>
        <a:xfrm flipV="1">
          <a:off x="18656300" y="9978324"/>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102234</xdr:rowOff>
    </xdr:from>
    <xdr:ext cx="469744" cy="259045"/>
    <xdr:sp macro="" textlink="">
      <xdr:nvSpPr>
        <xdr:cNvPr id="804" name="テキスト ボックス 803"/>
        <xdr:cNvSpPr txBox="1"/>
      </xdr:nvSpPr>
      <xdr:spPr>
        <a:xfrm>
          <a:off x="18421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148885</xdr:rowOff>
    </xdr:from>
    <xdr:to>
      <xdr:col>116</xdr:col>
      <xdr:colOff>114300</xdr:colOff>
      <xdr:row>58</xdr:row>
      <xdr:rowOff>79035</xdr:rowOff>
    </xdr:to>
    <xdr:sp macro="" textlink="">
      <xdr:nvSpPr>
        <xdr:cNvPr id="810" name="楕円 809"/>
        <xdr:cNvSpPr/>
      </xdr:nvSpPr>
      <xdr:spPr>
        <a:xfrm>
          <a:off x="22110700" y="99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108262</xdr:rowOff>
    </xdr:from>
    <xdr:ext cx="469744" cy="259045"/>
    <xdr:sp macro="" textlink="">
      <xdr:nvSpPr>
        <xdr:cNvPr id="811" name="貸付金該当値テキスト"/>
        <xdr:cNvSpPr txBox="1"/>
      </xdr:nvSpPr>
      <xdr:spPr>
        <a:xfrm>
          <a:off x="22212300" y="970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148816</xdr:rowOff>
    </xdr:from>
    <xdr:to>
      <xdr:col>112</xdr:col>
      <xdr:colOff>38100</xdr:colOff>
      <xdr:row>58</xdr:row>
      <xdr:rowOff>78966</xdr:rowOff>
    </xdr:to>
    <xdr:sp macro="" textlink="">
      <xdr:nvSpPr>
        <xdr:cNvPr id="812" name="楕円 811"/>
        <xdr:cNvSpPr/>
      </xdr:nvSpPr>
      <xdr:spPr>
        <a:xfrm>
          <a:off x="21272500" y="9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70093</xdr:rowOff>
    </xdr:from>
    <xdr:ext cx="469744" cy="259045"/>
    <xdr:sp macro="" textlink="">
      <xdr:nvSpPr>
        <xdr:cNvPr id="813" name="テキスト ボックス 812"/>
        <xdr:cNvSpPr txBox="1"/>
      </xdr:nvSpPr>
      <xdr:spPr>
        <a:xfrm>
          <a:off x="21088428" y="10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151308</xdr:rowOff>
    </xdr:from>
    <xdr:to>
      <xdr:col>107</xdr:col>
      <xdr:colOff>101600</xdr:colOff>
      <xdr:row>58</xdr:row>
      <xdr:rowOff>81458</xdr:rowOff>
    </xdr:to>
    <xdr:sp macro="" textlink="">
      <xdr:nvSpPr>
        <xdr:cNvPr id="814" name="楕円 813"/>
        <xdr:cNvSpPr/>
      </xdr:nvSpPr>
      <xdr:spPr>
        <a:xfrm>
          <a:off x="20383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72585</xdr:rowOff>
    </xdr:from>
    <xdr:ext cx="469744" cy="259045"/>
    <xdr:sp macro="" textlink="">
      <xdr:nvSpPr>
        <xdr:cNvPr id="815" name="テキスト ボックス 814"/>
        <xdr:cNvSpPr txBox="1"/>
      </xdr:nvSpPr>
      <xdr:spPr>
        <a:xfrm>
          <a:off x="20199428" y="1001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154874</xdr:rowOff>
    </xdr:from>
    <xdr:to>
      <xdr:col>102</xdr:col>
      <xdr:colOff>165100</xdr:colOff>
      <xdr:row>58</xdr:row>
      <xdr:rowOff>85024</xdr:rowOff>
    </xdr:to>
    <xdr:sp macro="" textlink="">
      <xdr:nvSpPr>
        <xdr:cNvPr id="816" name="楕円 815"/>
        <xdr:cNvSpPr/>
      </xdr:nvSpPr>
      <xdr:spPr>
        <a:xfrm>
          <a:off x="19494500" y="9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76151</xdr:rowOff>
    </xdr:from>
    <xdr:ext cx="469744" cy="259045"/>
    <xdr:sp macro="" textlink="">
      <xdr:nvSpPr>
        <xdr:cNvPr id="817" name="テキスト ボックス 816"/>
        <xdr:cNvSpPr txBox="1"/>
      </xdr:nvSpPr>
      <xdr:spPr>
        <a:xfrm>
          <a:off x="19310428" y="1002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167173</xdr:rowOff>
    </xdr:from>
    <xdr:to>
      <xdr:col>98</xdr:col>
      <xdr:colOff>38100</xdr:colOff>
      <xdr:row>58</xdr:row>
      <xdr:rowOff>97323</xdr:rowOff>
    </xdr:to>
    <xdr:sp macro="" textlink="">
      <xdr:nvSpPr>
        <xdr:cNvPr id="818" name="楕円 817"/>
        <xdr:cNvSpPr/>
      </xdr:nvSpPr>
      <xdr:spPr>
        <a:xfrm>
          <a:off x="18605500" y="99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113850</xdr:rowOff>
    </xdr:from>
    <xdr:ext cx="469744" cy="259045"/>
    <xdr:sp macro="" textlink="">
      <xdr:nvSpPr>
        <xdr:cNvPr id="819" name="テキスト ボックス 818"/>
        <xdr:cNvSpPr txBox="1"/>
      </xdr:nvSpPr>
      <xdr:spPr>
        <a:xfrm>
          <a:off x="18421428" y="97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55474</xdr:rowOff>
    </xdr:from>
    <xdr:to>
      <xdr:col>116</xdr:col>
      <xdr:colOff>63500</xdr:colOff>
      <xdr:row>76</xdr:row>
      <xdr:rowOff>104166</xdr:rowOff>
    </xdr:to>
    <xdr:cxnSp macro="">
      <xdr:nvCxnSpPr>
        <xdr:cNvPr id="849" name="直線コネクタ 848"/>
        <xdr:cNvCxnSpPr/>
      </xdr:nvCxnSpPr>
      <xdr:spPr>
        <a:xfrm>
          <a:off x="21323300" y="13085674"/>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33159</xdr:rowOff>
    </xdr:from>
    <xdr:to>
      <xdr:col>111</xdr:col>
      <xdr:colOff>177800</xdr:colOff>
      <xdr:row>76</xdr:row>
      <xdr:rowOff>55474</xdr:rowOff>
    </xdr:to>
    <xdr:cxnSp macro="">
      <xdr:nvCxnSpPr>
        <xdr:cNvPr id="852" name="直線コネクタ 851"/>
        <xdr:cNvCxnSpPr/>
      </xdr:nvCxnSpPr>
      <xdr:spPr>
        <a:xfrm>
          <a:off x="20434300" y="13063359"/>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33159</xdr:rowOff>
    </xdr:from>
    <xdr:to>
      <xdr:col>107</xdr:col>
      <xdr:colOff>50800</xdr:colOff>
      <xdr:row>76</xdr:row>
      <xdr:rowOff>53290</xdr:rowOff>
    </xdr:to>
    <xdr:cxnSp macro="">
      <xdr:nvCxnSpPr>
        <xdr:cNvPr id="855" name="直線コネクタ 854"/>
        <xdr:cNvCxnSpPr/>
      </xdr:nvCxnSpPr>
      <xdr:spPr>
        <a:xfrm flipV="1">
          <a:off x="19545300" y="13063359"/>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52451</xdr:rowOff>
    </xdr:from>
    <xdr:to>
      <xdr:col>102</xdr:col>
      <xdr:colOff>114300</xdr:colOff>
      <xdr:row>76</xdr:row>
      <xdr:rowOff>53290</xdr:rowOff>
    </xdr:to>
    <xdr:cxnSp macro="">
      <xdr:nvCxnSpPr>
        <xdr:cNvPr id="858" name="直線コネクタ 857"/>
        <xdr:cNvCxnSpPr/>
      </xdr:nvCxnSpPr>
      <xdr:spPr>
        <a:xfrm>
          <a:off x="18656300" y="1308265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130776</xdr:rowOff>
    </xdr:from>
    <xdr:ext cx="534377" cy="259045"/>
    <xdr:sp macro="" textlink="">
      <xdr:nvSpPr>
        <xdr:cNvPr id="862" name="テキスト ボックス 861"/>
        <xdr:cNvSpPr txBox="1"/>
      </xdr:nvSpPr>
      <xdr:spPr>
        <a:xfrm>
          <a:off x="18389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53366</xdr:rowOff>
    </xdr:from>
    <xdr:to>
      <xdr:col>116</xdr:col>
      <xdr:colOff>114300</xdr:colOff>
      <xdr:row>76</xdr:row>
      <xdr:rowOff>154966</xdr:rowOff>
    </xdr:to>
    <xdr:sp macro="" textlink="">
      <xdr:nvSpPr>
        <xdr:cNvPr id="868" name="楕円 867"/>
        <xdr:cNvSpPr/>
      </xdr:nvSpPr>
      <xdr:spPr>
        <a:xfrm>
          <a:off x="22110700" y="130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76243</xdr:rowOff>
    </xdr:from>
    <xdr:ext cx="534377" cy="259045"/>
    <xdr:sp macro="" textlink="">
      <xdr:nvSpPr>
        <xdr:cNvPr id="869" name="繰出金該当値テキスト"/>
        <xdr:cNvSpPr txBox="1"/>
      </xdr:nvSpPr>
      <xdr:spPr>
        <a:xfrm>
          <a:off x="22212300" y="129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4674</xdr:rowOff>
    </xdr:from>
    <xdr:to>
      <xdr:col>112</xdr:col>
      <xdr:colOff>38100</xdr:colOff>
      <xdr:row>76</xdr:row>
      <xdr:rowOff>106274</xdr:rowOff>
    </xdr:to>
    <xdr:sp macro="" textlink="">
      <xdr:nvSpPr>
        <xdr:cNvPr id="870" name="楕円 869"/>
        <xdr:cNvSpPr/>
      </xdr:nvSpPr>
      <xdr:spPr>
        <a:xfrm>
          <a:off x="21272500" y="130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122800</xdr:rowOff>
    </xdr:from>
    <xdr:ext cx="534377" cy="259045"/>
    <xdr:sp macro="" textlink="">
      <xdr:nvSpPr>
        <xdr:cNvPr id="871" name="テキスト ボックス 870"/>
        <xdr:cNvSpPr txBox="1"/>
      </xdr:nvSpPr>
      <xdr:spPr>
        <a:xfrm>
          <a:off x="21056111" y="128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153809</xdr:rowOff>
    </xdr:from>
    <xdr:to>
      <xdr:col>107</xdr:col>
      <xdr:colOff>101600</xdr:colOff>
      <xdr:row>76</xdr:row>
      <xdr:rowOff>83959</xdr:rowOff>
    </xdr:to>
    <xdr:sp macro="" textlink="">
      <xdr:nvSpPr>
        <xdr:cNvPr id="872" name="楕円 871"/>
        <xdr:cNvSpPr/>
      </xdr:nvSpPr>
      <xdr:spPr>
        <a:xfrm>
          <a:off x="20383500" y="13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100487</xdr:rowOff>
    </xdr:from>
    <xdr:ext cx="534377" cy="259045"/>
    <xdr:sp macro="" textlink="">
      <xdr:nvSpPr>
        <xdr:cNvPr id="873" name="テキスト ボックス 872"/>
        <xdr:cNvSpPr txBox="1"/>
      </xdr:nvSpPr>
      <xdr:spPr>
        <a:xfrm>
          <a:off x="20167111" y="127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2490</xdr:rowOff>
    </xdr:from>
    <xdr:to>
      <xdr:col>102</xdr:col>
      <xdr:colOff>165100</xdr:colOff>
      <xdr:row>76</xdr:row>
      <xdr:rowOff>104090</xdr:rowOff>
    </xdr:to>
    <xdr:sp macro="" textlink="">
      <xdr:nvSpPr>
        <xdr:cNvPr id="874" name="楕円 873"/>
        <xdr:cNvSpPr/>
      </xdr:nvSpPr>
      <xdr:spPr>
        <a:xfrm>
          <a:off x="19494500" y="13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120616</xdr:rowOff>
    </xdr:from>
    <xdr:ext cx="534377" cy="259045"/>
    <xdr:sp macro="" textlink="">
      <xdr:nvSpPr>
        <xdr:cNvPr id="875" name="テキスト ボックス 874"/>
        <xdr:cNvSpPr txBox="1"/>
      </xdr:nvSpPr>
      <xdr:spPr>
        <a:xfrm>
          <a:off x="19278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1651</xdr:rowOff>
    </xdr:from>
    <xdr:to>
      <xdr:col>98</xdr:col>
      <xdr:colOff>38100</xdr:colOff>
      <xdr:row>76</xdr:row>
      <xdr:rowOff>103251</xdr:rowOff>
    </xdr:to>
    <xdr:sp macro="" textlink="">
      <xdr:nvSpPr>
        <xdr:cNvPr id="876" name="楕円 875"/>
        <xdr:cNvSpPr/>
      </xdr:nvSpPr>
      <xdr:spPr>
        <a:xfrm>
          <a:off x="18605500" y="130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119778</xdr:rowOff>
    </xdr:from>
    <xdr:ext cx="534377" cy="259045"/>
    <xdr:sp macro="" textlink="">
      <xdr:nvSpPr>
        <xdr:cNvPr id="877" name="テキスト ボックス 876"/>
        <xdr:cNvSpPr txBox="1"/>
      </xdr:nvSpPr>
      <xdr:spPr>
        <a:xfrm>
          <a:off x="18389111" y="12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主な構成項目のうち、人件費</a:t>
          </a:r>
          <a:r>
            <a:rPr kumimoji="1" lang="en-US" altLang="ja-JP" sz="1300">
              <a:latin typeface="ＭＳ Ｐゴシック" panose="020B0600070205080204" pitchFamily="50" charset="-128"/>
              <a:ea typeface="ＭＳ Ｐゴシック" panose="020B0600070205080204" pitchFamily="50" charset="-128"/>
            </a:rPr>
            <a:t>56,437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87,631</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1,867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6,757</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60,900</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61,300</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52,941</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88,943</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73,084</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108,252</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42,409</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56,489</a:t>
          </a:r>
          <a:r>
            <a:rPr kumimoji="1" lang="ja-JP" altLang="en-US" sz="1300">
              <a:latin typeface="ＭＳ Ｐゴシック" panose="020B0600070205080204" pitchFamily="50" charset="-128"/>
              <a:ea typeface="ＭＳ Ｐゴシック" panose="020B0600070205080204" pitchFamily="50" charset="-128"/>
            </a:rPr>
            <a:t>円）は類似団体平均と比べて低い水準にある。一方で、物件費</a:t>
          </a:r>
          <a:r>
            <a:rPr kumimoji="1" lang="en-US" altLang="ja-JP" sz="1300">
              <a:latin typeface="ＭＳ Ｐゴシック" panose="020B0600070205080204" pitchFamily="50" charset="-128"/>
              <a:ea typeface="ＭＳ Ｐゴシック" panose="020B0600070205080204" pitchFamily="50" charset="-128"/>
            </a:rPr>
            <a:t>116,840</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85,718</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65,798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62,564</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4,876</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4,609</a:t>
          </a:r>
          <a:r>
            <a:rPr kumimoji="1" lang="ja-JP" altLang="en-US" sz="1300">
              <a:latin typeface="ＭＳ Ｐゴシック" panose="020B0600070205080204" pitchFamily="50" charset="-128"/>
              <a:ea typeface="ＭＳ Ｐゴシック" panose="020B0600070205080204" pitchFamily="50" charset="-128"/>
            </a:rPr>
            <a:t>円）は高い水準にある。積立金は一昨年まで低い水準で推移していたが、基金の積み増し等により</a:t>
          </a:r>
          <a:r>
            <a:rPr kumimoji="1" lang="en-US" altLang="ja-JP" sz="1300">
              <a:latin typeface="ＭＳ Ｐゴシック" panose="020B0600070205080204" pitchFamily="50" charset="-128"/>
              <a:ea typeface="ＭＳ Ｐゴシック" panose="020B0600070205080204" pitchFamily="50" charset="-128"/>
            </a:rPr>
            <a:t>24,775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25,375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引き続き、人件費の抑制を図るとともに、現在策定中の個別施設計画に基づく施設維持管理経費の削減に努めていく。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13,148
13,013
45.36
7,079,954
6,573,035
491,704
3,912,789
5,909,646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71937</xdr:rowOff>
    </xdr:from>
    <xdr:to>
      <xdr:col>24</xdr:col>
      <xdr:colOff>63500</xdr:colOff>
      <xdr:row>38</xdr:row>
      <xdr:rowOff>82386</xdr:rowOff>
    </xdr:to>
    <xdr:cxnSp macro="">
      <xdr:nvCxnSpPr>
        <xdr:cNvPr id="63" name="直線コネクタ 62"/>
        <xdr:cNvCxnSpPr/>
      </xdr:nvCxnSpPr>
      <xdr:spPr>
        <a:xfrm flipV="1">
          <a:off x="3797300" y="6587037"/>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55771</xdr:rowOff>
    </xdr:from>
    <xdr:to>
      <xdr:col>19</xdr:col>
      <xdr:colOff>177800</xdr:colOff>
      <xdr:row>38</xdr:row>
      <xdr:rowOff>82386</xdr:rowOff>
    </xdr:to>
    <xdr:cxnSp macro="">
      <xdr:nvCxnSpPr>
        <xdr:cNvPr id="66" name="直線コネクタ 65"/>
        <xdr:cNvCxnSpPr/>
      </xdr:nvCxnSpPr>
      <xdr:spPr>
        <a:xfrm>
          <a:off x="2908300" y="6570871"/>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149007</xdr:rowOff>
    </xdr:from>
    <xdr:to>
      <xdr:col>15</xdr:col>
      <xdr:colOff>50800</xdr:colOff>
      <xdr:row>38</xdr:row>
      <xdr:rowOff>55771</xdr:rowOff>
    </xdr:to>
    <xdr:cxnSp macro="">
      <xdr:nvCxnSpPr>
        <xdr:cNvPr id="69" name="直線コネクタ 68"/>
        <xdr:cNvCxnSpPr/>
      </xdr:nvCxnSpPr>
      <xdr:spPr>
        <a:xfrm>
          <a:off x="2019300" y="6492657"/>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149007</xdr:rowOff>
    </xdr:from>
    <xdr:to>
      <xdr:col>10</xdr:col>
      <xdr:colOff>114300</xdr:colOff>
      <xdr:row>38</xdr:row>
      <xdr:rowOff>30135</xdr:rowOff>
    </xdr:to>
    <xdr:cxnSp macro="">
      <xdr:nvCxnSpPr>
        <xdr:cNvPr id="72" name="直線コネクタ 71"/>
        <xdr:cNvCxnSpPr/>
      </xdr:nvCxnSpPr>
      <xdr:spPr>
        <a:xfrm flipV="1">
          <a:off x="1130300" y="649265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21137</xdr:rowOff>
    </xdr:from>
    <xdr:to>
      <xdr:col>24</xdr:col>
      <xdr:colOff>114300</xdr:colOff>
      <xdr:row>38</xdr:row>
      <xdr:rowOff>122737</xdr:rowOff>
    </xdr:to>
    <xdr:sp macro="" textlink="">
      <xdr:nvSpPr>
        <xdr:cNvPr id="82" name="楕円 81"/>
        <xdr:cNvSpPr/>
      </xdr:nvSpPr>
      <xdr:spPr>
        <a:xfrm>
          <a:off x="4584700" y="65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107513</xdr:rowOff>
    </xdr:from>
    <xdr:ext cx="469744" cy="259045"/>
    <xdr:sp macro="" textlink="">
      <xdr:nvSpPr>
        <xdr:cNvPr id="83" name="議会費該当値テキスト"/>
        <xdr:cNvSpPr txBox="1"/>
      </xdr:nvSpPr>
      <xdr:spPr>
        <a:xfrm>
          <a:off x="4686300" y="645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31586</xdr:rowOff>
    </xdr:from>
    <xdr:to>
      <xdr:col>20</xdr:col>
      <xdr:colOff>38100</xdr:colOff>
      <xdr:row>38</xdr:row>
      <xdr:rowOff>133186</xdr:rowOff>
    </xdr:to>
    <xdr:sp macro="" textlink="">
      <xdr:nvSpPr>
        <xdr:cNvPr id="84" name="楕円 83"/>
        <xdr:cNvSpPr/>
      </xdr:nvSpPr>
      <xdr:spPr>
        <a:xfrm>
          <a:off x="3746500" y="65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124313</xdr:rowOff>
    </xdr:from>
    <xdr:ext cx="469744" cy="259045"/>
    <xdr:sp macro="" textlink="">
      <xdr:nvSpPr>
        <xdr:cNvPr id="85" name="テキスト ボックス 84"/>
        <xdr:cNvSpPr txBox="1"/>
      </xdr:nvSpPr>
      <xdr:spPr>
        <a:xfrm>
          <a:off x="3562428" y="663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4971</xdr:rowOff>
    </xdr:from>
    <xdr:to>
      <xdr:col>15</xdr:col>
      <xdr:colOff>101600</xdr:colOff>
      <xdr:row>38</xdr:row>
      <xdr:rowOff>106571</xdr:rowOff>
    </xdr:to>
    <xdr:sp macro="" textlink="">
      <xdr:nvSpPr>
        <xdr:cNvPr id="86" name="楕円 85"/>
        <xdr:cNvSpPr/>
      </xdr:nvSpPr>
      <xdr:spPr>
        <a:xfrm>
          <a:off x="28575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97698</xdr:rowOff>
    </xdr:from>
    <xdr:ext cx="469744" cy="259045"/>
    <xdr:sp macro="" textlink="">
      <xdr:nvSpPr>
        <xdr:cNvPr id="87" name="テキスト ボックス 86"/>
        <xdr:cNvSpPr txBox="1"/>
      </xdr:nvSpPr>
      <xdr:spPr>
        <a:xfrm>
          <a:off x="2673428" y="66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98207</xdr:rowOff>
    </xdr:from>
    <xdr:to>
      <xdr:col>10</xdr:col>
      <xdr:colOff>165100</xdr:colOff>
      <xdr:row>38</xdr:row>
      <xdr:rowOff>28357</xdr:rowOff>
    </xdr:to>
    <xdr:sp macro="" textlink="">
      <xdr:nvSpPr>
        <xdr:cNvPr id="88" name="楕円 87"/>
        <xdr:cNvSpPr/>
      </xdr:nvSpPr>
      <xdr:spPr>
        <a:xfrm>
          <a:off x="1968500" y="6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19484</xdr:rowOff>
    </xdr:from>
    <xdr:ext cx="469744" cy="259045"/>
    <xdr:sp macro="" textlink="">
      <xdr:nvSpPr>
        <xdr:cNvPr id="89" name="テキスト ボックス 88"/>
        <xdr:cNvSpPr txBox="1"/>
      </xdr:nvSpPr>
      <xdr:spPr>
        <a:xfrm>
          <a:off x="1784428" y="65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150785</xdr:rowOff>
    </xdr:from>
    <xdr:to>
      <xdr:col>6</xdr:col>
      <xdr:colOff>38100</xdr:colOff>
      <xdr:row>38</xdr:row>
      <xdr:rowOff>80935</xdr:rowOff>
    </xdr:to>
    <xdr:sp macro="" textlink="">
      <xdr:nvSpPr>
        <xdr:cNvPr id="90" name="楕円 89"/>
        <xdr:cNvSpPr/>
      </xdr:nvSpPr>
      <xdr:spPr>
        <a:xfrm>
          <a:off x="1079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72062</xdr:rowOff>
    </xdr:from>
    <xdr:ext cx="469744" cy="259045"/>
    <xdr:sp macro="" textlink="">
      <xdr:nvSpPr>
        <xdr:cNvPr id="91" name="テキスト ボックス 90"/>
        <xdr:cNvSpPr txBox="1"/>
      </xdr:nvSpPr>
      <xdr:spPr>
        <a:xfrm>
          <a:off x="895428"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71392</xdr:rowOff>
    </xdr:from>
    <xdr:to>
      <xdr:col>24</xdr:col>
      <xdr:colOff>63500</xdr:colOff>
      <xdr:row>57</xdr:row>
      <xdr:rowOff>82516</xdr:rowOff>
    </xdr:to>
    <xdr:cxnSp macro="">
      <xdr:nvCxnSpPr>
        <xdr:cNvPr id="118" name="直線コネクタ 117"/>
        <xdr:cNvCxnSpPr/>
      </xdr:nvCxnSpPr>
      <xdr:spPr>
        <a:xfrm flipV="1">
          <a:off x="3797300" y="9844042"/>
          <a:ext cx="8382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82516</xdr:rowOff>
    </xdr:from>
    <xdr:to>
      <xdr:col>19</xdr:col>
      <xdr:colOff>177800</xdr:colOff>
      <xdr:row>57</xdr:row>
      <xdr:rowOff>136280</xdr:rowOff>
    </xdr:to>
    <xdr:cxnSp macro="">
      <xdr:nvCxnSpPr>
        <xdr:cNvPr id="121" name="直線コネクタ 120"/>
        <xdr:cNvCxnSpPr/>
      </xdr:nvCxnSpPr>
      <xdr:spPr>
        <a:xfrm flipV="1">
          <a:off x="2908300" y="9855166"/>
          <a:ext cx="88900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136280</xdr:rowOff>
    </xdr:from>
    <xdr:to>
      <xdr:col>15</xdr:col>
      <xdr:colOff>50800</xdr:colOff>
      <xdr:row>57</xdr:row>
      <xdr:rowOff>164373</xdr:rowOff>
    </xdr:to>
    <xdr:cxnSp macro="">
      <xdr:nvCxnSpPr>
        <xdr:cNvPr id="124" name="直線コネクタ 123"/>
        <xdr:cNvCxnSpPr/>
      </xdr:nvCxnSpPr>
      <xdr:spPr>
        <a:xfrm flipV="1">
          <a:off x="2019300" y="9908930"/>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164373</xdr:rowOff>
    </xdr:from>
    <xdr:to>
      <xdr:col>10</xdr:col>
      <xdr:colOff>114300</xdr:colOff>
      <xdr:row>58</xdr:row>
      <xdr:rowOff>11019</xdr:rowOff>
    </xdr:to>
    <xdr:cxnSp macro="">
      <xdr:nvCxnSpPr>
        <xdr:cNvPr id="127" name="直線コネクタ 126"/>
        <xdr:cNvCxnSpPr/>
      </xdr:nvCxnSpPr>
      <xdr:spPr>
        <a:xfrm flipV="1">
          <a:off x="1130300" y="993702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20592</xdr:rowOff>
    </xdr:from>
    <xdr:to>
      <xdr:col>24</xdr:col>
      <xdr:colOff>114300</xdr:colOff>
      <xdr:row>57</xdr:row>
      <xdr:rowOff>122192</xdr:rowOff>
    </xdr:to>
    <xdr:sp macro="" textlink="">
      <xdr:nvSpPr>
        <xdr:cNvPr id="137" name="楕円 136"/>
        <xdr:cNvSpPr/>
      </xdr:nvSpPr>
      <xdr:spPr>
        <a:xfrm>
          <a:off x="4584700" y="97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170469</xdr:rowOff>
    </xdr:from>
    <xdr:ext cx="599010" cy="259045"/>
    <xdr:sp macro="" textlink="">
      <xdr:nvSpPr>
        <xdr:cNvPr id="138" name="総務費該当値テキスト"/>
        <xdr:cNvSpPr txBox="1"/>
      </xdr:nvSpPr>
      <xdr:spPr>
        <a:xfrm>
          <a:off x="4686300" y="977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31716</xdr:rowOff>
    </xdr:from>
    <xdr:to>
      <xdr:col>20</xdr:col>
      <xdr:colOff>38100</xdr:colOff>
      <xdr:row>57</xdr:row>
      <xdr:rowOff>133316</xdr:rowOff>
    </xdr:to>
    <xdr:sp macro="" textlink="">
      <xdr:nvSpPr>
        <xdr:cNvPr id="139" name="楕円 138"/>
        <xdr:cNvSpPr/>
      </xdr:nvSpPr>
      <xdr:spPr>
        <a:xfrm>
          <a:off x="3746500" y="98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149843</xdr:rowOff>
    </xdr:from>
    <xdr:ext cx="599010" cy="259045"/>
    <xdr:sp macro="" textlink="">
      <xdr:nvSpPr>
        <xdr:cNvPr id="140" name="テキスト ボックス 139"/>
        <xdr:cNvSpPr txBox="1"/>
      </xdr:nvSpPr>
      <xdr:spPr>
        <a:xfrm>
          <a:off x="3497795" y="95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85480</xdr:rowOff>
    </xdr:from>
    <xdr:to>
      <xdr:col>15</xdr:col>
      <xdr:colOff>101600</xdr:colOff>
      <xdr:row>58</xdr:row>
      <xdr:rowOff>15630</xdr:rowOff>
    </xdr:to>
    <xdr:sp macro="" textlink="">
      <xdr:nvSpPr>
        <xdr:cNvPr id="141" name="楕円 140"/>
        <xdr:cNvSpPr/>
      </xdr:nvSpPr>
      <xdr:spPr>
        <a:xfrm>
          <a:off x="2857500" y="98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6757</xdr:rowOff>
    </xdr:from>
    <xdr:ext cx="534377" cy="259045"/>
    <xdr:sp macro="" textlink="">
      <xdr:nvSpPr>
        <xdr:cNvPr id="142" name="テキスト ボックス 141"/>
        <xdr:cNvSpPr txBox="1"/>
      </xdr:nvSpPr>
      <xdr:spPr>
        <a:xfrm>
          <a:off x="2641111" y="99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113573</xdr:rowOff>
    </xdr:from>
    <xdr:to>
      <xdr:col>10</xdr:col>
      <xdr:colOff>165100</xdr:colOff>
      <xdr:row>58</xdr:row>
      <xdr:rowOff>43723</xdr:rowOff>
    </xdr:to>
    <xdr:sp macro="" textlink="">
      <xdr:nvSpPr>
        <xdr:cNvPr id="143" name="楕円 142"/>
        <xdr:cNvSpPr/>
      </xdr:nvSpPr>
      <xdr:spPr>
        <a:xfrm>
          <a:off x="1968500" y="98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34850</xdr:rowOff>
    </xdr:from>
    <xdr:ext cx="534377" cy="259045"/>
    <xdr:sp macro="" textlink="">
      <xdr:nvSpPr>
        <xdr:cNvPr id="144" name="テキスト ボックス 143"/>
        <xdr:cNvSpPr txBox="1"/>
      </xdr:nvSpPr>
      <xdr:spPr>
        <a:xfrm>
          <a:off x="1752111" y="99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131669</xdr:rowOff>
    </xdr:from>
    <xdr:to>
      <xdr:col>6</xdr:col>
      <xdr:colOff>38100</xdr:colOff>
      <xdr:row>58</xdr:row>
      <xdr:rowOff>61819</xdr:rowOff>
    </xdr:to>
    <xdr:sp macro="" textlink="">
      <xdr:nvSpPr>
        <xdr:cNvPr id="145" name="楕円 144"/>
        <xdr:cNvSpPr/>
      </xdr:nvSpPr>
      <xdr:spPr>
        <a:xfrm>
          <a:off x="1079500" y="99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52946</xdr:rowOff>
    </xdr:from>
    <xdr:ext cx="534377" cy="259045"/>
    <xdr:sp macro="" textlink="">
      <xdr:nvSpPr>
        <xdr:cNvPr id="146" name="テキスト ボックス 145"/>
        <xdr:cNvSpPr txBox="1"/>
      </xdr:nvSpPr>
      <xdr:spPr>
        <a:xfrm>
          <a:off x="863111" y="99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118943</xdr:rowOff>
    </xdr:from>
    <xdr:to>
      <xdr:col>24</xdr:col>
      <xdr:colOff>63500</xdr:colOff>
      <xdr:row>77</xdr:row>
      <xdr:rowOff>9981</xdr:rowOff>
    </xdr:to>
    <xdr:cxnSp macro="">
      <xdr:nvCxnSpPr>
        <xdr:cNvPr id="172" name="直線コネクタ 171"/>
        <xdr:cNvCxnSpPr/>
      </xdr:nvCxnSpPr>
      <xdr:spPr>
        <a:xfrm>
          <a:off x="3797300" y="13149143"/>
          <a:ext cx="838200" cy="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118943</xdr:rowOff>
    </xdr:from>
    <xdr:to>
      <xdr:col>19</xdr:col>
      <xdr:colOff>177800</xdr:colOff>
      <xdr:row>77</xdr:row>
      <xdr:rowOff>6860</xdr:rowOff>
    </xdr:to>
    <xdr:cxnSp macro="">
      <xdr:nvCxnSpPr>
        <xdr:cNvPr id="175" name="直線コネクタ 174"/>
        <xdr:cNvCxnSpPr/>
      </xdr:nvCxnSpPr>
      <xdr:spPr>
        <a:xfrm flipV="1">
          <a:off x="2908300" y="13149143"/>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6860</xdr:rowOff>
    </xdr:from>
    <xdr:to>
      <xdr:col>15</xdr:col>
      <xdr:colOff>50800</xdr:colOff>
      <xdr:row>77</xdr:row>
      <xdr:rowOff>50186</xdr:rowOff>
    </xdr:to>
    <xdr:cxnSp macro="">
      <xdr:nvCxnSpPr>
        <xdr:cNvPr id="178" name="直線コネクタ 177"/>
        <xdr:cNvCxnSpPr/>
      </xdr:nvCxnSpPr>
      <xdr:spPr>
        <a:xfrm flipV="1">
          <a:off x="2019300" y="13208510"/>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151856</xdr:rowOff>
    </xdr:from>
    <xdr:to>
      <xdr:col>10</xdr:col>
      <xdr:colOff>114300</xdr:colOff>
      <xdr:row>77</xdr:row>
      <xdr:rowOff>50186</xdr:rowOff>
    </xdr:to>
    <xdr:cxnSp macro="">
      <xdr:nvCxnSpPr>
        <xdr:cNvPr id="181" name="直線コネクタ 180"/>
        <xdr:cNvCxnSpPr/>
      </xdr:nvCxnSpPr>
      <xdr:spPr>
        <a:xfrm>
          <a:off x="1130300" y="13182056"/>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130631</xdr:rowOff>
    </xdr:from>
    <xdr:to>
      <xdr:col>24</xdr:col>
      <xdr:colOff>114300</xdr:colOff>
      <xdr:row>77</xdr:row>
      <xdr:rowOff>60781</xdr:rowOff>
    </xdr:to>
    <xdr:sp macro="" textlink="">
      <xdr:nvSpPr>
        <xdr:cNvPr id="191" name="楕円 190"/>
        <xdr:cNvSpPr/>
      </xdr:nvSpPr>
      <xdr:spPr>
        <a:xfrm>
          <a:off x="4584700" y="131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109058</xdr:rowOff>
    </xdr:from>
    <xdr:ext cx="599010" cy="259045"/>
    <xdr:sp macro="" textlink="">
      <xdr:nvSpPr>
        <xdr:cNvPr id="192" name="民生費該当値テキスト"/>
        <xdr:cNvSpPr txBox="1"/>
      </xdr:nvSpPr>
      <xdr:spPr>
        <a:xfrm>
          <a:off x="4686300" y="1313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68143</xdr:rowOff>
    </xdr:from>
    <xdr:to>
      <xdr:col>20</xdr:col>
      <xdr:colOff>38100</xdr:colOff>
      <xdr:row>76</xdr:row>
      <xdr:rowOff>169743</xdr:rowOff>
    </xdr:to>
    <xdr:sp macro="" textlink="">
      <xdr:nvSpPr>
        <xdr:cNvPr id="193" name="楕円 192"/>
        <xdr:cNvSpPr/>
      </xdr:nvSpPr>
      <xdr:spPr>
        <a:xfrm>
          <a:off x="3746500" y="13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160870</xdr:rowOff>
    </xdr:from>
    <xdr:ext cx="599010" cy="259045"/>
    <xdr:sp macro="" textlink="">
      <xdr:nvSpPr>
        <xdr:cNvPr id="194" name="テキスト ボックス 193"/>
        <xdr:cNvSpPr txBox="1"/>
      </xdr:nvSpPr>
      <xdr:spPr>
        <a:xfrm>
          <a:off x="3497795" y="131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127510</xdr:rowOff>
    </xdr:from>
    <xdr:to>
      <xdr:col>15</xdr:col>
      <xdr:colOff>101600</xdr:colOff>
      <xdr:row>77</xdr:row>
      <xdr:rowOff>57660</xdr:rowOff>
    </xdr:to>
    <xdr:sp macro="" textlink="">
      <xdr:nvSpPr>
        <xdr:cNvPr id="195" name="楕円 194"/>
        <xdr:cNvSpPr/>
      </xdr:nvSpPr>
      <xdr:spPr>
        <a:xfrm>
          <a:off x="2857500" y="131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48787</xdr:rowOff>
    </xdr:from>
    <xdr:ext cx="599010" cy="259045"/>
    <xdr:sp macro="" textlink="">
      <xdr:nvSpPr>
        <xdr:cNvPr id="196" name="テキスト ボックス 195"/>
        <xdr:cNvSpPr txBox="1"/>
      </xdr:nvSpPr>
      <xdr:spPr>
        <a:xfrm>
          <a:off x="2608795" y="132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170836</xdr:rowOff>
    </xdr:from>
    <xdr:to>
      <xdr:col>10</xdr:col>
      <xdr:colOff>165100</xdr:colOff>
      <xdr:row>77</xdr:row>
      <xdr:rowOff>100986</xdr:rowOff>
    </xdr:to>
    <xdr:sp macro="" textlink="">
      <xdr:nvSpPr>
        <xdr:cNvPr id="197" name="楕円 196"/>
        <xdr:cNvSpPr/>
      </xdr:nvSpPr>
      <xdr:spPr>
        <a:xfrm>
          <a:off x="1968500" y="132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92113</xdr:rowOff>
    </xdr:from>
    <xdr:ext cx="599010" cy="259045"/>
    <xdr:sp macro="" textlink="">
      <xdr:nvSpPr>
        <xdr:cNvPr id="198" name="テキスト ボックス 197"/>
        <xdr:cNvSpPr txBox="1"/>
      </xdr:nvSpPr>
      <xdr:spPr>
        <a:xfrm>
          <a:off x="1719795" y="132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101056</xdr:rowOff>
    </xdr:from>
    <xdr:to>
      <xdr:col>6</xdr:col>
      <xdr:colOff>38100</xdr:colOff>
      <xdr:row>77</xdr:row>
      <xdr:rowOff>31206</xdr:rowOff>
    </xdr:to>
    <xdr:sp macro="" textlink="">
      <xdr:nvSpPr>
        <xdr:cNvPr id="199" name="楕円 198"/>
        <xdr:cNvSpPr/>
      </xdr:nvSpPr>
      <xdr:spPr>
        <a:xfrm>
          <a:off x="1079500" y="131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22333</xdr:rowOff>
    </xdr:from>
    <xdr:ext cx="599010" cy="259045"/>
    <xdr:sp macro="" textlink="">
      <xdr:nvSpPr>
        <xdr:cNvPr id="200" name="テキスト ボックス 199"/>
        <xdr:cNvSpPr txBox="1"/>
      </xdr:nvSpPr>
      <xdr:spPr>
        <a:xfrm>
          <a:off x="830795" y="1322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129642</xdr:rowOff>
    </xdr:from>
    <xdr:to>
      <xdr:col>24</xdr:col>
      <xdr:colOff>63500</xdr:colOff>
      <xdr:row>98</xdr:row>
      <xdr:rowOff>137610</xdr:rowOff>
    </xdr:to>
    <xdr:cxnSp macro="">
      <xdr:nvCxnSpPr>
        <xdr:cNvPr id="232" name="直線コネクタ 231"/>
        <xdr:cNvCxnSpPr/>
      </xdr:nvCxnSpPr>
      <xdr:spPr>
        <a:xfrm flipV="1">
          <a:off x="3797300" y="16931742"/>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104511</xdr:rowOff>
    </xdr:from>
    <xdr:to>
      <xdr:col>19</xdr:col>
      <xdr:colOff>177800</xdr:colOff>
      <xdr:row>98</xdr:row>
      <xdr:rowOff>137610</xdr:rowOff>
    </xdr:to>
    <xdr:cxnSp macro="">
      <xdr:nvCxnSpPr>
        <xdr:cNvPr id="235" name="直線コネクタ 234"/>
        <xdr:cNvCxnSpPr/>
      </xdr:nvCxnSpPr>
      <xdr:spPr>
        <a:xfrm>
          <a:off x="2908300" y="16906611"/>
          <a:ext cx="8890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104511</xdr:rowOff>
    </xdr:from>
    <xdr:to>
      <xdr:col>15</xdr:col>
      <xdr:colOff>50800</xdr:colOff>
      <xdr:row>98</xdr:row>
      <xdr:rowOff>105639</xdr:rowOff>
    </xdr:to>
    <xdr:cxnSp macro="">
      <xdr:nvCxnSpPr>
        <xdr:cNvPr id="238" name="直線コネクタ 237"/>
        <xdr:cNvCxnSpPr/>
      </xdr:nvCxnSpPr>
      <xdr:spPr>
        <a:xfrm flipV="1">
          <a:off x="2019300" y="1690661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70172</xdr:rowOff>
    </xdr:from>
    <xdr:to>
      <xdr:col>10</xdr:col>
      <xdr:colOff>114300</xdr:colOff>
      <xdr:row>98</xdr:row>
      <xdr:rowOff>105639</xdr:rowOff>
    </xdr:to>
    <xdr:cxnSp macro="">
      <xdr:nvCxnSpPr>
        <xdr:cNvPr id="241" name="直線コネクタ 240"/>
        <xdr:cNvCxnSpPr/>
      </xdr:nvCxnSpPr>
      <xdr:spPr>
        <a:xfrm>
          <a:off x="1130300" y="16700822"/>
          <a:ext cx="889000" cy="20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78842</xdr:rowOff>
    </xdr:from>
    <xdr:to>
      <xdr:col>24</xdr:col>
      <xdr:colOff>114300</xdr:colOff>
      <xdr:row>99</xdr:row>
      <xdr:rowOff>8992</xdr:rowOff>
    </xdr:to>
    <xdr:sp macro="" textlink="">
      <xdr:nvSpPr>
        <xdr:cNvPr id="251" name="楕円 250"/>
        <xdr:cNvSpPr/>
      </xdr:nvSpPr>
      <xdr:spPr>
        <a:xfrm>
          <a:off x="4584700" y="168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57269</xdr:rowOff>
    </xdr:from>
    <xdr:ext cx="534377" cy="259045"/>
    <xdr:sp macro="" textlink="">
      <xdr:nvSpPr>
        <xdr:cNvPr id="252" name="衛生費該当値テキスト"/>
        <xdr:cNvSpPr txBox="1"/>
      </xdr:nvSpPr>
      <xdr:spPr>
        <a:xfrm>
          <a:off x="4686300" y="1685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86810</xdr:rowOff>
    </xdr:from>
    <xdr:to>
      <xdr:col>20</xdr:col>
      <xdr:colOff>38100</xdr:colOff>
      <xdr:row>99</xdr:row>
      <xdr:rowOff>16960</xdr:rowOff>
    </xdr:to>
    <xdr:sp macro="" textlink="">
      <xdr:nvSpPr>
        <xdr:cNvPr id="253" name="楕円 252"/>
        <xdr:cNvSpPr/>
      </xdr:nvSpPr>
      <xdr:spPr>
        <a:xfrm>
          <a:off x="3746500" y="168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8087</xdr:rowOff>
    </xdr:from>
    <xdr:ext cx="534377" cy="259045"/>
    <xdr:sp macro="" textlink="">
      <xdr:nvSpPr>
        <xdr:cNvPr id="254" name="テキスト ボックス 253"/>
        <xdr:cNvSpPr txBox="1"/>
      </xdr:nvSpPr>
      <xdr:spPr>
        <a:xfrm>
          <a:off x="3530111" y="169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53711</xdr:rowOff>
    </xdr:from>
    <xdr:to>
      <xdr:col>15</xdr:col>
      <xdr:colOff>101600</xdr:colOff>
      <xdr:row>98</xdr:row>
      <xdr:rowOff>155311</xdr:rowOff>
    </xdr:to>
    <xdr:sp macro="" textlink="">
      <xdr:nvSpPr>
        <xdr:cNvPr id="255" name="楕円 254"/>
        <xdr:cNvSpPr/>
      </xdr:nvSpPr>
      <xdr:spPr>
        <a:xfrm>
          <a:off x="28575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146438</xdr:rowOff>
    </xdr:from>
    <xdr:ext cx="534377" cy="259045"/>
    <xdr:sp macro="" textlink="">
      <xdr:nvSpPr>
        <xdr:cNvPr id="256" name="テキスト ボックス 255"/>
        <xdr:cNvSpPr txBox="1"/>
      </xdr:nvSpPr>
      <xdr:spPr>
        <a:xfrm>
          <a:off x="2641111" y="169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54839</xdr:rowOff>
    </xdr:from>
    <xdr:to>
      <xdr:col>10</xdr:col>
      <xdr:colOff>165100</xdr:colOff>
      <xdr:row>98</xdr:row>
      <xdr:rowOff>156439</xdr:rowOff>
    </xdr:to>
    <xdr:sp macro="" textlink="">
      <xdr:nvSpPr>
        <xdr:cNvPr id="257" name="楕円 256"/>
        <xdr:cNvSpPr/>
      </xdr:nvSpPr>
      <xdr:spPr>
        <a:xfrm>
          <a:off x="1968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147566</xdr:rowOff>
    </xdr:from>
    <xdr:ext cx="534377" cy="259045"/>
    <xdr:sp macro="" textlink="">
      <xdr:nvSpPr>
        <xdr:cNvPr id="258" name="テキスト ボックス 257"/>
        <xdr:cNvSpPr txBox="1"/>
      </xdr:nvSpPr>
      <xdr:spPr>
        <a:xfrm>
          <a:off x="1752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19372</xdr:rowOff>
    </xdr:from>
    <xdr:to>
      <xdr:col>6</xdr:col>
      <xdr:colOff>38100</xdr:colOff>
      <xdr:row>97</xdr:row>
      <xdr:rowOff>120972</xdr:rowOff>
    </xdr:to>
    <xdr:sp macro="" textlink="">
      <xdr:nvSpPr>
        <xdr:cNvPr id="259" name="楕円 258"/>
        <xdr:cNvSpPr/>
      </xdr:nvSpPr>
      <xdr:spPr>
        <a:xfrm>
          <a:off x="1079500" y="166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112099</xdr:rowOff>
    </xdr:from>
    <xdr:ext cx="534377" cy="259045"/>
    <xdr:sp macro="" textlink="">
      <xdr:nvSpPr>
        <xdr:cNvPr id="260" name="テキスト ボックス 259"/>
        <xdr:cNvSpPr txBox="1"/>
      </xdr:nvSpPr>
      <xdr:spPr>
        <a:xfrm>
          <a:off x="863111" y="16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161607</xdr:rowOff>
    </xdr:from>
    <xdr:to>
      <xdr:col>55</xdr:col>
      <xdr:colOff>0</xdr:colOff>
      <xdr:row>38</xdr:row>
      <xdr:rowOff>162560</xdr:rowOff>
    </xdr:to>
    <xdr:cxnSp macro="">
      <xdr:nvCxnSpPr>
        <xdr:cNvPr id="289" name="直線コネクタ 288"/>
        <xdr:cNvCxnSpPr/>
      </xdr:nvCxnSpPr>
      <xdr:spPr>
        <a:xfrm flipV="1">
          <a:off x="9639300" y="667670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162560</xdr:rowOff>
    </xdr:from>
    <xdr:to>
      <xdr:col>50</xdr:col>
      <xdr:colOff>114300</xdr:colOff>
      <xdr:row>38</xdr:row>
      <xdr:rowOff>162941</xdr:rowOff>
    </xdr:to>
    <xdr:cxnSp macro="">
      <xdr:nvCxnSpPr>
        <xdr:cNvPr id="292" name="直線コネクタ 291"/>
        <xdr:cNvCxnSpPr/>
      </xdr:nvCxnSpPr>
      <xdr:spPr>
        <a:xfrm flipV="1">
          <a:off x="8750300" y="66776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162941</xdr:rowOff>
    </xdr:from>
    <xdr:to>
      <xdr:col>45</xdr:col>
      <xdr:colOff>177800</xdr:colOff>
      <xdr:row>38</xdr:row>
      <xdr:rowOff>163703</xdr:rowOff>
    </xdr:to>
    <xdr:cxnSp macro="">
      <xdr:nvCxnSpPr>
        <xdr:cNvPr id="295" name="直線コネクタ 294"/>
        <xdr:cNvCxnSpPr/>
      </xdr:nvCxnSpPr>
      <xdr:spPr>
        <a:xfrm flipV="1">
          <a:off x="7861300" y="667804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152464</xdr:rowOff>
    </xdr:from>
    <xdr:to>
      <xdr:col>41</xdr:col>
      <xdr:colOff>50800</xdr:colOff>
      <xdr:row>38</xdr:row>
      <xdr:rowOff>163703</xdr:rowOff>
    </xdr:to>
    <xdr:cxnSp macro="">
      <xdr:nvCxnSpPr>
        <xdr:cNvPr id="298" name="直線コネクタ 297"/>
        <xdr:cNvCxnSpPr/>
      </xdr:nvCxnSpPr>
      <xdr:spPr>
        <a:xfrm>
          <a:off x="6972300" y="6667564"/>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110807</xdr:rowOff>
    </xdr:from>
    <xdr:to>
      <xdr:col>55</xdr:col>
      <xdr:colOff>50800</xdr:colOff>
      <xdr:row>39</xdr:row>
      <xdr:rowOff>40957</xdr:rowOff>
    </xdr:to>
    <xdr:sp macro="" textlink="">
      <xdr:nvSpPr>
        <xdr:cNvPr id="308" name="楕円 307"/>
        <xdr:cNvSpPr/>
      </xdr:nvSpPr>
      <xdr:spPr>
        <a:xfrm>
          <a:off x="104267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25734</xdr:rowOff>
    </xdr:from>
    <xdr:ext cx="378565" cy="259045"/>
    <xdr:sp macro="" textlink="">
      <xdr:nvSpPr>
        <xdr:cNvPr id="309" name="労働費該当値テキスト"/>
        <xdr:cNvSpPr txBox="1"/>
      </xdr:nvSpPr>
      <xdr:spPr>
        <a:xfrm>
          <a:off x="10528300" y="6540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111760</xdr:rowOff>
    </xdr:from>
    <xdr:to>
      <xdr:col>50</xdr:col>
      <xdr:colOff>165100</xdr:colOff>
      <xdr:row>39</xdr:row>
      <xdr:rowOff>41910</xdr:rowOff>
    </xdr:to>
    <xdr:sp macro="" textlink="">
      <xdr:nvSpPr>
        <xdr:cNvPr id="310" name="楕円 309"/>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33037</xdr:rowOff>
    </xdr:from>
    <xdr:ext cx="378565" cy="259045"/>
    <xdr:sp macro="" textlink="">
      <xdr:nvSpPr>
        <xdr:cNvPr id="311" name="テキスト ボックス 310"/>
        <xdr:cNvSpPr txBox="1"/>
      </xdr:nvSpPr>
      <xdr:spPr>
        <a:xfrm>
          <a:off x="9450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112141</xdr:rowOff>
    </xdr:from>
    <xdr:to>
      <xdr:col>46</xdr:col>
      <xdr:colOff>38100</xdr:colOff>
      <xdr:row>39</xdr:row>
      <xdr:rowOff>42291</xdr:rowOff>
    </xdr:to>
    <xdr:sp macro="" textlink="">
      <xdr:nvSpPr>
        <xdr:cNvPr id="312" name="楕円 311"/>
        <xdr:cNvSpPr/>
      </xdr:nvSpPr>
      <xdr:spPr>
        <a:xfrm>
          <a:off x="8699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33418</xdr:rowOff>
    </xdr:from>
    <xdr:ext cx="378565" cy="259045"/>
    <xdr:sp macro="" textlink="">
      <xdr:nvSpPr>
        <xdr:cNvPr id="313" name="テキスト ボックス 312"/>
        <xdr:cNvSpPr txBox="1"/>
      </xdr:nvSpPr>
      <xdr:spPr>
        <a:xfrm>
          <a:off x="8561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112903</xdr:rowOff>
    </xdr:from>
    <xdr:to>
      <xdr:col>41</xdr:col>
      <xdr:colOff>101600</xdr:colOff>
      <xdr:row>39</xdr:row>
      <xdr:rowOff>43053</xdr:rowOff>
    </xdr:to>
    <xdr:sp macro="" textlink="">
      <xdr:nvSpPr>
        <xdr:cNvPr id="314" name="楕円 313"/>
        <xdr:cNvSpPr/>
      </xdr:nvSpPr>
      <xdr:spPr>
        <a:xfrm>
          <a:off x="7810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34180</xdr:rowOff>
    </xdr:from>
    <xdr:ext cx="378565" cy="259045"/>
    <xdr:sp macro="" textlink="">
      <xdr:nvSpPr>
        <xdr:cNvPr id="315" name="テキスト ボックス 314"/>
        <xdr:cNvSpPr txBox="1"/>
      </xdr:nvSpPr>
      <xdr:spPr>
        <a:xfrm>
          <a:off x="7672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101664</xdr:rowOff>
    </xdr:from>
    <xdr:to>
      <xdr:col>36</xdr:col>
      <xdr:colOff>165100</xdr:colOff>
      <xdr:row>39</xdr:row>
      <xdr:rowOff>31814</xdr:rowOff>
    </xdr:to>
    <xdr:sp macro="" textlink="">
      <xdr:nvSpPr>
        <xdr:cNvPr id="316" name="楕円 315"/>
        <xdr:cNvSpPr/>
      </xdr:nvSpPr>
      <xdr:spPr>
        <a:xfrm>
          <a:off x="69215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22941</xdr:rowOff>
    </xdr:from>
    <xdr:ext cx="378565" cy="259045"/>
    <xdr:sp macro="" textlink="">
      <xdr:nvSpPr>
        <xdr:cNvPr id="317" name="テキスト ボックス 316"/>
        <xdr:cNvSpPr txBox="1"/>
      </xdr:nvSpPr>
      <xdr:spPr>
        <a:xfrm>
          <a:off x="6783017" y="670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137170</xdr:rowOff>
    </xdr:from>
    <xdr:to>
      <xdr:col>55</xdr:col>
      <xdr:colOff>0</xdr:colOff>
      <xdr:row>57</xdr:row>
      <xdr:rowOff>142977</xdr:rowOff>
    </xdr:to>
    <xdr:cxnSp macro="">
      <xdr:nvCxnSpPr>
        <xdr:cNvPr id="346" name="直線コネクタ 345"/>
        <xdr:cNvCxnSpPr/>
      </xdr:nvCxnSpPr>
      <xdr:spPr>
        <a:xfrm>
          <a:off x="9639300" y="9909820"/>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137170</xdr:rowOff>
    </xdr:from>
    <xdr:to>
      <xdr:col>50</xdr:col>
      <xdr:colOff>114300</xdr:colOff>
      <xdr:row>58</xdr:row>
      <xdr:rowOff>4536</xdr:rowOff>
    </xdr:to>
    <xdr:cxnSp macro="">
      <xdr:nvCxnSpPr>
        <xdr:cNvPr id="349" name="直線コネクタ 348"/>
        <xdr:cNvCxnSpPr/>
      </xdr:nvCxnSpPr>
      <xdr:spPr>
        <a:xfrm flipV="1">
          <a:off x="8750300" y="9909820"/>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4536</xdr:rowOff>
    </xdr:from>
    <xdr:to>
      <xdr:col>45</xdr:col>
      <xdr:colOff>177800</xdr:colOff>
      <xdr:row>58</xdr:row>
      <xdr:rowOff>7486</xdr:rowOff>
    </xdr:to>
    <xdr:cxnSp macro="">
      <xdr:nvCxnSpPr>
        <xdr:cNvPr id="352" name="直線コネクタ 351"/>
        <xdr:cNvCxnSpPr/>
      </xdr:nvCxnSpPr>
      <xdr:spPr>
        <a:xfrm flipV="1">
          <a:off x="7861300" y="9948636"/>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143312</xdr:rowOff>
    </xdr:from>
    <xdr:to>
      <xdr:col>41</xdr:col>
      <xdr:colOff>50800</xdr:colOff>
      <xdr:row>58</xdr:row>
      <xdr:rowOff>7486</xdr:rowOff>
    </xdr:to>
    <xdr:cxnSp macro="">
      <xdr:nvCxnSpPr>
        <xdr:cNvPr id="355" name="直線コネクタ 354"/>
        <xdr:cNvCxnSpPr/>
      </xdr:nvCxnSpPr>
      <xdr:spPr>
        <a:xfrm>
          <a:off x="6972300" y="9915962"/>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92177</xdr:rowOff>
    </xdr:from>
    <xdr:to>
      <xdr:col>55</xdr:col>
      <xdr:colOff>50800</xdr:colOff>
      <xdr:row>58</xdr:row>
      <xdr:rowOff>22327</xdr:rowOff>
    </xdr:to>
    <xdr:sp macro="" textlink="">
      <xdr:nvSpPr>
        <xdr:cNvPr id="365" name="楕円 364"/>
        <xdr:cNvSpPr/>
      </xdr:nvSpPr>
      <xdr:spPr>
        <a:xfrm>
          <a:off x="104267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70604</xdr:rowOff>
    </xdr:from>
    <xdr:ext cx="534377" cy="259045"/>
    <xdr:sp macro="" textlink="">
      <xdr:nvSpPr>
        <xdr:cNvPr id="366" name="農林水産業費該当値テキスト"/>
        <xdr:cNvSpPr txBox="1"/>
      </xdr:nvSpPr>
      <xdr:spPr>
        <a:xfrm>
          <a:off x="10528300" y="98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86370</xdr:rowOff>
    </xdr:from>
    <xdr:to>
      <xdr:col>50</xdr:col>
      <xdr:colOff>165100</xdr:colOff>
      <xdr:row>58</xdr:row>
      <xdr:rowOff>16520</xdr:rowOff>
    </xdr:to>
    <xdr:sp macro="" textlink="">
      <xdr:nvSpPr>
        <xdr:cNvPr id="367" name="楕円 366"/>
        <xdr:cNvSpPr/>
      </xdr:nvSpPr>
      <xdr:spPr>
        <a:xfrm>
          <a:off x="9588500" y="98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7647</xdr:rowOff>
    </xdr:from>
    <xdr:ext cx="534377" cy="259045"/>
    <xdr:sp macro="" textlink="">
      <xdr:nvSpPr>
        <xdr:cNvPr id="368" name="テキスト ボックス 367"/>
        <xdr:cNvSpPr txBox="1"/>
      </xdr:nvSpPr>
      <xdr:spPr>
        <a:xfrm>
          <a:off x="9372111" y="99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125186</xdr:rowOff>
    </xdr:from>
    <xdr:to>
      <xdr:col>46</xdr:col>
      <xdr:colOff>38100</xdr:colOff>
      <xdr:row>58</xdr:row>
      <xdr:rowOff>55336</xdr:rowOff>
    </xdr:to>
    <xdr:sp macro="" textlink="">
      <xdr:nvSpPr>
        <xdr:cNvPr id="369" name="楕円 368"/>
        <xdr:cNvSpPr/>
      </xdr:nvSpPr>
      <xdr:spPr>
        <a:xfrm>
          <a:off x="8699500" y="98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46463</xdr:rowOff>
    </xdr:from>
    <xdr:ext cx="534377" cy="259045"/>
    <xdr:sp macro="" textlink="">
      <xdr:nvSpPr>
        <xdr:cNvPr id="370" name="テキスト ボックス 369"/>
        <xdr:cNvSpPr txBox="1"/>
      </xdr:nvSpPr>
      <xdr:spPr>
        <a:xfrm>
          <a:off x="8483111" y="99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128136</xdr:rowOff>
    </xdr:from>
    <xdr:to>
      <xdr:col>41</xdr:col>
      <xdr:colOff>101600</xdr:colOff>
      <xdr:row>58</xdr:row>
      <xdr:rowOff>58286</xdr:rowOff>
    </xdr:to>
    <xdr:sp macro="" textlink="">
      <xdr:nvSpPr>
        <xdr:cNvPr id="371" name="楕円 370"/>
        <xdr:cNvSpPr/>
      </xdr:nvSpPr>
      <xdr:spPr>
        <a:xfrm>
          <a:off x="7810500" y="99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49413</xdr:rowOff>
    </xdr:from>
    <xdr:ext cx="534377" cy="259045"/>
    <xdr:sp macro="" textlink="">
      <xdr:nvSpPr>
        <xdr:cNvPr id="372" name="テキスト ボックス 371"/>
        <xdr:cNvSpPr txBox="1"/>
      </xdr:nvSpPr>
      <xdr:spPr>
        <a:xfrm>
          <a:off x="7594111" y="999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92512</xdr:rowOff>
    </xdr:from>
    <xdr:to>
      <xdr:col>36</xdr:col>
      <xdr:colOff>165100</xdr:colOff>
      <xdr:row>58</xdr:row>
      <xdr:rowOff>22662</xdr:rowOff>
    </xdr:to>
    <xdr:sp macro="" textlink="">
      <xdr:nvSpPr>
        <xdr:cNvPr id="373" name="楕円 372"/>
        <xdr:cNvSpPr/>
      </xdr:nvSpPr>
      <xdr:spPr>
        <a:xfrm>
          <a:off x="6921500" y="98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13789</xdr:rowOff>
    </xdr:from>
    <xdr:ext cx="534377" cy="259045"/>
    <xdr:sp macro="" textlink="">
      <xdr:nvSpPr>
        <xdr:cNvPr id="374" name="テキスト ボックス 373"/>
        <xdr:cNvSpPr txBox="1"/>
      </xdr:nvSpPr>
      <xdr:spPr>
        <a:xfrm>
          <a:off x="6705111" y="99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28098</xdr:rowOff>
    </xdr:from>
    <xdr:to>
      <xdr:col>55</xdr:col>
      <xdr:colOff>0</xdr:colOff>
      <xdr:row>77</xdr:row>
      <xdr:rowOff>11455</xdr:rowOff>
    </xdr:to>
    <xdr:cxnSp macro="">
      <xdr:nvCxnSpPr>
        <xdr:cNvPr id="401" name="直線コネクタ 400"/>
        <xdr:cNvCxnSpPr/>
      </xdr:nvCxnSpPr>
      <xdr:spPr>
        <a:xfrm flipV="1">
          <a:off x="9639300" y="12715398"/>
          <a:ext cx="838200" cy="49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11455</xdr:rowOff>
    </xdr:from>
    <xdr:to>
      <xdr:col>50</xdr:col>
      <xdr:colOff>114300</xdr:colOff>
      <xdr:row>77</xdr:row>
      <xdr:rowOff>60216</xdr:rowOff>
    </xdr:to>
    <xdr:cxnSp macro="">
      <xdr:nvCxnSpPr>
        <xdr:cNvPr id="404" name="直線コネクタ 403"/>
        <xdr:cNvCxnSpPr/>
      </xdr:nvCxnSpPr>
      <xdr:spPr>
        <a:xfrm flipV="1">
          <a:off x="8750300" y="13213105"/>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58364</xdr:rowOff>
    </xdr:from>
    <xdr:to>
      <xdr:col>45</xdr:col>
      <xdr:colOff>177800</xdr:colOff>
      <xdr:row>77</xdr:row>
      <xdr:rowOff>60216</xdr:rowOff>
    </xdr:to>
    <xdr:cxnSp macro="">
      <xdr:nvCxnSpPr>
        <xdr:cNvPr id="407" name="直線コネクタ 406"/>
        <xdr:cNvCxnSpPr/>
      </xdr:nvCxnSpPr>
      <xdr:spPr>
        <a:xfrm>
          <a:off x="7861300" y="13260014"/>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58364</xdr:rowOff>
    </xdr:from>
    <xdr:to>
      <xdr:col>41</xdr:col>
      <xdr:colOff>50800</xdr:colOff>
      <xdr:row>77</xdr:row>
      <xdr:rowOff>114943</xdr:rowOff>
    </xdr:to>
    <xdr:cxnSp macro="">
      <xdr:nvCxnSpPr>
        <xdr:cNvPr id="410" name="直線コネクタ 409"/>
        <xdr:cNvCxnSpPr/>
      </xdr:nvCxnSpPr>
      <xdr:spPr>
        <a:xfrm flipV="1">
          <a:off x="6972300" y="13260014"/>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148748</xdr:rowOff>
    </xdr:from>
    <xdr:to>
      <xdr:col>55</xdr:col>
      <xdr:colOff>50800</xdr:colOff>
      <xdr:row>74</xdr:row>
      <xdr:rowOff>78898</xdr:rowOff>
    </xdr:to>
    <xdr:sp macro="" textlink="">
      <xdr:nvSpPr>
        <xdr:cNvPr id="420" name="楕円 419"/>
        <xdr:cNvSpPr/>
      </xdr:nvSpPr>
      <xdr:spPr>
        <a:xfrm>
          <a:off x="10426700" y="126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175</xdr:rowOff>
    </xdr:from>
    <xdr:ext cx="534377" cy="259045"/>
    <xdr:sp macro="" textlink="">
      <xdr:nvSpPr>
        <xdr:cNvPr id="421" name="商工費該当値テキスト"/>
        <xdr:cNvSpPr txBox="1"/>
      </xdr:nvSpPr>
      <xdr:spPr>
        <a:xfrm>
          <a:off x="10528300" y="1251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132105</xdr:rowOff>
    </xdr:from>
    <xdr:to>
      <xdr:col>50</xdr:col>
      <xdr:colOff>165100</xdr:colOff>
      <xdr:row>77</xdr:row>
      <xdr:rowOff>62255</xdr:rowOff>
    </xdr:to>
    <xdr:sp macro="" textlink="">
      <xdr:nvSpPr>
        <xdr:cNvPr id="422" name="楕円 421"/>
        <xdr:cNvSpPr/>
      </xdr:nvSpPr>
      <xdr:spPr>
        <a:xfrm>
          <a:off x="9588500" y="13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53382</xdr:rowOff>
    </xdr:from>
    <xdr:ext cx="534377" cy="259045"/>
    <xdr:sp macro="" textlink="">
      <xdr:nvSpPr>
        <xdr:cNvPr id="423" name="テキスト ボックス 422"/>
        <xdr:cNvSpPr txBox="1"/>
      </xdr:nvSpPr>
      <xdr:spPr>
        <a:xfrm>
          <a:off x="9372111" y="132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9416</xdr:rowOff>
    </xdr:from>
    <xdr:to>
      <xdr:col>46</xdr:col>
      <xdr:colOff>38100</xdr:colOff>
      <xdr:row>77</xdr:row>
      <xdr:rowOff>111016</xdr:rowOff>
    </xdr:to>
    <xdr:sp macro="" textlink="">
      <xdr:nvSpPr>
        <xdr:cNvPr id="424" name="楕円 423"/>
        <xdr:cNvSpPr/>
      </xdr:nvSpPr>
      <xdr:spPr>
        <a:xfrm>
          <a:off x="8699500" y="132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102143</xdr:rowOff>
    </xdr:from>
    <xdr:ext cx="534377" cy="259045"/>
    <xdr:sp macro="" textlink="">
      <xdr:nvSpPr>
        <xdr:cNvPr id="425" name="テキスト ボックス 424"/>
        <xdr:cNvSpPr txBox="1"/>
      </xdr:nvSpPr>
      <xdr:spPr>
        <a:xfrm>
          <a:off x="8483111" y="133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7564</xdr:rowOff>
    </xdr:from>
    <xdr:to>
      <xdr:col>41</xdr:col>
      <xdr:colOff>101600</xdr:colOff>
      <xdr:row>77</xdr:row>
      <xdr:rowOff>109164</xdr:rowOff>
    </xdr:to>
    <xdr:sp macro="" textlink="">
      <xdr:nvSpPr>
        <xdr:cNvPr id="426" name="楕円 425"/>
        <xdr:cNvSpPr/>
      </xdr:nvSpPr>
      <xdr:spPr>
        <a:xfrm>
          <a:off x="7810500" y="132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100291</xdr:rowOff>
    </xdr:from>
    <xdr:ext cx="534377" cy="259045"/>
    <xdr:sp macro="" textlink="">
      <xdr:nvSpPr>
        <xdr:cNvPr id="427" name="テキスト ボックス 426"/>
        <xdr:cNvSpPr txBox="1"/>
      </xdr:nvSpPr>
      <xdr:spPr>
        <a:xfrm>
          <a:off x="7594111" y="133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64143</xdr:rowOff>
    </xdr:from>
    <xdr:to>
      <xdr:col>36</xdr:col>
      <xdr:colOff>165100</xdr:colOff>
      <xdr:row>77</xdr:row>
      <xdr:rowOff>165743</xdr:rowOff>
    </xdr:to>
    <xdr:sp macro="" textlink="">
      <xdr:nvSpPr>
        <xdr:cNvPr id="428" name="楕円 427"/>
        <xdr:cNvSpPr/>
      </xdr:nvSpPr>
      <xdr:spPr>
        <a:xfrm>
          <a:off x="6921500" y="132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156870</xdr:rowOff>
    </xdr:from>
    <xdr:ext cx="469744" cy="259045"/>
    <xdr:sp macro="" textlink="">
      <xdr:nvSpPr>
        <xdr:cNvPr id="429" name="テキスト ボックス 428"/>
        <xdr:cNvSpPr txBox="1"/>
      </xdr:nvSpPr>
      <xdr:spPr>
        <a:xfrm>
          <a:off x="6737428" y="133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143616</xdr:rowOff>
    </xdr:from>
    <xdr:to>
      <xdr:col>55</xdr:col>
      <xdr:colOff>0</xdr:colOff>
      <xdr:row>98</xdr:row>
      <xdr:rowOff>147451</xdr:rowOff>
    </xdr:to>
    <xdr:cxnSp macro="">
      <xdr:nvCxnSpPr>
        <xdr:cNvPr id="458" name="直線コネクタ 457"/>
        <xdr:cNvCxnSpPr/>
      </xdr:nvCxnSpPr>
      <xdr:spPr>
        <a:xfrm>
          <a:off x="9639300" y="16945716"/>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131735</xdr:rowOff>
    </xdr:from>
    <xdr:to>
      <xdr:col>50</xdr:col>
      <xdr:colOff>114300</xdr:colOff>
      <xdr:row>98</xdr:row>
      <xdr:rowOff>143616</xdr:rowOff>
    </xdr:to>
    <xdr:cxnSp macro="">
      <xdr:nvCxnSpPr>
        <xdr:cNvPr id="461" name="直線コネクタ 460"/>
        <xdr:cNvCxnSpPr/>
      </xdr:nvCxnSpPr>
      <xdr:spPr>
        <a:xfrm>
          <a:off x="8750300" y="16933835"/>
          <a:ext cx="8890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131735</xdr:rowOff>
    </xdr:from>
    <xdr:to>
      <xdr:col>45</xdr:col>
      <xdr:colOff>177800</xdr:colOff>
      <xdr:row>98</xdr:row>
      <xdr:rowOff>141554</xdr:rowOff>
    </xdr:to>
    <xdr:cxnSp macro="">
      <xdr:nvCxnSpPr>
        <xdr:cNvPr id="464" name="直線コネクタ 463"/>
        <xdr:cNvCxnSpPr/>
      </xdr:nvCxnSpPr>
      <xdr:spPr>
        <a:xfrm flipV="1">
          <a:off x="7861300" y="16933835"/>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141554</xdr:rowOff>
    </xdr:from>
    <xdr:to>
      <xdr:col>41</xdr:col>
      <xdr:colOff>50800</xdr:colOff>
      <xdr:row>98</xdr:row>
      <xdr:rowOff>161644</xdr:rowOff>
    </xdr:to>
    <xdr:cxnSp macro="">
      <xdr:nvCxnSpPr>
        <xdr:cNvPr id="467" name="直線コネクタ 466"/>
        <xdr:cNvCxnSpPr/>
      </xdr:nvCxnSpPr>
      <xdr:spPr>
        <a:xfrm flipV="1">
          <a:off x="6972300" y="16943654"/>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96651</xdr:rowOff>
    </xdr:from>
    <xdr:to>
      <xdr:col>55</xdr:col>
      <xdr:colOff>50800</xdr:colOff>
      <xdr:row>99</xdr:row>
      <xdr:rowOff>26801</xdr:rowOff>
    </xdr:to>
    <xdr:sp macro="" textlink="">
      <xdr:nvSpPr>
        <xdr:cNvPr id="477" name="楕円 476"/>
        <xdr:cNvSpPr/>
      </xdr:nvSpPr>
      <xdr:spPr>
        <a:xfrm>
          <a:off x="10426700" y="168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36396</xdr:rowOff>
    </xdr:from>
    <xdr:ext cx="534377" cy="259045"/>
    <xdr:sp macro="" textlink="">
      <xdr:nvSpPr>
        <xdr:cNvPr id="478" name="土木費該当値テキスト"/>
        <xdr:cNvSpPr txBox="1"/>
      </xdr:nvSpPr>
      <xdr:spPr>
        <a:xfrm>
          <a:off x="10528300" y="1683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92816</xdr:rowOff>
    </xdr:from>
    <xdr:to>
      <xdr:col>50</xdr:col>
      <xdr:colOff>165100</xdr:colOff>
      <xdr:row>99</xdr:row>
      <xdr:rowOff>22966</xdr:rowOff>
    </xdr:to>
    <xdr:sp macro="" textlink="">
      <xdr:nvSpPr>
        <xdr:cNvPr id="479" name="楕円 478"/>
        <xdr:cNvSpPr/>
      </xdr:nvSpPr>
      <xdr:spPr>
        <a:xfrm>
          <a:off x="9588500" y="168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14093</xdr:rowOff>
    </xdr:from>
    <xdr:ext cx="534377" cy="259045"/>
    <xdr:sp macro="" textlink="">
      <xdr:nvSpPr>
        <xdr:cNvPr id="480" name="テキスト ボックス 479"/>
        <xdr:cNvSpPr txBox="1"/>
      </xdr:nvSpPr>
      <xdr:spPr>
        <a:xfrm>
          <a:off x="9372111" y="169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80935</xdr:rowOff>
    </xdr:from>
    <xdr:to>
      <xdr:col>46</xdr:col>
      <xdr:colOff>38100</xdr:colOff>
      <xdr:row>99</xdr:row>
      <xdr:rowOff>11085</xdr:rowOff>
    </xdr:to>
    <xdr:sp macro="" textlink="">
      <xdr:nvSpPr>
        <xdr:cNvPr id="481" name="楕円 480"/>
        <xdr:cNvSpPr/>
      </xdr:nvSpPr>
      <xdr:spPr>
        <a:xfrm>
          <a:off x="8699500" y="168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27612</xdr:rowOff>
    </xdr:from>
    <xdr:ext cx="534377" cy="259045"/>
    <xdr:sp macro="" textlink="">
      <xdr:nvSpPr>
        <xdr:cNvPr id="482" name="テキスト ボックス 481"/>
        <xdr:cNvSpPr txBox="1"/>
      </xdr:nvSpPr>
      <xdr:spPr>
        <a:xfrm>
          <a:off x="8483111" y="166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90754</xdr:rowOff>
    </xdr:from>
    <xdr:to>
      <xdr:col>41</xdr:col>
      <xdr:colOff>101600</xdr:colOff>
      <xdr:row>99</xdr:row>
      <xdr:rowOff>20904</xdr:rowOff>
    </xdr:to>
    <xdr:sp macro="" textlink="">
      <xdr:nvSpPr>
        <xdr:cNvPr id="483" name="楕円 482"/>
        <xdr:cNvSpPr/>
      </xdr:nvSpPr>
      <xdr:spPr>
        <a:xfrm>
          <a:off x="7810500" y="168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12031</xdr:rowOff>
    </xdr:from>
    <xdr:ext cx="534377" cy="259045"/>
    <xdr:sp macro="" textlink="">
      <xdr:nvSpPr>
        <xdr:cNvPr id="484" name="テキスト ボックス 483"/>
        <xdr:cNvSpPr txBox="1"/>
      </xdr:nvSpPr>
      <xdr:spPr>
        <a:xfrm>
          <a:off x="7594111" y="169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110844</xdr:rowOff>
    </xdr:from>
    <xdr:to>
      <xdr:col>36</xdr:col>
      <xdr:colOff>165100</xdr:colOff>
      <xdr:row>99</xdr:row>
      <xdr:rowOff>40994</xdr:rowOff>
    </xdr:to>
    <xdr:sp macro="" textlink="">
      <xdr:nvSpPr>
        <xdr:cNvPr id="485" name="楕円 484"/>
        <xdr:cNvSpPr/>
      </xdr:nvSpPr>
      <xdr:spPr>
        <a:xfrm>
          <a:off x="6921500" y="169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32121</xdr:rowOff>
    </xdr:from>
    <xdr:ext cx="534377" cy="259045"/>
    <xdr:sp macro="" textlink="">
      <xdr:nvSpPr>
        <xdr:cNvPr id="486" name="テキスト ボックス 485"/>
        <xdr:cNvSpPr txBox="1"/>
      </xdr:nvSpPr>
      <xdr:spPr>
        <a:xfrm>
          <a:off x="6705111" y="1700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28524</xdr:rowOff>
    </xdr:from>
    <xdr:to>
      <xdr:col>85</xdr:col>
      <xdr:colOff>127000</xdr:colOff>
      <xdr:row>37</xdr:row>
      <xdr:rowOff>55175</xdr:rowOff>
    </xdr:to>
    <xdr:cxnSp macro="">
      <xdr:nvCxnSpPr>
        <xdr:cNvPr id="515" name="直線コネクタ 514"/>
        <xdr:cNvCxnSpPr/>
      </xdr:nvCxnSpPr>
      <xdr:spPr>
        <a:xfrm flipV="1">
          <a:off x="15481300" y="6372174"/>
          <a:ext cx="8382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73958</xdr:rowOff>
    </xdr:from>
    <xdr:to>
      <xdr:col>81</xdr:col>
      <xdr:colOff>50800</xdr:colOff>
      <xdr:row>37</xdr:row>
      <xdr:rowOff>55175</xdr:rowOff>
    </xdr:to>
    <xdr:cxnSp macro="">
      <xdr:nvCxnSpPr>
        <xdr:cNvPr id="518" name="直線コネクタ 517"/>
        <xdr:cNvCxnSpPr/>
      </xdr:nvCxnSpPr>
      <xdr:spPr>
        <a:xfrm>
          <a:off x="14592300" y="6246158"/>
          <a:ext cx="8890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73958</xdr:rowOff>
    </xdr:from>
    <xdr:to>
      <xdr:col>76</xdr:col>
      <xdr:colOff>114300</xdr:colOff>
      <xdr:row>36</xdr:row>
      <xdr:rowOff>91523</xdr:rowOff>
    </xdr:to>
    <xdr:cxnSp macro="">
      <xdr:nvCxnSpPr>
        <xdr:cNvPr id="521" name="直線コネクタ 520"/>
        <xdr:cNvCxnSpPr/>
      </xdr:nvCxnSpPr>
      <xdr:spPr>
        <a:xfrm flipV="1">
          <a:off x="13703300" y="6246158"/>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91523</xdr:rowOff>
    </xdr:from>
    <xdr:to>
      <xdr:col>71</xdr:col>
      <xdr:colOff>177800</xdr:colOff>
      <xdr:row>37</xdr:row>
      <xdr:rowOff>19095</xdr:rowOff>
    </xdr:to>
    <xdr:cxnSp macro="">
      <xdr:nvCxnSpPr>
        <xdr:cNvPr id="524" name="直線コネクタ 523"/>
        <xdr:cNvCxnSpPr/>
      </xdr:nvCxnSpPr>
      <xdr:spPr>
        <a:xfrm flipV="1">
          <a:off x="12814300" y="6263723"/>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149174</xdr:rowOff>
    </xdr:from>
    <xdr:to>
      <xdr:col>85</xdr:col>
      <xdr:colOff>177800</xdr:colOff>
      <xdr:row>37</xdr:row>
      <xdr:rowOff>79324</xdr:rowOff>
    </xdr:to>
    <xdr:sp macro="" textlink="">
      <xdr:nvSpPr>
        <xdr:cNvPr id="534" name="楕円 533"/>
        <xdr:cNvSpPr/>
      </xdr:nvSpPr>
      <xdr:spPr>
        <a:xfrm>
          <a:off x="16268700" y="63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64101</xdr:rowOff>
    </xdr:from>
    <xdr:ext cx="534377" cy="259045"/>
    <xdr:sp macro="" textlink="">
      <xdr:nvSpPr>
        <xdr:cNvPr id="535" name="消防費該当値テキスト"/>
        <xdr:cNvSpPr txBox="1"/>
      </xdr:nvSpPr>
      <xdr:spPr>
        <a:xfrm>
          <a:off x="16370300" y="62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4375</xdr:rowOff>
    </xdr:from>
    <xdr:to>
      <xdr:col>81</xdr:col>
      <xdr:colOff>101600</xdr:colOff>
      <xdr:row>37</xdr:row>
      <xdr:rowOff>105975</xdr:rowOff>
    </xdr:to>
    <xdr:sp macro="" textlink="">
      <xdr:nvSpPr>
        <xdr:cNvPr id="536" name="楕円 535"/>
        <xdr:cNvSpPr/>
      </xdr:nvSpPr>
      <xdr:spPr>
        <a:xfrm>
          <a:off x="15430500" y="63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97102</xdr:rowOff>
    </xdr:from>
    <xdr:ext cx="534377" cy="259045"/>
    <xdr:sp macro="" textlink="">
      <xdr:nvSpPr>
        <xdr:cNvPr id="537" name="テキスト ボックス 536"/>
        <xdr:cNvSpPr txBox="1"/>
      </xdr:nvSpPr>
      <xdr:spPr>
        <a:xfrm>
          <a:off x="15214111" y="644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23158</xdr:rowOff>
    </xdr:from>
    <xdr:to>
      <xdr:col>76</xdr:col>
      <xdr:colOff>165100</xdr:colOff>
      <xdr:row>36</xdr:row>
      <xdr:rowOff>124758</xdr:rowOff>
    </xdr:to>
    <xdr:sp macro="" textlink="">
      <xdr:nvSpPr>
        <xdr:cNvPr id="538" name="楕円 537"/>
        <xdr:cNvSpPr/>
      </xdr:nvSpPr>
      <xdr:spPr>
        <a:xfrm>
          <a:off x="14541500" y="61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115885</xdr:rowOff>
    </xdr:from>
    <xdr:ext cx="534377" cy="259045"/>
    <xdr:sp macro="" textlink="">
      <xdr:nvSpPr>
        <xdr:cNvPr id="539" name="テキスト ボックス 538"/>
        <xdr:cNvSpPr txBox="1"/>
      </xdr:nvSpPr>
      <xdr:spPr>
        <a:xfrm>
          <a:off x="14325111" y="62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40723</xdr:rowOff>
    </xdr:from>
    <xdr:to>
      <xdr:col>72</xdr:col>
      <xdr:colOff>38100</xdr:colOff>
      <xdr:row>36</xdr:row>
      <xdr:rowOff>142323</xdr:rowOff>
    </xdr:to>
    <xdr:sp macro="" textlink="">
      <xdr:nvSpPr>
        <xdr:cNvPr id="540" name="楕円 539"/>
        <xdr:cNvSpPr/>
      </xdr:nvSpPr>
      <xdr:spPr>
        <a:xfrm>
          <a:off x="13652500" y="62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158850</xdr:rowOff>
    </xdr:from>
    <xdr:ext cx="534377" cy="259045"/>
    <xdr:sp macro="" textlink="">
      <xdr:nvSpPr>
        <xdr:cNvPr id="541" name="テキスト ボックス 540"/>
        <xdr:cNvSpPr txBox="1"/>
      </xdr:nvSpPr>
      <xdr:spPr>
        <a:xfrm>
          <a:off x="13436111" y="59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139745</xdr:rowOff>
    </xdr:from>
    <xdr:to>
      <xdr:col>67</xdr:col>
      <xdr:colOff>101600</xdr:colOff>
      <xdr:row>37</xdr:row>
      <xdr:rowOff>69895</xdr:rowOff>
    </xdr:to>
    <xdr:sp macro="" textlink="">
      <xdr:nvSpPr>
        <xdr:cNvPr id="542" name="楕円 541"/>
        <xdr:cNvSpPr/>
      </xdr:nvSpPr>
      <xdr:spPr>
        <a:xfrm>
          <a:off x="12763500" y="63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61022</xdr:rowOff>
    </xdr:from>
    <xdr:ext cx="534377" cy="259045"/>
    <xdr:sp macro="" textlink="">
      <xdr:nvSpPr>
        <xdr:cNvPr id="543" name="テキスト ボックス 542"/>
        <xdr:cNvSpPr txBox="1"/>
      </xdr:nvSpPr>
      <xdr:spPr>
        <a:xfrm>
          <a:off x="12547111" y="64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10935</xdr:rowOff>
    </xdr:from>
    <xdr:to>
      <xdr:col>85</xdr:col>
      <xdr:colOff>127000</xdr:colOff>
      <xdr:row>58</xdr:row>
      <xdr:rowOff>104102</xdr:rowOff>
    </xdr:to>
    <xdr:cxnSp macro="">
      <xdr:nvCxnSpPr>
        <xdr:cNvPr id="573" name="直線コネクタ 572"/>
        <xdr:cNvCxnSpPr/>
      </xdr:nvCxnSpPr>
      <xdr:spPr>
        <a:xfrm flipV="1">
          <a:off x="15481300" y="9955035"/>
          <a:ext cx="838200" cy="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51638</xdr:rowOff>
    </xdr:from>
    <xdr:to>
      <xdr:col>81</xdr:col>
      <xdr:colOff>50800</xdr:colOff>
      <xdr:row>58</xdr:row>
      <xdr:rowOff>104102</xdr:rowOff>
    </xdr:to>
    <xdr:cxnSp macro="">
      <xdr:nvCxnSpPr>
        <xdr:cNvPr id="576" name="直線コネクタ 575"/>
        <xdr:cNvCxnSpPr/>
      </xdr:nvCxnSpPr>
      <xdr:spPr>
        <a:xfrm>
          <a:off x="14592300" y="9309938"/>
          <a:ext cx="889000" cy="7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51638</xdr:rowOff>
    </xdr:from>
    <xdr:to>
      <xdr:col>76</xdr:col>
      <xdr:colOff>114300</xdr:colOff>
      <xdr:row>58</xdr:row>
      <xdr:rowOff>117424</xdr:rowOff>
    </xdr:to>
    <xdr:cxnSp macro="">
      <xdr:nvCxnSpPr>
        <xdr:cNvPr id="579" name="直線コネクタ 578"/>
        <xdr:cNvCxnSpPr/>
      </xdr:nvCxnSpPr>
      <xdr:spPr>
        <a:xfrm flipV="1">
          <a:off x="13703300" y="9309938"/>
          <a:ext cx="889000" cy="7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117424</xdr:rowOff>
    </xdr:from>
    <xdr:to>
      <xdr:col>71</xdr:col>
      <xdr:colOff>177800</xdr:colOff>
      <xdr:row>59</xdr:row>
      <xdr:rowOff>25641</xdr:rowOff>
    </xdr:to>
    <xdr:cxnSp macro="">
      <xdr:nvCxnSpPr>
        <xdr:cNvPr id="582" name="直線コネクタ 581"/>
        <xdr:cNvCxnSpPr/>
      </xdr:nvCxnSpPr>
      <xdr:spPr>
        <a:xfrm flipV="1">
          <a:off x="12814300" y="10061524"/>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131585</xdr:rowOff>
    </xdr:from>
    <xdr:to>
      <xdr:col>85</xdr:col>
      <xdr:colOff>177800</xdr:colOff>
      <xdr:row>58</xdr:row>
      <xdr:rowOff>61735</xdr:rowOff>
    </xdr:to>
    <xdr:sp macro="" textlink="">
      <xdr:nvSpPr>
        <xdr:cNvPr id="592" name="楕円 591"/>
        <xdr:cNvSpPr/>
      </xdr:nvSpPr>
      <xdr:spPr>
        <a:xfrm>
          <a:off x="16268700" y="99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110012</xdr:rowOff>
    </xdr:from>
    <xdr:ext cx="534377" cy="259045"/>
    <xdr:sp macro="" textlink="">
      <xdr:nvSpPr>
        <xdr:cNvPr id="593" name="教育費該当値テキスト"/>
        <xdr:cNvSpPr txBox="1"/>
      </xdr:nvSpPr>
      <xdr:spPr>
        <a:xfrm>
          <a:off x="16370300" y="9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53302</xdr:rowOff>
    </xdr:from>
    <xdr:to>
      <xdr:col>81</xdr:col>
      <xdr:colOff>101600</xdr:colOff>
      <xdr:row>58</xdr:row>
      <xdr:rowOff>154902</xdr:rowOff>
    </xdr:to>
    <xdr:sp macro="" textlink="">
      <xdr:nvSpPr>
        <xdr:cNvPr id="594" name="楕円 593"/>
        <xdr:cNvSpPr/>
      </xdr:nvSpPr>
      <xdr:spPr>
        <a:xfrm>
          <a:off x="15430500" y="99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146029</xdr:rowOff>
    </xdr:from>
    <xdr:ext cx="534377" cy="259045"/>
    <xdr:sp macro="" textlink="">
      <xdr:nvSpPr>
        <xdr:cNvPr id="595" name="テキスト ボックス 594"/>
        <xdr:cNvSpPr txBox="1"/>
      </xdr:nvSpPr>
      <xdr:spPr>
        <a:xfrm>
          <a:off x="15214111" y="10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838</xdr:rowOff>
    </xdr:from>
    <xdr:to>
      <xdr:col>76</xdr:col>
      <xdr:colOff>165100</xdr:colOff>
      <xdr:row>54</xdr:row>
      <xdr:rowOff>102438</xdr:rowOff>
    </xdr:to>
    <xdr:sp macro="" textlink="">
      <xdr:nvSpPr>
        <xdr:cNvPr id="596" name="楕円 595"/>
        <xdr:cNvSpPr/>
      </xdr:nvSpPr>
      <xdr:spPr>
        <a:xfrm>
          <a:off x="14541500" y="92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118965</xdr:rowOff>
    </xdr:from>
    <xdr:ext cx="534377" cy="259045"/>
    <xdr:sp macro="" textlink="">
      <xdr:nvSpPr>
        <xdr:cNvPr id="597" name="テキスト ボックス 596"/>
        <xdr:cNvSpPr txBox="1"/>
      </xdr:nvSpPr>
      <xdr:spPr>
        <a:xfrm>
          <a:off x="14325111" y="90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66624</xdr:rowOff>
    </xdr:from>
    <xdr:to>
      <xdr:col>72</xdr:col>
      <xdr:colOff>38100</xdr:colOff>
      <xdr:row>58</xdr:row>
      <xdr:rowOff>168224</xdr:rowOff>
    </xdr:to>
    <xdr:sp macro="" textlink="">
      <xdr:nvSpPr>
        <xdr:cNvPr id="598" name="楕円 597"/>
        <xdr:cNvSpPr/>
      </xdr:nvSpPr>
      <xdr:spPr>
        <a:xfrm>
          <a:off x="13652500" y="100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159351</xdr:rowOff>
    </xdr:from>
    <xdr:ext cx="534377" cy="259045"/>
    <xdr:sp macro="" textlink="">
      <xdr:nvSpPr>
        <xdr:cNvPr id="599" name="テキスト ボックス 598"/>
        <xdr:cNvSpPr txBox="1"/>
      </xdr:nvSpPr>
      <xdr:spPr>
        <a:xfrm>
          <a:off x="13436111" y="101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146291</xdr:rowOff>
    </xdr:from>
    <xdr:to>
      <xdr:col>67</xdr:col>
      <xdr:colOff>101600</xdr:colOff>
      <xdr:row>59</xdr:row>
      <xdr:rowOff>76441</xdr:rowOff>
    </xdr:to>
    <xdr:sp macro="" textlink="">
      <xdr:nvSpPr>
        <xdr:cNvPr id="600" name="楕円 599"/>
        <xdr:cNvSpPr/>
      </xdr:nvSpPr>
      <xdr:spPr>
        <a:xfrm>
          <a:off x="12763500" y="100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67568</xdr:rowOff>
    </xdr:from>
    <xdr:ext cx="534377" cy="259045"/>
    <xdr:sp macro="" textlink="">
      <xdr:nvSpPr>
        <xdr:cNvPr id="601" name="テキスト ボックス 600"/>
        <xdr:cNvSpPr txBox="1"/>
      </xdr:nvSpPr>
      <xdr:spPr>
        <a:xfrm>
          <a:off x="12547111" y="101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164633</xdr:rowOff>
    </xdr:from>
    <xdr:to>
      <xdr:col>85</xdr:col>
      <xdr:colOff>127000</xdr:colOff>
      <xdr:row>97</xdr:row>
      <xdr:rowOff>64193</xdr:rowOff>
    </xdr:to>
    <xdr:cxnSp macro="">
      <xdr:nvCxnSpPr>
        <xdr:cNvPr id="689" name="直線コネクタ 688"/>
        <xdr:cNvCxnSpPr/>
      </xdr:nvCxnSpPr>
      <xdr:spPr>
        <a:xfrm>
          <a:off x="15481300" y="16623833"/>
          <a:ext cx="838200" cy="7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110020</xdr:rowOff>
    </xdr:from>
    <xdr:to>
      <xdr:col>81</xdr:col>
      <xdr:colOff>50800</xdr:colOff>
      <xdr:row>96</xdr:row>
      <xdr:rowOff>164633</xdr:rowOff>
    </xdr:to>
    <xdr:cxnSp macro="">
      <xdr:nvCxnSpPr>
        <xdr:cNvPr id="692" name="直線コネクタ 691"/>
        <xdr:cNvCxnSpPr/>
      </xdr:nvCxnSpPr>
      <xdr:spPr>
        <a:xfrm>
          <a:off x="14592300" y="16569220"/>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110020</xdr:rowOff>
    </xdr:from>
    <xdr:to>
      <xdr:col>76</xdr:col>
      <xdr:colOff>114300</xdr:colOff>
      <xdr:row>96</xdr:row>
      <xdr:rowOff>116543</xdr:rowOff>
    </xdr:to>
    <xdr:cxnSp macro="">
      <xdr:nvCxnSpPr>
        <xdr:cNvPr id="695" name="直線コネクタ 694"/>
        <xdr:cNvCxnSpPr/>
      </xdr:nvCxnSpPr>
      <xdr:spPr>
        <a:xfrm flipV="1">
          <a:off x="13703300" y="16569220"/>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116543</xdr:rowOff>
    </xdr:from>
    <xdr:to>
      <xdr:col>71</xdr:col>
      <xdr:colOff>177800</xdr:colOff>
      <xdr:row>96</xdr:row>
      <xdr:rowOff>117351</xdr:rowOff>
    </xdr:to>
    <xdr:cxnSp macro="">
      <xdr:nvCxnSpPr>
        <xdr:cNvPr id="698" name="直線コネクタ 697"/>
        <xdr:cNvCxnSpPr/>
      </xdr:nvCxnSpPr>
      <xdr:spPr>
        <a:xfrm flipV="1">
          <a:off x="12814300" y="1657574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91184</xdr:rowOff>
    </xdr:from>
    <xdr:ext cx="534377" cy="259045"/>
    <xdr:sp macro="" textlink="">
      <xdr:nvSpPr>
        <xdr:cNvPr id="702" name="テキスト ボックス 701"/>
        <xdr:cNvSpPr txBox="1"/>
      </xdr:nvSpPr>
      <xdr:spPr>
        <a:xfrm>
          <a:off x="12547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13393</xdr:rowOff>
    </xdr:from>
    <xdr:to>
      <xdr:col>85</xdr:col>
      <xdr:colOff>177800</xdr:colOff>
      <xdr:row>97</xdr:row>
      <xdr:rowOff>114993</xdr:rowOff>
    </xdr:to>
    <xdr:sp macro="" textlink="">
      <xdr:nvSpPr>
        <xdr:cNvPr id="708" name="楕円 707"/>
        <xdr:cNvSpPr/>
      </xdr:nvSpPr>
      <xdr:spPr>
        <a:xfrm>
          <a:off x="16268700" y="166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163270</xdr:rowOff>
    </xdr:from>
    <xdr:ext cx="534377" cy="259045"/>
    <xdr:sp macro="" textlink="">
      <xdr:nvSpPr>
        <xdr:cNvPr id="709" name="公債費該当値テキスト"/>
        <xdr:cNvSpPr txBox="1"/>
      </xdr:nvSpPr>
      <xdr:spPr>
        <a:xfrm>
          <a:off x="16370300" y="1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113833</xdr:rowOff>
    </xdr:from>
    <xdr:to>
      <xdr:col>81</xdr:col>
      <xdr:colOff>101600</xdr:colOff>
      <xdr:row>97</xdr:row>
      <xdr:rowOff>43983</xdr:rowOff>
    </xdr:to>
    <xdr:sp macro="" textlink="">
      <xdr:nvSpPr>
        <xdr:cNvPr id="710" name="楕円 709"/>
        <xdr:cNvSpPr/>
      </xdr:nvSpPr>
      <xdr:spPr>
        <a:xfrm>
          <a:off x="15430500" y="165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35110</xdr:rowOff>
    </xdr:from>
    <xdr:ext cx="534377" cy="259045"/>
    <xdr:sp macro="" textlink="">
      <xdr:nvSpPr>
        <xdr:cNvPr id="711" name="テキスト ボックス 710"/>
        <xdr:cNvSpPr txBox="1"/>
      </xdr:nvSpPr>
      <xdr:spPr>
        <a:xfrm>
          <a:off x="15214111" y="166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59220</xdr:rowOff>
    </xdr:from>
    <xdr:to>
      <xdr:col>76</xdr:col>
      <xdr:colOff>165100</xdr:colOff>
      <xdr:row>96</xdr:row>
      <xdr:rowOff>160820</xdr:rowOff>
    </xdr:to>
    <xdr:sp macro="" textlink="">
      <xdr:nvSpPr>
        <xdr:cNvPr id="712" name="楕円 711"/>
        <xdr:cNvSpPr/>
      </xdr:nvSpPr>
      <xdr:spPr>
        <a:xfrm>
          <a:off x="14541500" y="165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151947</xdr:rowOff>
    </xdr:from>
    <xdr:ext cx="534377" cy="259045"/>
    <xdr:sp macro="" textlink="">
      <xdr:nvSpPr>
        <xdr:cNvPr id="713" name="テキスト ボックス 712"/>
        <xdr:cNvSpPr txBox="1"/>
      </xdr:nvSpPr>
      <xdr:spPr>
        <a:xfrm>
          <a:off x="14325111" y="16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65743</xdr:rowOff>
    </xdr:from>
    <xdr:to>
      <xdr:col>72</xdr:col>
      <xdr:colOff>38100</xdr:colOff>
      <xdr:row>96</xdr:row>
      <xdr:rowOff>167343</xdr:rowOff>
    </xdr:to>
    <xdr:sp macro="" textlink="">
      <xdr:nvSpPr>
        <xdr:cNvPr id="714" name="楕円 713"/>
        <xdr:cNvSpPr/>
      </xdr:nvSpPr>
      <xdr:spPr>
        <a:xfrm>
          <a:off x="13652500" y="165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12420</xdr:rowOff>
    </xdr:from>
    <xdr:ext cx="534377" cy="259045"/>
    <xdr:sp macro="" textlink="">
      <xdr:nvSpPr>
        <xdr:cNvPr id="715" name="テキスト ボックス 714"/>
        <xdr:cNvSpPr txBox="1"/>
      </xdr:nvSpPr>
      <xdr:spPr>
        <a:xfrm>
          <a:off x="13436111" y="163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66551</xdr:rowOff>
    </xdr:from>
    <xdr:to>
      <xdr:col>67</xdr:col>
      <xdr:colOff>101600</xdr:colOff>
      <xdr:row>96</xdr:row>
      <xdr:rowOff>168151</xdr:rowOff>
    </xdr:to>
    <xdr:sp macro="" textlink="">
      <xdr:nvSpPr>
        <xdr:cNvPr id="716" name="楕円 715"/>
        <xdr:cNvSpPr/>
      </xdr:nvSpPr>
      <xdr:spPr>
        <a:xfrm>
          <a:off x="12763500" y="165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13228</xdr:rowOff>
    </xdr:from>
    <xdr:ext cx="534377" cy="259045"/>
    <xdr:sp macro="" textlink="">
      <xdr:nvSpPr>
        <xdr:cNvPr id="717" name="テキスト ボックス 716"/>
        <xdr:cNvSpPr txBox="1"/>
      </xdr:nvSpPr>
      <xdr:spPr>
        <a:xfrm>
          <a:off x="12547111" y="163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42,409</a:t>
          </a:r>
          <a:r>
            <a:rPr kumimoji="1" lang="ja-JP" altLang="en-US" sz="1300">
              <a:latin typeface="ＭＳ Ｐゴシック" panose="020B0600070205080204" pitchFamily="50" charset="-128"/>
              <a:ea typeface="ＭＳ Ｐゴシック" panose="020B0600070205080204" pitchFamily="50" charset="-128"/>
            </a:rPr>
            <a:t>円で、類似団体平均</a:t>
          </a:r>
          <a:r>
            <a:rPr kumimoji="1" lang="en-US" altLang="ja-JP" sz="1300">
              <a:latin typeface="ＭＳ Ｐゴシック" panose="020B0600070205080204" pitchFamily="50" charset="-128"/>
              <a:ea typeface="ＭＳ Ｐゴシック" panose="020B0600070205080204" pitchFamily="50" charset="-128"/>
            </a:rPr>
            <a:t>56,491</a:t>
          </a:r>
          <a:r>
            <a:rPr kumimoji="1" lang="ja-JP" altLang="en-US" sz="1300">
              <a:latin typeface="ＭＳ Ｐゴシック" panose="020B0600070205080204" pitchFamily="50" charset="-128"/>
              <a:ea typeface="ＭＳ Ｐゴシック" panose="020B0600070205080204" pitchFamily="50" charset="-128"/>
            </a:rPr>
            <a:t>円を下回った。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a:t>
          </a:r>
          <a:r>
            <a:rPr kumimoji="1" lang="en-US" altLang="ja-JP" sz="1300">
              <a:latin typeface="ＭＳ Ｐゴシック" panose="020B0600070205080204" pitchFamily="50" charset="-128"/>
              <a:ea typeface="ＭＳ Ｐゴシック" panose="020B0600070205080204" pitchFamily="50" charset="-128"/>
            </a:rPr>
            <a:t>34,882</a:t>
          </a:r>
          <a:r>
            <a:rPr kumimoji="1" lang="ja-JP" altLang="en-US" sz="1300">
              <a:latin typeface="ＭＳ Ｐゴシック" panose="020B0600070205080204" pitchFamily="50" charset="-128"/>
              <a:ea typeface="ＭＳ Ｐゴシック" panose="020B0600070205080204" pitchFamily="50" charset="-128"/>
            </a:rPr>
            <a:t>円について、昨年度比</a:t>
          </a:r>
          <a:r>
            <a:rPr kumimoji="1" lang="en-US" altLang="ja-JP" sz="1300">
              <a:latin typeface="ＭＳ Ｐゴシック" panose="020B0600070205080204" pitchFamily="50" charset="-128"/>
              <a:ea typeface="ＭＳ Ｐゴシック" panose="020B0600070205080204" pitchFamily="50" charset="-128"/>
            </a:rPr>
            <a:t>21,772</a:t>
          </a:r>
          <a:r>
            <a:rPr kumimoji="1" lang="ja-JP" altLang="en-US" sz="1300">
              <a:latin typeface="ＭＳ Ｐゴシック" panose="020B0600070205080204" pitchFamily="50" charset="-128"/>
              <a:ea typeface="ＭＳ Ｐゴシック" panose="020B0600070205080204" pitchFamily="50" charset="-128"/>
            </a:rPr>
            <a:t>円の増と大幅に増加しているが、要因は工業団地等整備事業（造成費用等）や町立温泉施設維持管理事業（バイオマスボイラー設置）による。バイオマスボイラー設置事業は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単年の事業であり、工業団地等整備事業は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より特別会計へ移管見込み。</a:t>
          </a:r>
        </a:p>
        <a:p>
          <a:r>
            <a:rPr kumimoji="1" lang="ja-JP" altLang="en-US" sz="1300">
              <a:latin typeface="ＭＳ Ｐゴシック" panose="020B0600070205080204" pitchFamily="50" charset="-128"/>
              <a:ea typeface="ＭＳ Ｐゴシック" panose="020B0600070205080204" pitchFamily="50" charset="-128"/>
            </a:rPr>
            <a:t>　教育費</a:t>
          </a:r>
          <a:r>
            <a:rPr kumimoji="1" lang="en-US" altLang="ja-JP" sz="1300">
              <a:latin typeface="ＭＳ Ｐゴシック" panose="020B0600070205080204" pitchFamily="50" charset="-128"/>
              <a:ea typeface="ＭＳ Ｐゴシック" panose="020B0600070205080204" pitchFamily="50" charset="-128"/>
            </a:rPr>
            <a:t>38,803</a:t>
          </a:r>
          <a:r>
            <a:rPr kumimoji="1" lang="ja-JP" altLang="en-US" sz="1300">
              <a:latin typeface="ＭＳ Ｐゴシック" panose="020B0600070205080204" pitchFamily="50" charset="-128"/>
              <a:ea typeface="ＭＳ Ｐゴシック" panose="020B0600070205080204" pitchFamily="50" charset="-128"/>
            </a:rPr>
            <a:t>円は、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年度に学校給食センターの建設に伴い</a:t>
          </a:r>
          <a:r>
            <a:rPr kumimoji="1" lang="en-US" altLang="ja-JP" sz="1300">
              <a:latin typeface="ＭＳ Ｐゴシック" panose="020B0600070205080204" pitchFamily="50" charset="-128"/>
              <a:ea typeface="ＭＳ Ｐゴシック" panose="020B0600070205080204" pitchFamily="50" charset="-128"/>
            </a:rPr>
            <a:t>96,934</a:t>
          </a:r>
          <a:r>
            <a:rPr kumimoji="1" lang="ja-JP" altLang="en-US" sz="1300">
              <a:latin typeface="ＭＳ Ｐゴシック" panose="020B0600070205080204" pitchFamily="50" charset="-128"/>
              <a:ea typeface="ＭＳ Ｐゴシック" panose="020B0600070205080204" pitchFamily="50" charset="-128"/>
            </a:rPr>
            <a:t>円と一時的に大きく増加したが、その後は類似団体と比較しても低い水準となっている。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　その他においても、総務費を除くすべての費目について、類似団体と比較し低い水準で推移している。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財政調整基金残高は、類似団体と比較し少ない傾向にあるが、計画的な積み増しにより、標準財政規模に対し増額傾向で推移している。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においては、工業団地整備事業への繰出しにより、基金残高は減額している。</a:t>
          </a:r>
        </a:p>
        <a:p>
          <a:r>
            <a:rPr kumimoji="1" lang="ja-JP" altLang="en-US" sz="1400">
              <a:latin typeface="ＭＳ ゴシック" pitchFamily="49" charset="-128"/>
              <a:ea typeface="ＭＳ ゴシック" pitchFamily="49" charset="-128"/>
            </a:rPr>
            <a:t>　今後は、財政収支を改善するとともに基金の充実による将来財源の確保を図り、財政の安定化とさらなる健全化に努める。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各会計において、実質赤字は発生していない。</a:t>
          </a:r>
        </a:p>
        <a:p>
          <a:r>
            <a:rPr kumimoji="1" lang="ja-JP" altLang="en-US" sz="1400">
              <a:latin typeface="ＭＳ ゴシック" pitchFamily="49" charset="-128"/>
              <a:ea typeface="ＭＳ ゴシック" pitchFamily="49" charset="-128"/>
            </a:rPr>
            <a:t>　しかし、多くの特別会計で、使用料などその会計独自の収入で収支均衡を図っているわけではなく、一定のルールに基づく一般会計からの繰出金によって運営をしている状況にあり、当町は類似団体等と比較しても繰出金の水準が高いため、繰出金の推移に留意した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0"/>
      <c r="DK1" s="180"/>
      <c r="DL1" s="180"/>
      <c r="DM1" s="180"/>
      <c r="DN1" s="180"/>
      <c r="DO1" s="180"/>
    </row>
    <row r="2" spans="1:119" ht="24.75" thickBot="1" x14ac:dyDescent="0.2">
      <c r="A2" s="179"/>
      <c r="B2" s="182" t="s">
        <v>79</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79"/>
      <c r="DK3" s="179"/>
      <c r="DL3" s="179"/>
      <c r="DM3" s="179"/>
      <c r="DN3" s="179"/>
      <c r="DO3" s="179"/>
    </row>
    <row r="4" spans="1:119" ht="18.75" customHeight="1" x14ac:dyDescent="0.15">
      <c r="A4" s="180"/>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7079954</v>
      </c>
      <c r="BO4" s="461"/>
      <c r="BP4" s="461"/>
      <c r="BQ4" s="461"/>
      <c r="BR4" s="461"/>
      <c r="BS4" s="461"/>
      <c r="BT4" s="461"/>
      <c r="BU4" s="462"/>
      <c r="BV4" s="460">
        <v>6935405</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12.6</v>
      </c>
      <c r="CU4" s="642"/>
      <c r="CV4" s="642"/>
      <c r="CW4" s="642"/>
      <c r="CX4" s="642"/>
      <c r="CY4" s="642"/>
      <c r="CZ4" s="642"/>
      <c r="DA4" s="643"/>
      <c r="DB4" s="641">
        <v>12.1</v>
      </c>
      <c r="DC4" s="642"/>
      <c r="DD4" s="642"/>
      <c r="DE4" s="642"/>
      <c r="DF4" s="642"/>
      <c r="DG4" s="642"/>
      <c r="DH4" s="642"/>
      <c r="DI4" s="643"/>
      <c r="DJ4" s="179"/>
      <c r="DK4" s="179"/>
      <c r="DL4" s="179"/>
      <c r="DM4" s="179"/>
      <c r="DN4" s="179"/>
      <c r="DO4" s="179"/>
    </row>
    <row r="5" spans="1:119" ht="18.75" customHeight="1" x14ac:dyDescent="0.15">
      <c r="A5" s="180"/>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6573035</v>
      </c>
      <c r="BO5" s="466"/>
      <c r="BP5" s="466"/>
      <c r="BQ5" s="466"/>
      <c r="BR5" s="466"/>
      <c r="BS5" s="466"/>
      <c r="BT5" s="466"/>
      <c r="BU5" s="467"/>
      <c r="BV5" s="465">
        <v>6441530</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83.6</v>
      </c>
      <c r="CU5" s="436"/>
      <c r="CV5" s="436"/>
      <c r="CW5" s="436"/>
      <c r="CX5" s="436"/>
      <c r="CY5" s="436"/>
      <c r="CZ5" s="436"/>
      <c r="DA5" s="437"/>
      <c r="DB5" s="435">
        <v>86.5</v>
      </c>
      <c r="DC5" s="436"/>
      <c r="DD5" s="436"/>
      <c r="DE5" s="436"/>
      <c r="DF5" s="436"/>
      <c r="DG5" s="436"/>
      <c r="DH5" s="436"/>
      <c r="DI5" s="437"/>
      <c r="DJ5" s="179"/>
      <c r="DK5" s="179"/>
      <c r="DL5" s="179"/>
      <c r="DM5" s="179"/>
      <c r="DN5" s="179"/>
      <c r="DO5" s="179"/>
    </row>
    <row r="6" spans="1:119" ht="18.75" customHeight="1" x14ac:dyDescent="0.15">
      <c r="A6" s="180"/>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506919</v>
      </c>
      <c r="BO6" s="466"/>
      <c r="BP6" s="466"/>
      <c r="BQ6" s="466"/>
      <c r="BR6" s="466"/>
      <c r="BS6" s="466"/>
      <c r="BT6" s="466"/>
      <c r="BU6" s="467"/>
      <c r="BV6" s="465">
        <v>493875</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88.1</v>
      </c>
      <c r="CU6" s="616"/>
      <c r="CV6" s="616"/>
      <c r="CW6" s="616"/>
      <c r="CX6" s="616"/>
      <c r="CY6" s="616"/>
      <c r="CZ6" s="616"/>
      <c r="DA6" s="617"/>
      <c r="DB6" s="615">
        <v>91.1</v>
      </c>
      <c r="DC6" s="616"/>
      <c r="DD6" s="616"/>
      <c r="DE6" s="616"/>
      <c r="DF6" s="616"/>
      <c r="DG6" s="616"/>
      <c r="DH6" s="616"/>
      <c r="DI6" s="617"/>
      <c r="DJ6" s="179"/>
      <c r="DK6" s="179"/>
      <c r="DL6" s="179"/>
      <c r="DM6" s="179"/>
      <c r="DN6" s="179"/>
      <c r="DO6" s="179"/>
    </row>
    <row r="7" spans="1:119" ht="18.75" customHeight="1" x14ac:dyDescent="0.15">
      <c r="A7" s="180"/>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15215</v>
      </c>
      <c r="BO7" s="466"/>
      <c r="BP7" s="466"/>
      <c r="BQ7" s="466"/>
      <c r="BR7" s="466"/>
      <c r="BS7" s="466"/>
      <c r="BT7" s="466"/>
      <c r="BU7" s="467"/>
      <c r="BV7" s="465">
        <v>17874</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3912789</v>
      </c>
      <c r="CU7" s="466"/>
      <c r="CV7" s="466"/>
      <c r="CW7" s="466"/>
      <c r="CX7" s="466"/>
      <c r="CY7" s="466"/>
      <c r="CZ7" s="466"/>
      <c r="DA7" s="467"/>
      <c r="DB7" s="465">
        <v>3926671</v>
      </c>
      <c r="DC7" s="466"/>
      <c r="DD7" s="466"/>
      <c r="DE7" s="466"/>
      <c r="DF7" s="466"/>
      <c r="DG7" s="466"/>
      <c r="DH7" s="466"/>
      <c r="DI7" s="467"/>
      <c r="DJ7" s="179"/>
      <c r="DK7" s="179"/>
      <c r="DL7" s="179"/>
      <c r="DM7" s="179"/>
      <c r="DN7" s="179"/>
      <c r="DO7" s="179"/>
    </row>
    <row r="8" spans="1:119" ht="18.75" customHeight="1" thickBot="1" x14ac:dyDescent="0.2">
      <c r="A8" s="180"/>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491704</v>
      </c>
      <c r="BO8" s="466"/>
      <c r="BP8" s="466"/>
      <c r="BQ8" s="466"/>
      <c r="BR8" s="466"/>
      <c r="BS8" s="466"/>
      <c r="BT8" s="466"/>
      <c r="BU8" s="467"/>
      <c r="BV8" s="465">
        <v>476001</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0.41</v>
      </c>
      <c r="CU8" s="579"/>
      <c r="CV8" s="579"/>
      <c r="CW8" s="579"/>
      <c r="CX8" s="579"/>
      <c r="CY8" s="579"/>
      <c r="CZ8" s="579"/>
      <c r="DA8" s="580"/>
      <c r="DB8" s="578">
        <v>0.41</v>
      </c>
      <c r="DC8" s="579"/>
      <c r="DD8" s="579"/>
      <c r="DE8" s="579"/>
      <c r="DF8" s="579"/>
      <c r="DG8" s="579"/>
      <c r="DH8" s="579"/>
      <c r="DI8" s="580"/>
      <c r="DJ8" s="179"/>
      <c r="DK8" s="179"/>
      <c r="DL8" s="179"/>
      <c r="DM8" s="179"/>
      <c r="DN8" s="179"/>
      <c r="DO8" s="179"/>
    </row>
    <row r="9" spans="1:119" ht="18.75" customHeight="1" thickBot="1" x14ac:dyDescent="0.2">
      <c r="A9" s="180"/>
      <c r="B9" s="604" t="s">
        <v>109</v>
      </c>
      <c r="C9" s="605"/>
      <c r="D9" s="605"/>
      <c r="E9" s="605"/>
      <c r="F9" s="605"/>
      <c r="G9" s="605"/>
      <c r="H9" s="605"/>
      <c r="I9" s="605"/>
      <c r="J9" s="605"/>
      <c r="K9" s="528"/>
      <c r="L9" s="606" t="s">
        <v>110</v>
      </c>
      <c r="M9" s="607"/>
      <c r="N9" s="607"/>
      <c r="O9" s="607"/>
      <c r="P9" s="607"/>
      <c r="Q9" s="608"/>
      <c r="R9" s="609">
        <v>13080</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15703</v>
      </c>
      <c r="BO9" s="466"/>
      <c r="BP9" s="466"/>
      <c r="BQ9" s="466"/>
      <c r="BR9" s="466"/>
      <c r="BS9" s="466"/>
      <c r="BT9" s="466"/>
      <c r="BU9" s="467"/>
      <c r="BV9" s="465">
        <v>88203</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10.3</v>
      </c>
      <c r="CU9" s="436"/>
      <c r="CV9" s="436"/>
      <c r="CW9" s="436"/>
      <c r="CX9" s="436"/>
      <c r="CY9" s="436"/>
      <c r="CZ9" s="436"/>
      <c r="DA9" s="437"/>
      <c r="DB9" s="435">
        <v>12.9</v>
      </c>
      <c r="DC9" s="436"/>
      <c r="DD9" s="436"/>
      <c r="DE9" s="436"/>
      <c r="DF9" s="436"/>
      <c r="DG9" s="436"/>
      <c r="DH9" s="436"/>
      <c r="DI9" s="437"/>
      <c r="DJ9" s="179"/>
      <c r="DK9" s="179"/>
      <c r="DL9" s="179"/>
      <c r="DM9" s="179"/>
      <c r="DN9" s="179"/>
      <c r="DO9" s="179"/>
    </row>
    <row r="10" spans="1:119" ht="18.75" customHeight="1" thickBot="1" x14ac:dyDescent="0.2">
      <c r="A10" s="180"/>
      <c r="B10" s="604"/>
      <c r="C10" s="605"/>
      <c r="D10" s="605"/>
      <c r="E10" s="605"/>
      <c r="F10" s="605"/>
      <c r="G10" s="605"/>
      <c r="H10" s="605"/>
      <c r="I10" s="605"/>
      <c r="J10" s="605"/>
      <c r="K10" s="528"/>
      <c r="L10" s="438" t="s">
        <v>116</v>
      </c>
      <c r="M10" s="439"/>
      <c r="N10" s="439"/>
      <c r="O10" s="439"/>
      <c r="P10" s="439"/>
      <c r="Q10" s="440"/>
      <c r="R10" s="441">
        <v>13216</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62076</v>
      </c>
      <c r="BO10" s="466"/>
      <c r="BP10" s="466"/>
      <c r="BQ10" s="466"/>
      <c r="BR10" s="466"/>
      <c r="BS10" s="466"/>
      <c r="BT10" s="466"/>
      <c r="BU10" s="467"/>
      <c r="BV10" s="465">
        <v>31971</v>
      </c>
      <c r="BW10" s="466"/>
      <c r="BX10" s="466"/>
      <c r="BY10" s="466"/>
      <c r="BZ10" s="466"/>
      <c r="CA10" s="466"/>
      <c r="CB10" s="466"/>
      <c r="CC10" s="467"/>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79"/>
      <c r="DK11" s="179"/>
      <c r="DL11" s="179"/>
      <c r="DM11" s="179"/>
      <c r="DN11" s="179"/>
      <c r="DO11" s="179"/>
    </row>
    <row r="12" spans="1:119" ht="18.75" customHeight="1" x14ac:dyDescent="0.15">
      <c r="A12" s="180"/>
      <c r="B12" s="581" t="s">
        <v>128</v>
      </c>
      <c r="C12" s="582"/>
      <c r="D12" s="582"/>
      <c r="E12" s="582"/>
      <c r="F12" s="582"/>
      <c r="G12" s="582"/>
      <c r="H12" s="582"/>
      <c r="I12" s="582"/>
      <c r="J12" s="582"/>
      <c r="K12" s="583"/>
      <c r="L12" s="590" t="s">
        <v>129</v>
      </c>
      <c r="M12" s="591"/>
      <c r="N12" s="591"/>
      <c r="O12" s="591"/>
      <c r="P12" s="591"/>
      <c r="Q12" s="592"/>
      <c r="R12" s="593">
        <v>13148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126625</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79"/>
      <c r="DK12" s="179"/>
      <c r="DL12" s="179"/>
      <c r="DM12" s="179"/>
      <c r="DN12" s="179"/>
      <c r="DO12" s="179"/>
    </row>
    <row r="13" spans="1:119" ht="18.75" customHeight="1" x14ac:dyDescent="0.15">
      <c r="A13" s="180"/>
      <c r="B13" s="584"/>
      <c r="C13" s="585"/>
      <c r="D13" s="585"/>
      <c r="E13" s="585"/>
      <c r="F13" s="585"/>
      <c r="G13" s="585"/>
      <c r="H13" s="585"/>
      <c r="I13" s="585"/>
      <c r="J13" s="585"/>
      <c r="K13" s="586"/>
      <c r="L13" s="190"/>
      <c r="M13" s="565" t="s">
        <v>137</v>
      </c>
      <c r="N13" s="566"/>
      <c r="O13" s="566"/>
      <c r="P13" s="566"/>
      <c r="Q13" s="567"/>
      <c r="R13" s="568">
        <v>13013</v>
      </c>
      <c r="S13" s="569"/>
      <c r="T13" s="569"/>
      <c r="U13" s="569"/>
      <c r="V13" s="570"/>
      <c r="W13" s="556" t="s">
        <v>138</v>
      </c>
      <c r="X13" s="478"/>
      <c r="Y13" s="478"/>
      <c r="Z13" s="478"/>
      <c r="AA13" s="478"/>
      <c r="AB13" s="479"/>
      <c r="AC13" s="441">
        <v>1212</v>
      </c>
      <c r="AD13" s="442"/>
      <c r="AE13" s="442"/>
      <c r="AF13" s="442"/>
      <c r="AG13" s="443"/>
      <c r="AH13" s="441">
        <v>1257</v>
      </c>
      <c r="AI13" s="442"/>
      <c r="AJ13" s="442"/>
      <c r="AK13" s="442"/>
      <c r="AL13" s="444"/>
      <c r="AM13" s="534" t="s">
        <v>139</v>
      </c>
      <c r="AN13" s="439"/>
      <c r="AO13" s="439"/>
      <c r="AP13" s="439"/>
      <c r="AQ13" s="439"/>
      <c r="AR13" s="439"/>
      <c r="AS13" s="439"/>
      <c r="AT13" s="440"/>
      <c r="AU13" s="522" t="s">
        <v>113</v>
      </c>
      <c r="AV13" s="523"/>
      <c r="AW13" s="523"/>
      <c r="AX13" s="523"/>
      <c r="AY13" s="445" t="s">
        <v>140</v>
      </c>
      <c r="AZ13" s="446"/>
      <c r="BA13" s="446"/>
      <c r="BB13" s="446"/>
      <c r="BC13" s="446"/>
      <c r="BD13" s="446"/>
      <c r="BE13" s="446"/>
      <c r="BF13" s="446"/>
      <c r="BG13" s="446"/>
      <c r="BH13" s="446"/>
      <c r="BI13" s="446"/>
      <c r="BJ13" s="446"/>
      <c r="BK13" s="446"/>
      <c r="BL13" s="446"/>
      <c r="BM13" s="447"/>
      <c r="BN13" s="465">
        <v>-48846</v>
      </c>
      <c r="BO13" s="466"/>
      <c r="BP13" s="466"/>
      <c r="BQ13" s="466"/>
      <c r="BR13" s="466"/>
      <c r="BS13" s="466"/>
      <c r="BT13" s="466"/>
      <c r="BU13" s="467"/>
      <c r="BV13" s="465">
        <v>120174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12.9</v>
      </c>
      <c r="CU13" s="436"/>
      <c r="CV13" s="436"/>
      <c r="CW13" s="436"/>
      <c r="CX13" s="436"/>
      <c r="CY13" s="436"/>
      <c r="CZ13" s="436"/>
      <c r="DA13" s="437"/>
      <c r="DB13" s="435">
        <v>14.7</v>
      </c>
      <c r="DC13" s="436"/>
      <c r="DD13" s="436"/>
      <c r="DE13" s="436"/>
      <c r="DF13" s="436"/>
      <c r="DG13" s="436"/>
      <c r="DH13" s="436"/>
      <c r="DI13" s="437"/>
      <c r="DJ13" s="179"/>
      <c r="DK13" s="179"/>
      <c r="DL13" s="179"/>
      <c r="DM13" s="179"/>
      <c r="DN13" s="179"/>
      <c r="DO13" s="179"/>
    </row>
    <row r="14" spans="1:119" ht="18.75" customHeight="1" thickBot="1" x14ac:dyDescent="0.2">
      <c r="A14" s="180"/>
      <c r="B14" s="584"/>
      <c r="C14" s="585"/>
      <c r="D14" s="585"/>
      <c r="E14" s="585"/>
      <c r="F14" s="585"/>
      <c r="G14" s="585"/>
      <c r="H14" s="585"/>
      <c r="I14" s="585"/>
      <c r="J14" s="585"/>
      <c r="K14" s="586"/>
      <c r="L14" s="558" t="s">
        <v>142</v>
      </c>
      <c r="M14" s="599"/>
      <c r="N14" s="599"/>
      <c r="O14" s="599"/>
      <c r="P14" s="599"/>
      <c r="Q14" s="600"/>
      <c r="R14" s="568">
        <v>13199</v>
      </c>
      <c r="S14" s="569"/>
      <c r="T14" s="569"/>
      <c r="U14" s="569"/>
      <c r="V14" s="570"/>
      <c r="W14" s="571"/>
      <c r="X14" s="481"/>
      <c r="Y14" s="481"/>
      <c r="Z14" s="481"/>
      <c r="AA14" s="481"/>
      <c r="AB14" s="482"/>
      <c r="AC14" s="561">
        <v>17.3</v>
      </c>
      <c r="AD14" s="562"/>
      <c r="AE14" s="562"/>
      <c r="AF14" s="562"/>
      <c r="AG14" s="563"/>
      <c r="AH14" s="561">
        <v>17.7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79.400000000000006</v>
      </c>
      <c r="CU14" s="573"/>
      <c r="CV14" s="573"/>
      <c r="CW14" s="573"/>
      <c r="CX14" s="573"/>
      <c r="CY14" s="573"/>
      <c r="CZ14" s="573"/>
      <c r="DA14" s="574"/>
      <c r="DB14" s="572">
        <v>102.4</v>
      </c>
      <c r="DC14" s="573"/>
      <c r="DD14" s="573"/>
      <c r="DE14" s="573"/>
      <c r="DF14" s="573"/>
      <c r="DG14" s="573"/>
      <c r="DH14" s="573"/>
      <c r="DI14" s="574"/>
      <c r="DJ14" s="179"/>
      <c r="DK14" s="179"/>
      <c r="DL14" s="179"/>
      <c r="DM14" s="179"/>
      <c r="DN14" s="179"/>
      <c r="DO14" s="179"/>
    </row>
    <row r="15" spans="1:119" ht="18.75" customHeight="1" x14ac:dyDescent="0.15">
      <c r="A15" s="180"/>
      <c r="B15" s="584"/>
      <c r="C15" s="585"/>
      <c r="D15" s="585"/>
      <c r="E15" s="585"/>
      <c r="F15" s="585"/>
      <c r="G15" s="585"/>
      <c r="H15" s="585"/>
      <c r="I15" s="585"/>
      <c r="J15" s="585"/>
      <c r="K15" s="586"/>
      <c r="L15" s="190"/>
      <c r="M15" s="565" t="s">
        <v>137</v>
      </c>
      <c r="N15" s="566"/>
      <c r="O15" s="566"/>
      <c r="P15" s="566"/>
      <c r="Q15" s="567"/>
      <c r="R15" s="568">
        <v>13088</v>
      </c>
      <c r="S15" s="569"/>
      <c r="T15" s="569"/>
      <c r="U15" s="569"/>
      <c r="V15" s="570"/>
      <c r="W15" s="556" t="s">
        <v>144</v>
      </c>
      <c r="X15" s="478"/>
      <c r="Y15" s="478"/>
      <c r="Z15" s="478"/>
      <c r="AA15" s="478"/>
      <c r="AB15" s="479"/>
      <c r="AC15" s="441">
        <v>2094</v>
      </c>
      <c r="AD15" s="442"/>
      <c r="AE15" s="442"/>
      <c r="AF15" s="442"/>
      <c r="AG15" s="443"/>
      <c r="AH15" s="441">
        <v>2138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1384539</v>
      </c>
      <c r="BO15" s="461"/>
      <c r="BP15" s="461"/>
      <c r="BQ15" s="461"/>
      <c r="BR15" s="461"/>
      <c r="BS15" s="461"/>
      <c r="BT15" s="461"/>
      <c r="BU15" s="462"/>
      <c r="BV15" s="460">
        <v>1381535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30</v>
      </c>
      <c r="AD16" s="562"/>
      <c r="AE16" s="562"/>
      <c r="AF16" s="562"/>
      <c r="AG16" s="563"/>
      <c r="AH16" s="561">
        <v>30.1</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3352804</v>
      </c>
      <c r="BO16" s="466"/>
      <c r="BP16" s="466"/>
      <c r="BQ16" s="466"/>
      <c r="BR16" s="466"/>
      <c r="BS16" s="466"/>
      <c r="BT16" s="466"/>
      <c r="BU16" s="467"/>
      <c r="BV16" s="465">
        <v>3370231</v>
      </c>
      <c r="BW16" s="466"/>
      <c r="BX16" s="466"/>
      <c r="BY16" s="466"/>
      <c r="BZ16" s="466"/>
      <c r="CA16" s="466"/>
      <c r="CB16" s="466"/>
      <c r="CC16" s="467"/>
      <c r="CD16" s="194"/>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79"/>
      <c r="DK16" s="179"/>
      <c r="DL16" s="179"/>
      <c r="DM16" s="179"/>
      <c r="DN16" s="179"/>
      <c r="DO16" s="179"/>
    </row>
    <row r="17" spans="1:119" ht="18.75" customHeight="1" thickBot="1" x14ac:dyDescent="0.2">
      <c r="A17" s="180"/>
      <c r="B17" s="587"/>
      <c r="C17" s="588"/>
      <c r="D17" s="588"/>
      <c r="E17" s="588"/>
      <c r="F17" s="588"/>
      <c r="G17" s="588"/>
      <c r="H17" s="588"/>
      <c r="I17" s="588"/>
      <c r="J17" s="588"/>
      <c r="K17" s="589"/>
      <c r="L17" s="195"/>
      <c r="M17" s="550" t="s">
        <v>150</v>
      </c>
      <c r="N17" s="551"/>
      <c r="O17" s="551"/>
      <c r="P17" s="551"/>
      <c r="Q17" s="552"/>
      <c r="R17" s="553" t="s">
        <v>151</v>
      </c>
      <c r="S17" s="554"/>
      <c r="T17" s="554"/>
      <c r="U17" s="554"/>
      <c r="V17" s="555"/>
      <c r="W17" s="556" t="s">
        <v>152</v>
      </c>
      <c r="X17" s="478"/>
      <c r="Y17" s="478"/>
      <c r="Z17" s="478"/>
      <c r="AA17" s="478"/>
      <c r="AB17" s="479"/>
      <c r="AC17" s="441">
        <v>3684</v>
      </c>
      <c r="AD17" s="442"/>
      <c r="AE17" s="442"/>
      <c r="AF17" s="442"/>
      <c r="AG17" s="443"/>
      <c r="AH17" s="441">
        <v>3700</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1742471</v>
      </c>
      <c r="BO17" s="466"/>
      <c r="BP17" s="466"/>
      <c r="BQ17" s="466"/>
      <c r="BR17" s="466"/>
      <c r="BS17" s="466"/>
      <c r="BT17" s="466"/>
      <c r="BU17" s="467"/>
      <c r="BV17" s="465">
        <v>1737003</v>
      </c>
      <c r="BW17" s="466"/>
      <c r="BX17" s="466"/>
      <c r="BY17" s="466"/>
      <c r="BZ17" s="466"/>
      <c r="CA17" s="466"/>
      <c r="CB17" s="466"/>
      <c r="CC17" s="467"/>
      <c r="CD17" s="194"/>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79"/>
      <c r="DK17" s="179"/>
      <c r="DL17" s="179"/>
      <c r="DM17" s="179"/>
      <c r="DN17" s="179"/>
      <c r="DO17" s="179"/>
    </row>
    <row r="18" spans="1:119" ht="18.75" customHeight="1" thickBot="1" x14ac:dyDescent="0.2">
      <c r="A18" s="180"/>
      <c r="B18" s="527" t="s">
        <v>154</v>
      </c>
      <c r="C18" s="528"/>
      <c r="D18" s="528"/>
      <c r="E18" s="529"/>
      <c r="F18" s="529"/>
      <c r="G18" s="529"/>
      <c r="H18" s="529"/>
      <c r="I18" s="529"/>
      <c r="J18" s="529"/>
      <c r="K18" s="529"/>
      <c r="L18" s="530">
        <v>45.36</v>
      </c>
      <c r="M18" s="530"/>
      <c r="N18" s="530"/>
      <c r="O18" s="530"/>
      <c r="P18" s="530"/>
      <c r="Q18" s="530"/>
      <c r="R18" s="531"/>
      <c r="S18" s="531"/>
      <c r="T18" s="531"/>
      <c r="U18" s="531"/>
      <c r="V18" s="532"/>
      <c r="W18" s="546"/>
      <c r="X18" s="547"/>
      <c r="Y18" s="547"/>
      <c r="Z18" s="547"/>
      <c r="AA18" s="547"/>
      <c r="AB18" s="557"/>
      <c r="AC18" s="429">
        <v>52.7</v>
      </c>
      <c r="AD18" s="430"/>
      <c r="AE18" s="430"/>
      <c r="AF18" s="430"/>
      <c r="AG18" s="533"/>
      <c r="AH18" s="429">
        <v>52.1</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3330277</v>
      </c>
      <c r="BO18" s="466"/>
      <c r="BP18" s="466"/>
      <c r="BQ18" s="466"/>
      <c r="BR18" s="466"/>
      <c r="BS18" s="466"/>
      <c r="BT18" s="466"/>
      <c r="BU18" s="467"/>
      <c r="BV18" s="465">
        <v>3466606</v>
      </c>
      <c r="BW18" s="466"/>
      <c r="BX18" s="466"/>
      <c r="BY18" s="466"/>
      <c r="BZ18" s="466"/>
      <c r="CA18" s="466"/>
      <c r="CB18" s="466"/>
      <c r="CC18" s="467"/>
      <c r="CD18" s="194"/>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79"/>
      <c r="DK18" s="179"/>
      <c r="DL18" s="179"/>
      <c r="DM18" s="179"/>
      <c r="DN18" s="179"/>
      <c r="DO18" s="179"/>
    </row>
    <row r="19" spans="1:119" ht="18.75" customHeight="1" thickBot="1" x14ac:dyDescent="0.2">
      <c r="A19" s="180"/>
      <c r="B19" s="527" t="s">
        <v>156</v>
      </c>
      <c r="C19" s="528"/>
      <c r="D19" s="528"/>
      <c r="E19" s="529"/>
      <c r="F19" s="529"/>
      <c r="G19" s="529"/>
      <c r="H19" s="529"/>
      <c r="I19" s="529"/>
      <c r="J19" s="529"/>
      <c r="K19" s="529"/>
      <c r="L19" s="535">
        <v>288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5398765</v>
      </c>
      <c r="BO19" s="466"/>
      <c r="BP19" s="466"/>
      <c r="BQ19" s="466"/>
      <c r="BR19" s="466"/>
      <c r="BS19" s="466"/>
      <c r="BT19" s="466"/>
      <c r="BU19" s="467"/>
      <c r="BV19" s="465">
        <v>5307780</v>
      </c>
      <c r="BW19" s="466"/>
      <c r="BX19" s="466"/>
      <c r="BY19" s="466"/>
      <c r="BZ19" s="466"/>
      <c r="CA19" s="466"/>
      <c r="CB19" s="466"/>
      <c r="CC19" s="467"/>
      <c r="CD19" s="194"/>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79"/>
      <c r="DK19" s="179"/>
      <c r="DL19" s="179"/>
      <c r="DM19" s="179"/>
      <c r="DN19" s="179"/>
      <c r="DO19" s="179"/>
    </row>
    <row r="20" spans="1:119" ht="18.75" customHeight="1" thickBot="1" x14ac:dyDescent="0.2">
      <c r="A20" s="180"/>
      <c r="B20" s="527" t="s">
        <v>158</v>
      </c>
      <c r="C20" s="528"/>
      <c r="D20" s="528"/>
      <c r="E20" s="529"/>
      <c r="F20" s="529"/>
      <c r="G20" s="529"/>
      <c r="H20" s="529"/>
      <c r="I20" s="529"/>
      <c r="J20" s="529"/>
      <c r="K20" s="529"/>
      <c r="L20" s="535">
        <v>4247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4"/>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79"/>
      <c r="DK20" s="179"/>
      <c r="DL20" s="179"/>
      <c r="DM20" s="179"/>
      <c r="DN20" s="179"/>
      <c r="DO20" s="179"/>
    </row>
    <row r="21" spans="1:119" ht="18.75" customHeight="1" x14ac:dyDescent="0.15">
      <c r="A21" s="180"/>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4"/>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79"/>
      <c r="DK21" s="179"/>
      <c r="DL21" s="179"/>
      <c r="DM21" s="179"/>
      <c r="DN21" s="179"/>
      <c r="DO21" s="179"/>
    </row>
    <row r="22" spans="1:119" ht="18.75" customHeight="1" thickBot="1" x14ac:dyDescent="0.2">
      <c r="A22" s="180"/>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4"/>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79"/>
      <c r="DK22" s="179"/>
      <c r="DL22" s="179"/>
      <c r="DM22" s="179"/>
      <c r="DN22" s="179"/>
      <c r="DO22" s="179"/>
    </row>
    <row r="23" spans="1:119" ht="18.75" customHeight="1" x14ac:dyDescent="0.15">
      <c r="A23" s="180"/>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5909646</v>
      </c>
      <c r="BO23" s="466"/>
      <c r="BP23" s="466"/>
      <c r="BQ23" s="466"/>
      <c r="BR23" s="466"/>
      <c r="BS23" s="466"/>
      <c r="BT23" s="466"/>
      <c r="BU23" s="467"/>
      <c r="BV23" s="465">
        <v>6082454</v>
      </c>
      <c r="BW23" s="466"/>
      <c r="BX23" s="466"/>
      <c r="BY23" s="466"/>
      <c r="BZ23" s="466"/>
      <c r="CA23" s="466"/>
      <c r="CB23" s="466"/>
      <c r="CC23" s="467"/>
      <c r="CD23" s="194"/>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79"/>
      <c r="DK23" s="179"/>
      <c r="DL23" s="179"/>
      <c r="DM23" s="179"/>
      <c r="DN23" s="179"/>
      <c r="DO23" s="179"/>
    </row>
    <row r="24" spans="1:119" ht="18.75" customHeight="1" thickBot="1" x14ac:dyDescent="0.2">
      <c r="A24" s="180"/>
      <c r="B24" s="497"/>
      <c r="C24" s="498"/>
      <c r="D24" s="499"/>
      <c r="E24" s="438" t="s">
        <v>167</v>
      </c>
      <c r="F24" s="439"/>
      <c r="G24" s="439"/>
      <c r="H24" s="439"/>
      <c r="I24" s="439"/>
      <c r="J24" s="439"/>
      <c r="K24" s="440"/>
      <c r="L24" s="441">
        <v>1</v>
      </c>
      <c r="M24" s="442"/>
      <c r="N24" s="442"/>
      <c r="O24" s="442"/>
      <c r="P24" s="443"/>
      <c r="Q24" s="441">
        <v>6430</v>
      </c>
      <c r="R24" s="442"/>
      <c r="S24" s="442"/>
      <c r="T24" s="442"/>
      <c r="U24" s="442"/>
      <c r="V24" s="443"/>
      <c r="W24" s="507"/>
      <c r="X24" s="498"/>
      <c r="Y24" s="499"/>
      <c r="Z24" s="438" t="s">
        <v>168</v>
      </c>
      <c r="AA24" s="439"/>
      <c r="AB24" s="439"/>
      <c r="AC24" s="439"/>
      <c r="AD24" s="439"/>
      <c r="AE24" s="439"/>
      <c r="AF24" s="439"/>
      <c r="AG24" s="440"/>
      <c r="AH24" s="441">
        <v>89</v>
      </c>
      <c r="AI24" s="442"/>
      <c r="AJ24" s="442"/>
      <c r="AK24" s="442"/>
      <c r="AL24" s="443"/>
      <c r="AM24" s="441">
        <v>259079</v>
      </c>
      <c r="AN24" s="442"/>
      <c r="AO24" s="442"/>
      <c r="AP24" s="442"/>
      <c r="AQ24" s="442"/>
      <c r="AR24" s="443"/>
      <c r="AS24" s="441">
        <v>2911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1408849</v>
      </c>
      <c r="BO24" s="466"/>
      <c r="BP24" s="466"/>
      <c r="BQ24" s="466"/>
      <c r="BR24" s="466"/>
      <c r="BS24" s="466"/>
      <c r="BT24" s="466"/>
      <c r="BU24" s="467"/>
      <c r="BV24" s="465">
        <v>1452945</v>
      </c>
      <c r="BW24" s="466"/>
      <c r="BX24" s="466"/>
      <c r="BY24" s="466"/>
      <c r="BZ24" s="466"/>
      <c r="CA24" s="466"/>
      <c r="CB24" s="466"/>
      <c r="CC24" s="467"/>
      <c r="CD24" s="194"/>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79"/>
      <c r="DK24" s="179"/>
      <c r="DL24" s="179"/>
      <c r="DM24" s="179"/>
      <c r="DN24" s="179"/>
      <c r="DO24" s="179"/>
    </row>
    <row r="25" spans="1:119" s="179" customFormat="1" ht="18.75" customHeight="1" x14ac:dyDescent="0.15">
      <c r="A25" s="180"/>
      <c r="B25" s="497"/>
      <c r="C25" s="498"/>
      <c r="D25" s="499"/>
      <c r="E25" s="438" t="s">
        <v>170</v>
      </c>
      <c r="F25" s="439"/>
      <c r="G25" s="439"/>
      <c r="H25" s="439"/>
      <c r="I25" s="439"/>
      <c r="J25" s="439"/>
      <c r="K25" s="440"/>
      <c r="L25" s="441">
        <v>1</v>
      </c>
      <c r="M25" s="442"/>
      <c r="N25" s="442"/>
      <c r="O25" s="442"/>
      <c r="P25" s="443"/>
      <c r="Q25" s="441">
        <v>5790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109491</v>
      </c>
      <c r="BO25" s="461"/>
      <c r="BP25" s="461"/>
      <c r="BQ25" s="461"/>
      <c r="BR25" s="461"/>
      <c r="BS25" s="461"/>
      <c r="BT25" s="461"/>
      <c r="BU25" s="462"/>
      <c r="BV25" s="460">
        <v>235534</v>
      </c>
      <c r="BW25" s="461"/>
      <c r="BX25" s="461"/>
      <c r="BY25" s="461"/>
      <c r="BZ25" s="461"/>
      <c r="CA25" s="461"/>
      <c r="CB25" s="461"/>
      <c r="CC25" s="462"/>
      <c r="CD25" s="194"/>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79" customFormat="1" ht="18.75" customHeight="1" x14ac:dyDescent="0.15">
      <c r="A26" s="180"/>
      <c r="B26" s="497"/>
      <c r="C26" s="498"/>
      <c r="D26" s="499"/>
      <c r="E26" s="438" t="s">
        <v>174</v>
      </c>
      <c r="F26" s="439"/>
      <c r="G26" s="439"/>
      <c r="H26" s="439"/>
      <c r="I26" s="439"/>
      <c r="J26" s="439"/>
      <c r="K26" s="440"/>
      <c r="L26" s="441">
        <v>1</v>
      </c>
      <c r="M26" s="442"/>
      <c r="N26" s="442"/>
      <c r="O26" s="442"/>
      <c r="P26" s="443"/>
      <c r="Q26" s="441">
        <v>5080</v>
      </c>
      <c r="R26" s="442"/>
      <c r="S26" s="442"/>
      <c r="T26" s="442"/>
      <c r="U26" s="442"/>
      <c r="V26" s="443"/>
      <c r="W26" s="507"/>
      <c r="X26" s="498"/>
      <c r="Y26" s="499"/>
      <c r="Z26" s="438" t="s">
        <v>175</v>
      </c>
      <c r="AA26" s="520"/>
      <c r="AB26" s="520"/>
      <c r="AC26" s="520"/>
      <c r="AD26" s="520"/>
      <c r="AE26" s="520"/>
      <c r="AF26" s="520"/>
      <c r="AG26" s="521"/>
      <c r="AH26" s="441" t="s">
        <v>176</v>
      </c>
      <c r="AI26" s="442"/>
      <c r="AJ26" s="442"/>
      <c r="AK26" s="442"/>
      <c r="AL26" s="443"/>
      <c r="AM26" s="441" t="s">
        <v>136</v>
      </c>
      <c r="AN26" s="442"/>
      <c r="AO26" s="442"/>
      <c r="AP26" s="442"/>
      <c r="AQ26" s="442"/>
      <c r="AR26" s="443"/>
      <c r="AS26" s="441" t="s">
        <v>136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194"/>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0"/>
      <c r="B27" s="497"/>
      <c r="C27" s="498"/>
      <c r="D27" s="499"/>
      <c r="E27" s="438" t="s">
        <v>178</v>
      </c>
      <c r="F27" s="439"/>
      <c r="G27" s="439"/>
      <c r="H27" s="439"/>
      <c r="I27" s="439"/>
      <c r="J27" s="439"/>
      <c r="K27" s="440"/>
      <c r="L27" s="441">
        <v>1</v>
      </c>
      <c r="M27" s="442"/>
      <c r="N27" s="442"/>
      <c r="O27" s="442"/>
      <c r="P27" s="443"/>
      <c r="Q27" s="441">
        <v>2703</v>
      </c>
      <c r="R27" s="442"/>
      <c r="S27" s="442"/>
      <c r="T27" s="442"/>
      <c r="U27" s="442"/>
      <c r="V27" s="443"/>
      <c r="W27" s="507"/>
      <c r="X27" s="498"/>
      <c r="Y27" s="499"/>
      <c r="Z27" s="438" t="s">
        <v>179</v>
      </c>
      <c r="AA27" s="439"/>
      <c r="AB27" s="439"/>
      <c r="AC27" s="439"/>
      <c r="AD27" s="439"/>
      <c r="AE27" s="439"/>
      <c r="AF27" s="439"/>
      <c r="AG27" s="440"/>
      <c r="AH27" s="441" t="s">
        <v>172</v>
      </c>
      <c r="AI27" s="442"/>
      <c r="AJ27" s="442"/>
      <c r="AK27" s="442"/>
      <c r="AL27" s="443"/>
      <c r="AM27" s="441" t="s">
        <v>172</v>
      </c>
      <c r="AN27" s="442"/>
      <c r="AO27" s="442"/>
      <c r="AP27" s="442"/>
      <c r="AQ27" s="442"/>
      <c r="AR27" s="443"/>
      <c r="AS27" s="441" t="s">
        <v>136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196"/>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79"/>
      <c r="DK27" s="179"/>
      <c r="DL27" s="179"/>
      <c r="DM27" s="179"/>
      <c r="DN27" s="179"/>
      <c r="DO27" s="179"/>
    </row>
    <row r="28" spans="1:119" ht="18.75" customHeight="1" x14ac:dyDescent="0.15">
      <c r="A28" s="180"/>
      <c r="B28" s="497"/>
      <c r="C28" s="498"/>
      <c r="D28" s="499"/>
      <c r="E28" s="438" t="s">
        <v>181</v>
      </c>
      <c r="F28" s="439"/>
      <c r="G28" s="439"/>
      <c r="H28" s="439"/>
      <c r="I28" s="439"/>
      <c r="J28" s="439"/>
      <c r="K28" s="440"/>
      <c r="L28" s="441">
        <v>1</v>
      </c>
      <c r="M28" s="442"/>
      <c r="N28" s="442"/>
      <c r="O28" s="442"/>
      <c r="P28" s="443"/>
      <c r="Q28" s="441">
        <v>2047</v>
      </c>
      <c r="R28" s="442"/>
      <c r="S28" s="442"/>
      <c r="T28" s="442"/>
      <c r="U28" s="442"/>
      <c r="V28" s="443"/>
      <c r="W28" s="507"/>
      <c r="X28" s="498"/>
      <c r="Y28" s="499"/>
      <c r="Z28" s="438" t="s">
        <v>182</v>
      </c>
      <c r="AA28" s="439"/>
      <c r="AB28" s="439"/>
      <c r="AC28" s="439"/>
      <c r="AD28" s="439"/>
      <c r="AE28" s="439"/>
      <c r="AF28" s="439"/>
      <c r="AG28" s="440"/>
      <c r="AH28" s="441" t="s">
        <v>172</v>
      </c>
      <c r="AI28" s="442"/>
      <c r="AJ28" s="442"/>
      <c r="AK28" s="442"/>
      <c r="AL28" s="443"/>
      <c r="AM28" s="441" t="s">
        <v>172</v>
      </c>
      <c r="AN28" s="442"/>
      <c r="AO28" s="442"/>
      <c r="AP28" s="442"/>
      <c r="AQ28" s="442"/>
      <c r="AR28" s="443"/>
      <c r="AS28" s="441" t="s">
        <v>127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566225</v>
      </c>
      <c r="BO28" s="461"/>
      <c r="BP28" s="461"/>
      <c r="BQ28" s="461"/>
      <c r="BR28" s="461"/>
      <c r="BS28" s="461"/>
      <c r="BT28" s="461"/>
      <c r="BU28" s="462"/>
      <c r="BV28" s="460">
        <v>630774</v>
      </c>
      <c r="BW28" s="461"/>
      <c r="BX28" s="461"/>
      <c r="BY28" s="461"/>
      <c r="BZ28" s="461"/>
      <c r="CA28" s="461"/>
      <c r="CB28" s="461"/>
      <c r="CC28" s="462"/>
      <c r="CD28" s="194"/>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79"/>
      <c r="DK28" s="179"/>
      <c r="DL28" s="179"/>
      <c r="DM28" s="179"/>
      <c r="DN28" s="179"/>
      <c r="DO28" s="179"/>
    </row>
    <row r="29" spans="1:119" ht="18.75" customHeight="1" x14ac:dyDescent="0.15">
      <c r="A29" s="180"/>
      <c r="B29" s="497"/>
      <c r="C29" s="498"/>
      <c r="D29" s="499"/>
      <c r="E29" s="438" t="s">
        <v>184</v>
      </c>
      <c r="F29" s="439"/>
      <c r="G29" s="439"/>
      <c r="H29" s="439"/>
      <c r="I29" s="439"/>
      <c r="J29" s="439"/>
      <c r="K29" s="440"/>
      <c r="L29" s="441">
        <v>13</v>
      </c>
      <c r="M29" s="442"/>
      <c r="N29" s="442"/>
      <c r="O29" s="442"/>
      <c r="P29" s="443"/>
      <c r="Q29" s="441">
        <v>1853</v>
      </c>
      <c r="R29" s="442"/>
      <c r="S29" s="442"/>
      <c r="T29" s="442"/>
      <c r="U29" s="442"/>
      <c r="V29" s="443"/>
      <c r="W29" s="508"/>
      <c r="X29" s="509"/>
      <c r="Y29" s="510"/>
      <c r="Z29" s="438" t="s">
        <v>185</v>
      </c>
      <c r="AA29" s="439"/>
      <c r="AB29" s="439"/>
      <c r="AC29" s="439"/>
      <c r="AD29" s="439"/>
      <c r="AE29" s="439"/>
      <c r="AF29" s="439"/>
      <c r="AG29" s="440"/>
      <c r="AH29" s="441">
        <v>89</v>
      </c>
      <c r="AI29" s="442"/>
      <c r="AJ29" s="442"/>
      <c r="AK29" s="442"/>
      <c r="AL29" s="443"/>
      <c r="AM29" s="441">
        <v>259079</v>
      </c>
      <c r="AN29" s="442"/>
      <c r="AO29" s="442"/>
      <c r="AP29" s="442"/>
      <c r="AQ29" s="442"/>
      <c r="AR29" s="443"/>
      <c r="AS29" s="441">
        <v>2911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11071</v>
      </c>
      <c r="BO29" s="466"/>
      <c r="BP29" s="466"/>
      <c r="BQ29" s="466"/>
      <c r="BR29" s="466"/>
      <c r="BS29" s="466"/>
      <c r="BT29" s="466"/>
      <c r="BU29" s="467"/>
      <c r="BV29" s="465">
        <v>11035</v>
      </c>
      <c r="BW29" s="466"/>
      <c r="BX29" s="466"/>
      <c r="BY29" s="466"/>
      <c r="BZ29" s="466"/>
      <c r="CA29" s="466"/>
      <c r="CB29" s="466"/>
      <c r="CC29" s="467"/>
      <c r="CD29" s="196"/>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79"/>
      <c r="DK29" s="179"/>
      <c r="DL29" s="179"/>
      <c r="DM29" s="179"/>
      <c r="DN29" s="179"/>
      <c r="DO29" s="179"/>
    </row>
    <row r="30" spans="1:119" ht="18.75" customHeight="1" thickBot="1" x14ac:dyDescent="0.2">
      <c r="A30" s="180"/>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1027065</v>
      </c>
      <c r="BO30" s="469"/>
      <c r="BP30" s="469"/>
      <c r="BQ30" s="469"/>
      <c r="BR30" s="469"/>
      <c r="BS30" s="469"/>
      <c r="BT30" s="469"/>
      <c r="BU30" s="470"/>
      <c r="BV30" s="468">
        <v>811497</v>
      </c>
      <c r="BW30" s="469"/>
      <c r="BX30" s="469"/>
      <c r="BY30" s="469"/>
      <c r="BZ30" s="469"/>
      <c r="CA30" s="469"/>
      <c r="CB30" s="469"/>
      <c r="CC30" s="47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188</v>
      </c>
      <c r="D32" s="207"/>
      <c r="E32" s="207"/>
      <c r="F32" s="204"/>
      <c r="G32" s="204"/>
      <c r="H32" s="204"/>
      <c r="I32" s="204"/>
      <c r="J32" s="204"/>
      <c r="K32" s="204"/>
      <c r="L32" s="204"/>
      <c r="M32" s="204"/>
      <c r="N32" s="204"/>
      <c r="O32" s="204"/>
      <c r="P32" s="204"/>
      <c r="Q32" s="204"/>
      <c r="R32" s="204"/>
      <c r="S32" s="204"/>
      <c r="T32" s="204"/>
      <c r="U32" s="204" t="s">
        <v>189</v>
      </c>
      <c r="V32" s="204"/>
      <c r="W32" s="204"/>
      <c r="X32" s="204"/>
      <c r="Y32" s="204"/>
      <c r="Z32" s="204"/>
      <c r="AA32" s="204"/>
      <c r="AB32" s="204"/>
      <c r="AC32" s="204"/>
      <c r="AD32" s="204"/>
      <c r="AE32" s="204"/>
      <c r="AF32" s="204"/>
      <c r="AG32" s="204"/>
      <c r="AH32" s="204"/>
      <c r="AI32" s="204"/>
      <c r="AJ32" s="204"/>
      <c r="AK32" s="204"/>
      <c r="AL32" s="204"/>
      <c r="AM32" s="208" t="s">
        <v>190</v>
      </c>
      <c r="AN32" s="204"/>
      <c r="AO32" s="204"/>
      <c r="AP32" s="204"/>
      <c r="AQ32" s="204"/>
      <c r="AR32" s="204"/>
      <c r="AS32" s="208"/>
      <c r="AT32" s="208"/>
      <c r="AU32" s="208"/>
      <c r="AV32" s="208"/>
      <c r="AW32" s="208"/>
      <c r="AX32" s="208"/>
      <c r="AY32" s="208"/>
      <c r="AZ32" s="208"/>
      <c r="BA32" s="208"/>
      <c r="BB32" s="204"/>
      <c r="BC32" s="208"/>
      <c r="BD32" s="204"/>
      <c r="BE32" s="208" t="s">
        <v>191</v>
      </c>
      <c r="BF32" s="204"/>
      <c r="BG32" s="204"/>
      <c r="BH32" s="204"/>
      <c r="BI32" s="204"/>
      <c r="BJ32" s="208"/>
      <c r="BK32" s="208"/>
      <c r="BL32" s="208"/>
      <c r="BM32" s="208"/>
      <c r="BN32" s="208"/>
      <c r="BO32" s="208"/>
      <c r="BP32" s="208"/>
      <c r="BQ32" s="208"/>
      <c r="BR32" s="204"/>
      <c r="BS32" s="204"/>
      <c r="BT32" s="204"/>
      <c r="BU32" s="204"/>
      <c r="BV32" s="204"/>
      <c r="BW32" s="204" t="s">
        <v>192</v>
      </c>
      <c r="BX32" s="204"/>
      <c r="BY32" s="204"/>
      <c r="BZ32" s="204"/>
      <c r="CA32" s="204"/>
      <c r="CB32" s="208"/>
      <c r="CC32" s="208"/>
      <c r="CD32" s="208"/>
      <c r="CE32" s="208"/>
      <c r="CF32" s="208"/>
      <c r="CG32" s="208"/>
      <c r="CH32" s="208"/>
      <c r="CI32" s="208"/>
      <c r="CJ32" s="208"/>
      <c r="CK32" s="208"/>
      <c r="CL32" s="208"/>
      <c r="CM32" s="208"/>
      <c r="CN32" s="208"/>
      <c r="CO32" s="208" t="s">
        <v>193</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28" t="s">
        <v>194</v>
      </c>
      <c r="D33" s="428"/>
      <c r="E33" s="427" t="s">
        <v>195</v>
      </c>
      <c r="F33" s="427"/>
      <c r="G33" s="427"/>
      <c r="H33" s="427"/>
      <c r="I33" s="427"/>
      <c r="J33" s="427"/>
      <c r="K33" s="427"/>
      <c r="L33" s="427"/>
      <c r="M33" s="427"/>
      <c r="N33" s="427"/>
      <c r="O33" s="427"/>
      <c r="P33" s="427"/>
      <c r="Q33" s="427"/>
      <c r="R33" s="427"/>
      <c r="S33" s="427"/>
      <c r="T33" s="209"/>
      <c r="U33" s="428" t="s">
        <v>194</v>
      </c>
      <c r="V33" s="428"/>
      <c r="W33" s="427" t="s">
        <v>195</v>
      </c>
      <c r="X33" s="427"/>
      <c r="Y33" s="427"/>
      <c r="Z33" s="427"/>
      <c r="AA33" s="427"/>
      <c r="AB33" s="427"/>
      <c r="AC33" s="427"/>
      <c r="AD33" s="427"/>
      <c r="AE33" s="427"/>
      <c r="AF33" s="427"/>
      <c r="AG33" s="427"/>
      <c r="AH33" s="427"/>
      <c r="AI33" s="427"/>
      <c r="AJ33" s="427"/>
      <c r="AK33" s="427"/>
      <c r="AL33" s="209"/>
      <c r="AM33" s="428" t="s">
        <v>194</v>
      </c>
      <c r="AN33" s="428"/>
      <c r="AO33" s="427" t="s">
        <v>196</v>
      </c>
      <c r="AP33" s="427"/>
      <c r="AQ33" s="427"/>
      <c r="AR33" s="427"/>
      <c r="AS33" s="427"/>
      <c r="AT33" s="427"/>
      <c r="AU33" s="427"/>
      <c r="AV33" s="427"/>
      <c r="AW33" s="427"/>
      <c r="AX33" s="427"/>
      <c r="AY33" s="427"/>
      <c r="AZ33" s="427"/>
      <c r="BA33" s="427"/>
      <c r="BB33" s="427"/>
      <c r="BC33" s="427"/>
      <c r="BD33" s="210"/>
      <c r="BE33" s="427" t="s">
        <v>197</v>
      </c>
      <c r="BF33" s="427"/>
      <c r="BG33" s="427" t="s">
        <v>198</v>
      </c>
      <c r="BH33" s="427"/>
      <c r="BI33" s="427"/>
      <c r="BJ33" s="427"/>
      <c r="BK33" s="427"/>
      <c r="BL33" s="427"/>
      <c r="BM33" s="427"/>
      <c r="BN33" s="427"/>
      <c r="BO33" s="427"/>
      <c r="BP33" s="427"/>
      <c r="BQ33" s="427"/>
      <c r="BR33" s="427"/>
      <c r="BS33" s="427"/>
      <c r="BT33" s="427"/>
      <c r="BU33" s="427"/>
      <c r="BV33" s="210"/>
      <c r="BW33" s="428" t="s">
        <v>197</v>
      </c>
      <c r="BX33" s="428"/>
      <c r="BY33" s="427" t="s">
        <v>199</v>
      </c>
      <c r="BZ33" s="427"/>
      <c r="CA33" s="427"/>
      <c r="CB33" s="427"/>
      <c r="CC33" s="427"/>
      <c r="CD33" s="427"/>
      <c r="CE33" s="427"/>
      <c r="CF33" s="427"/>
      <c r="CG33" s="427"/>
      <c r="CH33" s="427"/>
      <c r="CI33" s="427"/>
      <c r="CJ33" s="427"/>
      <c r="CK33" s="427"/>
      <c r="CL33" s="427"/>
      <c r="CM33" s="427"/>
      <c r="CN33" s="209"/>
      <c r="CO33" s="428" t="s">
        <v>194</v>
      </c>
      <c r="CP33" s="428"/>
      <c r="CQ33" s="427" t="s">
        <v>200</v>
      </c>
      <c r="CR33" s="427"/>
      <c r="CS33" s="427"/>
      <c r="CT33" s="427"/>
      <c r="CU33" s="427"/>
      <c r="CV33" s="427"/>
      <c r="CW33" s="427"/>
      <c r="CX33" s="427"/>
      <c r="CY33" s="427"/>
      <c r="CZ33" s="427"/>
      <c r="DA33" s="427"/>
      <c r="DB33" s="427"/>
      <c r="DC33" s="427"/>
      <c r="DD33" s="427"/>
      <c r="DE33" s="427"/>
      <c r="DF33" s="209"/>
      <c r="DG33" s="426" t="s">
        <v>201</v>
      </c>
      <c r="DH33" s="426"/>
      <c r="DI33" s="211"/>
      <c r="DJ33" s="179"/>
      <c r="DK33" s="179"/>
      <c r="DL33" s="179"/>
      <c r="DM33" s="179"/>
      <c r="DN33" s="179"/>
      <c r="DO33" s="179"/>
    </row>
    <row r="34" spans="1:119" ht="32.25" customHeight="1" x14ac:dyDescent="0.15">
      <c r="A34" s="180"/>
      <c r="B34" s="206"/>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7"/>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07"/>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07"/>
      <c r="BE34" s="424">
        <f>IF(BG34="","",MAX(C34:D43,U34:V43,AM34:AN43)+1)</f>
        <v>6</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07"/>
      <c r="BW34" s="424">
        <f>IF(BY34="","",MAX(C34:D43,U34:V43,AM34:AN43,BE34:BF43)+1)</f>
        <v>8</v>
      </c>
      <c r="BX34" s="424"/>
      <c r="BY34" s="423" t="str">
        <f>IF('各会計、関係団体の財政状況及び健全化判断比率'!B68="","",'各会計、関係団体の財政状況及び健全化判断比率'!B68)</f>
        <v>南信州広域連合（一般会計）</v>
      </c>
      <c r="BZ34" s="423"/>
      <c r="CA34" s="423"/>
      <c r="CB34" s="423"/>
      <c r="CC34" s="423"/>
      <c r="CD34" s="423"/>
      <c r="CE34" s="423"/>
      <c r="CF34" s="423"/>
      <c r="CG34" s="423"/>
      <c r="CH34" s="423"/>
      <c r="CI34" s="423"/>
      <c r="CJ34" s="423"/>
      <c r="CK34" s="423"/>
      <c r="CL34" s="423"/>
      <c r="CM34" s="423"/>
      <c r="CN34" s="207"/>
      <c r="CO34" s="424">
        <f>IF(CQ34="","",MAX(C34:D43,U34:V43,AM34:AN43,BE34:BF43,BW34:BX43)+1)</f>
        <v>18</v>
      </c>
      <c r="CP34" s="424"/>
      <c r="CQ34" s="423" t="str">
        <f>IF('各会計、関係団体の財政状況及び健全化判断比率'!BS7="","",'各会計、関係団体の財政状況及び健全化判断比率'!BS7)</f>
        <v>高森町まちづくり振興公社</v>
      </c>
      <c r="CR34" s="423"/>
      <c r="CS34" s="423"/>
      <c r="CT34" s="423"/>
      <c r="CU34" s="423"/>
      <c r="CV34" s="423"/>
      <c r="CW34" s="423"/>
      <c r="CX34" s="423"/>
      <c r="CY34" s="423"/>
      <c r="CZ34" s="423"/>
      <c r="DA34" s="423"/>
      <c r="DB34" s="423"/>
      <c r="DC34" s="423"/>
      <c r="DD34" s="423"/>
      <c r="DE34" s="423"/>
      <c r="DF34" s="204"/>
      <c r="DG34" s="425" t="str">
        <f>IF('各会計、関係団体の財政状況及び健全化判断比率'!BR7="","",'各会計、関係団体の財政状況及び健全化判断比率'!BR7)</f>
        <v/>
      </c>
      <c r="DH34" s="425"/>
      <c r="DI34" s="211"/>
      <c r="DJ34" s="179"/>
      <c r="DK34" s="179"/>
      <c r="DL34" s="179"/>
      <c r="DM34" s="179"/>
      <c r="DN34" s="179"/>
      <c r="DO34" s="179"/>
    </row>
    <row r="35" spans="1:119" ht="32.25" customHeight="1" x14ac:dyDescent="0.15">
      <c r="A35" s="180"/>
      <c r="B35" s="206"/>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07"/>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07"/>
      <c r="AM35" s="424" t="str">
        <f t="shared" ref="AM35:AM43" si="0">IF(AO35="","",AM34+1)</f>
        <v/>
      </c>
      <c r="AN35" s="424"/>
      <c r="AO35" s="423"/>
      <c r="AP35" s="423"/>
      <c r="AQ35" s="423"/>
      <c r="AR35" s="423"/>
      <c r="AS35" s="423"/>
      <c r="AT35" s="423"/>
      <c r="AU35" s="423"/>
      <c r="AV35" s="423"/>
      <c r="AW35" s="423"/>
      <c r="AX35" s="423"/>
      <c r="AY35" s="423"/>
      <c r="AZ35" s="423"/>
      <c r="BA35" s="423"/>
      <c r="BB35" s="423"/>
      <c r="BC35" s="423"/>
      <c r="BD35" s="207"/>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07"/>
      <c r="BW35" s="424">
        <f t="shared" ref="BW35:BW43" si="2">IF(BY35="","",BW34+1)</f>
        <v>9</v>
      </c>
      <c r="BX35" s="424"/>
      <c r="BY35" s="423" t="str">
        <f>IF('各会計、関係団体の財政状況及び健全化判断比率'!B69="","",'各会計、関係団体の財政状況及び健全化判断比率'!B69)</f>
        <v>南信州広域連合（南信州広域振興基金特別会計）</v>
      </c>
      <c r="BZ35" s="423"/>
      <c r="CA35" s="423"/>
      <c r="CB35" s="423"/>
      <c r="CC35" s="423"/>
      <c r="CD35" s="423"/>
      <c r="CE35" s="423"/>
      <c r="CF35" s="423"/>
      <c r="CG35" s="423"/>
      <c r="CH35" s="423"/>
      <c r="CI35" s="423"/>
      <c r="CJ35" s="423"/>
      <c r="CK35" s="423"/>
      <c r="CL35" s="423"/>
      <c r="CM35" s="423"/>
      <c r="CN35" s="207"/>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4"/>
      <c r="DG35" s="425" t="str">
        <f>IF('各会計、関係団体の財政状況及び健全化判断比率'!BR8="","",'各会計、関係団体の財政状況及び健全化判断比率'!BR8)</f>
        <v/>
      </c>
      <c r="DH35" s="425"/>
      <c r="DI35" s="211"/>
      <c r="DJ35" s="179"/>
      <c r="DK35" s="179"/>
      <c r="DL35" s="179"/>
      <c r="DM35" s="179"/>
      <c r="DN35" s="179"/>
      <c r="DO35" s="179"/>
    </row>
    <row r="36" spans="1:119" ht="32.25" customHeight="1" x14ac:dyDescent="0.15">
      <c r="A36" s="180"/>
      <c r="B36" s="206"/>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07"/>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07"/>
      <c r="AM36" s="424" t="str">
        <f t="shared" si="0"/>
        <v/>
      </c>
      <c r="AN36" s="424"/>
      <c r="AO36" s="423"/>
      <c r="AP36" s="423"/>
      <c r="AQ36" s="423"/>
      <c r="AR36" s="423"/>
      <c r="AS36" s="423"/>
      <c r="AT36" s="423"/>
      <c r="AU36" s="423"/>
      <c r="AV36" s="423"/>
      <c r="AW36" s="423"/>
      <c r="AX36" s="423"/>
      <c r="AY36" s="423"/>
      <c r="AZ36" s="423"/>
      <c r="BA36" s="423"/>
      <c r="BB36" s="423"/>
      <c r="BC36" s="423"/>
      <c r="BD36" s="207"/>
      <c r="BE36" s="424" t="str">
        <f t="shared" si="1"/>
        <v/>
      </c>
      <c r="BF36" s="424"/>
      <c r="BG36" s="423"/>
      <c r="BH36" s="423"/>
      <c r="BI36" s="423"/>
      <c r="BJ36" s="423"/>
      <c r="BK36" s="423"/>
      <c r="BL36" s="423"/>
      <c r="BM36" s="423"/>
      <c r="BN36" s="423"/>
      <c r="BO36" s="423"/>
      <c r="BP36" s="423"/>
      <c r="BQ36" s="423"/>
      <c r="BR36" s="423"/>
      <c r="BS36" s="423"/>
      <c r="BT36" s="423"/>
      <c r="BU36" s="423"/>
      <c r="BV36" s="207"/>
      <c r="BW36" s="424">
        <f t="shared" si="2"/>
        <v>10</v>
      </c>
      <c r="BX36" s="424"/>
      <c r="BY36" s="423" t="str">
        <f>IF('各会計、関係団体の財政状況及び健全化判断比率'!B70="","",'各会計、関係団体の財政状況及び健全化判断比率'!B70)</f>
        <v>南信州広域連合（飯田広域消防特別会計）</v>
      </c>
      <c r="BZ36" s="423"/>
      <c r="CA36" s="423"/>
      <c r="CB36" s="423"/>
      <c r="CC36" s="423"/>
      <c r="CD36" s="423"/>
      <c r="CE36" s="423"/>
      <c r="CF36" s="423"/>
      <c r="CG36" s="423"/>
      <c r="CH36" s="423"/>
      <c r="CI36" s="423"/>
      <c r="CJ36" s="423"/>
      <c r="CK36" s="423"/>
      <c r="CL36" s="423"/>
      <c r="CM36" s="423"/>
      <c r="CN36" s="207"/>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4"/>
      <c r="DG36" s="425" t="str">
        <f>IF('各会計、関係団体の財政状況及び健全化判断比率'!BR9="","",'各会計、関係団体の財政状況及び健全化判断比率'!BR9)</f>
        <v/>
      </c>
      <c r="DH36" s="425"/>
      <c r="DI36" s="211"/>
      <c r="DJ36" s="179"/>
      <c r="DK36" s="179"/>
      <c r="DL36" s="179"/>
      <c r="DM36" s="179"/>
      <c r="DN36" s="179"/>
      <c r="DO36" s="179"/>
    </row>
    <row r="37" spans="1:119" ht="32.25" customHeight="1" x14ac:dyDescent="0.15">
      <c r="A37" s="180"/>
      <c r="B37" s="206"/>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07"/>
      <c r="U37" s="424" t="str">
        <f t="shared" si="4"/>
        <v/>
      </c>
      <c r="V37" s="424"/>
      <c r="W37" s="423"/>
      <c r="X37" s="423"/>
      <c r="Y37" s="423"/>
      <c r="Z37" s="423"/>
      <c r="AA37" s="423"/>
      <c r="AB37" s="423"/>
      <c r="AC37" s="423"/>
      <c r="AD37" s="423"/>
      <c r="AE37" s="423"/>
      <c r="AF37" s="423"/>
      <c r="AG37" s="423"/>
      <c r="AH37" s="423"/>
      <c r="AI37" s="423"/>
      <c r="AJ37" s="423"/>
      <c r="AK37" s="423"/>
      <c r="AL37" s="207"/>
      <c r="AM37" s="424" t="str">
        <f t="shared" si="0"/>
        <v/>
      </c>
      <c r="AN37" s="424"/>
      <c r="AO37" s="423"/>
      <c r="AP37" s="423"/>
      <c r="AQ37" s="423"/>
      <c r="AR37" s="423"/>
      <c r="AS37" s="423"/>
      <c r="AT37" s="423"/>
      <c r="AU37" s="423"/>
      <c r="AV37" s="423"/>
      <c r="AW37" s="423"/>
      <c r="AX37" s="423"/>
      <c r="AY37" s="423"/>
      <c r="AZ37" s="423"/>
      <c r="BA37" s="423"/>
      <c r="BB37" s="423"/>
      <c r="BC37" s="423"/>
      <c r="BD37" s="207"/>
      <c r="BE37" s="424" t="str">
        <f t="shared" si="1"/>
        <v/>
      </c>
      <c r="BF37" s="424"/>
      <c r="BG37" s="423"/>
      <c r="BH37" s="423"/>
      <c r="BI37" s="423"/>
      <c r="BJ37" s="423"/>
      <c r="BK37" s="423"/>
      <c r="BL37" s="423"/>
      <c r="BM37" s="423"/>
      <c r="BN37" s="423"/>
      <c r="BO37" s="423"/>
      <c r="BP37" s="423"/>
      <c r="BQ37" s="423"/>
      <c r="BR37" s="423"/>
      <c r="BS37" s="423"/>
      <c r="BT37" s="423"/>
      <c r="BU37" s="423"/>
      <c r="BV37" s="207"/>
      <c r="BW37" s="424">
        <f t="shared" si="2"/>
        <v>11</v>
      </c>
      <c r="BX37" s="424"/>
      <c r="BY37" s="423" t="str">
        <f>IF('各会計、関係団体の財政状況及び健全化判断比率'!B71="","",'各会計、関係団体の財政状況及び健全化判断比率'!B71)</f>
        <v>南信州広域連合（稲葉クリーンセンター特別会計）</v>
      </c>
      <c r="BZ37" s="423"/>
      <c r="CA37" s="423"/>
      <c r="CB37" s="423"/>
      <c r="CC37" s="423"/>
      <c r="CD37" s="423"/>
      <c r="CE37" s="423"/>
      <c r="CF37" s="423"/>
      <c r="CG37" s="423"/>
      <c r="CH37" s="423"/>
      <c r="CI37" s="423"/>
      <c r="CJ37" s="423"/>
      <c r="CK37" s="423"/>
      <c r="CL37" s="423"/>
      <c r="CM37" s="423"/>
      <c r="CN37" s="207"/>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4"/>
      <c r="DG37" s="425" t="str">
        <f>IF('各会計、関係団体の財政状況及び健全化判断比率'!BR10="","",'各会計、関係団体の財政状況及び健全化判断比率'!BR10)</f>
        <v/>
      </c>
      <c r="DH37" s="425"/>
      <c r="DI37" s="211"/>
      <c r="DJ37" s="179"/>
      <c r="DK37" s="179"/>
      <c r="DL37" s="179"/>
      <c r="DM37" s="179"/>
      <c r="DN37" s="179"/>
      <c r="DO37" s="179"/>
    </row>
    <row r="38" spans="1:119" ht="32.25" customHeight="1" x14ac:dyDescent="0.15">
      <c r="A38" s="180"/>
      <c r="B38" s="206"/>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7"/>
      <c r="U38" s="424" t="str">
        <f t="shared" si="4"/>
        <v/>
      </c>
      <c r="V38" s="424"/>
      <c r="W38" s="423"/>
      <c r="X38" s="423"/>
      <c r="Y38" s="423"/>
      <c r="Z38" s="423"/>
      <c r="AA38" s="423"/>
      <c r="AB38" s="423"/>
      <c r="AC38" s="423"/>
      <c r="AD38" s="423"/>
      <c r="AE38" s="423"/>
      <c r="AF38" s="423"/>
      <c r="AG38" s="423"/>
      <c r="AH38" s="423"/>
      <c r="AI38" s="423"/>
      <c r="AJ38" s="423"/>
      <c r="AK38" s="423"/>
      <c r="AL38" s="207"/>
      <c r="AM38" s="424" t="str">
        <f t="shared" si="0"/>
        <v/>
      </c>
      <c r="AN38" s="424"/>
      <c r="AO38" s="423"/>
      <c r="AP38" s="423"/>
      <c r="AQ38" s="423"/>
      <c r="AR38" s="423"/>
      <c r="AS38" s="423"/>
      <c r="AT38" s="423"/>
      <c r="AU38" s="423"/>
      <c r="AV38" s="423"/>
      <c r="AW38" s="423"/>
      <c r="AX38" s="423"/>
      <c r="AY38" s="423"/>
      <c r="AZ38" s="423"/>
      <c r="BA38" s="423"/>
      <c r="BB38" s="423"/>
      <c r="BC38" s="423"/>
      <c r="BD38" s="207"/>
      <c r="BE38" s="424" t="str">
        <f t="shared" si="1"/>
        <v/>
      </c>
      <c r="BF38" s="424"/>
      <c r="BG38" s="423"/>
      <c r="BH38" s="423"/>
      <c r="BI38" s="423"/>
      <c r="BJ38" s="423"/>
      <c r="BK38" s="423"/>
      <c r="BL38" s="423"/>
      <c r="BM38" s="423"/>
      <c r="BN38" s="423"/>
      <c r="BO38" s="423"/>
      <c r="BP38" s="423"/>
      <c r="BQ38" s="423"/>
      <c r="BR38" s="423"/>
      <c r="BS38" s="423"/>
      <c r="BT38" s="423"/>
      <c r="BU38" s="423"/>
      <c r="BV38" s="207"/>
      <c r="BW38" s="424">
        <f t="shared" si="2"/>
        <v>12</v>
      </c>
      <c r="BX38" s="424"/>
      <c r="BY38" s="423" t="str">
        <f>IF('各会計、関係団体の財政状況及び健全化判断比率'!B72="","",'各会計、関係団体の財政状況及び健全化判断比率'!B72)</f>
        <v>長野県市町村自治振興組合（一般会計）</v>
      </c>
      <c r="BZ38" s="423"/>
      <c r="CA38" s="423"/>
      <c r="CB38" s="423"/>
      <c r="CC38" s="423"/>
      <c r="CD38" s="423"/>
      <c r="CE38" s="423"/>
      <c r="CF38" s="423"/>
      <c r="CG38" s="423"/>
      <c r="CH38" s="423"/>
      <c r="CI38" s="423"/>
      <c r="CJ38" s="423"/>
      <c r="CK38" s="423"/>
      <c r="CL38" s="423"/>
      <c r="CM38" s="423"/>
      <c r="CN38" s="207"/>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4"/>
      <c r="DG38" s="425" t="str">
        <f>IF('各会計、関係団体の財政状況及び健全化判断比率'!BR11="","",'各会計、関係団体の財政状況及び健全化判断比率'!BR11)</f>
        <v/>
      </c>
      <c r="DH38" s="425"/>
      <c r="DI38" s="211"/>
      <c r="DJ38" s="179"/>
      <c r="DK38" s="179"/>
      <c r="DL38" s="179"/>
      <c r="DM38" s="179"/>
      <c r="DN38" s="179"/>
      <c r="DO38" s="179"/>
    </row>
    <row r="39" spans="1:119" ht="32.25" customHeight="1" x14ac:dyDescent="0.15">
      <c r="A39" s="180"/>
      <c r="B39" s="206"/>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7"/>
      <c r="U39" s="424" t="str">
        <f t="shared" si="4"/>
        <v/>
      </c>
      <c r="V39" s="424"/>
      <c r="W39" s="423"/>
      <c r="X39" s="423"/>
      <c r="Y39" s="423"/>
      <c r="Z39" s="423"/>
      <c r="AA39" s="423"/>
      <c r="AB39" s="423"/>
      <c r="AC39" s="423"/>
      <c r="AD39" s="423"/>
      <c r="AE39" s="423"/>
      <c r="AF39" s="423"/>
      <c r="AG39" s="423"/>
      <c r="AH39" s="423"/>
      <c r="AI39" s="423"/>
      <c r="AJ39" s="423"/>
      <c r="AK39" s="423"/>
      <c r="AL39" s="207"/>
      <c r="AM39" s="424" t="str">
        <f t="shared" si="0"/>
        <v/>
      </c>
      <c r="AN39" s="424"/>
      <c r="AO39" s="423"/>
      <c r="AP39" s="423"/>
      <c r="AQ39" s="423"/>
      <c r="AR39" s="423"/>
      <c r="AS39" s="423"/>
      <c r="AT39" s="423"/>
      <c r="AU39" s="423"/>
      <c r="AV39" s="423"/>
      <c r="AW39" s="423"/>
      <c r="AX39" s="423"/>
      <c r="AY39" s="423"/>
      <c r="AZ39" s="423"/>
      <c r="BA39" s="423"/>
      <c r="BB39" s="423"/>
      <c r="BC39" s="423"/>
      <c r="BD39" s="207"/>
      <c r="BE39" s="424" t="str">
        <f t="shared" si="1"/>
        <v/>
      </c>
      <c r="BF39" s="424"/>
      <c r="BG39" s="423"/>
      <c r="BH39" s="423"/>
      <c r="BI39" s="423"/>
      <c r="BJ39" s="423"/>
      <c r="BK39" s="423"/>
      <c r="BL39" s="423"/>
      <c r="BM39" s="423"/>
      <c r="BN39" s="423"/>
      <c r="BO39" s="423"/>
      <c r="BP39" s="423"/>
      <c r="BQ39" s="423"/>
      <c r="BR39" s="423"/>
      <c r="BS39" s="423"/>
      <c r="BT39" s="423"/>
      <c r="BU39" s="423"/>
      <c r="BV39" s="207"/>
      <c r="BW39" s="424">
        <f t="shared" si="2"/>
        <v>13</v>
      </c>
      <c r="BX39" s="424"/>
      <c r="BY39" s="423" t="str">
        <f>IF('各会計、関係団体の財政状況及び健全化判断比率'!B73="","",'各会計、関係団体の財政状況及び健全化判断比率'!B73)</f>
        <v>長野県地方税滞納整理機構（一般会計）</v>
      </c>
      <c r="BZ39" s="423"/>
      <c r="CA39" s="423"/>
      <c r="CB39" s="423"/>
      <c r="CC39" s="423"/>
      <c r="CD39" s="423"/>
      <c r="CE39" s="423"/>
      <c r="CF39" s="423"/>
      <c r="CG39" s="423"/>
      <c r="CH39" s="423"/>
      <c r="CI39" s="423"/>
      <c r="CJ39" s="423"/>
      <c r="CK39" s="423"/>
      <c r="CL39" s="423"/>
      <c r="CM39" s="423"/>
      <c r="CN39" s="207"/>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4"/>
      <c r="DG39" s="425" t="str">
        <f>IF('各会計、関係団体の財政状況及び健全化判断比率'!BR12="","",'各会計、関係団体の財政状況及び健全化判断比率'!BR12)</f>
        <v/>
      </c>
      <c r="DH39" s="425"/>
      <c r="DI39" s="211"/>
      <c r="DJ39" s="179"/>
      <c r="DK39" s="179"/>
      <c r="DL39" s="179"/>
      <c r="DM39" s="179"/>
      <c r="DN39" s="179"/>
      <c r="DO39" s="179"/>
    </row>
    <row r="40" spans="1:119" ht="32.25" customHeight="1" x14ac:dyDescent="0.15">
      <c r="A40" s="180"/>
      <c r="B40" s="206"/>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7"/>
      <c r="U40" s="424" t="str">
        <f t="shared" si="4"/>
        <v/>
      </c>
      <c r="V40" s="424"/>
      <c r="W40" s="423"/>
      <c r="X40" s="423"/>
      <c r="Y40" s="423"/>
      <c r="Z40" s="423"/>
      <c r="AA40" s="423"/>
      <c r="AB40" s="423"/>
      <c r="AC40" s="423"/>
      <c r="AD40" s="423"/>
      <c r="AE40" s="423"/>
      <c r="AF40" s="423"/>
      <c r="AG40" s="423"/>
      <c r="AH40" s="423"/>
      <c r="AI40" s="423"/>
      <c r="AJ40" s="423"/>
      <c r="AK40" s="423"/>
      <c r="AL40" s="207"/>
      <c r="AM40" s="424" t="str">
        <f t="shared" si="0"/>
        <v/>
      </c>
      <c r="AN40" s="424"/>
      <c r="AO40" s="423"/>
      <c r="AP40" s="423"/>
      <c r="AQ40" s="423"/>
      <c r="AR40" s="423"/>
      <c r="AS40" s="423"/>
      <c r="AT40" s="423"/>
      <c r="AU40" s="423"/>
      <c r="AV40" s="423"/>
      <c r="AW40" s="423"/>
      <c r="AX40" s="423"/>
      <c r="AY40" s="423"/>
      <c r="AZ40" s="423"/>
      <c r="BA40" s="423"/>
      <c r="BB40" s="423"/>
      <c r="BC40" s="423"/>
      <c r="BD40" s="207"/>
      <c r="BE40" s="424" t="str">
        <f t="shared" si="1"/>
        <v/>
      </c>
      <c r="BF40" s="424"/>
      <c r="BG40" s="423"/>
      <c r="BH40" s="423"/>
      <c r="BI40" s="423"/>
      <c r="BJ40" s="423"/>
      <c r="BK40" s="423"/>
      <c r="BL40" s="423"/>
      <c r="BM40" s="423"/>
      <c r="BN40" s="423"/>
      <c r="BO40" s="423"/>
      <c r="BP40" s="423"/>
      <c r="BQ40" s="423"/>
      <c r="BR40" s="423"/>
      <c r="BS40" s="423"/>
      <c r="BT40" s="423"/>
      <c r="BU40" s="423"/>
      <c r="BV40" s="207"/>
      <c r="BW40" s="424">
        <f t="shared" si="2"/>
        <v>14</v>
      </c>
      <c r="BX40" s="424"/>
      <c r="BY40" s="423" t="str">
        <f>IF('各会計、関係団体の財政状況及び健全化判断比率'!B74="","",'各会計、関係団体の財政状況及び健全化判断比率'!B74)</f>
        <v>長野県市町村総合事務組合（一般会計）</v>
      </c>
      <c r="BZ40" s="423"/>
      <c r="CA40" s="423"/>
      <c r="CB40" s="423"/>
      <c r="CC40" s="423"/>
      <c r="CD40" s="423"/>
      <c r="CE40" s="423"/>
      <c r="CF40" s="423"/>
      <c r="CG40" s="423"/>
      <c r="CH40" s="423"/>
      <c r="CI40" s="423"/>
      <c r="CJ40" s="423"/>
      <c r="CK40" s="423"/>
      <c r="CL40" s="423"/>
      <c r="CM40" s="423"/>
      <c r="CN40" s="207"/>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4"/>
      <c r="DG40" s="425" t="str">
        <f>IF('各会計、関係団体の財政状況及び健全化判断比率'!BR13="","",'各会計、関係団体の財政状況及び健全化判断比率'!BR13)</f>
        <v/>
      </c>
      <c r="DH40" s="425"/>
      <c r="DI40" s="211"/>
      <c r="DJ40" s="179"/>
      <c r="DK40" s="179"/>
      <c r="DL40" s="179"/>
      <c r="DM40" s="179"/>
      <c r="DN40" s="179"/>
      <c r="DO40" s="179"/>
    </row>
    <row r="41" spans="1:119" ht="32.25" customHeight="1" x14ac:dyDescent="0.15">
      <c r="A41" s="180"/>
      <c r="B41" s="206"/>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7"/>
      <c r="U41" s="424" t="str">
        <f t="shared" si="4"/>
        <v/>
      </c>
      <c r="V41" s="424"/>
      <c r="W41" s="423"/>
      <c r="X41" s="423"/>
      <c r="Y41" s="423"/>
      <c r="Z41" s="423"/>
      <c r="AA41" s="423"/>
      <c r="AB41" s="423"/>
      <c r="AC41" s="423"/>
      <c r="AD41" s="423"/>
      <c r="AE41" s="423"/>
      <c r="AF41" s="423"/>
      <c r="AG41" s="423"/>
      <c r="AH41" s="423"/>
      <c r="AI41" s="423"/>
      <c r="AJ41" s="423"/>
      <c r="AK41" s="423"/>
      <c r="AL41" s="207"/>
      <c r="AM41" s="424" t="str">
        <f t="shared" si="0"/>
        <v/>
      </c>
      <c r="AN41" s="424"/>
      <c r="AO41" s="423"/>
      <c r="AP41" s="423"/>
      <c r="AQ41" s="423"/>
      <c r="AR41" s="423"/>
      <c r="AS41" s="423"/>
      <c r="AT41" s="423"/>
      <c r="AU41" s="423"/>
      <c r="AV41" s="423"/>
      <c r="AW41" s="423"/>
      <c r="AX41" s="423"/>
      <c r="AY41" s="423"/>
      <c r="AZ41" s="423"/>
      <c r="BA41" s="423"/>
      <c r="BB41" s="423"/>
      <c r="BC41" s="423"/>
      <c r="BD41" s="207"/>
      <c r="BE41" s="424" t="str">
        <f t="shared" si="1"/>
        <v/>
      </c>
      <c r="BF41" s="424"/>
      <c r="BG41" s="423"/>
      <c r="BH41" s="423"/>
      <c r="BI41" s="423"/>
      <c r="BJ41" s="423"/>
      <c r="BK41" s="423"/>
      <c r="BL41" s="423"/>
      <c r="BM41" s="423"/>
      <c r="BN41" s="423"/>
      <c r="BO41" s="423"/>
      <c r="BP41" s="423"/>
      <c r="BQ41" s="423"/>
      <c r="BR41" s="423"/>
      <c r="BS41" s="423"/>
      <c r="BT41" s="423"/>
      <c r="BU41" s="423"/>
      <c r="BV41" s="207"/>
      <c r="BW41" s="424">
        <f t="shared" si="2"/>
        <v>15</v>
      </c>
      <c r="BX41" s="424"/>
      <c r="BY41" s="423" t="str">
        <f>IF('各会計、関係団体の財政状況及び健全化判断比率'!B75="","",'各会計、関係団体の財政状況及び健全化判断比率'!B75)</f>
        <v>長野県市町村総合事務組合（非常勤職員公務災害補償特別会計）</v>
      </c>
      <c r="BZ41" s="423"/>
      <c r="CA41" s="423"/>
      <c r="CB41" s="423"/>
      <c r="CC41" s="423"/>
      <c r="CD41" s="423"/>
      <c r="CE41" s="423"/>
      <c r="CF41" s="423"/>
      <c r="CG41" s="423"/>
      <c r="CH41" s="423"/>
      <c r="CI41" s="423"/>
      <c r="CJ41" s="423"/>
      <c r="CK41" s="423"/>
      <c r="CL41" s="423"/>
      <c r="CM41" s="423"/>
      <c r="CN41" s="207"/>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4"/>
      <c r="DG41" s="425" t="str">
        <f>IF('各会計、関係団体の財政状況及び健全化判断比率'!BR14="","",'各会計、関係団体の財政状況及び健全化判断比率'!BR14)</f>
        <v/>
      </c>
      <c r="DH41" s="425"/>
      <c r="DI41" s="211"/>
      <c r="DJ41" s="179"/>
      <c r="DK41" s="179"/>
      <c r="DL41" s="179"/>
      <c r="DM41" s="179"/>
      <c r="DN41" s="179"/>
      <c r="DO41" s="179"/>
    </row>
    <row r="42" spans="1:119" ht="32.25" customHeight="1" x14ac:dyDescent="0.15">
      <c r="A42" s="179"/>
      <c r="B42" s="206"/>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7"/>
      <c r="U42" s="424" t="str">
        <f t="shared" si="4"/>
        <v/>
      </c>
      <c r="V42" s="424"/>
      <c r="W42" s="423"/>
      <c r="X42" s="423"/>
      <c r="Y42" s="423"/>
      <c r="Z42" s="423"/>
      <c r="AA42" s="423"/>
      <c r="AB42" s="423"/>
      <c r="AC42" s="423"/>
      <c r="AD42" s="423"/>
      <c r="AE42" s="423"/>
      <c r="AF42" s="423"/>
      <c r="AG42" s="423"/>
      <c r="AH42" s="423"/>
      <c r="AI42" s="423"/>
      <c r="AJ42" s="423"/>
      <c r="AK42" s="423"/>
      <c r="AL42" s="207"/>
      <c r="AM42" s="424" t="str">
        <f t="shared" si="0"/>
        <v/>
      </c>
      <c r="AN42" s="424"/>
      <c r="AO42" s="423"/>
      <c r="AP42" s="423"/>
      <c r="AQ42" s="423"/>
      <c r="AR42" s="423"/>
      <c r="AS42" s="423"/>
      <c r="AT42" s="423"/>
      <c r="AU42" s="423"/>
      <c r="AV42" s="423"/>
      <c r="AW42" s="423"/>
      <c r="AX42" s="423"/>
      <c r="AY42" s="423"/>
      <c r="AZ42" s="423"/>
      <c r="BA42" s="423"/>
      <c r="BB42" s="423"/>
      <c r="BC42" s="423"/>
      <c r="BD42" s="207"/>
      <c r="BE42" s="424" t="str">
        <f t="shared" si="1"/>
        <v/>
      </c>
      <c r="BF42" s="424"/>
      <c r="BG42" s="423"/>
      <c r="BH42" s="423"/>
      <c r="BI42" s="423"/>
      <c r="BJ42" s="423"/>
      <c r="BK42" s="423"/>
      <c r="BL42" s="423"/>
      <c r="BM42" s="423"/>
      <c r="BN42" s="423"/>
      <c r="BO42" s="423"/>
      <c r="BP42" s="423"/>
      <c r="BQ42" s="423"/>
      <c r="BR42" s="423"/>
      <c r="BS42" s="423"/>
      <c r="BT42" s="423"/>
      <c r="BU42" s="423"/>
      <c r="BV42" s="207"/>
      <c r="BW42" s="424">
        <f t="shared" si="2"/>
        <v>16</v>
      </c>
      <c r="BX42" s="424"/>
      <c r="BY42" s="423" t="str">
        <f>IF('各会計、関係団体の財政状況及び健全化判断比率'!B76="","",'各会計、関係団体の財政状況及び健全化判断比率'!B76)</f>
        <v>長野県後期高齢者医療広域連合（一般会計）</v>
      </c>
      <c r="BZ42" s="423"/>
      <c r="CA42" s="423"/>
      <c r="CB42" s="423"/>
      <c r="CC42" s="423"/>
      <c r="CD42" s="423"/>
      <c r="CE42" s="423"/>
      <c r="CF42" s="423"/>
      <c r="CG42" s="423"/>
      <c r="CH42" s="423"/>
      <c r="CI42" s="423"/>
      <c r="CJ42" s="423"/>
      <c r="CK42" s="423"/>
      <c r="CL42" s="423"/>
      <c r="CM42" s="423"/>
      <c r="CN42" s="207"/>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4"/>
      <c r="DG42" s="425" t="str">
        <f>IF('各会計、関係団体の財政状況及び健全化判断比率'!BR15="","",'各会計、関係団体の財政状況及び健全化判断比率'!BR15)</f>
        <v/>
      </c>
      <c r="DH42" s="425"/>
      <c r="DI42" s="211"/>
      <c r="DJ42" s="179"/>
      <c r="DK42" s="179"/>
      <c r="DL42" s="179"/>
      <c r="DM42" s="179"/>
      <c r="DN42" s="179"/>
      <c r="DO42" s="179"/>
    </row>
    <row r="43" spans="1:119" ht="32.25" customHeight="1" x14ac:dyDescent="0.15">
      <c r="A43" s="179"/>
      <c r="B43" s="206"/>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7"/>
      <c r="U43" s="424" t="str">
        <f t="shared" si="4"/>
        <v/>
      </c>
      <c r="V43" s="424"/>
      <c r="W43" s="423"/>
      <c r="X43" s="423"/>
      <c r="Y43" s="423"/>
      <c r="Z43" s="423"/>
      <c r="AA43" s="423"/>
      <c r="AB43" s="423"/>
      <c r="AC43" s="423"/>
      <c r="AD43" s="423"/>
      <c r="AE43" s="423"/>
      <c r="AF43" s="423"/>
      <c r="AG43" s="423"/>
      <c r="AH43" s="423"/>
      <c r="AI43" s="423"/>
      <c r="AJ43" s="423"/>
      <c r="AK43" s="423"/>
      <c r="AL43" s="207"/>
      <c r="AM43" s="424" t="str">
        <f t="shared" si="0"/>
        <v/>
      </c>
      <c r="AN43" s="424"/>
      <c r="AO43" s="423"/>
      <c r="AP43" s="423"/>
      <c r="AQ43" s="423"/>
      <c r="AR43" s="423"/>
      <c r="AS43" s="423"/>
      <c r="AT43" s="423"/>
      <c r="AU43" s="423"/>
      <c r="AV43" s="423"/>
      <c r="AW43" s="423"/>
      <c r="AX43" s="423"/>
      <c r="AY43" s="423"/>
      <c r="AZ43" s="423"/>
      <c r="BA43" s="423"/>
      <c r="BB43" s="423"/>
      <c r="BC43" s="423"/>
      <c r="BD43" s="207"/>
      <c r="BE43" s="424" t="str">
        <f t="shared" si="1"/>
        <v/>
      </c>
      <c r="BF43" s="424"/>
      <c r="BG43" s="423"/>
      <c r="BH43" s="423"/>
      <c r="BI43" s="423"/>
      <c r="BJ43" s="423"/>
      <c r="BK43" s="423"/>
      <c r="BL43" s="423"/>
      <c r="BM43" s="423"/>
      <c r="BN43" s="423"/>
      <c r="BO43" s="423"/>
      <c r="BP43" s="423"/>
      <c r="BQ43" s="423"/>
      <c r="BR43" s="423"/>
      <c r="BS43" s="423"/>
      <c r="BT43" s="423"/>
      <c r="BU43" s="423"/>
      <c r="BV43" s="207"/>
      <c r="BW43" s="424">
        <f t="shared" si="2"/>
        <v>17</v>
      </c>
      <c r="BX43" s="424"/>
      <c r="BY43" s="423" t="str">
        <f>IF('各会計、関係団体の財政状況及び健全化判断比率'!B77="","",'各会計、関係団体の財政状況及び健全化判断比率'!B77)</f>
        <v>長野県後期高齢者医療広域連合（後期高齢者医療事業特別会計）</v>
      </c>
      <c r="BZ43" s="423"/>
      <c r="CA43" s="423"/>
      <c r="CB43" s="423"/>
      <c r="CC43" s="423"/>
      <c r="CD43" s="423"/>
      <c r="CE43" s="423"/>
      <c r="CF43" s="423"/>
      <c r="CG43" s="423"/>
      <c r="CH43" s="423"/>
      <c r="CI43" s="423"/>
      <c r="CJ43" s="423"/>
      <c r="CK43" s="423"/>
      <c r="CL43" s="423"/>
      <c r="CM43" s="423"/>
      <c r="CN43" s="207"/>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4"/>
      <c r="DG43" s="425" t="str">
        <f>IF('各会計、関係団体の財政状況及び健全化判断比率'!BR16="","",'各会計、関係団体の財政状況及び健全化判断比率'!BR16)</f>
        <v/>
      </c>
      <c r="DH43" s="425"/>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202</v>
      </c>
      <c r="C46" s="179"/>
      <c r="D46" s="179"/>
      <c r="E46" s="179" t="s">
        <v>203</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204</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205</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206</v>
      </c>
    </row>
    <row r="50" spans="5:5" x14ac:dyDescent="0.15">
      <c r="E50" s="181" t="s">
        <v>207</v>
      </c>
    </row>
    <row r="51" spans="5:5" x14ac:dyDescent="0.15">
      <c r="E51" s="181" t="s">
        <v>208</v>
      </c>
    </row>
    <row r="52" spans="5:5" x14ac:dyDescent="0.15">
      <c r="E52" s="181"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ITl4omR1+s+b19SO1lQPNzMVHs7K1Sl5pkcdV2Igx8OJo7O59tN8zy//1yAVVf/y347fbsxPaQpmtDT2VTmKA==" saltValue="7yig91/q2HTvkxb6WlEF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51" t="s">
        <v>545</v>
      </c>
      <c r="D34" s="1251"/>
      <c r="E34" s="1252"/>
      <c r="F34" s="32">
        <v>23.14</v>
      </c>
      <c r="G34" s="33">
        <v>24.74</v>
      </c>
      <c r="H34" s="33">
        <v>28.51</v>
      </c>
      <c r="I34" s="33">
        <v>31.09</v>
      </c>
      <c r="J34" s="34">
        <v>34.08</v>
      </c>
      <c r="K34" s="22"/>
      <c r="L34" s="22"/>
      <c r="M34" s="22"/>
      <c r="N34" s="22"/>
      <c r="O34" s="22"/>
      <c r="P34" s="22"/>
    </row>
    <row r="35" spans="1:16" ht="39" customHeight="1" x14ac:dyDescent="0.15">
      <c r="A35" s="22"/>
      <c r="B35" s="35"/>
      <c r="C35" s="1245" t="s">
        <v>546</v>
      </c>
      <c r="D35" s="1246"/>
      <c r="E35" s="1247"/>
      <c r="F35" s="36">
        <v>7.52</v>
      </c>
      <c r="G35" s="37">
        <v>9.65</v>
      </c>
      <c r="H35" s="37">
        <v>9.8000000000000007</v>
      </c>
      <c r="I35" s="37">
        <v>12.12</v>
      </c>
      <c r="J35" s="38">
        <v>12.56</v>
      </c>
      <c r="K35" s="22"/>
      <c r="L35" s="22"/>
      <c r="M35" s="22"/>
      <c r="N35" s="22"/>
      <c r="O35" s="22"/>
      <c r="P35" s="22"/>
    </row>
    <row r="36" spans="1:16" ht="39" customHeight="1" x14ac:dyDescent="0.15">
      <c r="A36" s="22"/>
      <c r="B36" s="35"/>
      <c r="C36" s="1245" t="s">
        <v>547</v>
      </c>
      <c r="D36" s="1246"/>
      <c r="E36" s="1247"/>
      <c r="F36" s="36">
        <v>1.39</v>
      </c>
      <c r="G36" s="37">
        <v>1.77</v>
      </c>
      <c r="H36" s="37">
        <v>2.75</v>
      </c>
      <c r="I36" s="37">
        <v>2.36</v>
      </c>
      <c r="J36" s="38">
        <v>3.49</v>
      </c>
      <c r="K36" s="22"/>
      <c r="L36" s="22"/>
      <c r="M36" s="22"/>
      <c r="N36" s="22"/>
      <c r="O36" s="22"/>
      <c r="P36" s="22"/>
    </row>
    <row r="37" spans="1:16" ht="39" customHeight="1" x14ac:dyDescent="0.15">
      <c r="A37" s="22"/>
      <c r="B37" s="35"/>
      <c r="C37" s="1245" t="s">
        <v>548</v>
      </c>
      <c r="D37" s="1246"/>
      <c r="E37" s="1247"/>
      <c r="F37" s="36">
        <v>2.81</v>
      </c>
      <c r="G37" s="37">
        <v>1.5</v>
      </c>
      <c r="H37" s="37">
        <v>2.96</v>
      </c>
      <c r="I37" s="37">
        <v>2.61</v>
      </c>
      <c r="J37" s="38">
        <v>0.85</v>
      </c>
      <c r="K37" s="22"/>
      <c r="L37" s="22"/>
      <c r="M37" s="22"/>
      <c r="N37" s="22"/>
      <c r="O37" s="22"/>
      <c r="P37" s="22"/>
    </row>
    <row r="38" spans="1:16" ht="39" customHeight="1" x14ac:dyDescent="0.15">
      <c r="A38" s="22"/>
      <c r="B38" s="35"/>
      <c r="C38" s="1245" t="s">
        <v>549</v>
      </c>
      <c r="D38" s="1246"/>
      <c r="E38" s="1247"/>
      <c r="F38" s="36">
        <v>0.38</v>
      </c>
      <c r="G38" s="37">
        <v>0.79</v>
      </c>
      <c r="H38" s="37">
        <v>0.31</v>
      </c>
      <c r="I38" s="37">
        <v>0.41</v>
      </c>
      <c r="J38" s="38">
        <v>0.77</v>
      </c>
      <c r="K38" s="22"/>
      <c r="L38" s="22"/>
      <c r="M38" s="22"/>
      <c r="N38" s="22"/>
      <c r="O38" s="22"/>
      <c r="P38" s="22"/>
    </row>
    <row r="39" spans="1:16" ht="39" customHeight="1" x14ac:dyDescent="0.15">
      <c r="A39" s="22"/>
      <c r="B39" s="35"/>
      <c r="C39" s="1245" t="s">
        <v>550</v>
      </c>
      <c r="D39" s="1246"/>
      <c r="E39" s="1247"/>
      <c r="F39" s="36">
        <v>0.36</v>
      </c>
      <c r="G39" s="37">
        <v>0.51</v>
      </c>
      <c r="H39" s="37">
        <v>0.44</v>
      </c>
      <c r="I39" s="37">
        <v>0.82</v>
      </c>
      <c r="J39" s="38">
        <v>0.49</v>
      </c>
      <c r="K39" s="22"/>
      <c r="L39" s="22"/>
      <c r="M39" s="22"/>
      <c r="N39" s="22"/>
      <c r="O39" s="22"/>
      <c r="P39" s="22"/>
    </row>
    <row r="40" spans="1:16" ht="39" customHeight="1" x14ac:dyDescent="0.15">
      <c r="A40" s="22"/>
      <c r="B40" s="35"/>
      <c r="C40" s="1245" t="s">
        <v>551</v>
      </c>
      <c r="D40" s="1246"/>
      <c r="E40" s="1247"/>
      <c r="F40" s="36">
        <v>0</v>
      </c>
      <c r="G40" s="37">
        <v>0.05</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552</v>
      </c>
      <c r="D42" s="1246"/>
      <c r="E42" s="1247"/>
      <c r="F42" s="36" t="s">
        <v>496</v>
      </c>
      <c r="G42" s="37" t="s">
        <v>496</v>
      </c>
      <c r="H42" s="37" t="s">
        <v>496</v>
      </c>
      <c r="I42" s="37" t="s">
        <v>496</v>
      </c>
      <c r="J42" s="38" t="s">
        <v>496</v>
      </c>
      <c r="K42" s="22"/>
      <c r="L42" s="22"/>
      <c r="M42" s="22"/>
      <c r="N42" s="22"/>
      <c r="O42" s="22"/>
      <c r="P42" s="22"/>
    </row>
    <row r="43" spans="1:16" ht="39" customHeight="1" thickBot="1" x14ac:dyDescent="0.2">
      <c r="A43" s="22"/>
      <c r="B43" s="40"/>
      <c r="C43" s="1248" t="s">
        <v>553</v>
      </c>
      <c r="D43" s="1249"/>
      <c r="E43" s="1250"/>
      <c r="F43" s="41">
        <v>0.1</v>
      </c>
      <c r="G43" s="42">
        <v>0.19</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W90NoaxPDxp9Zh06WYEEXpSIY1HqdmLZVdocEauhchhWOfk2CqGH02YVoxJ7JVVl54hO9NasPuQoa1eH8VBVA==" saltValue="E1zfAMkN1qPScSs8FczR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844</v>
      </c>
      <c r="L45" s="60">
        <v>839</v>
      </c>
      <c r="M45" s="60">
        <v>834</v>
      </c>
      <c r="N45" s="60">
        <v>696</v>
      </c>
      <c r="O45" s="61">
        <v>558</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496</v>
      </c>
      <c r="L46" s="64" t="s">
        <v>496</v>
      </c>
      <c r="M46" s="64" t="s">
        <v>496</v>
      </c>
      <c r="N46" s="64" t="s">
        <v>496</v>
      </c>
      <c r="O46" s="65" t="s">
        <v>496</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496</v>
      </c>
      <c r="L47" s="64" t="s">
        <v>496</v>
      </c>
      <c r="M47" s="64" t="s">
        <v>496</v>
      </c>
      <c r="N47" s="64" t="s">
        <v>496</v>
      </c>
      <c r="O47" s="65" t="s">
        <v>496</v>
      </c>
      <c r="P47" s="48"/>
      <c r="Q47" s="48"/>
      <c r="R47" s="48"/>
      <c r="S47" s="48"/>
      <c r="T47" s="48"/>
      <c r="U47" s="48"/>
    </row>
    <row r="48" spans="1:21" ht="30.75" customHeight="1" x14ac:dyDescent="0.15">
      <c r="A48" s="48"/>
      <c r="B48" s="1273"/>
      <c r="C48" s="1274"/>
      <c r="D48" s="62"/>
      <c r="E48" s="1255" t="s">
        <v>15</v>
      </c>
      <c r="F48" s="1255"/>
      <c r="G48" s="1255"/>
      <c r="H48" s="1255"/>
      <c r="I48" s="1255"/>
      <c r="J48" s="1256"/>
      <c r="K48" s="63">
        <v>436</v>
      </c>
      <c r="L48" s="64">
        <v>447</v>
      </c>
      <c r="M48" s="64">
        <v>458</v>
      </c>
      <c r="N48" s="64">
        <v>467</v>
      </c>
      <c r="O48" s="65">
        <v>447</v>
      </c>
      <c r="P48" s="48"/>
      <c r="Q48" s="48"/>
      <c r="R48" s="48"/>
      <c r="S48" s="48"/>
      <c r="T48" s="48"/>
      <c r="U48" s="48"/>
    </row>
    <row r="49" spans="1:21" ht="30.75" customHeight="1" x14ac:dyDescent="0.15">
      <c r="A49" s="48"/>
      <c r="B49" s="1273"/>
      <c r="C49" s="1274"/>
      <c r="D49" s="62"/>
      <c r="E49" s="1255" t="s">
        <v>16</v>
      </c>
      <c r="F49" s="1255"/>
      <c r="G49" s="1255"/>
      <c r="H49" s="1255"/>
      <c r="I49" s="1255"/>
      <c r="J49" s="1256"/>
      <c r="K49" s="63">
        <v>11</v>
      </c>
      <c r="L49" s="64">
        <v>12</v>
      </c>
      <c r="M49" s="64">
        <v>12</v>
      </c>
      <c r="N49" s="64">
        <v>13</v>
      </c>
      <c r="O49" s="65">
        <v>6</v>
      </c>
      <c r="P49" s="48"/>
      <c r="Q49" s="48"/>
      <c r="R49" s="48"/>
      <c r="S49" s="48"/>
      <c r="T49" s="48"/>
      <c r="U49" s="48"/>
    </row>
    <row r="50" spans="1:21" ht="30.75" customHeight="1" x14ac:dyDescent="0.15">
      <c r="A50" s="48"/>
      <c r="B50" s="1273"/>
      <c r="C50" s="1274"/>
      <c r="D50" s="62"/>
      <c r="E50" s="1255" t="s">
        <v>17</v>
      </c>
      <c r="F50" s="1255"/>
      <c r="G50" s="1255"/>
      <c r="H50" s="1255"/>
      <c r="I50" s="1255"/>
      <c r="J50" s="1256"/>
      <c r="K50" s="63">
        <v>40</v>
      </c>
      <c r="L50" s="64">
        <v>40</v>
      </c>
      <c r="M50" s="64">
        <v>40</v>
      </c>
      <c r="N50" s="64">
        <v>39</v>
      </c>
      <c r="O50" s="65">
        <v>39</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496</v>
      </c>
      <c r="L51" s="64" t="s">
        <v>496</v>
      </c>
      <c r="M51" s="64" t="s">
        <v>496</v>
      </c>
      <c r="N51" s="64" t="s">
        <v>496</v>
      </c>
      <c r="O51" s="65" t="s">
        <v>496</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887</v>
      </c>
      <c r="L52" s="64">
        <v>873</v>
      </c>
      <c r="M52" s="64">
        <v>848</v>
      </c>
      <c r="N52" s="64">
        <v>791</v>
      </c>
      <c r="O52" s="65">
        <v>758</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444</v>
      </c>
      <c r="L53" s="69">
        <v>465</v>
      </c>
      <c r="M53" s="69">
        <v>496</v>
      </c>
      <c r="N53" s="69">
        <v>424</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61" t="s">
        <v>25</v>
      </c>
      <c r="C57" s="1262"/>
      <c r="D57" s="1265" t="s">
        <v>26</v>
      </c>
      <c r="E57" s="1266"/>
      <c r="F57" s="1266"/>
      <c r="G57" s="1266"/>
      <c r="H57" s="1266"/>
      <c r="I57" s="1266"/>
      <c r="J57" s="1267"/>
      <c r="K57" s="379" t="s">
        <v>567</v>
      </c>
      <c r="L57" s="380" t="s">
        <v>567</v>
      </c>
      <c r="M57" s="380" t="s">
        <v>567</v>
      </c>
      <c r="N57" s="380" t="s">
        <v>567</v>
      </c>
      <c r="O57" s="381" t="s">
        <v>567</v>
      </c>
    </row>
    <row r="58" spans="1:21" ht="31.5" customHeight="1" thickBot="1" x14ac:dyDescent="0.2">
      <c r="B58" s="1263"/>
      <c r="C58" s="1264"/>
      <c r="D58" s="1268" t="s">
        <v>27</v>
      </c>
      <c r="E58" s="1269"/>
      <c r="F58" s="1269"/>
      <c r="G58" s="1269"/>
      <c r="H58" s="1269"/>
      <c r="I58" s="1269"/>
      <c r="J58" s="1270"/>
      <c r="K58" s="382" t="s">
        <v>567</v>
      </c>
      <c r="L58" s="383" t="s">
        <v>568</v>
      </c>
      <c r="M58" s="383" t="s">
        <v>568</v>
      </c>
      <c r="N58" s="383" t="s">
        <v>568</v>
      </c>
      <c r="O58" s="384" t="s">
        <v>567</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BoT4hDf2fnx4lGoJCj0+dliT9nBnJFqBf1gyuHJRGfqWcjlLCBRpq2YTy+ICSQs2UThdyxLhXRb61pWZi3/w==" saltValue="7DyMK39mb2CZNlbdM2jF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538</v>
      </c>
      <c r="J40" s="93" t="s">
        <v>539</v>
      </c>
      <c r="K40" s="93" t="s">
        <v>540</v>
      </c>
      <c r="L40" s="93" t="s">
        <v>541</v>
      </c>
      <c r="M40" s="94" t="s">
        <v>542</v>
      </c>
    </row>
    <row r="41" spans="2:13" ht="27.75" customHeight="1" x14ac:dyDescent="0.15">
      <c r="B41" s="1291" t="s">
        <v>30</v>
      </c>
      <c r="C41" s="1292"/>
      <c r="D41" s="95"/>
      <c r="E41" s="1293" t="s">
        <v>31</v>
      </c>
      <c r="F41" s="1293"/>
      <c r="G41" s="1293"/>
      <c r="H41" s="1294"/>
      <c r="I41" s="96">
        <v>6366</v>
      </c>
      <c r="J41" s="97">
        <v>6113</v>
      </c>
      <c r="K41" s="97">
        <v>6303</v>
      </c>
      <c r="L41" s="97">
        <v>6082</v>
      </c>
      <c r="M41" s="98">
        <v>5910</v>
      </c>
    </row>
    <row r="42" spans="2:13" ht="27.75" customHeight="1" x14ac:dyDescent="0.15">
      <c r="B42" s="1281"/>
      <c r="C42" s="1282"/>
      <c r="D42" s="99"/>
      <c r="E42" s="1285" t="s">
        <v>32</v>
      </c>
      <c r="F42" s="1285"/>
      <c r="G42" s="1285"/>
      <c r="H42" s="1286"/>
      <c r="I42" s="100">
        <v>242</v>
      </c>
      <c r="J42" s="101">
        <v>205</v>
      </c>
      <c r="K42" s="101">
        <v>168</v>
      </c>
      <c r="L42" s="101">
        <v>131</v>
      </c>
      <c r="M42" s="102">
        <v>94</v>
      </c>
    </row>
    <row r="43" spans="2:13" ht="27.75" customHeight="1" x14ac:dyDescent="0.15">
      <c r="B43" s="1281"/>
      <c r="C43" s="1282"/>
      <c r="D43" s="99"/>
      <c r="E43" s="1285" t="s">
        <v>33</v>
      </c>
      <c r="F43" s="1285"/>
      <c r="G43" s="1285"/>
      <c r="H43" s="1286"/>
      <c r="I43" s="100">
        <v>6324</v>
      </c>
      <c r="J43" s="101">
        <v>6068</v>
      </c>
      <c r="K43" s="101">
        <v>5712</v>
      </c>
      <c r="L43" s="101">
        <v>5325</v>
      </c>
      <c r="M43" s="102">
        <v>4862</v>
      </c>
    </row>
    <row r="44" spans="2:13" ht="27.75" customHeight="1" x14ac:dyDescent="0.15">
      <c r="B44" s="1281"/>
      <c r="C44" s="1282"/>
      <c r="D44" s="99"/>
      <c r="E44" s="1285" t="s">
        <v>34</v>
      </c>
      <c r="F44" s="1285"/>
      <c r="G44" s="1285"/>
      <c r="H44" s="1286"/>
      <c r="I44" s="100">
        <v>58</v>
      </c>
      <c r="J44" s="101">
        <v>65</v>
      </c>
      <c r="K44" s="101">
        <v>156</v>
      </c>
      <c r="L44" s="101">
        <v>326</v>
      </c>
      <c r="M44" s="102">
        <v>258</v>
      </c>
    </row>
    <row r="45" spans="2:13" ht="27.75" customHeight="1" x14ac:dyDescent="0.15">
      <c r="B45" s="1281"/>
      <c r="C45" s="1282"/>
      <c r="D45" s="99"/>
      <c r="E45" s="1285" t="s">
        <v>35</v>
      </c>
      <c r="F45" s="1285"/>
      <c r="G45" s="1285"/>
      <c r="H45" s="1286"/>
      <c r="I45" s="100">
        <v>727</v>
      </c>
      <c r="J45" s="101">
        <v>715</v>
      </c>
      <c r="K45" s="101">
        <v>659</v>
      </c>
      <c r="L45" s="101">
        <v>691</v>
      </c>
      <c r="M45" s="102">
        <v>589</v>
      </c>
    </row>
    <row r="46" spans="2:13" ht="27.75" customHeight="1" x14ac:dyDescent="0.15">
      <c r="B46" s="1281"/>
      <c r="C46" s="1282"/>
      <c r="D46" s="103"/>
      <c r="E46" s="1285" t="s">
        <v>36</v>
      </c>
      <c r="F46" s="1285"/>
      <c r="G46" s="1285"/>
      <c r="H46" s="1286"/>
      <c r="I46" s="100" t="s">
        <v>496</v>
      </c>
      <c r="J46" s="101" t="s">
        <v>496</v>
      </c>
      <c r="K46" s="101" t="s">
        <v>496</v>
      </c>
      <c r="L46" s="101" t="s">
        <v>496</v>
      </c>
      <c r="M46" s="102" t="s">
        <v>496</v>
      </c>
    </row>
    <row r="47" spans="2:13" ht="27.75" customHeight="1" x14ac:dyDescent="0.15">
      <c r="B47" s="1281"/>
      <c r="C47" s="1282"/>
      <c r="D47" s="104"/>
      <c r="E47" s="1295" t="s">
        <v>37</v>
      </c>
      <c r="F47" s="1296"/>
      <c r="G47" s="1296"/>
      <c r="H47" s="1297"/>
      <c r="I47" s="100" t="s">
        <v>496</v>
      </c>
      <c r="J47" s="101" t="s">
        <v>496</v>
      </c>
      <c r="K47" s="101" t="s">
        <v>496</v>
      </c>
      <c r="L47" s="101" t="s">
        <v>496</v>
      </c>
      <c r="M47" s="102" t="s">
        <v>496</v>
      </c>
    </row>
    <row r="48" spans="2:13" ht="27.75" customHeight="1" x14ac:dyDescent="0.15">
      <c r="B48" s="1281"/>
      <c r="C48" s="1282"/>
      <c r="D48" s="99"/>
      <c r="E48" s="1285" t="s">
        <v>38</v>
      </c>
      <c r="F48" s="1285"/>
      <c r="G48" s="1285"/>
      <c r="H48" s="1286"/>
      <c r="I48" s="100" t="s">
        <v>496</v>
      </c>
      <c r="J48" s="101" t="s">
        <v>496</v>
      </c>
      <c r="K48" s="101" t="s">
        <v>496</v>
      </c>
      <c r="L48" s="101" t="s">
        <v>496</v>
      </c>
      <c r="M48" s="102" t="s">
        <v>496</v>
      </c>
    </row>
    <row r="49" spans="2:13" ht="27.75" customHeight="1" x14ac:dyDescent="0.15">
      <c r="B49" s="1283"/>
      <c r="C49" s="1284"/>
      <c r="D49" s="99"/>
      <c r="E49" s="1285" t="s">
        <v>39</v>
      </c>
      <c r="F49" s="1285"/>
      <c r="G49" s="1285"/>
      <c r="H49" s="1286"/>
      <c r="I49" s="100" t="s">
        <v>496</v>
      </c>
      <c r="J49" s="101" t="s">
        <v>496</v>
      </c>
      <c r="K49" s="101" t="s">
        <v>496</v>
      </c>
      <c r="L49" s="101" t="s">
        <v>496</v>
      </c>
      <c r="M49" s="102" t="s">
        <v>496</v>
      </c>
    </row>
    <row r="50" spans="2:13" ht="27.75" customHeight="1" x14ac:dyDescent="0.15">
      <c r="B50" s="1279" t="s">
        <v>40</v>
      </c>
      <c r="C50" s="1280"/>
      <c r="D50" s="105"/>
      <c r="E50" s="1285" t="s">
        <v>41</v>
      </c>
      <c r="F50" s="1285"/>
      <c r="G50" s="1285"/>
      <c r="H50" s="1286"/>
      <c r="I50" s="100">
        <v>1016</v>
      </c>
      <c r="J50" s="101">
        <v>1108</v>
      </c>
      <c r="K50" s="101">
        <v>1240</v>
      </c>
      <c r="L50" s="101">
        <v>1658</v>
      </c>
      <c r="M50" s="102">
        <v>1879</v>
      </c>
    </row>
    <row r="51" spans="2:13" ht="27.75" customHeight="1" x14ac:dyDescent="0.15">
      <c r="B51" s="1281"/>
      <c r="C51" s="1282"/>
      <c r="D51" s="99"/>
      <c r="E51" s="1285" t="s">
        <v>42</v>
      </c>
      <c r="F51" s="1285"/>
      <c r="G51" s="1285"/>
      <c r="H51" s="1286"/>
      <c r="I51" s="100">
        <v>9</v>
      </c>
      <c r="J51" s="101">
        <v>4</v>
      </c>
      <c r="K51" s="101" t="s">
        <v>496</v>
      </c>
      <c r="L51" s="101" t="s">
        <v>496</v>
      </c>
      <c r="M51" s="102" t="s">
        <v>496</v>
      </c>
    </row>
    <row r="52" spans="2:13" ht="27.75" customHeight="1" x14ac:dyDescent="0.15">
      <c r="B52" s="1283"/>
      <c r="C52" s="1284"/>
      <c r="D52" s="99"/>
      <c r="E52" s="1285" t="s">
        <v>43</v>
      </c>
      <c r="F52" s="1285"/>
      <c r="G52" s="1285"/>
      <c r="H52" s="1286"/>
      <c r="I52" s="100">
        <v>8743</v>
      </c>
      <c r="J52" s="101">
        <v>8414</v>
      </c>
      <c r="K52" s="101">
        <v>8072</v>
      </c>
      <c r="L52" s="101">
        <v>7685</v>
      </c>
      <c r="M52" s="102">
        <v>7325</v>
      </c>
    </row>
    <row r="53" spans="2:13" ht="27.75" customHeight="1" thickBot="1" x14ac:dyDescent="0.2">
      <c r="B53" s="1287" t="s">
        <v>44</v>
      </c>
      <c r="C53" s="1288"/>
      <c r="D53" s="106"/>
      <c r="E53" s="1289" t="s">
        <v>45</v>
      </c>
      <c r="F53" s="1289"/>
      <c r="G53" s="1289"/>
      <c r="H53" s="1290"/>
      <c r="I53" s="107">
        <v>3949</v>
      </c>
      <c r="J53" s="108">
        <v>3639</v>
      </c>
      <c r="K53" s="108">
        <v>3686</v>
      </c>
      <c r="L53" s="108">
        <v>3213</v>
      </c>
      <c r="M53" s="109">
        <v>2507</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ztaIxGQ77EZE4EUCzOvzkJg11bvz2xvBdydAZlPTIWJyP+/9/+rZ1N7tiAz1faa0DoWmkosl4buAgtIa+jWyg==" saltValue="PBZ1JSReFKAhQY63lj+x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540</v>
      </c>
      <c r="G54" s="118" t="s">
        <v>541</v>
      </c>
      <c r="H54" s="119" t="s">
        <v>542</v>
      </c>
    </row>
    <row r="55" spans="2:8" ht="52.5" customHeight="1" x14ac:dyDescent="0.15">
      <c r="B55" s="120"/>
      <c r="C55" s="1306" t="s">
        <v>48</v>
      </c>
      <c r="D55" s="1306"/>
      <c r="E55" s="1307"/>
      <c r="F55" s="121">
        <v>599</v>
      </c>
      <c r="G55" s="121">
        <v>631</v>
      </c>
      <c r="H55" s="122">
        <v>566</v>
      </c>
    </row>
    <row r="56" spans="2:8" ht="52.5" customHeight="1" x14ac:dyDescent="0.15">
      <c r="B56" s="123"/>
      <c r="C56" s="1308" t="s">
        <v>49</v>
      </c>
      <c r="D56" s="1308"/>
      <c r="E56" s="1309"/>
      <c r="F56" s="124">
        <v>11</v>
      </c>
      <c r="G56" s="124">
        <v>11</v>
      </c>
      <c r="H56" s="125">
        <v>11</v>
      </c>
    </row>
    <row r="57" spans="2:8" ht="53.25" customHeight="1" x14ac:dyDescent="0.15">
      <c r="B57" s="123"/>
      <c r="C57" s="1310" t="s">
        <v>50</v>
      </c>
      <c r="D57" s="1310"/>
      <c r="E57" s="1311"/>
      <c r="F57" s="126">
        <v>556</v>
      </c>
      <c r="G57" s="126">
        <v>811</v>
      </c>
      <c r="H57" s="127">
        <v>1027</v>
      </c>
    </row>
    <row r="58" spans="2:8" ht="45.75" customHeight="1" x14ac:dyDescent="0.15">
      <c r="B58" s="128"/>
      <c r="C58" s="1298" t="s">
        <v>562</v>
      </c>
      <c r="D58" s="1299"/>
      <c r="E58" s="1300"/>
      <c r="F58" s="129">
        <v>397</v>
      </c>
      <c r="G58" s="130">
        <v>478</v>
      </c>
      <c r="H58" s="130">
        <v>540</v>
      </c>
    </row>
    <row r="59" spans="2:8" ht="45.75" customHeight="1" x14ac:dyDescent="0.15">
      <c r="B59" s="128"/>
      <c r="C59" s="1298" t="s">
        <v>563</v>
      </c>
      <c r="D59" s="1299"/>
      <c r="E59" s="1300"/>
      <c r="F59" s="129">
        <v>61</v>
      </c>
      <c r="G59" s="130">
        <v>247</v>
      </c>
      <c r="H59" s="130">
        <v>389</v>
      </c>
    </row>
    <row r="60" spans="2:8" ht="45.75" customHeight="1" x14ac:dyDescent="0.15">
      <c r="B60" s="128"/>
      <c r="C60" s="1298" t="s">
        <v>564</v>
      </c>
      <c r="D60" s="1299"/>
      <c r="E60" s="1300"/>
      <c r="F60" s="129">
        <v>67</v>
      </c>
      <c r="G60" s="130">
        <v>69</v>
      </c>
      <c r="H60" s="130">
        <v>71</v>
      </c>
    </row>
    <row r="61" spans="2:8" ht="45.75" customHeight="1" x14ac:dyDescent="0.15">
      <c r="B61" s="128"/>
      <c r="C61" s="1298" t="s">
        <v>565</v>
      </c>
      <c r="D61" s="1299"/>
      <c r="E61" s="1300"/>
      <c r="F61" s="129">
        <v>17</v>
      </c>
      <c r="G61" s="130">
        <v>17</v>
      </c>
      <c r="H61" s="130">
        <v>27</v>
      </c>
    </row>
    <row r="62" spans="2:8" ht="45.75" customHeight="1" thickBot="1" x14ac:dyDescent="0.2">
      <c r="B62" s="131"/>
      <c r="C62" s="1301" t="s">
        <v>566</v>
      </c>
      <c r="D62" s="1302"/>
      <c r="E62" s="1303"/>
      <c r="F62" s="132">
        <v>0</v>
      </c>
      <c r="G62" s="133">
        <v>1</v>
      </c>
      <c r="H62" s="133">
        <v>1</v>
      </c>
    </row>
    <row r="63" spans="2:8" ht="52.5" customHeight="1" thickBot="1" x14ac:dyDescent="0.2">
      <c r="B63" s="134"/>
      <c r="C63" s="1304" t="s">
        <v>51</v>
      </c>
      <c r="D63" s="1304"/>
      <c r="E63" s="1305"/>
      <c r="F63" s="135">
        <v>1166</v>
      </c>
      <c r="G63" s="135">
        <v>1453</v>
      </c>
      <c r="H63" s="136">
        <v>1604</v>
      </c>
    </row>
    <row r="64" spans="2:8" ht="15" customHeight="1" x14ac:dyDescent="0.15"/>
    <row r="65" ht="0" hidden="1" customHeight="1" x14ac:dyDescent="0.15"/>
    <row r="66" ht="0" hidden="1" customHeight="1" x14ac:dyDescent="0.15"/>
  </sheetData>
  <sheetProtection algorithmName="SHA-512" hashValue="f+h1/KkW4qoXyVd+VZxtjwZYRLi3nC6O3QDUeGUv6SLUlqGCoDJqrG9zrtWOEv7AR0zzrc/3xle3gjcBdfOR3w==" saltValue="gnTiROxgVLqii4jiFShS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4"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5"/>
      <c r="DG10" s="285"/>
      <c r="DH10" s="285"/>
      <c r="DI10" s="285"/>
      <c r="DJ10" s="285"/>
      <c r="DK10" s="285"/>
      <c r="DL10" s="285"/>
      <c r="DM10" s="285"/>
      <c r="DN10" s="285"/>
      <c r="DO10" s="285"/>
      <c r="DP10" s="285"/>
      <c r="DQ10" s="285"/>
      <c r="DR10" s="285"/>
      <c r="DS10" s="285"/>
      <c r="DT10" s="285"/>
      <c r="DU10" s="285"/>
      <c r="DV10" s="285"/>
      <c r="DW10" s="285"/>
      <c r="EM10" s="284" t="s">
        <v>585</v>
      </c>
    </row>
    <row r="11" spans="1:143" s="284"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5"/>
      <c r="DG12" s="285"/>
      <c r="DH12" s="285"/>
      <c r="DI12" s="285"/>
      <c r="DJ12" s="285"/>
      <c r="DK12" s="285"/>
      <c r="DL12" s="285"/>
      <c r="DM12" s="285"/>
      <c r="DN12" s="285"/>
      <c r="DO12" s="285"/>
      <c r="DP12" s="285"/>
      <c r="DQ12" s="285"/>
      <c r="DR12" s="285"/>
      <c r="DS12" s="285"/>
      <c r="DT12" s="285"/>
      <c r="DU12" s="285"/>
      <c r="DV12" s="285"/>
      <c r="DW12" s="285"/>
      <c r="EM12" s="284" t="s">
        <v>585</v>
      </c>
    </row>
    <row r="13" spans="1:143" s="284"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597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21"/>
      <c r="H50" s="1321"/>
      <c r="I50" s="1321"/>
      <c r="J50" s="1321"/>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538</v>
      </c>
      <c r="BQ50" s="1325"/>
      <c r="BR50" s="1325"/>
      <c r="BS50" s="1325"/>
      <c r="BT50" s="1325"/>
      <c r="BU50" s="1325"/>
      <c r="BV50" s="1325"/>
      <c r="BW50" s="1325"/>
      <c r="BX50" s="1325" t="s">
        <v>539</v>
      </c>
      <c r="BY50" s="1325"/>
      <c r="BZ50" s="1325"/>
      <c r="CA50" s="1325"/>
      <c r="CB50" s="1325"/>
      <c r="CC50" s="1325"/>
      <c r="CD50" s="1325"/>
      <c r="CE50" s="1325"/>
      <c r="CF50" s="1325" t="s">
        <v>540</v>
      </c>
      <c r="CG50" s="1325"/>
      <c r="CH50" s="1325"/>
      <c r="CI50" s="1325"/>
      <c r="CJ50" s="1325"/>
      <c r="CK50" s="1325"/>
      <c r="CL50" s="1325"/>
      <c r="CM50" s="1325"/>
      <c r="CN50" s="1325" t="s">
        <v>541</v>
      </c>
      <c r="CO50" s="1325"/>
      <c r="CP50" s="1325"/>
      <c r="CQ50" s="1325"/>
      <c r="CR50" s="1325"/>
      <c r="CS50" s="1325"/>
      <c r="CT50" s="1325"/>
      <c r="CU50" s="1325"/>
      <c r="CV50" s="1325" t="s">
        <v>542</v>
      </c>
      <c r="CW50" s="1325"/>
      <c r="CX50" s="1325"/>
      <c r="CY50" s="1325"/>
      <c r="CZ50" s="1325"/>
      <c r="DA50" s="1325"/>
      <c r="DB50" s="1325"/>
      <c r="DC50" s="1325"/>
    </row>
    <row r="51" spans="1:109" ht="13.5" customHeight="1" x14ac:dyDescent="0.15">
      <c r="B51" s="394"/>
      <c r="G51" s="1332"/>
      <c r="H51" s="1332"/>
      <c r="I51" s="1330"/>
      <c r="J51" s="1330"/>
      <c r="K51" s="1327"/>
      <c r="L51" s="1327"/>
      <c r="M51" s="1327"/>
      <c r="N51" s="1327"/>
      <c r="AM51" s="403"/>
      <c r="AN51" s="1328" t="s">
        <v>589</v>
      </c>
      <c r="AO51" s="1328"/>
      <c r="AP51" s="1328"/>
      <c r="AQ51" s="1328"/>
      <c r="AR51" s="1328"/>
      <c r="AS51" s="1328"/>
      <c r="AT51" s="1328"/>
      <c r="AU51" s="1328"/>
      <c r="AV51" s="1328"/>
      <c r="AW51" s="1328"/>
      <c r="AX51" s="1328"/>
      <c r="AY51" s="1328"/>
      <c r="AZ51" s="1328"/>
      <c r="BA51" s="1328"/>
      <c r="BB51" s="1328" t="s">
        <v>590</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9"/>
      <c r="BY51" s="1326"/>
      <c r="BZ51" s="1326"/>
      <c r="CA51" s="1326"/>
      <c r="CB51" s="1326"/>
      <c r="CC51" s="1326"/>
      <c r="CD51" s="1326"/>
      <c r="CE51" s="1326"/>
      <c r="CF51" s="1326">
        <v>118.4</v>
      </c>
      <c r="CG51" s="1326"/>
      <c r="CH51" s="1326"/>
      <c r="CI51" s="1326"/>
      <c r="CJ51" s="1326"/>
      <c r="CK51" s="1326"/>
      <c r="CL51" s="1326"/>
      <c r="CM51" s="1326"/>
      <c r="CN51" s="1326">
        <v>102.4</v>
      </c>
      <c r="CO51" s="1326"/>
      <c r="CP51" s="1326"/>
      <c r="CQ51" s="1326"/>
      <c r="CR51" s="1326"/>
      <c r="CS51" s="1326"/>
      <c r="CT51" s="1326"/>
      <c r="CU51" s="1326"/>
      <c r="CV51" s="1326">
        <v>79.400000000000006</v>
      </c>
      <c r="CW51" s="1326"/>
      <c r="CX51" s="1326"/>
      <c r="CY51" s="1326"/>
      <c r="CZ51" s="1326"/>
      <c r="DA51" s="1326"/>
      <c r="DB51" s="1326"/>
      <c r="DC51" s="1326"/>
    </row>
    <row r="52" spans="1:109" x14ac:dyDescent="0.15">
      <c r="B52" s="394"/>
      <c r="G52" s="1332"/>
      <c r="H52" s="1332"/>
      <c r="I52" s="1330"/>
      <c r="J52" s="1330"/>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2"/>
      <c r="B53" s="394"/>
      <c r="G53" s="1332"/>
      <c r="H53" s="1332"/>
      <c r="I53" s="1321"/>
      <c r="J53" s="1321"/>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591</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9"/>
      <c r="BY53" s="1326"/>
      <c r="BZ53" s="1326"/>
      <c r="CA53" s="1326"/>
      <c r="CB53" s="1326"/>
      <c r="CC53" s="1326"/>
      <c r="CD53" s="1326"/>
      <c r="CE53" s="1326"/>
      <c r="CF53" s="1326">
        <v>49.8</v>
      </c>
      <c r="CG53" s="1326"/>
      <c r="CH53" s="1326"/>
      <c r="CI53" s="1326"/>
      <c r="CJ53" s="1326"/>
      <c r="CK53" s="1326"/>
      <c r="CL53" s="1326"/>
      <c r="CM53" s="1326"/>
      <c r="CN53" s="1326">
        <v>51.5</v>
      </c>
      <c r="CO53" s="1326"/>
      <c r="CP53" s="1326"/>
      <c r="CQ53" s="1326"/>
      <c r="CR53" s="1326"/>
      <c r="CS53" s="1326"/>
      <c r="CT53" s="1326"/>
      <c r="CU53" s="1326"/>
      <c r="CV53" s="1326">
        <v>54.6</v>
      </c>
      <c r="CW53" s="1326"/>
      <c r="CX53" s="1326"/>
      <c r="CY53" s="1326"/>
      <c r="CZ53" s="1326"/>
      <c r="DA53" s="1326"/>
      <c r="DB53" s="1326"/>
      <c r="DC53" s="1326"/>
    </row>
    <row r="54" spans="1:109" x14ac:dyDescent="0.15">
      <c r="A54" s="402"/>
      <c r="B54" s="394"/>
      <c r="G54" s="1332"/>
      <c r="H54" s="1332"/>
      <c r="I54" s="1321"/>
      <c r="J54" s="1321"/>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2"/>
      <c r="B55" s="394"/>
      <c r="G55" s="1321"/>
      <c r="H55" s="1321"/>
      <c r="I55" s="1321"/>
      <c r="J55" s="1321"/>
      <c r="K55" s="1327"/>
      <c r="L55" s="1327"/>
      <c r="M55" s="1327"/>
      <c r="N55" s="1327"/>
      <c r="AN55" s="1325" t="s">
        <v>592</v>
      </c>
      <c r="AO55" s="1325"/>
      <c r="AP55" s="1325"/>
      <c r="AQ55" s="1325"/>
      <c r="AR55" s="1325"/>
      <c r="AS55" s="1325"/>
      <c r="AT55" s="1325"/>
      <c r="AU55" s="1325"/>
      <c r="AV55" s="1325"/>
      <c r="AW55" s="1325"/>
      <c r="AX55" s="1325"/>
      <c r="AY55" s="1325"/>
      <c r="AZ55" s="1325"/>
      <c r="BA55" s="1325"/>
      <c r="BB55" s="1328" t="s">
        <v>593</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9"/>
      <c r="BY55" s="1326"/>
      <c r="BZ55" s="1326"/>
      <c r="CA55" s="1326"/>
      <c r="CB55" s="1326"/>
      <c r="CC55" s="1326"/>
      <c r="CD55" s="1326"/>
      <c r="CE55" s="1326"/>
      <c r="CF55" s="1326">
        <v>38.5</v>
      </c>
      <c r="CG55" s="1326"/>
      <c r="CH55" s="1326"/>
      <c r="CI55" s="1326"/>
      <c r="CJ55" s="1326"/>
      <c r="CK55" s="1326"/>
      <c r="CL55" s="1326"/>
      <c r="CM55" s="1326"/>
      <c r="CN55" s="1326">
        <v>32.799999999999997</v>
      </c>
      <c r="CO55" s="1326"/>
      <c r="CP55" s="1326"/>
      <c r="CQ55" s="1326"/>
      <c r="CR55" s="1326"/>
      <c r="CS55" s="1326"/>
      <c r="CT55" s="1326"/>
      <c r="CU55" s="1326"/>
      <c r="CV55" s="1326">
        <v>20.9</v>
      </c>
      <c r="CW55" s="1326"/>
      <c r="CX55" s="1326"/>
      <c r="CY55" s="1326"/>
      <c r="CZ55" s="1326"/>
      <c r="DA55" s="1326"/>
      <c r="DB55" s="1326"/>
      <c r="DC55" s="1326"/>
    </row>
    <row r="56" spans="1:109" x14ac:dyDescent="0.15">
      <c r="A56" s="402"/>
      <c r="B56" s="394"/>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x14ac:dyDescent="0.15">
      <c r="B57" s="406"/>
      <c r="G57" s="1321"/>
      <c r="H57" s="1321"/>
      <c r="I57" s="1331"/>
      <c r="J57" s="1331"/>
      <c r="K57" s="1327"/>
      <c r="L57" s="1327"/>
      <c r="M57" s="1327"/>
      <c r="N57" s="1327"/>
      <c r="AM57" s="387"/>
      <c r="AN57" s="1325"/>
      <c r="AO57" s="1325"/>
      <c r="AP57" s="1325"/>
      <c r="AQ57" s="1325"/>
      <c r="AR57" s="1325"/>
      <c r="AS57" s="1325"/>
      <c r="AT57" s="1325"/>
      <c r="AU57" s="1325"/>
      <c r="AV57" s="1325"/>
      <c r="AW57" s="1325"/>
      <c r="AX57" s="1325"/>
      <c r="AY57" s="1325"/>
      <c r="AZ57" s="1325"/>
      <c r="BA57" s="1325"/>
      <c r="BB57" s="1328" t="s">
        <v>591</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9"/>
      <c r="BY57" s="1326"/>
      <c r="BZ57" s="1326"/>
      <c r="CA57" s="1326"/>
      <c r="CB57" s="1326"/>
      <c r="CC57" s="1326"/>
      <c r="CD57" s="1326"/>
      <c r="CE57" s="1326"/>
      <c r="CF57" s="1326">
        <v>57.6</v>
      </c>
      <c r="CG57" s="1326"/>
      <c r="CH57" s="1326"/>
      <c r="CI57" s="1326"/>
      <c r="CJ57" s="1326"/>
      <c r="CK57" s="1326"/>
      <c r="CL57" s="1326"/>
      <c r="CM57" s="1326"/>
      <c r="CN57" s="1326">
        <v>58.9</v>
      </c>
      <c r="CO57" s="1326"/>
      <c r="CP57" s="1326"/>
      <c r="CQ57" s="1326"/>
      <c r="CR57" s="1326"/>
      <c r="CS57" s="1326"/>
      <c r="CT57" s="1326"/>
      <c r="CU57" s="1326"/>
      <c r="CV57" s="1326">
        <v>60.2</v>
      </c>
      <c r="CW57" s="1326"/>
      <c r="CX57" s="1326"/>
      <c r="CY57" s="1326"/>
      <c r="CZ57" s="1326"/>
      <c r="DA57" s="1326"/>
      <c r="DB57" s="1326"/>
      <c r="DC57" s="1326"/>
      <c r="DD57" s="407"/>
      <c r="DE57" s="406"/>
    </row>
    <row r="58" spans="1:109" s="402" customFormat="1" x14ac:dyDescent="0.15">
      <c r="A58" s="387"/>
      <c r="B58" s="406"/>
      <c r="G58" s="1321"/>
      <c r="H58" s="1321"/>
      <c r="I58" s="1331"/>
      <c r="J58" s="1331"/>
      <c r="K58" s="1327"/>
      <c r="L58" s="1327"/>
      <c r="M58" s="1327"/>
      <c r="N58" s="1327"/>
      <c r="AM58" s="387"/>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598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21"/>
      <c r="H72" s="1321"/>
      <c r="I72" s="1321"/>
      <c r="J72" s="1321"/>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538</v>
      </c>
      <c r="BQ72" s="1325"/>
      <c r="BR72" s="1325"/>
      <c r="BS72" s="1325"/>
      <c r="BT72" s="1325"/>
      <c r="BU72" s="1325"/>
      <c r="BV72" s="1325"/>
      <c r="BW72" s="1325"/>
      <c r="BX72" s="1325" t="s">
        <v>539</v>
      </c>
      <c r="BY72" s="1325"/>
      <c r="BZ72" s="1325"/>
      <c r="CA72" s="1325"/>
      <c r="CB72" s="1325"/>
      <c r="CC72" s="1325"/>
      <c r="CD72" s="1325"/>
      <c r="CE72" s="1325"/>
      <c r="CF72" s="1325" t="s">
        <v>540</v>
      </c>
      <c r="CG72" s="1325"/>
      <c r="CH72" s="1325"/>
      <c r="CI72" s="1325"/>
      <c r="CJ72" s="1325"/>
      <c r="CK72" s="1325"/>
      <c r="CL72" s="1325"/>
      <c r="CM72" s="1325"/>
      <c r="CN72" s="1325" t="s">
        <v>541</v>
      </c>
      <c r="CO72" s="1325"/>
      <c r="CP72" s="1325"/>
      <c r="CQ72" s="1325"/>
      <c r="CR72" s="1325"/>
      <c r="CS72" s="1325"/>
      <c r="CT72" s="1325"/>
      <c r="CU72" s="1325"/>
      <c r="CV72" s="1325" t="s">
        <v>542</v>
      </c>
      <c r="CW72" s="1325"/>
      <c r="CX72" s="1325"/>
      <c r="CY72" s="1325"/>
      <c r="CZ72" s="1325"/>
      <c r="DA72" s="1325"/>
      <c r="DB72" s="1325"/>
      <c r="DC72" s="1325"/>
    </row>
    <row r="73" spans="2:107" x14ac:dyDescent="0.15">
      <c r="B73" s="394"/>
      <c r="G73" s="1332"/>
      <c r="H73" s="1332"/>
      <c r="I73" s="1332"/>
      <c r="J73" s="1332"/>
      <c r="K73" s="1333"/>
      <c r="L73" s="1333"/>
      <c r="M73" s="1333"/>
      <c r="N73" s="1333"/>
      <c r="AM73" s="403"/>
      <c r="AN73" s="1328" t="s">
        <v>589</v>
      </c>
      <c r="AO73" s="1328"/>
      <c r="AP73" s="1328"/>
      <c r="AQ73" s="1328"/>
      <c r="AR73" s="1328"/>
      <c r="AS73" s="1328"/>
      <c r="AT73" s="1328"/>
      <c r="AU73" s="1328"/>
      <c r="AV73" s="1328"/>
      <c r="AW73" s="1328"/>
      <c r="AX73" s="1328"/>
      <c r="AY73" s="1328"/>
      <c r="AZ73" s="1328"/>
      <c r="BA73" s="1328"/>
      <c r="BB73" s="1328" t="s">
        <v>593</v>
      </c>
      <c r="BC73" s="1328"/>
      <c r="BD73" s="1328"/>
      <c r="BE73" s="1328"/>
      <c r="BF73" s="1328"/>
      <c r="BG73" s="1328"/>
      <c r="BH73" s="1328"/>
      <c r="BI73" s="1328"/>
      <c r="BJ73" s="1328"/>
      <c r="BK73" s="1328"/>
      <c r="BL73" s="1328"/>
      <c r="BM73" s="1328"/>
      <c r="BN73" s="1328"/>
      <c r="BO73" s="1328"/>
      <c r="BP73" s="1326">
        <v>128.69999999999999</v>
      </c>
      <c r="BQ73" s="1326"/>
      <c r="BR73" s="1326"/>
      <c r="BS73" s="1326"/>
      <c r="BT73" s="1326"/>
      <c r="BU73" s="1326"/>
      <c r="BV73" s="1326"/>
      <c r="BW73" s="1326"/>
      <c r="BX73" s="1326">
        <v>114.8</v>
      </c>
      <c r="BY73" s="1326"/>
      <c r="BZ73" s="1326"/>
      <c r="CA73" s="1326"/>
      <c r="CB73" s="1326"/>
      <c r="CC73" s="1326"/>
      <c r="CD73" s="1326"/>
      <c r="CE73" s="1326"/>
      <c r="CF73" s="1326">
        <v>118.4</v>
      </c>
      <c r="CG73" s="1326"/>
      <c r="CH73" s="1326"/>
      <c r="CI73" s="1326"/>
      <c r="CJ73" s="1326"/>
      <c r="CK73" s="1326"/>
      <c r="CL73" s="1326"/>
      <c r="CM73" s="1326"/>
      <c r="CN73" s="1326">
        <v>102.4</v>
      </c>
      <c r="CO73" s="1326"/>
      <c r="CP73" s="1326"/>
      <c r="CQ73" s="1326"/>
      <c r="CR73" s="1326"/>
      <c r="CS73" s="1326"/>
      <c r="CT73" s="1326"/>
      <c r="CU73" s="1326"/>
      <c r="CV73" s="1326">
        <v>79.400000000000006</v>
      </c>
      <c r="CW73" s="1326"/>
      <c r="CX73" s="1326"/>
      <c r="CY73" s="1326"/>
      <c r="CZ73" s="1326"/>
      <c r="DA73" s="1326"/>
      <c r="DB73" s="1326"/>
      <c r="DC73" s="1326"/>
    </row>
    <row r="74" spans="2:107" x14ac:dyDescent="0.15">
      <c r="B74" s="394"/>
      <c r="G74" s="1332"/>
      <c r="H74" s="1332"/>
      <c r="I74" s="1332"/>
      <c r="J74" s="1332"/>
      <c r="K74" s="1333"/>
      <c r="L74" s="1333"/>
      <c r="M74" s="1333"/>
      <c r="N74" s="1333"/>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4"/>
      <c r="G75" s="1332"/>
      <c r="H75" s="1332"/>
      <c r="I75" s="1321"/>
      <c r="J75" s="1321"/>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595</v>
      </c>
      <c r="BC75" s="1328"/>
      <c r="BD75" s="1328"/>
      <c r="BE75" s="1328"/>
      <c r="BF75" s="1328"/>
      <c r="BG75" s="1328"/>
      <c r="BH75" s="1328"/>
      <c r="BI75" s="1328"/>
      <c r="BJ75" s="1328"/>
      <c r="BK75" s="1328"/>
      <c r="BL75" s="1328"/>
      <c r="BM75" s="1328"/>
      <c r="BN75" s="1328"/>
      <c r="BO75" s="1328"/>
      <c r="BP75" s="1326">
        <v>16.399999999999999</v>
      </c>
      <c r="BQ75" s="1326"/>
      <c r="BR75" s="1326"/>
      <c r="BS75" s="1326"/>
      <c r="BT75" s="1326"/>
      <c r="BU75" s="1326"/>
      <c r="BV75" s="1326"/>
      <c r="BW75" s="1326"/>
      <c r="BX75" s="1326">
        <v>15.8</v>
      </c>
      <c r="BY75" s="1326"/>
      <c r="BZ75" s="1326"/>
      <c r="CA75" s="1326"/>
      <c r="CB75" s="1326"/>
      <c r="CC75" s="1326"/>
      <c r="CD75" s="1326"/>
      <c r="CE75" s="1326"/>
      <c r="CF75" s="1326">
        <v>15</v>
      </c>
      <c r="CG75" s="1326"/>
      <c r="CH75" s="1326"/>
      <c r="CI75" s="1326"/>
      <c r="CJ75" s="1326"/>
      <c r="CK75" s="1326"/>
      <c r="CL75" s="1326"/>
      <c r="CM75" s="1326"/>
      <c r="CN75" s="1326">
        <v>14.7</v>
      </c>
      <c r="CO75" s="1326"/>
      <c r="CP75" s="1326"/>
      <c r="CQ75" s="1326"/>
      <c r="CR75" s="1326"/>
      <c r="CS75" s="1326"/>
      <c r="CT75" s="1326"/>
      <c r="CU75" s="1326"/>
      <c r="CV75" s="1326">
        <v>12.9</v>
      </c>
      <c r="CW75" s="1326"/>
      <c r="CX75" s="1326"/>
      <c r="CY75" s="1326"/>
      <c r="CZ75" s="1326"/>
      <c r="DA75" s="1326"/>
      <c r="DB75" s="1326"/>
      <c r="DC75" s="1326"/>
    </row>
    <row r="76" spans="2:107" x14ac:dyDescent="0.15">
      <c r="B76" s="394"/>
      <c r="G76" s="1332"/>
      <c r="H76" s="1332"/>
      <c r="I76" s="1321"/>
      <c r="J76" s="1321"/>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4"/>
      <c r="G77" s="1321"/>
      <c r="H77" s="1321"/>
      <c r="I77" s="1321"/>
      <c r="J77" s="1321"/>
      <c r="K77" s="1333"/>
      <c r="L77" s="1333"/>
      <c r="M77" s="1333"/>
      <c r="N77" s="1333"/>
      <c r="AN77" s="1325" t="s">
        <v>592</v>
      </c>
      <c r="AO77" s="1325"/>
      <c r="AP77" s="1325"/>
      <c r="AQ77" s="1325"/>
      <c r="AR77" s="1325"/>
      <c r="AS77" s="1325"/>
      <c r="AT77" s="1325"/>
      <c r="AU77" s="1325"/>
      <c r="AV77" s="1325"/>
      <c r="AW77" s="1325"/>
      <c r="AX77" s="1325"/>
      <c r="AY77" s="1325"/>
      <c r="AZ77" s="1325"/>
      <c r="BA77" s="1325"/>
      <c r="BB77" s="1328" t="s">
        <v>593</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20.2</v>
      </c>
      <c r="BY77" s="1326"/>
      <c r="BZ77" s="1326"/>
      <c r="CA77" s="1326"/>
      <c r="CB77" s="1326"/>
      <c r="CC77" s="1326"/>
      <c r="CD77" s="1326"/>
      <c r="CE77" s="1326"/>
      <c r="CF77" s="1326">
        <v>38.5</v>
      </c>
      <c r="CG77" s="1326"/>
      <c r="CH77" s="1326"/>
      <c r="CI77" s="1326"/>
      <c r="CJ77" s="1326"/>
      <c r="CK77" s="1326"/>
      <c r="CL77" s="1326"/>
      <c r="CM77" s="1326"/>
      <c r="CN77" s="1326">
        <v>32.799999999999997</v>
      </c>
      <c r="CO77" s="1326"/>
      <c r="CP77" s="1326"/>
      <c r="CQ77" s="1326"/>
      <c r="CR77" s="1326"/>
      <c r="CS77" s="1326"/>
      <c r="CT77" s="1326"/>
      <c r="CU77" s="1326"/>
      <c r="CV77" s="1326">
        <v>20.9</v>
      </c>
      <c r="CW77" s="1326"/>
      <c r="CX77" s="1326"/>
      <c r="CY77" s="1326"/>
      <c r="CZ77" s="1326"/>
      <c r="DA77" s="1326"/>
      <c r="DB77" s="1326"/>
      <c r="DC77" s="1326"/>
    </row>
    <row r="78" spans="2:107" x14ac:dyDescent="0.15">
      <c r="B78" s="394"/>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4"/>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595</v>
      </c>
      <c r="BC79" s="1328"/>
      <c r="BD79" s="1328"/>
      <c r="BE79" s="1328"/>
      <c r="BF79" s="1328"/>
      <c r="BG79" s="1328"/>
      <c r="BH79" s="1328"/>
      <c r="BI79" s="1328"/>
      <c r="BJ79" s="1328"/>
      <c r="BK79" s="1328"/>
      <c r="BL79" s="1328"/>
      <c r="BM79" s="1328"/>
      <c r="BN79" s="1328"/>
      <c r="BO79" s="1328"/>
      <c r="BP79" s="1326">
        <v>8.5</v>
      </c>
      <c r="BQ79" s="1326"/>
      <c r="BR79" s="1326"/>
      <c r="BS79" s="1326"/>
      <c r="BT79" s="1326"/>
      <c r="BU79" s="1326"/>
      <c r="BV79" s="1326"/>
      <c r="BW79" s="1326"/>
      <c r="BX79" s="1326">
        <v>9.3000000000000007</v>
      </c>
      <c r="BY79" s="1326"/>
      <c r="BZ79" s="1326"/>
      <c r="CA79" s="1326"/>
      <c r="CB79" s="1326"/>
      <c r="CC79" s="1326"/>
      <c r="CD79" s="1326"/>
      <c r="CE79" s="1326"/>
      <c r="CF79" s="1326">
        <v>9.1999999999999993</v>
      </c>
      <c r="CG79" s="1326"/>
      <c r="CH79" s="1326"/>
      <c r="CI79" s="1326"/>
      <c r="CJ79" s="1326"/>
      <c r="CK79" s="1326"/>
      <c r="CL79" s="1326"/>
      <c r="CM79" s="1326"/>
      <c r="CN79" s="1326">
        <v>9.1</v>
      </c>
      <c r="CO79" s="1326"/>
      <c r="CP79" s="1326"/>
      <c r="CQ79" s="1326"/>
      <c r="CR79" s="1326"/>
      <c r="CS79" s="1326"/>
      <c r="CT79" s="1326"/>
      <c r="CU79" s="1326"/>
      <c r="CV79" s="1326">
        <v>9.1</v>
      </c>
      <c r="CW79" s="1326"/>
      <c r="CX79" s="1326"/>
      <c r="CY79" s="1326"/>
      <c r="CZ79" s="1326"/>
      <c r="DA79" s="1326"/>
      <c r="DB79" s="1326"/>
      <c r="DC79" s="1326"/>
    </row>
    <row r="80" spans="2:107" x14ac:dyDescent="0.15">
      <c r="B80" s="394"/>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1QvShXsq0Fv/oYcK+Wal7ceeAXluClI5MK4WroIMSsSr6861iMEQgMSxe0fE0G5O4NbaZGqcYctVuJVpElcdA==" saltValue="W/rwNlT5+j8SjBe94uMc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zepljRlSWpqs4MYb8fCMmBlxmATokv8+6cdnxuUtxl+mGABwoeJHkM/A4Vh+e846lNVyy0pLtPzghO0g9iMkA==" saltValue="hOpLovphcFsaI5tH+otb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J5DhNAOpo9J4w7TJCC86WFwFltRX0wLaqGlLZNv3jbwB6KUQymaveQAF5CbXZnN9Ff2fRoyaVR8nX1cNpwoMQ==" saltValue="Dn3pKpg63F0ToZadNNZ/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535</v>
      </c>
      <c r="G2" s="150"/>
      <c r="H2" s="151"/>
    </row>
    <row r="3" spans="1:8" x14ac:dyDescent="0.15">
      <c r="A3" s="147" t="s">
        <v>528</v>
      </c>
      <c r="B3" s="152"/>
      <c r="C3" s="153"/>
      <c r="D3" s="154">
        <v>59300</v>
      </c>
      <c r="E3" s="155"/>
      <c r="F3" s="156">
        <v>158564</v>
      </c>
      <c r="G3" s="157"/>
      <c r="H3" s="158"/>
    </row>
    <row r="4" spans="1:8" x14ac:dyDescent="0.15">
      <c r="A4" s="159"/>
      <c r="B4" s="160"/>
      <c r="C4" s="161"/>
      <c r="D4" s="162">
        <v>39050</v>
      </c>
      <c r="E4" s="163"/>
      <c r="F4" s="164">
        <v>48412</v>
      </c>
      <c r="G4" s="165"/>
      <c r="H4" s="166"/>
    </row>
    <row r="5" spans="1:8" x14ac:dyDescent="0.15">
      <c r="A5" s="147" t="s">
        <v>530</v>
      </c>
      <c r="B5" s="152"/>
      <c r="C5" s="153"/>
      <c r="D5" s="154">
        <v>60511</v>
      </c>
      <c r="E5" s="155"/>
      <c r="F5" s="156">
        <v>106092</v>
      </c>
      <c r="G5" s="157"/>
      <c r="H5" s="158"/>
    </row>
    <row r="6" spans="1:8" x14ac:dyDescent="0.15">
      <c r="A6" s="159"/>
      <c r="B6" s="160"/>
      <c r="C6" s="161"/>
      <c r="D6" s="162">
        <v>27454</v>
      </c>
      <c r="E6" s="163"/>
      <c r="F6" s="164">
        <v>44299</v>
      </c>
      <c r="G6" s="165"/>
      <c r="H6" s="166"/>
    </row>
    <row r="7" spans="1:8" x14ac:dyDescent="0.15">
      <c r="A7" s="147" t="s">
        <v>531</v>
      </c>
      <c r="B7" s="152"/>
      <c r="C7" s="153"/>
      <c r="D7" s="154">
        <v>122268</v>
      </c>
      <c r="E7" s="155"/>
      <c r="F7" s="156">
        <v>78903</v>
      </c>
      <c r="G7" s="157"/>
      <c r="H7" s="158"/>
    </row>
    <row r="8" spans="1:8" x14ac:dyDescent="0.15">
      <c r="A8" s="159"/>
      <c r="B8" s="160"/>
      <c r="C8" s="161"/>
      <c r="D8" s="162">
        <v>67860</v>
      </c>
      <c r="E8" s="163"/>
      <c r="F8" s="164">
        <v>49201</v>
      </c>
      <c r="G8" s="165"/>
      <c r="H8" s="166"/>
    </row>
    <row r="9" spans="1:8" x14ac:dyDescent="0.15">
      <c r="A9" s="147" t="s">
        <v>532</v>
      </c>
      <c r="B9" s="152"/>
      <c r="C9" s="153"/>
      <c r="D9" s="154">
        <v>60945</v>
      </c>
      <c r="E9" s="155"/>
      <c r="F9" s="156">
        <v>82993</v>
      </c>
      <c r="G9" s="157"/>
      <c r="H9" s="158"/>
    </row>
    <row r="10" spans="1:8" x14ac:dyDescent="0.15">
      <c r="A10" s="159"/>
      <c r="B10" s="160"/>
      <c r="C10" s="161"/>
      <c r="D10" s="162">
        <v>18625</v>
      </c>
      <c r="E10" s="163"/>
      <c r="F10" s="164">
        <v>46787</v>
      </c>
      <c r="G10" s="165"/>
      <c r="H10" s="166"/>
    </row>
    <row r="11" spans="1:8" x14ac:dyDescent="0.15">
      <c r="A11" s="147" t="s">
        <v>533</v>
      </c>
      <c r="B11" s="152"/>
      <c r="C11" s="153"/>
      <c r="D11" s="154">
        <v>73084</v>
      </c>
      <c r="E11" s="155"/>
      <c r="F11" s="156">
        <v>108252</v>
      </c>
      <c r="G11" s="157"/>
      <c r="H11" s="158"/>
    </row>
    <row r="12" spans="1:8" x14ac:dyDescent="0.15">
      <c r="A12" s="159"/>
      <c r="B12" s="160"/>
      <c r="C12" s="167"/>
      <c r="D12" s="162">
        <v>27652</v>
      </c>
      <c r="E12" s="163"/>
      <c r="F12" s="164">
        <v>50321</v>
      </c>
      <c r="G12" s="165"/>
      <c r="H12" s="166"/>
    </row>
    <row r="13" spans="1:8" x14ac:dyDescent="0.15">
      <c r="A13" s="147"/>
      <c r="B13" s="152"/>
      <c r="C13" s="168"/>
      <c r="D13" s="169">
        <v>75222</v>
      </c>
      <c r="E13" s="170"/>
      <c r="F13" s="171">
        <v>106961</v>
      </c>
      <c r="G13" s="172"/>
      <c r="H13" s="158"/>
    </row>
    <row r="14" spans="1:8" x14ac:dyDescent="0.15">
      <c r="A14" s="159"/>
      <c r="B14" s="160"/>
      <c r="C14" s="161"/>
      <c r="D14" s="162">
        <v>36128</v>
      </c>
      <c r="E14" s="163"/>
      <c r="F14" s="164">
        <v>47804</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7.63</v>
      </c>
      <c r="C19" s="173">
        <f>ROUND(VALUE(SUBSTITUTE(実質収支比率等に係る経年分析!G$48,"▲","-")),2)</f>
        <v>9.84</v>
      </c>
      <c r="D19" s="173">
        <f>ROUND(VALUE(SUBSTITUTE(実質収支比率等に係る経年分析!H$48,"▲","-")),2)</f>
        <v>9.81</v>
      </c>
      <c r="E19" s="173">
        <f>ROUND(VALUE(SUBSTITUTE(実質収支比率等に係る経年分析!I$48,"▲","-")),2)</f>
        <v>12.12</v>
      </c>
      <c r="F19" s="173">
        <f>ROUND(VALUE(SUBSTITUTE(実質収支比率等に係る経年分析!J$48,"▲","-")),2)</f>
        <v>12.57</v>
      </c>
    </row>
    <row r="20" spans="1:11" x14ac:dyDescent="0.15">
      <c r="A20" s="173" t="s">
        <v>55</v>
      </c>
      <c r="B20" s="173">
        <f>ROUND(VALUE(SUBSTITUTE(実質収支比率等に係る経年分析!F$47,"▲","-")),2)</f>
        <v>14.29</v>
      </c>
      <c r="C20" s="173">
        <f>ROUND(VALUE(SUBSTITUTE(実質収支比率等に係る経年分析!G$47,"▲","-")),2)</f>
        <v>14.04</v>
      </c>
      <c r="D20" s="173">
        <f>ROUND(VALUE(SUBSTITUTE(実質収支比率等に係る経年分析!H$47,"▲","-")),2)</f>
        <v>15.14</v>
      </c>
      <c r="E20" s="173">
        <f>ROUND(VALUE(SUBSTITUTE(実質収支比率等に係る経年分析!I$47,"▲","-")),2)</f>
        <v>16.059999999999999</v>
      </c>
      <c r="F20" s="173">
        <f>ROUND(VALUE(SUBSTITUTE(実質収支比率等に係る経年分析!J$47,"▲","-")),2)</f>
        <v>14.47</v>
      </c>
    </row>
    <row r="21" spans="1:11" x14ac:dyDescent="0.15">
      <c r="A21" s="173" t="s">
        <v>56</v>
      </c>
      <c r="B21" s="173">
        <f>IF(ISNUMBER(VALUE(SUBSTITUTE(実質収支比率等に係る経年分析!F$49,"▲","-"))),ROUND(VALUE(SUBSTITUTE(実質収支比率等に係る経年分析!F$49,"▲","-")),2),NA())</f>
        <v>-2.71</v>
      </c>
      <c r="C21" s="173">
        <f>IF(ISNUMBER(VALUE(SUBSTITUTE(実質収支比率等に係る経年分析!G$49,"▲","-"))),ROUND(VALUE(SUBSTITUTE(実質収支比率等に係る経年分析!G$49,"▲","-")),2),NA())</f>
        <v>2.4300000000000002</v>
      </c>
      <c r="D21" s="173">
        <f>IF(ISNUMBER(VALUE(SUBSTITUTE(実質収支比率等に係る経年分析!H$49,"▲","-"))),ROUND(VALUE(SUBSTITUTE(実質収支比率等に係る経年分析!H$49,"▲","-")),2),NA())</f>
        <v>0.57999999999999996</v>
      </c>
      <c r="E21" s="173">
        <f>IF(ISNUMBER(VALUE(SUBSTITUTE(実質収支比率等に係る経年分析!I$49,"▲","-"))),ROUND(VALUE(SUBSTITUTE(実質収支比率等に係る経年分析!I$49,"▲","-")),2),NA())</f>
        <v>3.06</v>
      </c>
      <c r="F21" s="173">
        <f>IF(ISNUMBER(VALUE(SUBSTITUTE(実質収支比率等に係る経年分析!J$49,"▲","-"))),ROUND(VALUE(SUBSTITUTE(実質収支比率等に係る経年分析!J$49,"▲","-")),2),NA())</f>
        <v>-1.25</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0.1</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0.19</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str">
        <f>IF(連結実質赤字比率に係る赤字・黒字の構成分析!C$40="",NA(),連結実質赤字比率に係る赤字・黒字の構成分析!C$40)</f>
        <v>後期高齢者医療特別会計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0.05</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15">
      <c r="A31" s="174" t="str">
        <f>IF(連結実質赤字比率に係る赤字・黒字の構成分析!C$39="",NA(),連結実質赤字比率に係る赤字・黒字の構成分析!C$39)</f>
        <v>農業集落排水事業特別会計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0.36</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0.51</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0.44</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0.82</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0.49</v>
      </c>
    </row>
    <row r="32" spans="1:11" x14ac:dyDescent="0.15">
      <c r="A32" s="174" t="str">
        <f>IF(連結実質赤字比率に係る赤字・黒字の構成分析!C$38="",NA(),連結実質赤字比率に係る赤字・黒字の構成分析!C$38)</f>
        <v>公共下水道事業特別会計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0.38</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0.79</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0.31</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0.41</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0.77</v>
      </c>
    </row>
    <row r="33" spans="1:16" x14ac:dyDescent="0.15">
      <c r="A33" s="174" t="str">
        <f>IF(連結実質赤字比率に係る赤字・黒字の構成分析!C$37="",NA(),連結実質赤字比率に係る赤字・黒字の構成分析!C$37)</f>
        <v>国民健康保険事業特別会計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2.81</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1.5</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2.96</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2.61</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0.85</v>
      </c>
    </row>
    <row r="34" spans="1:16" x14ac:dyDescent="0.15">
      <c r="A34" s="174" t="str">
        <f>IF(連結実質赤字比率に係る赤字・黒字の構成分析!C$36="",NA(),連結実質赤字比率に係る赤字・黒字の構成分析!C$36)</f>
        <v>介護保険特別会計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1.39</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1.77</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2.75</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2.36</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3.49</v>
      </c>
    </row>
    <row r="35" spans="1:16" x14ac:dyDescent="0.15">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7.52</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9.65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9.8000000000000007</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12.12</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12.56</v>
      </c>
    </row>
    <row r="36" spans="1:16" x14ac:dyDescent="0.15">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23.14</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24.74</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28.51</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31.09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34.08</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887</v>
      </c>
      <c r="E42" s="175"/>
      <c r="F42" s="175"/>
      <c r="G42" s="175">
        <f>'実質公債費比率（分子）の構造'!L$52</f>
        <v>873</v>
      </c>
      <c r="H42" s="175"/>
      <c r="I42" s="175"/>
      <c r="J42" s="175">
        <f>'実質公債費比率（分子）の構造'!M$52</f>
        <v>848</v>
      </c>
      <c r="K42" s="175"/>
      <c r="L42" s="175"/>
      <c r="M42" s="175">
        <f>'実質公債費比率（分子）の構造'!N$52</f>
        <v>791</v>
      </c>
      <c r="N42" s="175"/>
      <c r="O42" s="175"/>
      <c r="P42" s="175">
        <f>'実質公債費比率（分子）の構造'!O$52</f>
        <v>758</v>
      </c>
    </row>
    <row r="43" spans="1:16" x14ac:dyDescent="0.15">
      <c r="A43" s="175" t="s">
        <v>18</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64</v>
      </c>
      <c r="B44" s="175">
        <f>'実質公債費比率（分子）の構造'!K$50</f>
        <v>40</v>
      </c>
      <c r="C44" s="175"/>
      <c r="D44" s="175"/>
      <c r="E44" s="175">
        <f>'実質公債費比率（分子）の構造'!L$50</f>
        <v>40</v>
      </c>
      <c r="F44" s="175"/>
      <c r="G44" s="175"/>
      <c r="H44" s="175">
        <f>'実質公債費比率（分子）の構造'!M$50</f>
        <v>40</v>
      </c>
      <c r="I44" s="175"/>
      <c r="J44" s="175"/>
      <c r="K44" s="175">
        <f>'実質公債費比率（分子）の構造'!N$50</f>
        <v>39</v>
      </c>
      <c r="L44" s="175"/>
      <c r="M44" s="175"/>
      <c r="N44" s="175">
        <f>'実質公債費比率（分子）の構造'!O$50</f>
        <v>39</v>
      </c>
      <c r="O44" s="175"/>
      <c r="P44" s="175"/>
    </row>
    <row r="45" spans="1:16" x14ac:dyDescent="0.15">
      <c r="A45" s="175" t="s">
        <v>65</v>
      </c>
      <c r="B45" s="175">
        <f>'実質公債費比率（分子）の構造'!K$49</f>
        <v>11</v>
      </c>
      <c r="C45" s="175"/>
      <c r="D45" s="175"/>
      <c r="E45" s="175">
        <f>'実質公債費比率（分子）の構造'!L$49</f>
        <v>12</v>
      </c>
      <c r="F45" s="175"/>
      <c r="G45" s="175"/>
      <c r="H45" s="175">
        <f>'実質公債費比率（分子）の構造'!M$49</f>
        <v>12</v>
      </c>
      <c r="I45" s="175"/>
      <c r="J45" s="175"/>
      <c r="K45" s="175">
        <f>'実質公債費比率（分子）の構造'!N$49</f>
        <v>13</v>
      </c>
      <c r="L45" s="175"/>
      <c r="M45" s="175"/>
      <c r="N45" s="175">
        <f>'実質公債費比率（分子）の構造'!O$49</f>
        <v>6</v>
      </c>
      <c r="O45" s="175"/>
      <c r="P45" s="175"/>
    </row>
    <row r="46" spans="1:16" x14ac:dyDescent="0.15">
      <c r="A46" s="175" t="s">
        <v>66</v>
      </c>
      <c r="B46" s="175">
        <f>'実質公債費比率（分子）の構造'!K$48</f>
        <v>436</v>
      </c>
      <c r="C46" s="175"/>
      <c r="D46" s="175"/>
      <c r="E46" s="175">
        <f>'実質公債費比率（分子）の構造'!L$48</f>
        <v>447</v>
      </c>
      <c r="F46" s="175"/>
      <c r="G46" s="175"/>
      <c r="H46" s="175">
        <f>'実質公債費比率（分子）の構造'!M$48</f>
        <v>458</v>
      </c>
      <c r="I46" s="175"/>
      <c r="J46" s="175"/>
      <c r="K46" s="175">
        <f>'実質公債費比率（分子）の構造'!N$48</f>
        <v>467</v>
      </c>
      <c r="L46" s="175"/>
      <c r="M46" s="175"/>
      <c r="N46" s="175">
        <f>'実質公債費比率（分子）の構造'!O$48</f>
        <v>447</v>
      </c>
      <c r="O46" s="175"/>
      <c r="P46" s="175"/>
    </row>
    <row r="47" spans="1:16" x14ac:dyDescent="0.15">
      <c r="A47" s="175" t="s">
        <v>14</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67</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68</v>
      </c>
      <c r="B49" s="175">
        <f>'実質公債費比率（分子）の構造'!K$45</f>
        <v>844</v>
      </c>
      <c r="C49" s="175"/>
      <c r="D49" s="175"/>
      <c r="E49" s="175">
        <f>'実質公債費比率（分子）の構造'!L$45</f>
        <v>839</v>
      </c>
      <c r="F49" s="175"/>
      <c r="G49" s="175"/>
      <c r="H49" s="175">
        <f>'実質公債費比率（分子）の構造'!M$45</f>
        <v>834</v>
      </c>
      <c r="I49" s="175"/>
      <c r="J49" s="175"/>
      <c r="K49" s="175">
        <f>'実質公債費比率（分子）の構造'!N$45</f>
        <v>696</v>
      </c>
      <c r="L49" s="175"/>
      <c r="M49" s="175"/>
      <c r="N49" s="175">
        <f>'実質公債費比率（分子）の構造'!O$45</f>
        <v>558</v>
      </c>
      <c r="O49" s="175"/>
      <c r="P49" s="175"/>
    </row>
    <row r="50" spans="1:16" x14ac:dyDescent="0.15">
      <c r="A50" s="175" t="s">
        <v>69</v>
      </c>
      <c r="B50" s="175" t="e">
        <f>NA()</f>
        <v>#N/A</v>
      </c>
      <c r="C50" s="175">
        <f>IF(ISNUMBER('実質公債費比率（分子）の構造'!K$53),'実質公債費比率（分子）の構造'!K$53,NA())</f>
        <v>444</v>
      </c>
      <c r="D50" s="175" t="e">
        <f>NA()</f>
        <v>#N/A</v>
      </c>
      <c r="E50" s="175" t="e">
        <f>NA()</f>
        <v>#N/A</v>
      </c>
      <c r="F50" s="175">
        <f>IF(ISNUMBER('実質公債費比率（分子）の構造'!L$53),'実質公債費比率（分子）の構造'!L$53,NA())</f>
        <v>465</v>
      </c>
      <c r="G50" s="175" t="e">
        <f>NA()</f>
        <v>#N/A</v>
      </c>
      <c r="H50" s="175" t="e">
        <f>NA()</f>
        <v>#N/A</v>
      </c>
      <c r="I50" s="175">
        <f>IF(ISNUMBER('実質公債費比率（分子）の構造'!M$53),'実質公債費比率（分子）の構造'!M$53,NA())</f>
        <v>496</v>
      </c>
      <c r="J50" s="175" t="e">
        <f>NA()</f>
        <v>#N/A</v>
      </c>
      <c r="K50" s="175" t="e">
        <f>NA()</f>
        <v>#N/A</v>
      </c>
      <c r="L50" s="175">
        <f>IF(ISNUMBER('実質公債費比率（分子）の構造'!N$53),'実質公債費比率（分子）の構造'!N$53,NA())</f>
        <v>424</v>
      </c>
      <c r="M50" s="175" t="e">
        <f>NA()</f>
        <v>#N/A</v>
      </c>
      <c r="N50" s="175" t="e">
        <f>NA()</f>
        <v>#N/A</v>
      </c>
      <c r="O50" s="175">
        <f>IF(ISNUMBER('実質公債費比率（分子）の構造'!O$53),'実質公債費比率（分子）の構造'!O$53,NA())</f>
        <v>292</v>
      </c>
      <c r="P50" s="175" t="e">
        <f>NA()</f>
        <v>#N/A</v>
      </c>
    </row>
    <row r="53" spans="1:16" x14ac:dyDescent="0.15">
      <c r="A53" s="143" t="s">
        <v>70</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71</v>
      </c>
      <c r="C55" s="174"/>
      <c r="D55" s="174" t="s">
        <v>72</v>
      </c>
      <c r="E55" s="174" t="s">
        <v>71</v>
      </c>
      <c r="F55" s="174"/>
      <c r="G55" s="174" t="s">
        <v>72</v>
      </c>
      <c r="H55" s="174" t="s">
        <v>71</v>
      </c>
      <c r="I55" s="174"/>
      <c r="J55" s="174" t="s">
        <v>72</v>
      </c>
      <c r="K55" s="174" t="s">
        <v>71</v>
      </c>
      <c r="L55" s="174"/>
      <c r="M55" s="174" t="s">
        <v>72</v>
      </c>
      <c r="N55" s="174" t="s">
        <v>71</v>
      </c>
      <c r="O55" s="174"/>
      <c r="P55" s="174" t="s">
        <v>72</v>
      </c>
    </row>
    <row r="56" spans="1:16" x14ac:dyDescent="0.15">
      <c r="A56" s="174" t="s">
        <v>43</v>
      </c>
      <c r="B56" s="174"/>
      <c r="C56" s="174"/>
      <c r="D56" s="174">
        <f>'将来負担比率（分子）の構造'!I$52</f>
        <v>8743</v>
      </c>
      <c r="E56" s="174"/>
      <c r="F56" s="174"/>
      <c r="G56" s="174">
        <f>'将来負担比率（分子）の構造'!J$52</f>
        <v>8414</v>
      </c>
      <c r="H56" s="174"/>
      <c r="I56" s="174"/>
      <c r="J56" s="174">
        <f>'将来負担比率（分子）の構造'!K$52</f>
        <v>8072</v>
      </c>
      <c r="K56" s="174"/>
      <c r="L56" s="174"/>
      <c r="M56" s="174">
        <f>'将来負担比率（分子）の構造'!L$52</f>
        <v>7685</v>
      </c>
      <c r="N56" s="174"/>
      <c r="O56" s="174"/>
      <c r="P56" s="174">
        <f>'将来負担比率（分子）の構造'!M$52</f>
        <v>7325</v>
      </c>
    </row>
    <row r="57" spans="1:16" x14ac:dyDescent="0.15">
      <c r="A57" s="174" t="s">
        <v>42</v>
      </c>
      <c r="B57" s="174"/>
      <c r="C57" s="174"/>
      <c r="D57" s="174">
        <f>'将来負担比率（分子）の構造'!I$51</f>
        <v>9</v>
      </c>
      <c r="E57" s="174"/>
      <c r="F57" s="174"/>
      <c r="G57" s="174">
        <f>'将来負担比率（分子）の構造'!J$51</f>
        <v>4</v>
      </c>
      <c r="H57" s="174"/>
      <c r="I57" s="174"/>
      <c r="J57" s="174" t="str">
        <f>'将来負担比率（分子）の構造'!K$51</f>
        <v>-</v>
      </c>
      <c r="K57" s="174"/>
      <c r="L57" s="174"/>
      <c r="M57" s="174" t="str">
        <f>'将来負担比率（分子）の構造'!L$51</f>
        <v>-</v>
      </c>
      <c r="N57" s="174"/>
      <c r="O57" s="174"/>
      <c r="P57" s="174" t="str">
        <f>'将来負担比率（分子）の構造'!M$51</f>
        <v>-</v>
      </c>
    </row>
    <row r="58" spans="1:16" x14ac:dyDescent="0.15">
      <c r="A58" s="174" t="s">
        <v>41</v>
      </c>
      <c r="B58" s="174"/>
      <c r="C58" s="174"/>
      <c r="D58" s="174">
        <f>'将来負担比率（分子）の構造'!I$50</f>
        <v>1016</v>
      </c>
      <c r="E58" s="174"/>
      <c r="F58" s="174"/>
      <c r="G58" s="174">
        <f>'将来負担比率（分子）の構造'!J$50</f>
        <v>1108</v>
      </c>
      <c r="H58" s="174"/>
      <c r="I58" s="174"/>
      <c r="J58" s="174">
        <f>'将来負担比率（分子）の構造'!K$50</f>
        <v>1240</v>
      </c>
      <c r="K58" s="174"/>
      <c r="L58" s="174"/>
      <c r="M58" s="174">
        <f>'将来負担比率（分子）の構造'!L$50</f>
        <v>1658</v>
      </c>
      <c r="N58" s="174"/>
      <c r="O58" s="174"/>
      <c r="P58" s="174">
        <f>'将来負担比率（分子）の構造'!M$50</f>
        <v>1879</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727</v>
      </c>
      <c r="C62" s="174"/>
      <c r="D62" s="174"/>
      <c r="E62" s="174">
        <f>'将来負担比率（分子）の構造'!J$45</f>
        <v>715</v>
      </c>
      <c r="F62" s="174"/>
      <c r="G62" s="174"/>
      <c r="H62" s="174">
        <f>'将来負担比率（分子）の構造'!K$45</f>
        <v>659</v>
      </c>
      <c r="I62" s="174"/>
      <c r="J62" s="174"/>
      <c r="K62" s="174">
        <f>'将来負担比率（分子）の構造'!L$45</f>
        <v>691</v>
      </c>
      <c r="L62" s="174"/>
      <c r="M62" s="174"/>
      <c r="N62" s="174">
        <f>'将来負担比率（分子）の構造'!M$45</f>
        <v>589</v>
      </c>
      <c r="O62" s="174"/>
      <c r="P62" s="174"/>
    </row>
    <row r="63" spans="1:16" x14ac:dyDescent="0.15">
      <c r="A63" s="174" t="s">
        <v>34</v>
      </c>
      <c r="B63" s="174">
        <f>'将来負担比率（分子）の構造'!I$44</f>
        <v>58</v>
      </c>
      <c r="C63" s="174"/>
      <c r="D63" s="174"/>
      <c r="E63" s="174">
        <f>'将来負担比率（分子）の構造'!J$44</f>
        <v>65</v>
      </c>
      <c r="F63" s="174"/>
      <c r="G63" s="174"/>
      <c r="H63" s="174">
        <f>'将来負担比率（分子）の構造'!K$44</f>
        <v>156</v>
      </c>
      <c r="I63" s="174"/>
      <c r="J63" s="174"/>
      <c r="K63" s="174">
        <f>'将来負担比率（分子）の構造'!L$44</f>
        <v>326</v>
      </c>
      <c r="L63" s="174"/>
      <c r="M63" s="174"/>
      <c r="N63" s="174">
        <f>'将来負担比率（分子）の構造'!M$44</f>
        <v>258</v>
      </c>
      <c r="O63" s="174"/>
      <c r="P63" s="174"/>
    </row>
    <row r="64" spans="1:16" x14ac:dyDescent="0.15">
      <c r="A64" s="174" t="s">
        <v>33</v>
      </c>
      <c r="B64" s="174">
        <f>'将来負担比率（分子）の構造'!I$43</f>
        <v>6324</v>
      </c>
      <c r="C64" s="174"/>
      <c r="D64" s="174"/>
      <c r="E64" s="174">
        <f>'将来負担比率（分子）の構造'!J$43</f>
        <v>6068</v>
      </c>
      <c r="F64" s="174"/>
      <c r="G64" s="174"/>
      <c r="H64" s="174">
        <f>'将来負担比率（分子）の構造'!K$43</f>
        <v>5712</v>
      </c>
      <c r="I64" s="174"/>
      <c r="J64" s="174"/>
      <c r="K64" s="174">
        <f>'将来負担比率（分子）の構造'!L$43</f>
        <v>5325</v>
      </c>
      <c r="L64" s="174"/>
      <c r="M64" s="174"/>
      <c r="N64" s="174">
        <f>'将来負担比率（分子）の構造'!M$43</f>
        <v>4862</v>
      </c>
      <c r="O64" s="174"/>
      <c r="P64" s="174"/>
    </row>
    <row r="65" spans="1:16" x14ac:dyDescent="0.15">
      <c r="A65" s="174" t="s">
        <v>32</v>
      </c>
      <c r="B65" s="174">
        <f>'将来負担比率（分子）の構造'!I$42</f>
        <v>242</v>
      </c>
      <c r="C65" s="174"/>
      <c r="D65" s="174"/>
      <c r="E65" s="174">
        <f>'将来負担比率（分子）の構造'!J$42</f>
        <v>205</v>
      </c>
      <c r="F65" s="174"/>
      <c r="G65" s="174"/>
      <c r="H65" s="174">
        <f>'将来負担比率（分子）の構造'!K$42</f>
        <v>168</v>
      </c>
      <c r="I65" s="174"/>
      <c r="J65" s="174"/>
      <c r="K65" s="174">
        <f>'将来負担比率（分子）の構造'!L$42</f>
        <v>131</v>
      </c>
      <c r="L65" s="174"/>
      <c r="M65" s="174"/>
      <c r="N65" s="174">
        <f>'将来負担比率（分子）の構造'!M$42</f>
        <v>94</v>
      </c>
      <c r="O65" s="174"/>
      <c r="P65" s="174"/>
    </row>
    <row r="66" spans="1:16" x14ac:dyDescent="0.15">
      <c r="A66" s="174" t="s">
        <v>31</v>
      </c>
      <c r="B66" s="174">
        <f>'将来負担比率（分子）の構造'!I$41</f>
        <v>6366</v>
      </c>
      <c r="C66" s="174"/>
      <c r="D66" s="174"/>
      <c r="E66" s="174">
        <f>'将来負担比率（分子）の構造'!J$41</f>
        <v>6113</v>
      </c>
      <c r="F66" s="174"/>
      <c r="G66" s="174"/>
      <c r="H66" s="174">
        <f>'将来負担比率（分子）の構造'!K$41</f>
        <v>6303</v>
      </c>
      <c r="I66" s="174"/>
      <c r="J66" s="174"/>
      <c r="K66" s="174">
        <f>'将来負担比率（分子）の構造'!L$41</f>
        <v>6082</v>
      </c>
      <c r="L66" s="174"/>
      <c r="M66" s="174"/>
      <c r="N66" s="174">
        <f>'将来負担比率（分子）の構造'!M$41</f>
        <v>5910</v>
      </c>
      <c r="O66" s="174"/>
      <c r="P66" s="174"/>
    </row>
    <row r="67" spans="1:16" x14ac:dyDescent="0.15">
      <c r="A67" s="174" t="s">
        <v>73</v>
      </c>
      <c r="B67" s="174" t="e">
        <f>NA()</f>
        <v>#N/A</v>
      </c>
      <c r="C67" s="174">
        <f>IF(ISNUMBER('将来負担比率（分子）の構造'!I$53), IF('将来負担比率（分子）の構造'!I$53 &lt; 0, 0, '将来負担比率（分子）の構造'!I$53), NA())</f>
        <v>3949</v>
      </c>
      <c r="D67" s="174" t="e">
        <f>NA()</f>
        <v>#N/A</v>
      </c>
      <c r="E67" s="174" t="e">
        <f>NA()</f>
        <v>#N/A</v>
      </c>
      <c r="F67" s="174">
        <f>IF(ISNUMBER('将来負担比率（分子）の構造'!J$53), IF('将来負担比率（分子）の構造'!J$53 &lt; 0, 0, '将来負担比率（分子）の構造'!J$53), NA())</f>
        <v>3639</v>
      </c>
      <c r="G67" s="174" t="e">
        <f>NA()</f>
        <v>#N/A</v>
      </c>
      <c r="H67" s="174" t="e">
        <f>NA()</f>
        <v>#N/A</v>
      </c>
      <c r="I67" s="174">
        <f>IF(ISNUMBER('将来負担比率（分子）の構造'!K$53), IF('将来負担比率（分子）の構造'!K$53 &lt; 0, 0, '将来負担比率（分子）の構造'!K$53), NA())</f>
        <v>3686</v>
      </c>
      <c r="J67" s="174" t="e">
        <f>NA()</f>
        <v>#N/A</v>
      </c>
      <c r="K67" s="174" t="e">
        <f>NA()</f>
        <v>#N/A</v>
      </c>
      <c r="L67" s="174">
        <f>IF(ISNUMBER('将来負担比率（分子）の構造'!L$53), IF('将来負担比率（分子）の構造'!L$53 &lt; 0, 0, '将来負担比率（分子）の構造'!L$53), NA())</f>
        <v>3213</v>
      </c>
      <c r="M67" s="174" t="e">
        <f>NA()</f>
        <v>#N/A</v>
      </c>
      <c r="N67" s="174" t="e">
        <f>NA()</f>
        <v>#N/A</v>
      </c>
      <c r="O67" s="174">
        <f>IF(ISNUMBER('将来負担比率（分子）の構造'!M$53), IF('将来負担比率（分子）の構造'!M$53 &lt; 0, 0, '将来負担比率（分子）の構造'!M$53), NA())</f>
        <v>2507</v>
      </c>
      <c r="P67" s="174" t="e">
        <f>NA()</f>
        <v>#N/A</v>
      </c>
    </row>
    <row r="70" spans="1:16" x14ac:dyDescent="0.15">
      <c r="A70" s="176" t="s">
        <v>74</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75</v>
      </c>
      <c r="B72" s="178">
        <f>基金残高に係る経年分析!F55</f>
        <v>599</v>
      </c>
      <c r="C72" s="178">
        <f>基金残高に係る経年分析!G55</f>
        <v>631</v>
      </c>
      <c r="D72" s="178">
        <f>基金残高に係る経年分析!H55</f>
        <v>566</v>
      </c>
    </row>
    <row r="73" spans="1:16" x14ac:dyDescent="0.15">
      <c r="A73" s="177" t="s">
        <v>76</v>
      </c>
      <c r="B73" s="178">
        <f>基金残高に係る経年分析!F56</f>
        <v>11</v>
      </c>
      <c r="C73" s="178">
        <f>基金残高に係る経年分析!G56</f>
        <v>11</v>
      </c>
      <c r="D73" s="178">
        <f>基金残高に係る経年分析!H56</f>
        <v>11</v>
      </c>
    </row>
    <row r="74" spans="1:16" x14ac:dyDescent="0.15">
      <c r="A74" s="177" t="s">
        <v>77</v>
      </c>
      <c r="B74" s="178">
        <f>基金残高に係る経年分析!F57</f>
        <v>556</v>
      </c>
      <c r="C74" s="178">
        <f>基金残高に係る経年分析!G57</f>
        <v>811</v>
      </c>
      <c r="D74" s="178">
        <f>基金残高に係る経年分析!H57</f>
        <v>1027</v>
      </c>
    </row>
  </sheetData>
  <sheetProtection algorithmName="SHA-512" hashValue="mRT+sNv9bgkjxfKl4ynaJ5ViOlSCAyN2U6UMFq7dtv5HO6jdxXATsxMru/AM8Sw4Vh4xys96xVf5aPZv55mMeA==" saltValue="tCkniyDsH0hT+p3U1ijR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93" t="s">
        <v>210</v>
      </c>
      <c r="DI1" s="794"/>
      <c r="DJ1" s="794"/>
      <c r="DK1" s="794"/>
      <c r="DL1" s="794"/>
      <c r="DM1" s="794"/>
      <c r="DN1" s="795"/>
      <c r="DO1" s="219"/>
      <c r="DP1" s="793" t="s">
        <v>211</v>
      </c>
      <c r="DQ1" s="794"/>
      <c r="DR1" s="794"/>
      <c r="DS1" s="794"/>
      <c r="DT1" s="794"/>
      <c r="DU1" s="794"/>
      <c r="DV1" s="794"/>
      <c r="DW1" s="794"/>
      <c r="DX1" s="794"/>
      <c r="DY1" s="794"/>
      <c r="DZ1" s="794"/>
      <c r="EA1" s="794"/>
      <c r="EB1" s="794"/>
      <c r="EC1" s="795"/>
      <c r="ED1" s="217"/>
      <c r="EE1" s="217"/>
      <c r="EF1" s="217"/>
      <c r="EG1" s="217"/>
      <c r="EH1" s="217"/>
      <c r="EI1" s="217"/>
      <c r="EJ1" s="217"/>
      <c r="EK1" s="217"/>
      <c r="EL1" s="217"/>
      <c r="EM1" s="217"/>
    </row>
    <row r="2" spans="2:143" ht="22.5" customHeight="1" x14ac:dyDescent="0.15">
      <c r="B2" s="220" t="s">
        <v>212</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3" customFormat="1" ht="11.25" customHeight="1" x14ac:dyDescent="0.15">
      <c r="B5" s="760" t="s">
        <v>223</v>
      </c>
      <c r="C5" s="761"/>
      <c r="D5" s="761"/>
      <c r="E5" s="761"/>
      <c r="F5" s="761"/>
      <c r="G5" s="761"/>
      <c r="H5" s="761"/>
      <c r="I5" s="761"/>
      <c r="J5" s="761"/>
      <c r="K5" s="761"/>
      <c r="L5" s="761"/>
      <c r="M5" s="761"/>
      <c r="N5" s="761"/>
      <c r="O5" s="761"/>
      <c r="P5" s="761"/>
      <c r="Q5" s="762"/>
      <c r="R5" s="726">
        <v>1420497</v>
      </c>
      <c r="S5" s="727"/>
      <c r="T5" s="727"/>
      <c r="U5" s="727"/>
      <c r="V5" s="727"/>
      <c r="W5" s="727"/>
      <c r="X5" s="727"/>
      <c r="Y5" s="773"/>
      <c r="Z5" s="791">
        <v>20.100000000000001</v>
      </c>
      <c r="AA5" s="791"/>
      <c r="AB5" s="791"/>
      <c r="AC5" s="791"/>
      <c r="AD5" s="792">
        <v>1420497</v>
      </c>
      <c r="AE5" s="792"/>
      <c r="AF5" s="792"/>
      <c r="AG5" s="792"/>
      <c r="AH5" s="792"/>
      <c r="AI5" s="792"/>
      <c r="AJ5" s="792"/>
      <c r="AK5" s="792"/>
      <c r="AL5" s="774">
        <v>37.6</v>
      </c>
      <c r="AM5" s="743"/>
      <c r="AN5" s="743"/>
      <c r="AO5" s="775"/>
      <c r="AP5" s="760" t="s">
        <v>224</v>
      </c>
      <c r="AQ5" s="761"/>
      <c r="AR5" s="761"/>
      <c r="AS5" s="761"/>
      <c r="AT5" s="761"/>
      <c r="AU5" s="761"/>
      <c r="AV5" s="761"/>
      <c r="AW5" s="761"/>
      <c r="AX5" s="761"/>
      <c r="AY5" s="761"/>
      <c r="AZ5" s="761"/>
      <c r="BA5" s="761"/>
      <c r="BB5" s="761"/>
      <c r="BC5" s="761"/>
      <c r="BD5" s="761"/>
      <c r="BE5" s="761"/>
      <c r="BF5" s="762"/>
      <c r="BG5" s="661">
        <v>1402079</v>
      </c>
      <c r="BH5" s="664"/>
      <c r="BI5" s="664"/>
      <c r="BJ5" s="664"/>
      <c r="BK5" s="664"/>
      <c r="BL5" s="664"/>
      <c r="BM5" s="664"/>
      <c r="BN5" s="665"/>
      <c r="BO5" s="723">
        <v>98.7</v>
      </c>
      <c r="BP5" s="723"/>
      <c r="BQ5" s="723"/>
      <c r="BR5" s="723"/>
      <c r="BS5" s="724" t="s">
        <v>172</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75926</v>
      </c>
      <c r="S6" s="664"/>
      <c r="T6" s="664"/>
      <c r="U6" s="664"/>
      <c r="V6" s="664"/>
      <c r="W6" s="664"/>
      <c r="X6" s="664"/>
      <c r="Y6" s="665"/>
      <c r="Z6" s="723">
        <v>1.1000000000000001</v>
      </c>
      <c r="AA6" s="723"/>
      <c r="AB6" s="723"/>
      <c r="AC6" s="723"/>
      <c r="AD6" s="724">
        <v>75926</v>
      </c>
      <c r="AE6" s="724"/>
      <c r="AF6" s="724"/>
      <c r="AG6" s="724"/>
      <c r="AH6" s="724"/>
      <c r="AI6" s="724"/>
      <c r="AJ6" s="724"/>
      <c r="AK6" s="724"/>
      <c r="AL6" s="666">
        <v>2</v>
      </c>
      <c r="AM6" s="667"/>
      <c r="AN6" s="667"/>
      <c r="AO6" s="725"/>
      <c r="AP6" s="658" t="s">
        <v>229</v>
      </c>
      <c r="AQ6" s="659"/>
      <c r="AR6" s="659"/>
      <c r="AS6" s="659"/>
      <c r="AT6" s="659"/>
      <c r="AU6" s="659"/>
      <c r="AV6" s="659"/>
      <c r="AW6" s="659"/>
      <c r="AX6" s="659"/>
      <c r="AY6" s="659"/>
      <c r="AZ6" s="659"/>
      <c r="BA6" s="659"/>
      <c r="BB6" s="659"/>
      <c r="BC6" s="659"/>
      <c r="BD6" s="659"/>
      <c r="BE6" s="659"/>
      <c r="BF6" s="660"/>
      <c r="BG6" s="661">
        <v>1402079</v>
      </c>
      <c r="BH6" s="664"/>
      <c r="BI6" s="664"/>
      <c r="BJ6" s="664"/>
      <c r="BK6" s="664"/>
      <c r="BL6" s="664"/>
      <c r="BM6" s="664"/>
      <c r="BN6" s="665"/>
      <c r="BO6" s="723">
        <v>98.7</v>
      </c>
      <c r="BP6" s="723"/>
      <c r="BQ6" s="723"/>
      <c r="BR6" s="723"/>
      <c r="BS6" s="724" t="s">
        <v>127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68566</v>
      </c>
      <c r="CS6" s="664"/>
      <c r="CT6" s="664"/>
      <c r="CU6" s="664"/>
      <c r="CV6" s="664"/>
      <c r="CW6" s="664"/>
      <c r="CX6" s="664"/>
      <c r="CY6" s="665"/>
      <c r="CZ6" s="774">
        <v>1</v>
      </c>
      <c r="DA6" s="743"/>
      <c r="DB6" s="743"/>
      <c r="DC6" s="777"/>
      <c r="DD6" s="669" t="s">
        <v>136</v>
      </c>
      <c r="DE6" s="664"/>
      <c r="DF6" s="664"/>
      <c r="DG6" s="664"/>
      <c r="DH6" s="664"/>
      <c r="DI6" s="664"/>
      <c r="DJ6" s="664"/>
      <c r="DK6" s="664"/>
      <c r="DL6" s="664"/>
      <c r="DM6" s="664"/>
      <c r="DN6" s="664"/>
      <c r="DO6" s="664"/>
      <c r="DP6" s="665"/>
      <c r="DQ6" s="669">
        <v>68566</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2851</v>
      </c>
      <c r="S7" s="664"/>
      <c r="T7" s="664"/>
      <c r="U7" s="664"/>
      <c r="V7" s="664"/>
      <c r="W7" s="664"/>
      <c r="X7" s="664"/>
      <c r="Y7" s="665"/>
      <c r="Z7" s="723">
        <v>0</v>
      </c>
      <c r="AA7" s="723"/>
      <c r="AB7" s="723"/>
      <c r="AC7" s="723"/>
      <c r="AD7" s="724">
        <v>2851</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647399</v>
      </c>
      <c r="BH7" s="664"/>
      <c r="BI7" s="664"/>
      <c r="BJ7" s="664"/>
      <c r="BK7" s="664"/>
      <c r="BL7" s="664"/>
      <c r="BM7" s="664"/>
      <c r="BN7" s="665"/>
      <c r="BO7" s="723">
        <v>45.6</v>
      </c>
      <c r="BP7" s="723"/>
      <c r="BQ7" s="723"/>
      <c r="BR7" s="723"/>
      <c r="BS7" s="724" t="s">
        <v>127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1378973</v>
      </c>
      <c r="CS7" s="664"/>
      <c r="CT7" s="664"/>
      <c r="CU7" s="664"/>
      <c r="CV7" s="664"/>
      <c r="CW7" s="664"/>
      <c r="CX7" s="664"/>
      <c r="CY7" s="665"/>
      <c r="CZ7" s="723">
        <v>21</v>
      </c>
      <c r="DA7" s="723"/>
      <c r="DB7" s="723"/>
      <c r="DC7" s="723"/>
      <c r="DD7" s="669">
        <v>25192</v>
      </c>
      <c r="DE7" s="664"/>
      <c r="DF7" s="664"/>
      <c r="DG7" s="664"/>
      <c r="DH7" s="664"/>
      <c r="DI7" s="664"/>
      <c r="DJ7" s="664"/>
      <c r="DK7" s="664"/>
      <c r="DL7" s="664"/>
      <c r="DM7" s="664"/>
      <c r="DN7" s="664"/>
      <c r="DO7" s="664"/>
      <c r="DP7" s="665"/>
      <c r="DQ7" s="669">
        <v>1215137</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4845</v>
      </c>
      <c r="S8" s="664"/>
      <c r="T8" s="664"/>
      <c r="U8" s="664"/>
      <c r="V8" s="664"/>
      <c r="W8" s="664"/>
      <c r="X8" s="664"/>
      <c r="Y8" s="665"/>
      <c r="Z8" s="723">
        <v>0.1</v>
      </c>
      <c r="AA8" s="723"/>
      <c r="AB8" s="723"/>
      <c r="AC8" s="723"/>
      <c r="AD8" s="724">
        <v>4845</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22671</v>
      </c>
      <c r="BH8" s="664"/>
      <c r="BI8" s="664"/>
      <c r="BJ8" s="664"/>
      <c r="BK8" s="664"/>
      <c r="BL8" s="664"/>
      <c r="BM8" s="664"/>
      <c r="BN8" s="665"/>
      <c r="BO8" s="723">
        <v>1.6</v>
      </c>
      <c r="BP8" s="723"/>
      <c r="BQ8" s="723"/>
      <c r="BR8" s="723"/>
      <c r="BS8" s="669" t="s">
        <v>172</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1744707</v>
      </c>
      <c r="CS8" s="664"/>
      <c r="CT8" s="664"/>
      <c r="CU8" s="664"/>
      <c r="CV8" s="664"/>
      <c r="CW8" s="664"/>
      <c r="CX8" s="664"/>
      <c r="CY8" s="665"/>
      <c r="CZ8" s="723">
        <v>26.5</v>
      </c>
      <c r="DA8" s="723"/>
      <c r="DB8" s="723"/>
      <c r="DC8" s="723"/>
      <c r="DD8" s="669">
        <v>11217</v>
      </c>
      <c r="DE8" s="664"/>
      <c r="DF8" s="664"/>
      <c r="DG8" s="664"/>
      <c r="DH8" s="664"/>
      <c r="DI8" s="664"/>
      <c r="DJ8" s="664"/>
      <c r="DK8" s="664"/>
      <c r="DL8" s="664"/>
      <c r="DM8" s="664"/>
      <c r="DN8" s="664"/>
      <c r="DO8" s="664"/>
      <c r="DP8" s="665"/>
      <c r="DQ8" s="669">
        <v>999749</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4069</v>
      </c>
      <c r="S9" s="664"/>
      <c r="T9" s="664"/>
      <c r="U9" s="664"/>
      <c r="V9" s="664"/>
      <c r="W9" s="664"/>
      <c r="X9" s="664"/>
      <c r="Y9" s="665"/>
      <c r="Z9" s="723">
        <v>0.1</v>
      </c>
      <c r="AA9" s="723"/>
      <c r="AB9" s="723"/>
      <c r="AC9" s="723"/>
      <c r="AD9" s="724">
        <v>4069</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538111</v>
      </c>
      <c r="BH9" s="664"/>
      <c r="BI9" s="664"/>
      <c r="BJ9" s="664"/>
      <c r="BK9" s="664"/>
      <c r="BL9" s="664"/>
      <c r="BM9" s="664"/>
      <c r="BN9" s="665"/>
      <c r="BO9" s="723">
        <v>37.9</v>
      </c>
      <c r="BP9" s="723"/>
      <c r="BQ9" s="723"/>
      <c r="BR9" s="723"/>
      <c r="BS9" s="669" t="s">
        <v>172</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376244</v>
      </c>
      <c r="CS9" s="664"/>
      <c r="CT9" s="664"/>
      <c r="CU9" s="664"/>
      <c r="CV9" s="664"/>
      <c r="CW9" s="664"/>
      <c r="CX9" s="664"/>
      <c r="CY9" s="665"/>
      <c r="CZ9" s="723">
        <v>5.7</v>
      </c>
      <c r="DA9" s="723"/>
      <c r="DB9" s="723"/>
      <c r="DC9" s="723"/>
      <c r="DD9" s="669">
        <v>52002</v>
      </c>
      <c r="DE9" s="664"/>
      <c r="DF9" s="664"/>
      <c r="DG9" s="664"/>
      <c r="DH9" s="664"/>
      <c r="DI9" s="664"/>
      <c r="DJ9" s="664"/>
      <c r="DK9" s="664"/>
      <c r="DL9" s="664"/>
      <c r="DM9" s="664"/>
      <c r="DN9" s="664"/>
      <c r="DO9" s="664"/>
      <c r="DP9" s="665"/>
      <c r="DQ9" s="669">
        <v>312566</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172</v>
      </c>
      <c r="AA10" s="723"/>
      <c r="AB10" s="723"/>
      <c r="AC10" s="723"/>
      <c r="AD10" s="724" t="s">
        <v>172</v>
      </c>
      <c r="AE10" s="724"/>
      <c r="AF10" s="724"/>
      <c r="AG10" s="724"/>
      <c r="AH10" s="724"/>
      <c r="AI10" s="724"/>
      <c r="AJ10" s="724"/>
      <c r="AK10" s="724"/>
      <c r="AL10" s="666" t="s">
        <v>136</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35707</v>
      </c>
      <c r="BH10" s="664"/>
      <c r="BI10" s="664"/>
      <c r="BJ10" s="664"/>
      <c r="BK10" s="664"/>
      <c r="BL10" s="664"/>
      <c r="BM10" s="664"/>
      <c r="BN10" s="665"/>
      <c r="BO10" s="723">
        <v>2.5</v>
      </c>
      <c r="BP10" s="723"/>
      <c r="BQ10" s="723"/>
      <c r="BR10" s="723"/>
      <c r="BS10" s="669" t="s">
        <v>172</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3750</v>
      </c>
      <c r="CS10" s="664"/>
      <c r="CT10" s="664"/>
      <c r="CU10" s="664"/>
      <c r="CV10" s="664"/>
      <c r="CW10" s="664"/>
      <c r="CX10" s="664"/>
      <c r="CY10" s="665"/>
      <c r="CZ10" s="723">
        <v>0.1</v>
      </c>
      <c r="DA10" s="723"/>
      <c r="DB10" s="723"/>
      <c r="DC10" s="723"/>
      <c r="DD10" s="669" t="s">
        <v>136</v>
      </c>
      <c r="DE10" s="664"/>
      <c r="DF10" s="664"/>
      <c r="DG10" s="664"/>
      <c r="DH10" s="664"/>
      <c r="DI10" s="664"/>
      <c r="DJ10" s="664"/>
      <c r="DK10" s="664"/>
      <c r="DL10" s="664"/>
      <c r="DM10" s="664"/>
      <c r="DN10" s="664"/>
      <c r="DO10" s="664"/>
      <c r="DP10" s="665"/>
      <c r="DQ10" s="669">
        <v>750</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172</v>
      </c>
      <c r="S11" s="664"/>
      <c r="T11" s="664"/>
      <c r="U11" s="664"/>
      <c r="V11" s="664"/>
      <c r="W11" s="664"/>
      <c r="X11" s="664"/>
      <c r="Y11" s="665"/>
      <c r="Z11" s="723" t="s">
        <v>172</v>
      </c>
      <c r="AA11" s="723"/>
      <c r="AB11" s="723"/>
      <c r="AC11" s="723"/>
      <c r="AD11" s="724" t="s">
        <v>127</v>
      </c>
      <c r="AE11" s="724"/>
      <c r="AF11" s="724"/>
      <c r="AG11" s="724"/>
      <c r="AH11" s="724"/>
      <c r="AI11" s="724"/>
      <c r="AJ11" s="724"/>
      <c r="AK11" s="724"/>
      <c r="AL11" s="666" t="s">
        <v>172</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50910</v>
      </c>
      <c r="BH11" s="664"/>
      <c r="BI11" s="664"/>
      <c r="BJ11" s="664"/>
      <c r="BK11" s="664"/>
      <c r="BL11" s="664"/>
      <c r="BM11" s="664"/>
      <c r="BN11" s="665"/>
      <c r="BO11" s="723">
        <v>3.6</v>
      </c>
      <c r="BP11" s="723"/>
      <c r="BQ11" s="723"/>
      <c r="BR11" s="723"/>
      <c r="BS11" s="669" t="s">
        <v>172</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421655</v>
      </c>
      <c r="CS11" s="664"/>
      <c r="CT11" s="664"/>
      <c r="CU11" s="664"/>
      <c r="CV11" s="664"/>
      <c r="CW11" s="664"/>
      <c r="CX11" s="664"/>
      <c r="CY11" s="665"/>
      <c r="CZ11" s="723">
        <v>6.4</v>
      </c>
      <c r="DA11" s="723"/>
      <c r="DB11" s="723"/>
      <c r="DC11" s="723"/>
      <c r="DD11" s="669">
        <v>77077</v>
      </c>
      <c r="DE11" s="664"/>
      <c r="DF11" s="664"/>
      <c r="DG11" s="664"/>
      <c r="DH11" s="664"/>
      <c r="DI11" s="664"/>
      <c r="DJ11" s="664"/>
      <c r="DK11" s="664"/>
      <c r="DL11" s="664"/>
      <c r="DM11" s="664"/>
      <c r="DN11" s="664"/>
      <c r="DO11" s="664"/>
      <c r="DP11" s="665"/>
      <c r="DQ11" s="669">
        <v>348225</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252547</v>
      </c>
      <c r="S12" s="664"/>
      <c r="T12" s="664"/>
      <c r="U12" s="664"/>
      <c r="V12" s="664"/>
      <c r="W12" s="664"/>
      <c r="X12" s="664"/>
      <c r="Y12" s="665"/>
      <c r="Z12" s="723">
        <v>3.6</v>
      </c>
      <c r="AA12" s="723"/>
      <c r="AB12" s="723"/>
      <c r="AC12" s="723"/>
      <c r="AD12" s="724">
        <v>252547</v>
      </c>
      <c r="AE12" s="724"/>
      <c r="AF12" s="724"/>
      <c r="AG12" s="724"/>
      <c r="AH12" s="724"/>
      <c r="AI12" s="724"/>
      <c r="AJ12" s="724"/>
      <c r="AK12" s="724"/>
      <c r="AL12" s="666">
        <v>6.7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637297</v>
      </c>
      <c r="BH12" s="664"/>
      <c r="BI12" s="664"/>
      <c r="BJ12" s="664"/>
      <c r="BK12" s="664"/>
      <c r="BL12" s="664"/>
      <c r="BM12" s="664"/>
      <c r="BN12" s="665"/>
      <c r="BO12" s="723">
        <v>44.9</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458633</v>
      </c>
      <c r="CS12" s="664"/>
      <c r="CT12" s="664"/>
      <c r="CU12" s="664"/>
      <c r="CV12" s="664"/>
      <c r="CW12" s="664"/>
      <c r="CX12" s="664"/>
      <c r="CY12" s="665"/>
      <c r="CZ12" s="723">
        <v>7</v>
      </c>
      <c r="DA12" s="723"/>
      <c r="DB12" s="723"/>
      <c r="DC12" s="723"/>
      <c r="DD12" s="669">
        <v>316178</v>
      </c>
      <c r="DE12" s="664"/>
      <c r="DF12" s="664"/>
      <c r="DG12" s="664"/>
      <c r="DH12" s="664"/>
      <c r="DI12" s="664"/>
      <c r="DJ12" s="664"/>
      <c r="DK12" s="664"/>
      <c r="DL12" s="664"/>
      <c r="DM12" s="664"/>
      <c r="DN12" s="664"/>
      <c r="DO12" s="664"/>
      <c r="DP12" s="665"/>
      <c r="DQ12" s="669">
        <v>317738</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10443</v>
      </c>
      <c r="S13" s="664"/>
      <c r="T13" s="664"/>
      <c r="U13" s="664"/>
      <c r="V13" s="664"/>
      <c r="W13" s="664"/>
      <c r="X13" s="664"/>
      <c r="Y13" s="665"/>
      <c r="Z13" s="723">
        <v>0.1</v>
      </c>
      <c r="AA13" s="723"/>
      <c r="AB13" s="723"/>
      <c r="AC13" s="723"/>
      <c r="AD13" s="724">
        <v>10443</v>
      </c>
      <c r="AE13" s="724"/>
      <c r="AF13" s="724"/>
      <c r="AG13" s="724"/>
      <c r="AH13" s="724"/>
      <c r="AI13" s="724"/>
      <c r="AJ13" s="724"/>
      <c r="AK13" s="724"/>
      <c r="AL13" s="666">
        <v>0.3</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635131</v>
      </c>
      <c r="BH13" s="664"/>
      <c r="BI13" s="664"/>
      <c r="BJ13" s="664"/>
      <c r="BK13" s="664"/>
      <c r="BL13" s="664"/>
      <c r="BM13" s="664"/>
      <c r="BN13" s="665"/>
      <c r="BO13" s="723">
        <v>44.7</v>
      </c>
      <c r="BP13" s="723"/>
      <c r="BQ13" s="723"/>
      <c r="BR13" s="723"/>
      <c r="BS13" s="669" t="s">
        <v>136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708629</v>
      </c>
      <c r="CS13" s="664"/>
      <c r="CT13" s="664"/>
      <c r="CU13" s="664"/>
      <c r="CV13" s="664"/>
      <c r="CW13" s="664"/>
      <c r="CX13" s="664"/>
      <c r="CY13" s="665"/>
      <c r="CZ13" s="723">
        <v>10.8</v>
      </c>
      <c r="DA13" s="723"/>
      <c r="DB13" s="723"/>
      <c r="DC13" s="723"/>
      <c r="DD13" s="669">
        <v>379542</v>
      </c>
      <c r="DE13" s="664"/>
      <c r="DF13" s="664"/>
      <c r="DG13" s="664"/>
      <c r="DH13" s="664"/>
      <c r="DI13" s="664"/>
      <c r="DJ13" s="664"/>
      <c r="DK13" s="664"/>
      <c r="DL13" s="664"/>
      <c r="DM13" s="664"/>
      <c r="DN13" s="664"/>
      <c r="DO13" s="664"/>
      <c r="DP13" s="665"/>
      <c r="DQ13" s="669">
        <v>453004</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172</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172</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49023</v>
      </c>
      <c r="BH14" s="664"/>
      <c r="BI14" s="664"/>
      <c r="BJ14" s="664"/>
      <c r="BK14" s="664"/>
      <c r="BL14" s="664"/>
      <c r="BM14" s="664"/>
      <c r="BN14" s="665"/>
      <c r="BO14" s="723">
        <v>3.5</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247652</v>
      </c>
      <c r="CS14" s="664"/>
      <c r="CT14" s="664"/>
      <c r="CU14" s="664"/>
      <c r="CV14" s="664"/>
      <c r="CW14" s="664"/>
      <c r="CX14" s="664"/>
      <c r="CY14" s="665"/>
      <c r="CZ14" s="723">
        <v>3.8</v>
      </c>
      <c r="DA14" s="723"/>
      <c r="DB14" s="723"/>
      <c r="DC14" s="723"/>
      <c r="DD14" s="669">
        <v>22101</v>
      </c>
      <c r="DE14" s="664"/>
      <c r="DF14" s="664"/>
      <c r="DG14" s="664"/>
      <c r="DH14" s="664"/>
      <c r="DI14" s="664"/>
      <c r="DJ14" s="664"/>
      <c r="DK14" s="664"/>
      <c r="DL14" s="664"/>
      <c r="DM14" s="664"/>
      <c r="DN14" s="664"/>
      <c r="DO14" s="664"/>
      <c r="DP14" s="665"/>
      <c r="DQ14" s="669">
        <v>220519</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18074</v>
      </c>
      <c r="S15" s="664"/>
      <c r="T15" s="664"/>
      <c r="U15" s="664"/>
      <c r="V15" s="664"/>
      <c r="W15" s="664"/>
      <c r="X15" s="664"/>
      <c r="Y15" s="665"/>
      <c r="Z15" s="723">
        <v>0.3</v>
      </c>
      <c r="AA15" s="723"/>
      <c r="AB15" s="723"/>
      <c r="AC15" s="723"/>
      <c r="AD15" s="724">
        <v>18074</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68360</v>
      </c>
      <c r="BH15" s="664"/>
      <c r="BI15" s="664"/>
      <c r="BJ15" s="664"/>
      <c r="BK15" s="664"/>
      <c r="BL15" s="664"/>
      <c r="BM15" s="664"/>
      <c r="BN15" s="665"/>
      <c r="BO15" s="723">
        <v>4.8</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606632</v>
      </c>
      <c r="CS15" s="664"/>
      <c r="CT15" s="664"/>
      <c r="CU15" s="664"/>
      <c r="CV15" s="664"/>
      <c r="CW15" s="664"/>
      <c r="CX15" s="664"/>
      <c r="CY15" s="665"/>
      <c r="CZ15" s="723">
        <v>9.1999999999999993</v>
      </c>
      <c r="DA15" s="723"/>
      <c r="DB15" s="723"/>
      <c r="DC15" s="723"/>
      <c r="DD15" s="669">
        <v>77605</v>
      </c>
      <c r="DE15" s="664"/>
      <c r="DF15" s="664"/>
      <c r="DG15" s="664"/>
      <c r="DH15" s="664"/>
      <c r="DI15" s="664"/>
      <c r="DJ15" s="664"/>
      <c r="DK15" s="664"/>
      <c r="DL15" s="664"/>
      <c r="DM15" s="664"/>
      <c r="DN15" s="664"/>
      <c r="DO15" s="664"/>
      <c r="DP15" s="665"/>
      <c r="DQ15" s="669">
        <v>397998</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172</v>
      </c>
      <c r="S16" s="664"/>
      <c r="T16" s="664"/>
      <c r="U16" s="664"/>
      <c r="V16" s="664"/>
      <c r="W16" s="664"/>
      <c r="X16" s="664"/>
      <c r="Y16" s="665"/>
      <c r="Z16" s="723" t="s">
        <v>136</v>
      </c>
      <c r="AA16" s="723"/>
      <c r="AB16" s="723"/>
      <c r="AC16" s="723"/>
      <c r="AD16" s="724" t="s">
        <v>172</v>
      </c>
      <c r="AE16" s="724"/>
      <c r="AF16" s="724"/>
      <c r="AG16" s="724"/>
      <c r="AH16" s="724"/>
      <c r="AI16" s="724"/>
      <c r="AJ16" s="724"/>
      <c r="AK16" s="724"/>
      <c r="AL16" s="666" t="s">
        <v>172</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172</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172</v>
      </c>
      <c r="DA16" s="723"/>
      <c r="DB16" s="723"/>
      <c r="DC16" s="723"/>
      <c r="DD16" s="669" t="s">
        <v>136</v>
      </c>
      <c r="DE16" s="664"/>
      <c r="DF16" s="664"/>
      <c r="DG16" s="664"/>
      <c r="DH16" s="664"/>
      <c r="DI16" s="664"/>
      <c r="DJ16" s="664"/>
      <c r="DK16" s="664"/>
      <c r="DL16" s="664"/>
      <c r="DM16" s="664"/>
      <c r="DN16" s="664"/>
      <c r="DO16" s="664"/>
      <c r="DP16" s="665"/>
      <c r="DQ16" s="669" t="s">
        <v>136</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10499</v>
      </c>
      <c r="S17" s="664"/>
      <c r="T17" s="664"/>
      <c r="U17" s="664"/>
      <c r="V17" s="664"/>
      <c r="W17" s="664"/>
      <c r="X17" s="664"/>
      <c r="Y17" s="665"/>
      <c r="Z17" s="723">
        <v>0.1</v>
      </c>
      <c r="AA17" s="723"/>
      <c r="AB17" s="723"/>
      <c r="AC17" s="723"/>
      <c r="AD17" s="724">
        <v>10499</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172</v>
      </c>
      <c r="BH17" s="664"/>
      <c r="BI17" s="664"/>
      <c r="BJ17" s="664"/>
      <c r="BK17" s="664"/>
      <c r="BL17" s="664"/>
      <c r="BM17" s="664"/>
      <c r="BN17" s="665"/>
      <c r="BO17" s="723" t="s">
        <v>172</v>
      </c>
      <c r="BP17" s="723"/>
      <c r="BQ17" s="723"/>
      <c r="BR17" s="723"/>
      <c r="BS17" s="669" t="s">
        <v>127</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557594</v>
      </c>
      <c r="CS17" s="664"/>
      <c r="CT17" s="664"/>
      <c r="CU17" s="664"/>
      <c r="CV17" s="664"/>
      <c r="CW17" s="664"/>
      <c r="CX17" s="664"/>
      <c r="CY17" s="665"/>
      <c r="CZ17" s="723">
        <v>8.5</v>
      </c>
      <c r="DA17" s="723"/>
      <c r="DB17" s="723"/>
      <c r="DC17" s="723"/>
      <c r="DD17" s="669" t="s">
        <v>136</v>
      </c>
      <c r="DE17" s="664"/>
      <c r="DF17" s="664"/>
      <c r="DG17" s="664"/>
      <c r="DH17" s="664"/>
      <c r="DI17" s="664"/>
      <c r="DJ17" s="664"/>
      <c r="DK17" s="664"/>
      <c r="DL17" s="664"/>
      <c r="DM17" s="664"/>
      <c r="DN17" s="664"/>
      <c r="DO17" s="664"/>
      <c r="DP17" s="665"/>
      <c r="DQ17" s="669">
        <v>557594</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2164962</v>
      </c>
      <c r="S18" s="664"/>
      <c r="T18" s="664"/>
      <c r="U18" s="664"/>
      <c r="V18" s="664"/>
      <c r="W18" s="664"/>
      <c r="X18" s="664"/>
      <c r="Y18" s="665"/>
      <c r="Z18" s="723">
        <v>30.6</v>
      </c>
      <c r="AA18" s="723"/>
      <c r="AB18" s="723"/>
      <c r="AC18" s="723"/>
      <c r="AD18" s="724">
        <v>1968265</v>
      </c>
      <c r="AE18" s="724"/>
      <c r="AF18" s="724"/>
      <c r="AG18" s="724"/>
      <c r="AH18" s="724"/>
      <c r="AI18" s="724"/>
      <c r="AJ18" s="724"/>
      <c r="AK18" s="724"/>
      <c r="AL18" s="666">
        <v>52</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172</v>
      </c>
      <c r="BH18" s="664"/>
      <c r="BI18" s="664"/>
      <c r="BJ18" s="664"/>
      <c r="BK18" s="664"/>
      <c r="BL18" s="664"/>
      <c r="BM18" s="664"/>
      <c r="BN18" s="665"/>
      <c r="BO18" s="723" t="s">
        <v>172</v>
      </c>
      <c r="BP18" s="723"/>
      <c r="BQ18" s="723"/>
      <c r="BR18" s="723"/>
      <c r="BS18" s="669" t="s">
        <v>136</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172</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1968265</v>
      </c>
      <c r="S19" s="664"/>
      <c r="T19" s="664"/>
      <c r="U19" s="664"/>
      <c r="V19" s="664"/>
      <c r="W19" s="664"/>
      <c r="X19" s="664"/>
      <c r="Y19" s="665"/>
      <c r="Z19" s="723">
        <v>27.8</v>
      </c>
      <c r="AA19" s="723"/>
      <c r="AB19" s="723"/>
      <c r="AC19" s="723"/>
      <c r="AD19" s="724">
        <v>1968265</v>
      </c>
      <c r="AE19" s="724"/>
      <c r="AF19" s="724"/>
      <c r="AG19" s="724"/>
      <c r="AH19" s="724"/>
      <c r="AI19" s="724"/>
      <c r="AJ19" s="724"/>
      <c r="AK19" s="724"/>
      <c r="AL19" s="666">
        <v>52</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18418</v>
      </c>
      <c r="BH19" s="664"/>
      <c r="BI19" s="664"/>
      <c r="BJ19" s="664"/>
      <c r="BK19" s="664"/>
      <c r="BL19" s="664"/>
      <c r="BM19" s="664"/>
      <c r="BN19" s="665"/>
      <c r="BO19" s="723">
        <v>1.3</v>
      </c>
      <c r="BP19" s="723"/>
      <c r="BQ19" s="723"/>
      <c r="BR19" s="723"/>
      <c r="BS19" s="669" t="s">
        <v>136</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172</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196697</v>
      </c>
      <c r="S20" s="664"/>
      <c r="T20" s="664"/>
      <c r="U20" s="664"/>
      <c r="V20" s="664"/>
      <c r="W20" s="664"/>
      <c r="X20" s="664"/>
      <c r="Y20" s="665"/>
      <c r="Z20" s="723">
        <v>2.8</v>
      </c>
      <c r="AA20" s="723"/>
      <c r="AB20" s="723"/>
      <c r="AC20" s="723"/>
      <c r="AD20" s="724" t="s">
        <v>172</v>
      </c>
      <c r="AE20" s="724"/>
      <c r="AF20" s="724"/>
      <c r="AG20" s="724"/>
      <c r="AH20" s="724"/>
      <c r="AI20" s="724"/>
      <c r="AJ20" s="724"/>
      <c r="AK20" s="724"/>
      <c r="AL20" s="666" t="s">
        <v>172</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18418</v>
      </c>
      <c r="BH20" s="664"/>
      <c r="BI20" s="664"/>
      <c r="BJ20" s="664"/>
      <c r="BK20" s="664"/>
      <c r="BL20" s="664"/>
      <c r="BM20" s="664"/>
      <c r="BN20" s="665"/>
      <c r="BO20" s="723">
        <v>1.3</v>
      </c>
      <c r="BP20" s="723"/>
      <c r="BQ20" s="723"/>
      <c r="BR20" s="723"/>
      <c r="BS20" s="669" t="s">
        <v>172</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6573035</v>
      </c>
      <c r="CS20" s="664"/>
      <c r="CT20" s="664"/>
      <c r="CU20" s="664"/>
      <c r="CV20" s="664"/>
      <c r="CW20" s="664"/>
      <c r="CX20" s="664"/>
      <c r="CY20" s="665"/>
      <c r="CZ20" s="723">
        <v>100</v>
      </c>
      <c r="DA20" s="723"/>
      <c r="DB20" s="723"/>
      <c r="DC20" s="723"/>
      <c r="DD20" s="669">
        <v>960914</v>
      </c>
      <c r="DE20" s="664"/>
      <c r="DF20" s="664"/>
      <c r="DG20" s="664"/>
      <c r="DH20" s="664"/>
      <c r="DI20" s="664"/>
      <c r="DJ20" s="664"/>
      <c r="DK20" s="664"/>
      <c r="DL20" s="664"/>
      <c r="DM20" s="664"/>
      <c r="DN20" s="664"/>
      <c r="DO20" s="664"/>
      <c r="DP20" s="665"/>
      <c r="DQ20" s="669">
        <v>4891846</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172</v>
      </c>
      <c r="S21" s="664"/>
      <c r="T21" s="664"/>
      <c r="U21" s="664"/>
      <c r="V21" s="664"/>
      <c r="W21" s="664"/>
      <c r="X21" s="664"/>
      <c r="Y21" s="665"/>
      <c r="Z21" s="723" t="s">
        <v>172</v>
      </c>
      <c r="AA21" s="723"/>
      <c r="AB21" s="723"/>
      <c r="AC21" s="723"/>
      <c r="AD21" s="724" t="s">
        <v>172</v>
      </c>
      <c r="AE21" s="724"/>
      <c r="AF21" s="724"/>
      <c r="AG21" s="724"/>
      <c r="AH21" s="724"/>
      <c r="AI21" s="724"/>
      <c r="AJ21" s="724"/>
      <c r="AK21" s="724"/>
      <c r="AL21" s="666" t="s">
        <v>127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18418</v>
      </c>
      <c r="BH21" s="664"/>
      <c r="BI21" s="664"/>
      <c r="BJ21" s="664"/>
      <c r="BK21" s="664"/>
      <c r="BL21" s="664"/>
      <c r="BM21" s="664"/>
      <c r="BN21" s="665"/>
      <c r="BO21" s="723">
        <v>1.3</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3964713</v>
      </c>
      <c r="S22" s="664"/>
      <c r="T22" s="664"/>
      <c r="U22" s="664"/>
      <c r="V22" s="664"/>
      <c r="W22" s="664"/>
      <c r="X22" s="664"/>
      <c r="Y22" s="665"/>
      <c r="Z22" s="723">
        <v>56</v>
      </c>
      <c r="AA22" s="723"/>
      <c r="AB22" s="723"/>
      <c r="AC22" s="723"/>
      <c r="AD22" s="724">
        <v>3768016</v>
      </c>
      <c r="AE22" s="724"/>
      <c r="AF22" s="724"/>
      <c r="AG22" s="724"/>
      <c r="AH22" s="724"/>
      <c r="AI22" s="724"/>
      <c r="AJ22" s="724"/>
      <c r="AK22" s="724"/>
      <c r="AL22" s="666">
        <v>99.6</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172</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1637</v>
      </c>
      <c r="S23" s="664"/>
      <c r="T23" s="664"/>
      <c r="U23" s="664"/>
      <c r="V23" s="664"/>
      <c r="W23" s="664"/>
      <c r="X23" s="664"/>
      <c r="Y23" s="665"/>
      <c r="Z23" s="723">
        <v>0</v>
      </c>
      <c r="AA23" s="723"/>
      <c r="AB23" s="723"/>
      <c r="AC23" s="723"/>
      <c r="AD23" s="724">
        <v>1637</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136</v>
      </c>
      <c r="BH23" s="664"/>
      <c r="BI23" s="664"/>
      <c r="BJ23" s="664"/>
      <c r="BK23" s="664"/>
      <c r="BL23" s="664"/>
      <c r="BM23" s="664"/>
      <c r="BN23" s="665"/>
      <c r="BO23" s="723" t="s">
        <v>172</v>
      </c>
      <c r="BP23" s="723"/>
      <c r="BQ23" s="723"/>
      <c r="BR23" s="723"/>
      <c r="BS23" s="669" t="s">
        <v>172</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133041</v>
      </c>
      <c r="S24" s="664"/>
      <c r="T24" s="664"/>
      <c r="U24" s="664"/>
      <c r="V24" s="664"/>
      <c r="W24" s="664"/>
      <c r="X24" s="664"/>
      <c r="Y24" s="665"/>
      <c r="Z24" s="723">
        <v>1.9</v>
      </c>
      <c r="AA24" s="723"/>
      <c r="AB24" s="723"/>
      <c r="AC24" s="723"/>
      <c r="AD24" s="724" t="s">
        <v>172</v>
      </c>
      <c r="AE24" s="724"/>
      <c r="AF24" s="724"/>
      <c r="AG24" s="724"/>
      <c r="AH24" s="724"/>
      <c r="AI24" s="724"/>
      <c r="AJ24" s="724"/>
      <c r="AK24" s="724"/>
      <c r="AL24" s="666" t="s">
        <v>127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172</v>
      </c>
      <c r="BP24" s="723"/>
      <c r="BQ24" s="723"/>
      <c r="BR24" s="723"/>
      <c r="BS24" s="669" t="s">
        <v>172</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2100337</v>
      </c>
      <c r="CS24" s="727"/>
      <c r="CT24" s="727"/>
      <c r="CU24" s="727"/>
      <c r="CV24" s="727"/>
      <c r="CW24" s="727"/>
      <c r="CX24" s="727"/>
      <c r="CY24" s="773"/>
      <c r="CZ24" s="774">
        <v>32</v>
      </c>
      <c r="DA24" s="743"/>
      <c r="DB24" s="743"/>
      <c r="DC24" s="777"/>
      <c r="DD24" s="772">
        <v>1531978</v>
      </c>
      <c r="DE24" s="727"/>
      <c r="DF24" s="727"/>
      <c r="DG24" s="727"/>
      <c r="DH24" s="727"/>
      <c r="DI24" s="727"/>
      <c r="DJ24" s="727"/>
      <c r="DK24" s="773"/>
      <c r="DL24" s="772">
        <v>1530422</v>
      </c>
      <c r="DM24" s="727"/>
      <c r="DN24" s="727"/>
      <c r="DO24" s="727"/>
      <c r="DP24" s="727"/>
      <c r="DQ24" s="727"/>
      <c r="DR24" s="727"/>
      <c r="DS24" s="727"/>
      <c r="DT24" s="727"/>
      <c r="DU24" s="727"/>
      <c r="DV24" s="773"/>
      <c r="DW24" s="774">
        <v>38.4</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160924</v>
      </c>
      <c r="S25" s="664"/>
      <c r="T25" s="664"/>
      <c r="U25" s="664"/>
      <c r="V25" s="664"/>
      <c r="W25" s="664"/>
      <c r="X25" s="664"/>
      <c r="Y25" s="665"/>
      <c r="Z25" s="723">
        <v>2.2999999999999998</v>
      </c>
      <c r="AA25" s="723"/>
      <c r="AB25" s="723"/>
      <c r="AC25" s="723"/>
      <c r="AD25" s="724" t="s">
        <v>136</v>
      </c>
      <c r="AE25" s="724"/>
      <c r="AF25" s="724"/>
      <c r="AG25" s="724"/>
      <c r="AH25" s="724"/>
      <c r="AI25" s="724"/>
      <c r="AJ25" s="724"/>
      <c r="AK25" s="724"/>
      <c r="AL25" s="666" t="s">
        <v>127</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172</v>
      </c>
      <c r="BH25" s="664"/>
      <c r="BI25" s="664"/>
      <c r="BJ25" s="664"/>
      <c r="BK25" s="664"/>
      <c r="BL25" s="664"/>
      <c r="BM25" s="664"/>
      <c r="BN25" s="665"/>
      <c r="BO25" s="723" t="s">
        <v>172</v>
      </c>
      <c r="BP25" s="723"/>
      <c r="BQ25" s="723"/>
      <c r="BR25" s="723"/>
      <c r="BS25" s="669" t="s">
        <v>172</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742035</v>
      </c>
      <c r="CS25" s="662"/>
      <c r="CT25" s="662"/>
      <c r="CU25" s="662"/>
      <c r="CV25" s="662"/>
      <c r="CW25" s="662"/>
      <c r="CX25" s="662"/>
      <c r="CY25" s="663"/>
      <c r="CZ25" s="666">
        <v>11.3</v>
      </c>
      <c r="DA25" s="695"/>
      <c r="DB25" s="695"/>
      <c r="DC25" s="696"/>
      <c r="DD25" s="669">
        <v>703201</v>
      </c>
      <c r="DE25" s="662"/>
      <c r="DF25" s="662"/>
      <c r="DG25" s="662"/>
      <c r="DH25" s="662"/>
      <c r="DI25" s="662"/>
      <c r="DJ25" s="662"/>
      <c r="DK25" s="663"/>
      <c r="DL25" s="669">
        <v>703201</v>
      </c>
      <c r="DM25" s="662"/>
      <c r="DN25" s="662"/>
      <c r="DO25" s="662"/>
      <c r="DP25" s="662"/>
      <c r="DQ25" s="662"/>
      <c r="DR25" s="662"/>
      <c r="DS25" s="662"/>
      <c r="DT25" s="662"/>
      <c r="DU25" s="662"/>
      <c r="DV25" s="663"/>
      <c r="DW25" s="666">
        <v>17.7</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20261</v>
      </c>
      <c r="S26" s="664"/>
      <c r="T26" s="664"/>
      <c r="U26" s="664"/>
      <c r="V26" s="664"/>
      <c r="W26" s="664"/>
      <c r="X26" s="664"/>
      <c r="Y26" s="665"/>
      <c r="Z26" s="723">
        <v>0.3</v>
      </c>
      <c r="AA26" s="723"/>
      <c r="AB26" s="723"/>
      <c r="AC26" s="723"/>
      <c r="AD26" s="724" t="s">
        <v>136</v>
      </c>
      <c r="AE26" s="724"/>
      <c r="AF26" s="724"/>
      <c r="AG26" s="724"/>
      <c r="AH26" s="724"/>
      <c r="AI26" s="724"/>
      <c r="AJ26" s="724"/>
      <c r="AK26" s="724"/>
      <c r="AL26" s="666" t="s">
        <v>127</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136</v>
      </c>
      <c r="BH26" s="664"/>
      <c r="BI26" s="664"/>
      <c r="BJ26" s="664"/>
      <c r="BK26" s="664"/>
      <c r="BL26" s="664"/>
      <c r="BM26" s="664"/>
      <c r="BN26" s="665"/>
      <c r="BO26" s="723" t="s">
        <v>127</v>
      </c>
      <c r="BP26" s="723"/>
      <c r="BQ26" s="723"/>
      <c r="BR26" s="723"/>
      <c r="BS26" s="669" t="s">
        <v>172</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459966</v>
      </c>
      <c r="CS26" s="664"/>
      <c r="CT26" s="664"/>
      <c r="CU26" s="664"/>
      <c r="CV26" s="664"/>
      <c r="CW26" s="664"/>
      <c r="CX26" s="664"/>
      <c r="CY26" s="665"/>
      <c r="CZ26" s="666">
        <v>7</v>
      </c>
      <c r="DA26" s="695"/>
      <c r="DB26" s="695"/>
      <c r="DC26" s="696"/>
      <c r="DD26" s="669">
        <v>427121</v>
      </c>
      <c r="DE26" s="664"/>
      <c r="DF26" s="664"/>
      <c r="DG26" s="664"/>
      <c r="DH26" s="664"/>
      <c r="DI26" s="664"/>
      <c r="DJ26" s="664"/>
      <c r="DK26" s="665"/>
      <c r="DL26" s="669" t="s">
        <v>172</v>
      </c>
      <c r="DM26" s="664"/>
      <c r="DN26" s="664"/>
      <c r="DO26" s="664"/>
      <c r="DP26" s="664"/>
      <c r="DQ26" s="664"/>
      <c r="DR26" s="664"/>
      <c r="DS26" s="664"/>
      <c r="DT26" s="664"/>
      <c r="DU26" s="664"/>
      <c r="DV26" s="665"/>
      <c r="DW26" s="666" t="s">
        <v>172</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649723</v>
      </c>
      <c r="S27" s="664"/>
      <c r="T27" s="664"/>
      <c r="U27" s="664"/>
      <c r="V27" s="664"/>
      <c r="W27" s="664"/>
      <c r="X27" s="664"/>
      <c r="Y27" s="665"/>
      <c r="Z27" s="723">
        <v>9.1999999999999993</v>
      </c>
      <c r="AA27" s="723"/>
      <c r="AB27" s="723"/>
      <c r="AC27" s="723"/>
      <c r="AD27" s="724" t="s">
        <v>172</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1420497</v>
      </c>
      <c r="BH27" s="664"/>
      <c r="BI27" s="664"/>
      <c r="BJ27" s="664"/>
      <c r="BK27" s="664"/>
      <c r="BL27" s="664"/>
      <c r="BM27" s="664"/>
      <c r="BN27" s="665"/>
      <c r="BO27" s="723">
        <v>100</v>
      </c>
      <c r="BP27" s="723"/>
      <c r="BQ27" s="723"/>
      <c r="BR27" s="723"/>
      <c r="BS27" s="669" t="s">
        <v>172</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800708</v>
      </c>
      <c r="CS27" s="662"/>
      <c r="CT27" s="662"/>
      <c r="CU27" s="662"/>
      <c r="CV27" s="662"/>
      <c r="CW27" s="662"/>
      <c r="CX27" s="662"/>
      <c r="CY27" s="663"/>
      <c r="CZ27" s="666">
        <v>12.2</v>
      </c>
      <c r="DA27" s="695"/>
      <c r="DB27" s="695"/>
      <c r="DC27" s="696"/>
      <c r="DD27" s="669">
        <v>271183</v>
      </c>
      <c r="DE27" s="662"/>
      <c r="DF27" s="662"/>
      <c r="DG27" s="662"/>
      <c r="DH27" s="662"/>
      <c r="DI27" s="662"/>
      <c r="DJ27" s="662"/>
      <c r="DK27" s="663"/>
      <c r="DL27" s="669">
        <v>270828</v>
      </c>
      <c r="DM27" s="662"/>
      <c r="DN27" s="662"/>
      <c r="DO27" s="662"/>
      <c r="DP27" s="662"/>
      <c r="DQ27" s="662"/>
      <c r="DR27" s="662"/>
      <c r="DS27" s="662"/>
      <c r="DT27" s="662"/>
      <c r="DU27" s="662"/>
      <c r="DV27" s="663"/>
      <c r="DW27" s="666">
        <v>6.8</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136</v>
      </c>
      <c r="AA28" s="723"/>
      <c r="AB28" s="723"/>
      <c r="AC28" s="723"/>
      <c r="AD28" s="724" t="s">
        <v>172</v>
      </c>
      <c r="AE28" s="724"/>
      <c r="AF28" s="724"/>
      <c r="AG28" s="724"/>
      <c r="AH28" s="724"/>
      <c r="AI28" s="724"/>
      <c r="AJ28" s="724"/>
      <c r="AK28" s="724"/>
      <c r="AL28" s="666" t="s">
        <v>136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557594</v>
      </c>
      <c r="CS28" s="664"/>
      <c r="CT28" s="664"/>
      <c r="CU28" s="664"/>
      <c r="CV28" s="664"/>
      <c r="CW28" s="664"/>
      <c r="CX28" s="664"/>
      <c r="CY28" s="665"/>
      <c r="CZ28" s="666">
        <v>8.5</v>
      </c>
      <c r="DA28" s="695"/>
      <c r="DB28" s="695"/>
      <c r="DC28" s="696"/>
      <c r="DD28" s="669">
        <v>557594</v>
      </c>
      <c r="DE28" s="664"/>
      <c r="DF28" s="664"/>
      <c r="DG28" s="664"/>
      <c r="DH28" s="664"/>
      <c r="DI28" s="664"/>
      <c r="DJ28" s="664"/>
      <c r="DK28" s="665"/>
      <c r="DL28" s="669">
        <v>556393</v>
      </c>
      <c r="DM28" s="664"/>
      <c r="DN28" s="664"/>
      <c r="DO28" s="664"/>
      <c r="DP28" s="664"/>
      <c r="DQ28" s="664"/>
      <c r="DR28" s="664"/>
      <c r="DS28" s="664"/>
      <c r="DT28" s="664"/>
      <c r="DU28" s="664"/>
      <c r="DV28" s="665"/>
      <c r="DW28" s="666">
        <v>14</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371602</v>
      </c>
      <c r="S29" s="664"/>
      <c r="T29" s="664"/>
      <c r="U29" s="664"/>
      <c r="V29" s="664"/>
      <c r="W29" s="664"/>
      <c r="X29" s="664"/>
      <c r="Y29" s="665"/>
      <c r="Z29" s="723">
        <v>5.2</v>
      </c>
      <c r="AA29" s="723"/>
      <c r="AB29" s="723"/>
      <c r="AC29" s="723"/>
      <c r="AD29" s="724" t="s">
        <v>127</v>
      </c>
      <c r="AE29" s="724"/>
      <c r="AF29" s="724"/>
      <c r="AG29" s="724"/>
      <c r="AH29" s="724"/>
      <c r="AI29" s="724"/>
      <c r="AJ29" s="724"/>
      <c r="AK29" s="724"/>
      <c r="AL29" s="666" t="s">
        <v>172</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68</v>
      </c>
      <c r="CG29" s="702"/>
      <c r="CH29" s="702"/>
      <c r="CI29" s="702"/>
      <c r="CJ29" s="702"/>
      <c r="CK29" s="702"/>
      <c r="CL29" s="702"/>
      <c r="CM29" s="702"/>
      <c r="CN29" s="702"/>
      <c r="CO29" s="702"/>
      <c r="CP29" s="702"/>
      <c r="CQ29" s="703"/>
      <c r="CR29" s="661">
        <v>557594</v>
      </c>
      <c r="CS29" s="662"/>
      <c r="CT29" s="662"/>
      <c r="CU29" s="662"/>
      <c r="CV29" s="662"/>
      <c r="CW29" s="662"/>
      <c r="CX29" s="662"/>
      <c r="CY29" s="663"/>
      <c r="CZ29" s="666">
        <v>8.5</v>
      </c>
      <c r="DA29" s="695"/>
      <c r="DB29" s="695"/>
      <c r="DC29" s="696"/>
      <c r="DD29" s="669">
        <v>557594</v>
      </c>
      <c r="DE29" s="662"/>
      <c r="DF29" s="662"/>
      <c r="DG29" s="662"/>
      <c r="DH29" s="662"/>
      <c r="DI29" s="662"/>
      <c r="DJ29" s="662"/>
      <c r="DK29" s="663"/>
      <c r="DL29" s="669">
        <v>556393</v>
      </c>
      <c r="DM29" s="662"/>
      <c r="DN29" s="662"/>
      <c r="DO29" s="662"/>
      <c r="DP29" s="662"/>
      <c r="DQ29" s="662"/>
      <c r="DR29" s="662"/>
      <c r="DS29" s="662"/>
      <c r="DT29" s="662"/>
      <c r="DU29" s="662"/>
      <c r="DV29" s="663"/>
      <c r="DW29" s="666">
        <v>14</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16875</v>
      </c>
      <c r="S30" s="664"/>
      <c r="T30" s="664"/>
      <c r="U30" s="664"/>
      <c r="V30" s="664"/>
      <c r="W30" s="664"/>
      <c r="X30" s="664"/>
      <c r="Y30" s="665"/>
      <c r="Z30" s="723">
        <v>0.2</v>
      </c>
      <c r="AA30" s="723"/>
      <c r="AB30" s="723"/>
      <c r="AC30" s="723"/>
      <c r="AD30" s="724">
        <v>9252</v>
      </c>
      <c r="AE30" s="724"/>
      <c r="AF30" s="724"/>
      <c r="AG30" s="724"/>
      <c r="AH30" s="724"/>
      <c r="AI30" s="724"/>
      <c r="AJ30" s="724"/>
      <c r="AK30" s="724"/>
      <c r="AL30" s="666">
        <v>0.2</v>
      </c>
      <c r="AM30" s="667"/>
      <c r="AN30" s="667"/>
      <c r="AO30" s="725"/>
      <c r="AP30" s="751" t="s">
        <v>304</v>
      </c>
      <c r="AQ30" s="752"/>
      <c r="AR30" s="752"/>
      <c r="AS30" s="752"/>
      <c r="AT30" s="757" t="s">
        <v>305</v>
      </c>
      <c r="AU30" s="224"/>
      <c r="AV30" s="224"/>
      <c r="AW30" s="224"/>
      <c r="AX30" s="760" t="s">
        <v>185</v>
      </c>
      <c r="AY30" s="761"/>
      <c r="AZ30" s="761"/>
      <c r="BA30" s="761"/>
      <c r="BB30" s="761"/>
      <c r="BC30" s="761"/>
      <c r="BD30" s="761"/>
      <c r="BE30" s="761"/>
      <c r="BF30" s="762"/>
      <c r="BG30" s="741">
        <v>99.6</v>
      </c>
      <c r="BH30" s="742"/>
      <c r="BI30" s="742"/>
      <c r="BJ30" s="742"/>
      <c r="BK30" s="742"/>
      <c r="BL30" s="742"/>
      <c r="BM30" s="743">
        <v>97.9</v>
      </c>
      <c r="BN30" s="742"/>
      <c r="BO30" s="742"/>
      <c r="BP30" s="742"/>
      <c r="BQ30" s="744"/>
      <c r="BR30" s="741">
        <v>99.6</v>
      </c>
      <c r="BS30" s="742"/>
      <c r="BT30" s="742"/>
      <c r="BU30" s="742"/>
      <c r="BV30" s="742"/>
      <c r="BW30" s="742"/>
      <c r="BX30" s="743">
        <v>97.3</v>
      </c>
      <c r="BY30" s="742"/>
      <c r="BZ30" s="742"/>
      <c r="CA30" s="742"/>
      <c r="CB30" s="744"/>
      <c r="CD30" s="747"/>
      <c r="CE30" s="748"/>
      <c r="CF30" s="705" t="s">
        <v>306</v>
      </c>
      <c r="CG30" s="702"/>
      <c r="CH30" s="702"/>
      <c r="CI30" s="702"/>
      <c r="CJ30" s="702"/>
      <c r="CK30" s="702"/>
      <c r="CL30" s="702"/>
      <c r="CM30" s="702"/>
      <c r="CN30" s="702"/>
      <c r="CO30" s="702"/>
      <c r="CP30" s="702"/>
      <c r="CQ30" s="703"/>
      <c r="CR30" s="661">
        <v>533708</v>
      </c>
      <c r="CS30" s="664"/>
      <c r="CT30" s="664"/>
      <c r="CU30" s="664"/>
      <c r="CV30" s="664"/>
      <c r="CW30" s="664"/>
      <c r="CX30" s="664"/>
      <c r="CY30" s="665"/>
      <c r="CZ30" s="666">
        <v>8.1</v>
      </c>
      <c r="DA30" s="695"/>
      <c r="DB30" s="695"/>
      <c r="DC30" s="696"/>
      <c r="DD30" s="669">
        <v>533708</v>
      </c>
      <c r="DE30" s="664"/>
      <c r="DF30" s="664"/>
      <c r="DG30" s="664"/>
      <c r="DH30" s="664"/>
      <c r="DI30" s="664"/>
      <c r="DJ30" s="664"/>
      <c r="DK30" s="665"/>
      <c r="DL30" s="669">
        <v>532508</v>
      </c>
      <c r="DM30" s="664"/>
      <c r="DN30" s="664"/>
      <c r="DO30" s="664"/>
      <c r="DP30" s="664"/>
      <c r="DQ30" s="664"/>
      <c r="DR30" s="664"/>
      <c r="DS30" s="664"/>
      <c r="DT30" s="664"/>
      <c r="DU30" s="664"/>
      <c r="DV30" s="665"/>
      <c r="DW30" s="666">
        <v>13.4</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577195</v>
      </c>
      <c r="S31" s="664"/>
      <c r="T31" s="664"/>
      <c r="U31" s="664"/>
      <c r="V31" s="664"/>
      <c r="W31" s="664"/>
      <c r="X31" s="664"/>
      <c r="Y31" s="665"/>
      <c r="Z31" s="723">
        <v>8.1999999999999993</v>
      </c>
      <c r="AA31" s="723"/>
      <c r="AB31" s="723"/>
      <c r="AC31" s="723"/>
      <c r="AD31" s="724" t="s">
        <v>172</v>
      </c>
      <c r="AE31" s="724"/>
      <c r="AF31" s="724"/>
      <c r="AG31" s="724"/>
      <c r="AH31" s="724"/>
      <c r="AI31" s="724"/>
      <c r="AJ31" s="724"/>
      <c r="AK31" s="724"/>
      <c r="AL31" s="666" t="s">
        <v>127</v>
      </c>
      <c r="AM31" s="667"/>
      <c r="AN31" s="667"/>
      <c r="AO31" s="725"/>
      <c r="AP31" s="753"/>
      <c r="AQ31" s="754"/>
      <c r="AR31" s="754"/>
      <c r="AS31" s="754"/>
      <c r="AT31" s="758"/>
      <c r="AU31" s="223" t="s">
        <v>308</v>
      </c>
      <c r="AV31" s="223"/>
      <c r="AW31" s="223"/>
      <c r="AX31" s="658" t="s">
        <v>309</v>
      </c>
      <c r="AY31" s="659"/>
      <c r="AZ31" s="659"/>
      <c r="BA31" s="659"/>
      <c r="BB31" s="659"/>
      <c r="BC31" s="659"/>
      <c r="BD31" s="659"/>
      <c r="BE31" s="659"/>
      <c r="BF31" s="660"/>
      <c r="BG31" s="739">
        <v>99.6</v>
      </c>
      <c r="BH31" s="662"/>
      <c r="BI31" s="662"/>
      <c r="BJ31" s="662"/>
      <c r="BK31" s="662"/>
      <c r="BL31" s="662"/>
      <c r="BM31" s="667">
        <v>98.5</v>
      </c>
      <c r="BN31" s="740"/>
      <c r="BO31" s="740"/>
      <c r="BP31" s="740"/>
      <c r="BQ31" s="701"/>
      <c r="BR31" s="739">
        <v>99.5</v>
      </c>
      <c r="BS31" s="662"/>
      <c r="BT31" s="662"/>
      <c r="BU31" s="662"/>
      <c r="BV31" s="662"/>
      <c r="BW31" s="662"/>
      <c r="BX31" s="667">
        <v>97.9</v>
      </c>
      <c r="BY31" s="740"/>
      <c r="BZ31" s="740"/>
      <c r="CA31" s="740"/>
      <c r="CB31" s="701"/>
      <c r="CD31" s="747"/>
      <c r="CE31" s="748"/>
      <c r="CF31" s="705" t="s">
        <v>310</v>
      </c>
      <c r="CG31" s="702"/>
      <c r="CH31" s="702"/>
      <c r="CI31" s="702"/>
      <c r="CJ31" s="702"/>
      <c r="CK31" s="702"/>
      <c r="CL31" s="702"/>
      <c r="CM31" s="702"/>
      <c r="CN31" s="702"/>
      <c r="CO31" s="702"/>
      <c r="CP31" s="702"/>
      <c r="CQ31" s="703"/>
      <c r="CR31" s="661">
        <v>23886</v>
      </c>
      <c r="CS31" s="662"/>
      <c r="CT31" s="662"/>
      <c r="CU31" s="662"/>
      <c r="CV31" s="662"/>
      <c r="CW31" s="662"/>
      <c r="CX31" s="662"/>
      <c r="CY31" s="663"/>
      <c r="CZ31" s="666">
        <v>0.4</v>
      </c>
      <c r="DA31" s="695"/>
      <c r="DB31" s="695"/>
      <c r="DC31" s="696"/>
      <c r="DD31" s="669">
        <v>23886</v>
      </c>
      <c r="DE31" s="662"/>
      <c r="DF31" s="662"/>
      <c r="DG31" s="662"/>
      <c r="DH31" s="662"/>
      <c r="DI31" s="662"/>
      <c r="DJ31" s="662"/>
      <c r="DK31" s="663"/>
      <c r="DL31" s="669">
        <v>23885</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174685</v>
      </c>
      <c r="S32" s="664"/>
      <c r="T32" s="664"/>
      <c r="U32" s="664"/>
      <c r="V32" s="664"/>
      <c r="W32" s="664"/>
      <c r="X32" s="664"/>
      <c r="Y32" s="665"/>
      <c r="Z32" s="723">
        <v>2.5</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25"/>
      <c r="AV32" s="225"/>
      <c r="AW32" s="225"/>
      <c r="AX32" s="673" t="s">
        <v>312</v>
      </c>
      <c r="AY32" s="674"/>
      <c r="AZ32" s="674"/>
      <c r="BA32" s="674"/>
      <c r="BB32" s="674"/>
      <c r="BC32" s="674"/>
      <c r="BD32" s="674"/>
      <c r="BE32" s="674"/>
      <c r="BF32" s="675"/>
      <c r="BG32" s="738">
        <v>99.6</v>
      </c>
      <c r="BH32" s="677"/>
      <c r="BI32" s="677"/>
      <c r="BJ32" s="677"/>
      <c r="BK32" s="677"/>
      <c r="BL32" s="677"/>
      <c r="BM32" s="721">
        <v>96.9</v>
      </c>
      <c r="BN32" s="677"/>
      <c r="BO32" s="677"/>
      <c r="BP32" s="677"/>
      <c r="BQ32" s="714"/>
      <c r="BR32" s="738">
        <v>99.6</v>
      </c>
      <c r="BS32" s="677"/>
      <c r="BT32" s="677"/>
      <c r="BU32" s="677"/>
      <c r="BV32" s="677"/>
      <c r="BW32" s="677"/>
      <c r="BX32" s="721">
        <v>96.4</v>
      </c>
      <c r="BY32" s="677"/>
      <c r="BZ32" s="677"/>
      <c r="CA32" s="677"/>
      <c r="CB32" s="714"/>
      <c r="CD32" s="749"/>
      <c r="CE32" s="750"/>
      <c r="CF32" s="705" t="s">
        <v>313</v>
      </c>
      <c r="CG32" s="702"/>
      <c r="CH32" s="702"/>
      <c r="CI32" s="702"/>
      <c r="CJ32" s="702"/>
      <c r="CK32" s="702"/>
      <c r="CL32" s="702"/>
      <c r="CM32" s="702"/>
      <c r="CN32" s="702"/>
      <c r="CO32" s="702"/>
      <c r="CP32" s="702"/>
      <c r="CQ32" s="703"/>
      <c r="CR32" s="661" t="s">
        <v>172</v>
      </c>
      <c r="CS32" s="664"/>
      <c r="CT32" s="664"/>
      <c r="CU32" s="664"/>
      <c r="CV32" s="664"/>
      <c r="CW32" s="664"/>
      <c r="CX32" s="664"/>
      <c r="CY32" s="665"/>
      <c r="CZ32" s="666" t="s">
        <v>127</v>
      </c>
      <c r="DA32" s="695"/>
      <c r="DB32" s="695"/>
      <c r="DC32" s="696"/>
      <c r="DD32" s="669" t="s">
        <v>172</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493875</v>
      </c>
      <c r="S33" s="664"/>
      <c r="T33" s="664"/>
      <c r="U33" s="664"/>
      <c r="V33" s="664"/>
      <c r="W33" s="664"/>
      <c r="X33" s="664"/>
      <c r="Y33" s="665"/>
      <c r="Z33" s="723">
        <v>7</v>
      </c>
      <c r="AA33" s="723"/>
      <c r="AB33" s="723"/>
      <c r="AC33" s="723"/>
      <c r="AD33" s="724" t="s">
        <v>172</v>
      </c>
      <c r="AE33" s="724"/>
      <c r="AF33" s="724"/>
      <c r="AG33" s="724"/>
      <c r="AH33" s="724"/>
      <c r="AI33" s="724"/>
      <c r="AJ33" s="724"/>
      <c r="AK33" s="724"/>
      <c r="AL33" s="666" t="s">
        <v>136</v>
      </c>
      <c r="AM33" s="667"/>
      <c r="AN33" s="667"/>
      <c r="AO33" s="725"/>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705" t="s">
        <v>315</v>
      </c>
      <c r="CE33" s="702"/>
      <c r="CF33" s="702"/>
      <c r="CG33" s="702"/>
      <c r="CH33" s="702"/>
      <c r="CI33" s="702"/>
      <c r="CJ33" s="702"/>
      <c r="CK33" s="702"/>
      <c r="CL33" s="702"/>
      <c r="CM33" s="702"/>
      <c r="CN33" s="702"/>
      <c r="CO33" s="702"/>
      <c r="CP33" s="702"/>
      <c r="CQ33" s="703"/>
      <c r="CR33" s="661">
        <v>3511784</v>
      </c>
      <c r="CS33" s="662"/>
      <c r="CT33" s="662"/>
      <c r="CU33" s="662"/>
      <c r="CV33" s="662"/>
      <c r="CW33" s="662"/>
      <c r="CX33" s="662"/>
      <c r="CY33" s="663"/>
      <c r="CZ33" s="666">
        <v>53.4</v>
      </c>
      <c r="DA33" s="695"/>
      <c r="DB33" s="695"/>
      <c r="DC33" s="696"/>
      <c r="DD33" s="669">
        <v>2894337</v>
      </c>
      <c r="DE33" s="662"/>
      <c r="DF33" s="662"/>
      <c r="DG33" s="662"/>
      <c r="DH33" s="662"/>
      <c r="DI33" s="662"/>
      <c r="DJ33" s="662"/>
      <c r="DK33" s="663"/>
      <c r="DL33" s="669">
        <v>1799855</v>
      </c>
      <c r="DM33" s="662"/>
      <c r="DN33" s="662"/>
      <c r="DO33" s="662"/>
      <c r="DP33" s="662"/>
      <c r="DQ33" s="662"/>
      <c r="DR33" s="662"/>
      <c r="DS33" s="662"/>
      <c r="DT33" s="662"/>
      <c r="DU33" s="662"/>
      <c r="DV33" s="663"/>
      <c r="DW33" s="666">
        <v>45.2</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154523</v>
      </c>
      <c r="S34" s="664"/>
      <c r="T34" s="664"/>
      <c r="U34" s="664"/>
      <c r="V34" s="664"/>
      <c r="W34" s="664"/>
      <c r="X34" s="664"/>
      <c r="Y34" s="665"/>
      <c r="Z34" s="723">
        <v>2.2000000000000002</v>
      </c>
      <c r="AA34" s="723"/>
      <c r="AB34" s="723"/>
      <c r="AC34" s="723"/>
      <c r="AD34" s="724">
        <v>2845</v>
      </c>
      <c r="AE34" s="724"/>
      <c r="AF34" s="724"/>
      <c r="AG34" s="724"/>
      <c r="AH34" s="724"/>
      <c r="AI34" s="724"/>
      <c r="AJ34" s="724"/>
      <c r="AK34" s="724"/>
      <c r="AL34" s="666">
        <v>0.1</v>
      </c>
      <c r="AM34" s="667"/>
      <c r="AN34" s="667"/>
      <c r="AO34" s="725"/>
      <c r="AP34" s="228"/>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1536211</v>
      </c>
      <c r="CS34" s="664"/>
      <c r="CT34" s="664"/>
      <c r="CU34" s="664"/>
      <c r="CV34" s="664"/>
      <c r="CW34" s="664"/>
      <c r="CX34" s="664"/>
      <c r="CY34" s="665"/>
      <c r="CZ34" s="666">
        <v>23.4</v>
      </c>
      <c r="DA34" s="695"/>
      <c r="DB34" s="695"/>
      <c r="DC34" s="696"/>
      <c r="DD34" s="669">
        <v>1204542</v>
      </c>
      <c r="DE34" s="664"/>
      <c r="DF34" s="664"/>
      <c r="DG34" s="664"/>
      <c r="DH34" s="664"/>
      <c r="DI34" s="664"/>
      <c r="DJ34" s="664"/>
      <c r="DK34" s="665"/>
      <c r="DL34" s="669">
        <v>585882</v>
      </c>
      <c r="DM34" s="664"/>
      <c r="DN34" s="664"/>
      <c r="DO34" s="664"/>
      <c r="DP34" s="664"/>
      <c r="DQ34" s="664"/>
      <c r="DR34" s="664"/>
      <c r="DS34" s="664"/>
      <c r="DT34" s="664"/>
      <c r="DU34" s="664"/>
      <c r="DV34" s="665"/>
      <c r="DW34" s="666">
        <v>14.7</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360900</v>
      </c>
      <c r="S35" s="664"/>
      <c r="T35" s="664"/>
      <c r="U35" s="664"/>
      <c r="V35" s="664"/>
      <c r="W35" s="664"/>
      <c r="X35" s="664"/>
      <c r="Y35" s="665"/>
      <c r="Z35" s="723">
        <v>5.0999999999999996</v>
      </c>
      <c r="AA35" s="723"/>
      <c r="AB35" s="723"/>
      <c r="AC35" s="723"/>
      <c r="AD35" s="724" t="s">
        <v>136</v>
      </c>
      <c r="AE35" s="724"/>
      <c r="AF35" s="724"/>
      <c r="AG35" s="724"/>
      <c r="AH35" s="724"/>
      <c r="AI35" s="724"/>
      <c r="AJ35" s="724"/>
      <c r="AK35" s="724"/>
      <c r="AL35" s="666" t="s">
        <v>136</v>
      </c>
      <c r="AM35" s="667"/>
      <c r="AN35" s="667"/>
      <c r="AO35" s="725"/>
      <c r="AP35" s="228"/>
      <c r="AQ35" s="729" t="s">
        <v>321</v>
      </c>
      <c r="AR35" s="730"/>
      <c r="AS35" s="730"/>
      <c r="AT35" s="730"/>
      <c r="AU35" s="730"/>
      <c r="AV35" s="730"/>
      <c r="AW35" s="730"/>
      <c r="AX35" s="730"/>
      <c r="AY35" s="731"/>
      <c r="AZ35" s="726">
        <v>867334</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33521</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24544</v>
      </c>
      <c r="CS35" s="662"/>
      <c r="CT35" s="662"/>
      <c r="CU35" s="662"/>
      <c r="CV35" s="662"/>
      <c r="CW35" s="662"/>
      <c r="CX35" s="662"/>
      <c r="CY35" s="663"/>
      <c r="CZ35" s="666">
        <v>0.4</v>
      </c>
      <c r="DA35" s="695"/>
      <c r="DB35" s="695"/>
      <c r="DC35" s="696"/>
      <c r="DD35" s="669">
        <v>19670</v>
      </c>
      <c r="DE35" s="662"/>
      <c r="DF35" s="662"/>
      <c r="DG35" s="662"/>
      <c r="DH35" s="662"/>
      <c r="DI35" s="662"/>
      <c r="DJ35" s="662"/>
      <c r="DK35" s="663"/>
      <c r="DL35" s="669">
        <v>19562</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172</v>
      </c>
      <c r="S36" s="664"/>
      <c r="T36" s="664"/>
      <c r="U36" s="664"/>
      <c r="V36" s="664"/>
      <c r="W36" s="664"/>
      <c r="X36" s="664"/>
      <c r="Y36" s="665"/>
      <c r="Z36" s="723" t="s">
        <v>172</v>
      </c>
      <c r="AA36" s="723"/>
      <c r="AB36" s="723"/>
      <c r="AC36" s="723"/>
      <c r="AD36" s="724" t="s">
        <v>172</v>
      </c>
      <c r="AE36" s="724"/>
      <c r="AF36" s="724"/>
      <c r="AG36" s="724"/>
      <c r="AH36" s="724"/>
      <c r="AI36" s="724"/>
      <c r="AJ36" s="724"/>
      <c r="AK36" s="724"/>
      <c r="AL36" s="666" t="s">
        <v>172</v>
      </c>
      <c r="AM36" s="667"/>
      <c r="AN36" s="667"/>
      <c r="AO36" s="725"/>
      <c r="AQ36" s="698" t="s">
        <v>325</v>
      </c>
      <c r="AR36" s="699"/>
      <c r="AS36" s="699"/>
      <c r="AT36" s="699"/>
      <c r="AU36" s="699"/>
      <c r="AV36" s="699"/>
      <c r="AW36" s="699"/>
      <c r="AX36" s="699"/>
      <c r="AY36" s="700"/>
      <c r="AZ36" s="661">
        <v>447020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30875</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696071</v>
      </c>
      <c r="CS36" s="664"/>
      <c r="CT36" s="664"/>
      <c r="CU36" s="664"/>
      <c r="CV36" s="664"/>
      <c r="CW36" s="664"/>
      <c r="CX36" s="664"/>
      <c r="CY36" s="665"/>
      <c r="CZ36" s="666">
        <v>10.6</v>
      </c>
      <c r="DA36" s="695"/>
      <c r="DB36" s="695"/>
      <c r="DC36" s="696"/>
      <c r="DD36" s="669">
        <v>542729</v>
      </c>
      <c r="DE36" s="664"/>
      <c r="DF36" s="664"/>
      <c r="DG36" s="664"/>
      <c r="DH36" s="664"/>
      <c r="DI36" s="664"/>
      <c r="DJ36" s="664"/>
      <c r="DK36" s="665"/>
      <c r="DL36" s="669">
        <v>393570</v>
      </c>
      <c r="DM36" s="664"/>
      <c r="DN36" s="664"/>
      <c r="DO36" s="664"/>
      <c r="DP36" s="664"/>
      <c r="DQ36" s="664"/>
      <c r="DR36" s="664"/>
      <c r="DS36" s="664"/>
      <c r="DT36" s="664"/>
      <c r="DU36" s="664"/>
      <c r="DV36" s="665"/>
      <c r="DW36" s="666">
        <v>9.9</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200000</v>
      </c>
      <c r="S37" s="664"/>
      <c r="T37" s="664"/>
      <c r="U37" s="664"/>
      <c r="V37" s="664"/>
      <c r="W37" s="664"/>
      <c r="X37" s="664"/>
      <c r="Y37" s="665"/>
      <c r="Z37" s="723">
        <v>2.8</v>
      </c>
      <c r="AA37" s="723"/>
      <c r="AB37" s="723"/>
      <c r="AC37" s="723"/>
      <c r="AD37" s="724" t="s">
        <v>127</v>
      </c>
      <c r="AE37" s="724"/>
      <c r="AF37" s="724"/>
      <c r="AG37" s="724"/>
      <c r="AH37" s="724"/>
      <c r="AI37" s="724"/>
      <c r="AJ37" s="724"/>
      <c r="AK37" s="724"/>
      <c r="AL37" s="666" t="s">
        <v>172</v>
      </c>
      <c r="AM37" s="667"/>
      <c r="AN37" s="667"/>
      <c r="AO37" s="725"/>
      <c r="AQ37" s="698" t="s">
        <v>329</v>
      </c>
      <c r="AR37" s="699"/>
      <c r="AS37" s="699"/>
      <c r="AT37" s="699"/>
      <c r="AU37" s="699"/>
      <c r="AV37" s="699"/>
      <c r="AW37" s="699"/>
      <c r="AX37" s="699"/>
      <c r="AY37" s="700"/>
      <c r="AZ37" s="661">
        <v>2220</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1562</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270594</v>
      </c>
      <c r="CS37" s="662"/>
      <c r="CT37" s="662"/>
      <c r="CU37" s="662"/>
      <c r="CV37" s="662"/>
      <c r="CW37" s="662"/>
      <c r="CX37" s="662"/>
      <c r="CY37" s="663"/>
      <c r="CZ37" s="666">
        <v>4.0999999999999996</v>
      </c>
      <c r="DA37" s="695"/>
      <c r="DB37" s="695"/>
      <c r="DC37" s="696"/>
      <c r="DD37" s="669">
        <v>256085</v>
      </c>
      <c r="DE37" s="662"/>
      <c r="DF37" s="662"/>
      <c r="DG37" s="662"/>
      <c r="DH37" s="662"/>
      <c r="DI37" s="662"/>
      <c r="DJ37" s="662"/>
      <c r="DK37" s="663"/>
      <c r="DL37" s="669">
        <v>239225</v>
      </c>
      <c r="DM37" s="662"/>
      <c r="DN37" s="662"/>
      <c r="DO37" s="662"/>
      <c r="DP37" s="662"/>
      <c r="DQ37" s="662"/>
      <c r="DR37" s="662"/>
      <c r="DS37" s="662"/>
      <c r="DT37" s="662"/>
      <c r="DU37" s="662"/>
      <c r="DV37" s="663"/>
      <c r="DW37" s="666">
        <v>6</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7079954</v>
      </c>
      <c r="S38" s="713"/>
      <c r="T38" s="713"/>
      <c r="U38" s="713"/>
      <c r="V38" s="713"/>
      <c r="W38" s="713"/>
      <c r="X38" s="713"/>
      <c r="Y38" s="718"/>
      <c r="Z38" s="719">
        <v>100</v>
      </c>
      <c r="AA38" s="719"/>
      <c r="AB38" s="719"/>
      <c r="AC38" s="719"/>
      <c r="AD38" s="720">
        <v>3781750</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136</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2648</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865114</v>
      </c>
      <c r="CS38" s="664"/>
      <c r="CT38" s="664"/>
      <c r="CU38" s="664"/>
      <c r="CV38" s="664"/>
      <c r="CW38" s="664"/>
      <c r="CX38" s="664"/>
      <c r="CY38" s="665"/>
      <c r="CZ38" s="666">
        <v>13.2</v>
      </c>
      <c r="DA38" s="695"/>
      <c r="DB38" s="695"/>
      <c r="DC38" s="696"/>
      <c r="DD38" s="669">
        <v>804432</v>
      </c>
      <c r="DE38" s="664"/>
      <c r="DF38" s="664"/>
      <c r="DG38" s="664"/>
      <c r="DH38" s="664"/>
      <c r="DI38" s="664"/>
      <c r="DJ38" s="664"/>
      <c r="DK38" s="665"/>
      <c r="DL38" s="669">
        <v>798108</v>
      </c>
      <c r="DM38" s="664"/>
      <c r="DN38" s="664"/>
      <c r="DO38" s="664"/>
      <c r="DP38" s="664"/>
      <c r="DQ38" s="664"/>
      <c r="DR38" s="664"/>
      <c r="DS38" s="664"/>
      <c r="DT38" s="664"/>
      <c r="DU38" s="664"/>
      <c r="DV38" s="665"/>
      <c r="DW38" s="666">
        <v>20</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172</v>
      </c>
      <c r="BA39" s="664"/>
      <c r="BB39" s="664"/>
      <c r="BC39" s="664"/>
      <c r="BD39" s="662"/>
      <c r="BE39" s="662"/>
      <c r="BF39" s="701"/>
      <c r="BG39" s="706" t="s">
        <v>337</v>
      </c>
      <c r="BH39" s="707"/>
      <c r="BI39" s="707"/>
      <c r="BJ39" s="707"/>
      <c r="BK39" s="707"/>
      <c r="BL39" s="229"/>
      <c r="BM39" s="702" t="s">
        <v>338</v>
      </c>
      <c r="BN39" s="702"/>
      <c r="BO39" s="702"/>
      <c r="BP39" s="702"/>
      <c r="BQ39" s="702"/>
      <c r="BR39" s="702"/>
      <c r="BS39" s="702"/>
      <c r="BT39" s="702"/>
      <c r="BU39" s="703"/>
      <c r="BV39" s="661">
        <v>98</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325740</v>
      </c>
      <c r="CS39" s="662"/>
      <c r="CT39" s="662"/>
      <c r="CU39" s="662"/>
      <c r="CV39" s="662"/>
      <c r="CW39" s="662"/>
      <c r="CX39" s="662"/>
      <c r="CY39" s="663"/>
      <c r="CZ39" s="666">
        <v>5</v>
      </c>
      <c r="DA39" s="695"/>
      <c r="DB39" s="695"/>
      <c r="DC39" s="696"/>
      <c r="DD39" s="669">
        <v>320231</v>
      </c>
      <c r="DE39" s="662"/>
      <c r="DF39" s="662"/>
      <c r="DG39" s="662"/>
      <c r="DH39" s="662"/>
      <c r="DI39" s="662"/>
      <c r="DJ39" s="662"/>
      <c r="DK39" s="663"/>
      <c r="DL39" s="669" t="s">
        <v>172</v>
      </c>
      <c r="DM39" s="662"/>
      <c r="DN39" s="662"/>
      <c r="DO39" s="662"/>
      <c r="DP39" s="662"/>
      <c r="DQ39" s="662"/>
      <c r="DR39" s="662"/>
      <c r="DS39" s="662"/>
      <c r="DT39" s="662"/>
      <c r="DU39" s="662"/>
      <c r="DV39" s="663"/>
      <c r="DW39" s="666" t="s">
        <v>172</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77045</v>
      </c>
      <c r="BA40" s="664"/>
      <c r="BB40" s="664"/>
      <c r="BC40" s="664"/>
      <c r="BD40" s="662"/>
      <c r="BE40" s="662"/>
      <c r="BF40" s="701"/>
      <c r="BG40" s="706"/>
      <c r="BH40" s="707"/>
      <c r="BI40" s="707"/>
      <c r="BJ40" s="707"/>
      <c r="BK40" s="707"/>
      <c r="BL40" s="229"/>
      <c r="BM40" s="702" t="s">
        <v>341</v>
      </c>
      <c r="BN40" s="702"/>
      <c r="BO40" s="702"/>
      <c r="BP40" s="702"/>
      <c r="BQ40" s="702"/>
      <c r="BR40" s="702"/>
      <c r="BS40" s="702"/>
      <c r="BT40" s="702"/>
      <c r="BU40" s="703"/>
      <c r="BV40" s="661" t="s">
        <v>172</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64104</v>
      </c>
      <c r="CS40" s="664"/>
      <c r="CT40" s="664"/>
      <c r="CU40" s="664"/>
      <c r="CV40" s="664"/>
      <c r="CW40" s="664"/>
      <c r="CX40" s="664"/>
      <c r="CY40" s="665"/>
      <c r="CZ40" s="666">
        <v>1</v>
      </c>
      <c r="DA40" s="695"/>
      <c r="DB40" s="695"/>
      <c r="DC40" s="696"/>
      <c r="DD40" s="669">
        <v>2733</v>
      </c>
      <c r="DE40" s="664"/>
      <c r="DF40" s="664"/>
      <c r="DG40" s="664"/>
      <c r="DH40" s="664"/>
      <c r="DI40" s="664"/>
      <c r="DJ40" s="664"/>
      <c r="DK40" s="665"/>
      <c r="DL40" s="669">
        <v>2733</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341049</v>
      </c>
      <c r="BA41" s="713"/>
      <c r="BB41" s="713"/>
      <c r="BC41" s="713"/>
      <c r="BD41" s="677"/>
      <c r="BE41" s="677"/>
      <c r="BF41" s="714"/>
      <c r="BG41" s="708"/>
      <c r="BH41" s="709"/>
      <c r="BI41" s="709"/>
      <c r="BJ41" s="709"/>
      <c r="BK41" s="709"/>
      <c r="BL41" s="230"/>
      <c r="BM41" s="715" t="s">
        <v>344</v>
      </c>
      <c r="BN41" s="715"/>
      <c r="BO41" s="715"/>
      <c r="BP41" s="715"/>
      <c r="BQ41" s="715"/>
      <c r="BR41" s="715"/>
      <c r="BS41" s="715"/>
      <c r="BT41" s="715"/>
      <c r="BU41" s="716"/>
      <c r="BV41" s="676">
        <v>312</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172</v>
      </c>
      <c r="CS41" s="662"/>
      <c r="CT41" s="662"/>
      <c r="CU41" s="662"/>
      <c r="CV41" s="662"/>
      <c r="CW41" s="662"/>
      <c r="CX41" s="662"/>
      <c r="CY41" s="663"/>
      <c r="CZ41" s="666" t="s">
        <v>172</v>
      </c>
      <c r="DA41" s="695"/>
      <c r="DB41" s="695"/>
      <c r="DC41" s="696"/>
      <c r="DD41" s="669" t="s">
        <v>172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3" t="s">
        <v>346</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58" t="s">
        <v>347</v>
      </c>
      <c r="CE42" s="659"/>
      <c r="CF42" s="659"/>
      <c r="CG42" s="659"/>
      <c r="CH42" s="659"/>
      <c r="CI42" s="659"/>
      <c r="CJ42" s="659"/>
      <c r="CK42" s="659"/>
      <c r="CL42" s="659"/>
      <c r="CM42" s="659"/>
      <c r="CN42" s="659"/>
      <c r="CO42" s="659"/>
      <c r="CP42" s="659"/>
      <c r="CQ42" s="660"/>
      <c r="CR42" s="661">
        <v>960914</v>
      </c>
      <c r="CS42" s="664"/>
      <c r="CT42" s="664"/>
      <c r="CU42" s="664"/>
      <c r="CV42" s="664"/>
      <c r="CW42" s="664"/>
      <c r="CX42" s="664"/>
      <c r="CY42" s="665"/>
      <c r="CZ42" s="666">
        <v>14.6</v>
      </c>
      <c r="DA42" s="667"/>
      <c r="DB42" s="667"/>
      <c r="DC42" s="668"/>
      <c r="DD42" s="669">
        <v>465531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3" t="s">
        <v>348</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58" t="s">
        <v>349</v>
      </c>
      <c r="CE43" s="659"/>
      <c r="CF43" s="659"/>
      <c r="CG43" s="659"/>
      <c r="CH43" s="659"/>
      <c r="CI43" s="659"/>
      <c r="CJ43" s="659"/>
      <c r="CK43" s="659"/>
      <c r="CL43" s="659"/>
      <c r="CM43" s="659"/>
      <c r="CN43" s="659"/>
      <c r="CO43" s="659"/>
      <c r="CP43" s="659"/>
      <c r="CQ43" s="660"/>
      <c r="CR43" s="661">
        <v>17735</v>
      </c>
      <c r="CS43" s="662"/>
      <c r="CT43" s="662"/>
      <c r="CU43" s="662"/>
      <c r="CV43" s="662"/>
      <c r="CW43" s="662"/>
      <c r="CX43" s="662"/>
      <c r="CY43" s="663"/>
      <c r="CZ43" s="666">
        <v>0.3</v>
      </c>
      <c r="DA43" s="695"/>
      <c r="DB43" s="695"/>
      <c r="DC43" s="696"/>
      <c r="DD43" s="669">
        <v>17735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4" t="s">
        <v>350</v>
      </c>
      <c r="CD44" s="689" t="s">
        <v>302</v>
      </c>
      <c r="CE44" s="690"/>
      <c r="CF44" s="658" t="s">
        <v>351</v>
      </c>
      <c r="CG44" s="659"/>
      <c r="CH44" s="659"/>
      <c r="CI44" s="659"/>
      <c r="CJ44" s="659"/>
      <c r="CK44" s="659"/>
      <c r="CL44" s="659"/>
      <c r="CM44" s="659"/>
      <c r="CN44" s="659"/>
      <c r="CO44" s="659"/>
      <c r="CP44" s="659"/>
      <c r="CQ44" s="660"/>
      <c r="CR44" s="661">
        <v>960914</v>
      </c>
      <c r="CS44" s="664"/>
      <c r="CT44" s="664"/>
      <c r="CU44" s="664"/>
      <c r="CV44" s="664"/>
      <c r="CW44" s="664"/>
      <c r="CX44" s="664"/>
      <c r="CY44" s="665"/>
      <c r="CZ44" s="666">
        <v>14.6</v>
      </c>
      <c r="DA44" s="667"/>
      <c r="DB44" s="667"/>
      <c r="DC44" s="668"/>
      <c r="DD44" s="669">
        <v>465531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560540</v>
      </c>
      <c r="CS45" s="662"/>
      <c r="CT45" s="662"/>
      <c r="CU45" s="662"/>
      <c r="CV45" s="662"/>
      <c r="CW45" s="662"/>
      <c r="CX45" s="662"/>
      <c r="CY45" s="663"/>
      <c r="CZ45" s="666">
        <v>8.5</v>
      </c>
      <c r="DA45" s="695"/>
      <c r="DB45" s="695"/>
      <c r="DC45" s="696"/>
      <c r="DD45" s="669">
        <v>143924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363573</v>
      </c>
      <c r="CS46" s="664"/>
      <c r="CT46" s="664"/>
      <c r="CU46" s="664"/>
      <c r="CV46" s="664"/>
      <c r="CW46" s="664"/>
      <c r="CX46" s="664"/>
      <c r="CY46" s="665"/>
      <c r="CZ46" s="666">
        <v>5.5</v>
      </c>
      <c r="DA46" s="667"/>
      <c r="DB46" s="667"/>
      <c r="DC46" s="668"/>
      <c r="DD46" s="669">
        <v>297006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t="s">
        <v>172</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172</v>
      </c>
      <c r="CS48" s="664"/>
      <c r="CT48" s="664"/>
      <c r="CU48" s="664"/>
      <c r="CV48" s="664"/>
      <c r="CW48" s="664"/>
      <c r="CX48" s="664"/>
      <c r="CY48" s="665"/>
      <c r="CZ48" s="666" t="s">
        <v>172</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6573035</v>
      </c>
      <c r="CS49" s="677"/>
      <c r="CT49" s="677"/>
      <c r="CU49" s="677"/>
      <c r="CV49" s="677"/>
      <c r="CW49" s="677"/>
      <c r="CX49" s="677"/>
      <c r="CY49" s="678"/>
      <c r="CZ49" s="679">
        <v>100</v>
      </c>
      <c r="DA49" s="680"/>
      <c r="DB49" s="680"/>
      <c r="DC49" s="681"/>
      <c r="DD49" s="682">
        <v>4891846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KB2GxxZ89tW1AODIvtafhmRMTjDvxz33MyZmnFKHsE8olCoveqwLVlRVdG1fLJomaqZKMPMWxWbJ13RN/z9qg==" saltValue="4MNnu8cYWFhRheGTXB5T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357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206" t="s">
        <v>358</v>
      </c>
      <c r="DK2" s="1207"/>
      <c r="DL2" s="1207"/>
      <c r="DM2" s="1207"/>
      <c r="DN2" s="1207"/>
      <c r="DO2" s="1208"/>
      <c r="DP2" s="243"/>
      <c r="DQ2" s="1206" t="s">
        <v>359</v>
      </c>
      <c r="DR2" s="1207"/>
      <c r="DS2" s="1207"/>
      <c r="DT2" s="1207"/>
      <c r="DU2" s="1207"/>
      <c r="DV2" s="1207"/>
      <c r="DW2" s="1207"/>
      <c r="DX2" s="1207"/>
      <c r="DY2" s="1207"/>
      <c r="DZ2" s="1208"/>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60" t="s">
        <v>360</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46"/>
      <c r="BA4" s="246"/>
      <c r="BB4" s="246"/>
      <c r="BC4" s="246"/>
      <c r="BD4" s="246"/>
      <c r="BE4" s="247"/>
      <c r="BF4" s="247"/>
      <c r="BG4" s="247"/>
      <c r="BH4" s="247"/>
      <c r="BI4" s="247"/>
      <c r="BJ4" s="247"/>
      <c r="BK4" s="247"/>
      <c r="BL4" s="247"/>
      <c r="BM4" s="247"/>
      <c r="BN4" s="247"/>
      <c r="BO4" s="247"/>
      <c r="BP4" s="247"/>
      <c r="BQ4" s="246" t="s">
        <v>361</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89" t="s">
        <v>362</v>
      </c>
      <c r="B5" s="1090"/>
      <c r="C5" s="1090"/>
      <c r="D5" s="1090"/>
      <c r="E5" s="1090"/>
      <c r="F5" s="1090"/>
      <c r="G5" s="1090"/>
      <c r="H5" s="1090"/>
      <c r="I5" s="1090"/>
      <c r="J5" s="1090"/>
      <c r="K5" s="1090"/>
      <c r="L5" s="1090"/>
      <c r="M5" s="1090"/>
      <c r="N5" s="1090"/>
      <c r="O5" s="1090"/>
      <c r="P5" s="1091"/>
      <c r="Q5" s="1095" t="s">
        <v>363</v>
      </c>
      <c r="R5" s="1096"/>
      <c r="S5" s="1096"/>
      <c r="T5" s="1096"/>
      <c r="U5" s="1097"/>
      <c r="V5" s="1095" t="s">
        <v>364</v>
      </c>
      <c r="W5" s="1096"/>
      <c r="X5" s="1096"/>
      <c r="Y5" s="1096"/>
      <c r="Z5" s="1097"/>
      <c r="AA5" s="1095" t="s">
        <v>365</v>
      </c>
      <c r="AB5" s="1096"/>
      <c r="AC5" s="1096"/>
      <c r="AD5" s="1096"/>
      <c r="AE5" s="1096"/>
      <c r="AF5" s="1209" t="s">
        <v>366</v>
      </c>
      <c r="AG5" s="1096"/>
      <c r="AH5" s="1096"/>
      <c r="AI5" s="1096"/>
      <c r="AJ5" s="1111"/>
      <c r="AK5" s="1096" t="s">
        <v>367</v>
      </c>
      <c r="AL5" s="1096"/>
      <c r="AM5" s="1096"/>
      <c r="AN5" s="1096"/>
      <c r="AO5" s="1097"/>
      <c r="AP5" s="1095" t="s">
        <v>368</v>
      </c>
      <c r="AQ5" s="1096"/>
      <c r="AR5" s="1096"/>
      <c r="AS5" s="1096"/>
      <c r="AT5" s="1097"/>
      <c r="AU5" s="1095" t="s">
        <v>369</v>
      </c>
      <c r="AV5" s="1096"/>
      <c r="AW5" s="1096"/>
      <c r="AX5" s="1096"/>
      <c r="AY5" s="1111"/>
      <c r="AZ5" s="250"/>
      <c r="BA5" s="250"/>
      <c r="BB5" s="250"/>
      <c r="BC5" s="250"/>
      <c r="BD5" s="250"/>
      <c r="BE5" s="251"/>
      <c r="BF5" s="251"/>
      <c r="BG5" s="251"/>
      <c r="BH5" s="251"/>
      <c r="BI5" s="251"/>
      <c r="BJ5" s="251"/>
      <c r="BK5" s="251"/>
      <c r="BL5" s="251"/>
      <c r="BM5" s="251"/>
      <c r="BN5" s="251"/>
      <c r="BO5" s="251"/>
      <c r="BP5" s="251"/>
      <c r="BQ5" s="1089" t="s">
        <v>370</v>
      </c>
      <c r="BR5" s="1090"/>
      <c r="BS5" s="1090"/>
      <c r="BT5" s="1090"/>
      <c r="BU5" s="1090"/>
      <c r="BV5" s="1090"/>
      <c r="BW5" s="1090"/>
      <c r="BX5" s="1090"/>
      <c r="BY5" s="1090"/>
      <c r="BZ5" s="1090"/>
      <c r="CA5" s="1090"/>
      <c r="CB5" s="1090"/>
      <c r="CC5" s="1090"/>
      <c r="CD5" s="1090"/>
      <c r="CE5" s="1090"/>
      <c r="CF5" s="1090"/>
      <c r="CG5" s="1091"/>
      <c r="CH5" s="1095" t="s">
        <v>371</v>
      </c>
      <c r="CI5" s="1096"/>
      <c r="CJ5" s="1096"/>
      <c r="CK5" s="1096"/>
      <c r="CL5" s="1097"/>
      <c r="CM5" s="1095" t="s">
        <v>372</v>
      </c>
      <c r="CN5" s="1096"/>
      <c r="CO5" s="1096"/>
      <c r="CP5" s="1096"/>
      <c r="CQ5" s="1097"/>
      <c r="CR5" s="1095" t="s">
        <v>373</v>
      </c>
      <c r="CS5" s="1096"/>
      <c r="CT5" s="1096"/>
      <c r="CU5" s="1096"/>
      <c r="CV5" s="1097"/>
      <c r="CW5" s="1095" t="s">
        <v>374</v>
      </c>
      <c r="CX5" s="1096"/>
      <c r="CY5" s="1096"/>
      <c r="CZ5" s="1096"/>
      <c r="DA5" s="1097"/>
      <c r="DB5" s="1095" t="s">
        <v>375</v>
      </c>
      <c r="DC5" s="1096"/>
      <c r="DD5" s="1096"/>
      <c r="DE5" s="1096"/>
      <c r="DF5" s="1097"/>
      <c r="DG5" s="1194" t="s">
        <v>376</v>
      </c>
      <c r="DH5" s="1195"/>
      <c r="DI5" s="1195"/>
      <c r="DJ5" s="1195"/>
      <c r="DK5" s="1196"/>
      <c r="DL5" s="1194" t="s">
        <v>377</v>
      </c>
      <c r="DM5" s="1195"/>
      <c r="DN5" s="1195"/>
      <c r="DO5" s="1195"/>
      <c r="DP5" s="1196"/>
      <c r="DQ5" s="1095" t="s">
        <v>378</v>
      </c>
      <c r="DR5" s="1096"/>
      <c r="DS5" s="1096"/>
      <c r="DT5" s="1096"/>
      <c r="DU5" s="1097"/>
      <c r="DV5" s="1095" t="s">
        <v>369</v>
      </c>
      <c r="DW5" s="1096"/>
      <c r="DX5" s="1096"/>
      <c r="DY5" s="1096"/>
      <c r="DZ5" s="1111"/>
      <c r="EA5" s="248"/>
    </row>
    <row r="6" spans="1:131" s="249"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10"/>
      <c r="AG6" s="1099"/>
      <c r="AH6" s="1099"/>
      <c r="AI6" s="1099"/>
      <c r="AJ6" s="1112"/>
      <c r="AK6" s="1099"/>
      <c r="AL6" s="1099"/>
      <c r="AM6" s="1099"/>
      <c r="AN6" s="1099"/>
      <c r="AO6" s="1100"/>
      <c r="AP6" s="1098"/>
      <c r="AQ6" s="1099"/>
      <c r="AR6" s="1099"/>
      <c r="AS6" s="1099"/>
      <c r="AT6" s="1100"/>
      <c r="AU6" s="1098"/>
      <c r="AV6" s="1099"/>
      <c r="AW6" s="1099"/>
      <c r="AX6" s="1099"/>
      <c r="AY6" s="1112"/>
      <c r="AZ6" s="246"/>
      <c r="BA6" s="246"/>
      <c r="BB6" s="246"/>
      <c r="BC6" s="246"/>
      <c r="BD6" s="246"/>
      <c r="BE6" s="247"/>
      <c r="BF6" s="247"/>
      <c r="BG6" s="247"/>
      <c r="BH6" s="247"/>
      <c r="BI6" s="247"/>
      <c r="BJ6" s="247"/>
      <c r="BK6" s="247"/>
      <c r="BL6" s="247"/>
      <c r="BM6" s="247"/>
      <c r="BN6" s="247"/>
      <c r="BO6" s="247"/>
      <c r="BP6" s="247"/>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7"/>
      <c r="DH6" s="1198"/>
      <c r="DI6" s="1198"/>
      <c r="DJ6" s="1198"/>
      <c r="DK6" s="1199"/>
      <c r="DL6" s="1197"/>
      <c r="DM6" s="1198"/>
      <c r="DN6" s="1198"/>
      <c r="DO6" s="1198"/>
      <c r="DP6" s="1199"/>
      <c r="DQ6" s="1098"/>
      <c r="DR6" s="1099"/>
      <c r="DS6" s="1099"/>
      <c r="DT6" s="1099"/>
      <c r="DU6" s="1100"/>
      <c r="DV6" s="1098"/>
      <c r="DW6" s="1099"/>
      <c r="DX6" s="1099"/>
      <c r="DY6" s="1099"/>
      <c r="DZ6" s="1112"/>
      <c r="EA6" s="248"/>
    </row>
    <row r="7" spans="1:131" s="249" customFormat="1" ht="26.25" customHeight="1" thickTop="1" x14ac:dyDescent="0.15">
      <c r="A7" s="252">
        <v>1</v>
      </c>
      <c r="B7" s="1147" t="s">
        <v>379</v>
      </c>
      <c r="C7" s="1148"/>
      <c r="D7" s="1148"/>
      <c r="E7" s="1148"/>
      <c r="F7" s="1148"/>
      <c r="G7" s="1148"/>
      <c r="H7" s="1148"/>
      <c r="I7" s="1148"/>
      <c r="J7" s="1148"/>
      <c r="K7" s="1148"/>
      <c r="L7" s="1148"/>
      <c r="M7" s="1148"/>
      <c r="N7" s="1148"/>
      <c r="O7" s="1148"/>
      <c r="P7" s="1149"/>
      <c r="Q7" s="1200">
        <v>7080</v>
      </c>
      <c r="R7" s="1201"/>
      <c r="S7" s="1201"/>
      <c r="T7" s="1201"/>
      <c r="U7" s="1201"/>
      <c r="V7" s="1201">
        <v>6573</v>
      </c>
      <c r="W7" s="1201"/>
      <c r="X7" s="1201"/>
      <c r="Y7" s="1201"/>
      <c r="Z7" s="1201"/>
      <c r="AA7" s="1201">
        <v>507</v>
      </c>
      <c r="AB7" s="1201"/>
      <c r="AC7" s="1201"/>
      <c r="AD7" s="1201"/>
      <c r="AE7" s="1202"/>
      <c r="AF7" s="1203">
        <v>492</v>
      </c>
      <c r="AG7" s="1204"/>
      <c r="AH7" s="1204"/>
      <c r="AI7" s="1204"/>
      <c r="AJ7" s="1205"/>
      <c r="AK7" s="1187"/>
      <c r="AL7" s="1188"/>
      <c r="AM7" s="1188"/>
      <c r="AN7" s="1188"/>
      <c r="AO7" s="1188"/>
      <c r="AP7" s="1188">
        <v>5910</v>
      </c>
      <c r="AQ7" s="1188"/>
      <c r="AR7" s="1188"/>
      <c r="AS7" s="1188"/>
      <c r="AT7" s="1188"/>
      <c r="AU7" s="1189"/>
      <c r="AV7" s="1189"/>
      <c r="AW7" s="1189"/>
      <c r="AX7" s="1189"/>
      <c r="AY7" s="1190"/>
      <c r="AZ7" s="246"/>
      <c r="BA7" s="246"/>
      <c r="BB7" s="246"/>
      <c r="BC7" s="246"/>
      <c r="BD7" s="246"/>
      <c r="BE7" s="247"/>
      <c r="BF7" s="247"/>
      <c r="BG7" s="247"/>
      <c r="BH7" s="247"/>
      <c r="BI7" s="247"/>
      <c r="BJ7" s="247"/>
      <c r="BK7" s="247"/>
      <c r="BL7" s="247"/>
      <c r="BM7" s="247"/>
      <c r="BN7" s="247"/>
      <c r="BO7" s="247"/>
      <c r="BP7" s="247"/>
      <c r="BQ7" s="253">
        <v>1</v>
      </c>
      <c r="BR7" s="254"/>
      <c r="BS7" s="1191" t="s">
        <v>560</v>
      </c>
      <c r="BT7" s="1192"/>
      <c r="BU7" s="1192"/>
      <c r="BV7" s="1192"/>
      <c r="BW7" s="1192"/>
      <c r="BX7" s="1192"/>
      <c r="BY7" s="1192"/>
      <c r="BZ7" s="1192"/>
      <c r="CA7" s="1192"/>
      <c r="CB7" s="1192"/>
      <c r="CC7" s="1192"/>
      <c r="CD7" s="1192"/>
      <c r="CE7" s="1192"/>
      <c r="CF7" s="1192"/>
      <c r="CG7" s="1193"/>
      <c r="CH7" s="1184">
        <v>1</v>
      </c>
      <c r="CI7" s="1185"/>
      <c r="CJ7" s="1185"/>
      <c r="CK7" s="1185"/>
      <c r="CL7" s="1186"/>
      <c r="CM7" s="1184">
        <v>29</v>
      </c>
      <c r="CN7" s="1185"/>
      <c r="CO7" s="1185"/>
      <c r="CP7" s="1185"/>
      <c r="CQ7" s="1186"/>
      <c r="CR7" s="1184">
        <v>15</v>
      </c>
      <c r="CS7" s="1185"/>
      <c r="CT7" s="1185"/>
      <c r="CU7" s="1185"/>
      <c r="CV7" s="1186"/>
      <c r="CW7" s="1184">
        <v>20</v>
      </c>
      <c r="CX7" s="1185"/>
      <c r="CY7" s="1185"/>
      <c r="CZ7" s="1185"/>
      <c r="DA7" s="1186"/>
      <c r="DB7" s="1184" t="s">
        <v>561</v>
      </c>
      <c r="DC7" s="1185"/>
      <c r="DD7" s="1185"/>
      <c r="DE7" s="1185"/>
      <c r="DF7" s="1186"/>
      <c r="DG7" s="1184" t="s">
        <v>561</v>
      </c>
      <c r="DH7" s="1185"/>
      <c r="DI7" s="1185"/>
      <c r="DJ7" s="1185"/>
      <c r="DK7" s="1186"/>
      <c r="DL7" s="1184" t="s">
        <v>561</v>
      </c>
      <c r="DM7" s="1185"/>
      <c r="DN7" s="1185"/>
      <c r="DO7" s="1185"/>
      <c r="DP7" s="1186"/>
      <c r="DQ7" s="1184" t="s">
        <v>561</v>
      </c>
      <c r="DR7" s="1185"/>
      <c r="DS7" s="1185"/>
      <c r="DT7" s="1185"/>
      <c r="DU7" s="1186"/>
      <c r="DV7" s="1211"/>
      <c r="DW7" s="1212"/>
      <c r="DX7" s="1212"/>
      <c r="DY7" s="1212"/>
      <c r="DZ7" s="1213"/>
      <c r="EA7" s="248"/>
    </row>
    <row r="8" spans="1:131" s="249" customFormat="1" ht="26.25" customHeight="1" x14ac:dyDescent="0.15">
      <c r="A8" s="255">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3"/>
      <c r="AG8" s="1114"/>
      <c r="AH8" s="1114"/>
      <c r="AI8" s="1114"/>
      <c r="AJ8" s="1115"/>
      <c r="AK8" s="1182"/>
      <c r="AL8" s="1183"/>
      <c r="AM8" s="1183"/>
      <c r="AN8" s="1183"/>
      <c r="AO8" s="1183"/>
      <c r="AP8" s="1183"/>
      <c r="AQ8" s="1183"/>
      <c r="AR8" s="1183"/>
      <c r="AS8" s="1183"/>
      <c r="AT8" s="1183"/>
      <c r="AU8" s="1180"/>
      <c r="AV8" s="1180"/>
      <c r="AW8" s="1180"/>
      <c r="AX8" s="1180"/>
      <c r="AY8" s="1181"/>
      <c r="AZ8" s="246"/>
      <c r="BA8" s="246"/>
      <c r="BB8" s="246"/>
      <c r="BC8" s="246"/>
      <c r="BD8" s="246"/>
      <c r="BE8" s="247"/>
      <c r="BF8" s="247"/>
      <c r="BG8" s="247"/>
      <c r="BH8" s="247"/>
      <c r="BI8" s="247"/>
      <c r="BJ8" s="247"/>
      <c r="BK8" s="247"/>
      <c r="BL8" s="247"/>
      <c r="BM8" s="247"/>
      <c r="BN8" s="247"/>
      <c r="BO8" s="247"/>
      <c r="BP8" s="247"/>
      <c r="BQ8" s="256">
        <v>2</v>
      </c>
      <c r="BR8" s="257"/>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48"/>
    </row>
    <row r="9" spans="1:131" s="249" customFormat="1" ht="26.25" customHeight="1" x14ac:dyDescent="0.15">
      <c r="A9" s="255">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3"/>
      <c r="AG9" s="1114"/>
      <c r="AH9" s="1114"/>
      <c r="AI9" s="1114"/>
      <c r="AJ9" s="1115"/>
      <c r="AK9" s="1182"/>
      <c r="AL9" s="1183"/>
      <c r="AM9" s="1183"/>
      <c r="AN9" s="1183"/>
      <c r="AO9" s="1183"/>
      <c r="AP9" s="1183"/>
      <c r="AQ9" s="1183"/>
      <c r="AR9" s="1183"/>
      <c r="AS9" s="1183"/>
      <c r="AT9" s="1183"/>
      <c r="AU9" s="1180"/>
      <c r="AV9" s="1180"/>
      <c r="AW9" s="1180"/>
      <c r="AX9" s="1180"/>
      <c r="AY9" s="1181"/>
      <c r="AZ9" s="246"/>
      <c r="BA9" s="246"/>
      <c r="BB9" s="246"/>
      <c r="BC9" s="246"/>
      <c r="BD9" s="246"/>
      <c r="BE9" s="247"/>
      <c r="BF9" s="247"/>
      <c r="BG9" s="247"/>
      <c r="BH9" s="247"/>
      <c r="BI9" s="247"/>
      <c r="BJ9" s="247"/>
      <c r="BK9" s="247"/>
      <c r="BL9" s="247"/>
      <c r="BM9" s="247"/>
      <c r="BN9" s="247"/>
      <c r="BO9" s="247"/>
      <c r="BP9" s="247"/>
      <c r="BQ9" s="256">
        <v>3</v>
      </c>
      <c r="BR9" s="257"/>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48"/>
    </row>
    <row r="10" spans="1:131" s="249" customFormat="1" ht="26.25" customHeight="1" x14ac:dyDescent="0.15">
      <c r="A10" s="255">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3"/>
      <c r="AG10" s="1114"/>
      <c r="AH10" s="1114"/>
      <c r="AI10" s="1114"/>
      <c r="AJ10" s="1115"/>
      <c r="AK10" s="1182"/>
      <c r="AL10" s="1183"/>
      <c r="AM10" s="1183"/>
      <c r="AN10" s="1183"/>
      <c r="AO10" s="1183"/>
      <c r="AP10" s="1183"/>
      <c r="AQ10" s="1183"/>
      <c r="AR10" s="1183"/>
      <c r="AS10" s="1183"/>
      <c r="AT10" s="1183"/>
      <c r="AU10" s="1180"/>
      <c r="AV10" s="1180"/>
      <c r="AW10" s="1180"/>
      <c r="AX10" s="1180"/>
      <c r="AY10" s="1181"/>
      <c r="AZ10" s="246"/>
      <c r="BA10" s="246"/>
      <c r="BB10" s="246"/>
      <c r="BC10" s="246"/>
      <c r="BD10" s="246"/>
      <c r="BE10" s="247"/>
      <c r="BF10" s="247"/>
      <c r="BG10" s="247"/>
      <c r="BH10" s="247"/>
      <c r="BI10" s="247"/>
      <c r="BJ10" s="247"/>
      <c r="BK10" s="247"/>
      <c r="BL10" s="247"/>
      <c r="BM10" s="247"/>
      <c r="BN10" s="247"/>
      <c r="BO10" s="247"/>
      <c r="BP10" s="247"/>
      <c r="BQ10" s="256">
        <v>4</v>
      </c>
      <c r="BR10" s="257"/>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48"/>
    </row>
    <row r="11" spans="1:131" s="249" customFormat="1" ht="26.25" customHeight="1" x14ac:dyDescent="0.15">
      <c r="A11" s="255">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3"/>
      <c r="AG11" s="1114"/>
      <c r="AH11" s="1114"/>
      <c r="AI11" s="1114"/>
      <c r="AJ11" s="1115"/>
      <c r="AK11" s="1182"/>
      <c r="AL11" s="1183"/>
      <c r="AM11" s="1183"/>
      <c r="AN11" s="1183"/>
      <c r="AO11" s="1183"/>
      <c r="AP11" s="1183"/>
      <c r="AQ11" s="1183"/>
      <c r="AR11" s="1183"/>
      <c r="AS11" s="1183"/>
      <c r="AT11" s="1183"/>
      <c r="AU11" s="1180"/>
      <c r="AV11" s="1180"/>
      <c r="AW11" s="1180"/>
      <c r="AX11" s="1180"/>
      <c r="AY11" s="1181"/>
      <c r="AZ11" s="246"/>
      <c r="BA11" s="246"/>
      <c r="BB11" s="246"/>
      <c r="BC11" s="246"/>
      <c r="BD11" s="246"/>
      <c r="BE11" s="247"/>
      <c r="BF11" s="247"/>
      <c r="BG11" s="247"/>
      <c r="BH11" s="247"/>
      <c r="BI11" s="247"/>
      <c r="BJ11" s="247"/>
      <c r="BK11" s="247"/>
      <c r="BL11" s="247"/>
      <c r="BM11" s="247"/>
      <c r="BN11" s="247"/>
      <c r="BO11" s="247"/>
      <c r="BP11" s="247"/>
      <c r="BQ11" s="256">
        <v>5</v>
      </c>
      <c r="BR11" s="257"/>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48"/>
    </row>
    <row r="12" spans="1:131" s="249" customFormat="1" ht="26.25" customHeight="1" x14ac:dyDescent="0.15">
      <c r="A12" s="255">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3"/>
      <c r="AG12" s="1114"/>
      <c r="AH12" s="1114"/>
      <c r="AI12" s="1114"/>
      <c r="AJ12" s="1115"/>
      <c r="AK12" s="1182"/>
      <c r="AL12" s="1183"/>
      <c r="AM12" s="1183"/>
      <c r="AN12" s="1183"/>
      <c r="AO12" s="1183"/>
      <c r="AP12" s="1183"/>
      <c r="AQ12" s="1183"/>
      <c r="AR12" s="1183"/>
      <c r="AS12" s="1183"/>
      <c r="AT12" s="1183"/>
      <c r="AU12" s="1180"/>
      <c r="AV12" s="1180"/>
      <c r="AW12" s="1180"/>
      <c r="AX12" s="1180"/>
      <c r="AY12" s="1181"/>
      <c r="AZ12" s="246"/>
      <c r="BA12" s="246"/>
      <c r="BB12" s="246"/>
      <c r="BC12" s="246"/>
      <c r="BD12" s="246"/>
      <c r="BE12" s="247"/>
      <c r="BF12" s="247"/>
      <c r="BG12" s="247"/>
      <c r="BH12" s="247"/>
      <c r="BI12" s="247"/>
      <c r="BJ12" s="247"/>
      <c r="BK12" s="247"/>
      <c r="BL12" s="247"/>
      <c r="BM12" s="247"/>
      <c r="BN12" s="247"/>
      <c r="BO12" s="247"/>
      <c r="BP12" s="247"/>
      <c r="BQ12" s="256">
        <v>6</v>
      </c>
      <c r="BR12" s="257"/>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48"/>
    </row>
    <row r="13" spans="1:131" s="249" customFormat="1" ht="26.25" customHeight="1" x14ac:dyDescent="0.15">
      <c r="A13" s="255">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3"/>
      <c r="AG13" s="1114"/>
      <c r="AH13" s="1114"/>
      <c r="AI13" s="1114"/>
      <c r="AJ13" s="1115"/>
      <c r="AK13" s="1182"/>
      <c r="AL13" s="1183"/>
      <c r="AM13" s="1183"/>
      <c r="AN13" s="1183"/>
      <c r="AO13" s="1183"/>
      <c r="AP13" s="1183"/>
      <c r="AQ13" s="1183"/>
      <c r="AR13" s="1183"/>
      <c r="AS13" s="1183"/>
      <c r="AT13" s="1183"/>
      <c r="AU13" s="1180"/>
      <c r="AV13" s="1180"/>
      <c r="AW13" s="1180"/>
      <c r="AX13" s="1180"/>
      <c r="AY13" s="1181"/>
      <c r="AZ13" s="246"/>
      <c r="BA13" s="246"/>
      <c r="BB13" s="246"/>
      <c r="BC13" s="246"/>
      <c r="BD13" s="246"/>
      <c r="BE13" s="247"/>
      <c r="BF13" s="247"/>
      <c r="BG13" s="247"/>
      <c r="BH13" s="247"/>
      <c r="BI13" s="247"/>
      <c r="BJ13" s="247"/>
      <c r="BK13" s="247"/>
      <c r="BL13" s="247"/>
      <c r="BM13" s="247"/>
      <c r="BN13" s="247"/>
      <c r="BO13" s="247"/>
      <c r="BP13" s="247"/>
      <c r="BQ13" s="256">
        <v>7</v>
      </c>
      <c r="BR13" s="257"/>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48"/>
    </row>
    <row r="14" spans="1:131" s="249" customFormat="1" ht="26.25" customHeight="1" x14ac:dyDescent="0.15">
      <c r="A14" s="255">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3"/>
      <c r="AG14" s="1114"/>
      <c r="AH14" s="1114"/>
      <c r="AI14" s="1114"/>
      <c r="AJ14" s="1115"/>
      <c r="AK14" s="1182"/>
      <c r="AL14" s="1183"/>
      <c r="AM14" s="1183"/>
      <c r="AN14" s="1183"/>
      <c r="AO14" s="1183"/>
      <c r="AP14" s="1183"/>
      <c r="AQ14" s="1183"/>
      <c r="AR14" s="1183"/>
      <c r="AS14" s="1183"/>
      <c r="AT14" s="1183"/>
      <c r="AU14" s="1180"/>
      <c r="AV14" s="1180"/>
      <c r="AW14" s="1180"/>
      <c r="AX14" s="1180"/>
      <c r="AY14" s="1181"/>
      <c r="AZ14" s="246"/>
      <c r="BA14" s="246"/>
      <c r="BB14" s="246"/>
      <c r="BC14" s="246"/>
      <c r="BD14" s="246"/>
      <c r="BE14" s="247"/>
      <c r="BF14" s="247"/>
      <c r="BG14" s="247"/>
      <c r="BH14" s="247"/>
      <c r="BI14" s="247"/>
      <c r="BJ14" s="247"/>
      <c r="BK14" s="247"/>
      <c r="BL14" s="247"/>
      <c r="BM14" s="247"/>
      <c r="BN14" s="247"/>
      <c r="BO14" s="247"/>
      <c r="BP14" s="247"/>
      <c r="BQ14" s="256">
        <v>8</v>
      </c>
      <c r="BR14" s="257"/>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48"/>
    </row>
    <row r="15" spans="1:131" s="249" customFormat="1" ht="26.25" customHeight="1" x14ac:dyDescent="0.15">
      <c r="A15" s="255">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3"/>
      <c r="AG15" s="1114"/>
      <c r="AH15" s="1114"/>
      <c r="AI15" s="1114"/>
      <c r="AJ15" s="1115"/>
      <c r="AK15" s="1182"/>
      <c r="AL15" s="1183"/>
      <c r="AM15" s="1183"/>
      <c r="AN15" s="1183"/>
      <c r="AO15" s="1183"/>
      <c r="AP15" s="1183"/>
      <c r="AQ15" s="1183"/>
      <c r="AR15" s="1183"/>
      <c r="AS15" s="1183"/>
      <c r="AT15" s="1183"/>
      <c r="AU15" s="1180"/>
      <c r="AV15" s="1180"/>
      <c r="AW15" s="1180"/>
      <c r="AX15" s="1180"/>
      <c r="AY15" s="1181"/>
      <c r="AZ15" s="246"/>
      <c r="BA15" s="246"/>
      <c r="BB15" s="246"/>
      <c r="BC15" s="246"/>
      <c r="BD15" s="246"/>
      <c r="BE15" s="247"/>
      <c r="BF15" s="247"/>
      <c r="BG15" s="247"/>
      <c r="BH15" s="247"/>
      <c r="BI15" s="247"/>
      <c r="BJ15" s="247"/>
      <c r="BK15" s="247"/>
      <c r="BL15" s="247"/>
      <c r="BM15" s="247"/>
      <c r="BN15" s="247"/>
      <c r="BO15" s="247"/>
      <c r="BP15" s="247"/>
      <c r="BQ15" s="256">
        <v>9</v>
      </c>
      <c r="BR15" s="257"/>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48"/>
    </row>
    <row r="16" spans="1:131" s="249" customFormat="1" ht="26.25" customHeight="1" x14ac:dyDescent="0.15">
      <c r="A16" s="255">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3"/>
      <c r="AG16" s="1114"/>
      <c r="AH16" s="1114"/>
      <c r="AI16" s="1114"/>
      <c r="AJ16" s="1115"/>
      <c r="AK16" s="1182"/>
      <c r="AL16" s="1183"/>
      <c r="AM16" s="1183"/>
      <c r="AN16" s="1183"/>
      <c r="AO16" s="1183"/>
      <c r="AP16" s="1183"/>
      <c r="AQ16" s="1183"/>
      <c r="AR16" s="1183"/>
      <c r="AS16" s="1183"/>
      <c r="AT16" s="1183"/>
      <c r="AU16" s="1180"/>
      <c r="AV16" s="1180"/>
      <c r="AW16" s="1180"/>
      <c r="AX16" s="1180"/>
      <c r="AY16" s="1181"/>
      <c r="AZ16" s="246"/>
      <c r="BA16" s="246"/>
      <c r="BB16" s="246"/>
      <c r="BC16" s="246"/>
      <c r="BD16" s="246"/>
      <c r="BE16" s="247"/>
      <c r="BF16" s="247"/>
      <c r="BG16" s="247"/>
      <c r="BH16" s="247"/>
      <c r="BI16" s="247"/>
      <c r="BJ16" s="247"/>
      <c r="BK16" s="247"/>
      <c r="BL16" s="247"/>
      <c r="BM16" s="247"/>
      <c r="BN16" s="247"/>
      <c r="BO16" s="247"/>
      <c r="BP16" s="247"/>
      <c r="BQ16" s="256">
        <v>10</v>
      </c>
      <c r="BR16" s="257"/>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48"/>
    </row>
    <row r="17" spans="1:131" s="249" customFormat="1" ht="26.25" customHeight="1" x14ac:dyDescent="0.15">
      <c r="A17" s="255">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3"/>
      <c r="AG17" s="1114"/>
      <c r="AH17" s="1114"/>
      <c r="AI17" s="1114"/>
      <c r="AJ17" s="1115"/>
      <c r="AK17" s="1182"/>
      <c r="AL17" s="1183"/>
      <c r="AM17" s="1183"/>
      <c r="AN17" s="1183"/>
      <c r="AO17" s="1183"/>
      <c r="AP17" s="1183"/>
      <c r="AQ17" s="1183"/>
      <c r="AR17" s="1183"/>
      <c r="AS17" s="1183"/>
      <c r="AT17" s="1183"/>
      <c r="AU17" s="1180"/>
      <c r="AV17" s="1180"/>
      <c r="AW17" s="1180"/>
      <c r="AX17" s="1180"/>
      <c r="AY17" s="1181"/>
      <c r="AZ17" s="246"/>
      <c r="BA17" s="246"/>
      <c r="BB17" s="246"/>
      <c r="BC17" s="246"/>
      <c r="BD17" s="246"/>
      <c r="BE17" s="247"/>
      <c r="BF17" s="247"/>
      <c r="BG17" s="247"/>
      <c r="BH17" s="247"/>
      <c r="BI17" s="247"/>
      <c r="BJ17" s="247"/>
      <c r="BK17" s="247"/>
      <c r="BL17" s="247"/>
      <c r="BM17" s="247"/>
      <c r="BN17" s="247"/>
      <c r="BO17" s="247"/>
      <c r="BP17" s="247"/>
      <c r="BQ17" s="256">
        <v>11</v>
      </c>
      <c r="BR17" s="257"/>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48"/>
    </row>
    <row r="18" spans="1:131" s="249" customFormat="1" ht="26.25" customHeight="1" x14ac:dyDescent="0.15">
      <c r="A18" s="255">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3"/>
      <c r="AG18" s="1114"/>
      <c r="AH18" s="1114"/>
      <c r="AI18" s="1114"/>
      <c r="AJ18" s="1115"/>
      <c r="AK18" s="1182"/>
      <c r="AL18" s="1183"/>
      <c r="AM18" s="1183"/>
      <c r="AN18" s="1183"/>
      <c r="AO18" s="1183"/>
      <c r="AP18" s="1183"/>
      <c r="AQ18" s="1183"/>
      <c r="AR18" s="1183"/>
      <c r="AS18" s="1183"/>
      <c r="AT18" s="1183"/>
      <c r="AU18" s="1180"/>
      <c r="AV18" s="1180"/>
      <c r="AW18" s="1180"/>
      <c r="AX18" s="1180"/>
      <c r="AY18" s="1181"/>
      <c r="AZ18" s="246"/>
      <c r="BA18" s="246"/>
      <c r="BB18" s="246"/>
      <c r="BC18" s="246"/>
      <c r="BD18" s="246"/>
      <c r="BE18" s="247"/>
      <c r="BF18" s="247"/>
      <c r="BG18" s="247"/>
      <c r="BH18" s="247"/>
      <c r="BI18" s="247"/>
      <c r="BJ18" s="247"/>
      <c r="BK18" s="247"/>
      <c r="BL18" s="247"/>
      <c r="BM18" s="247"/>
      <c r="BN18" s="247"/>
      <c r="BO18" s="247"/>
      <c r="BP18" s="247"/>
      <c r="BQ18" s="256">
        <v>12</v>
      </c>
      <c r="BR18" s="257"/>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48"/>
    </row>
    <row r="19" spans="1:131" s="249" customFormat="1" ht="26.25" customHeight="1" x14ac:dyDescent="0.15">
      <c r="A19" s="255">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3"/>
      <c r="AG19" s="1114"/>
      <c r="AH19" s="1114"/>
      <c r="AI19" s="1114"/>
      <c r="AJ19" s="1115"/>
      <c r="AK19" s="1182"/>
      <c r="AL19" s="1183"/>
      <c r="AM19" s="1183"/>
      <c r="AN19" s="1183"/>
      <c r="AO19" s="1183"/>
      <c r="AP19" s="1183"/>
      <c r="AQ19" s="1183"/>
      <c r="AR19" s="1183"/>
      <c r="AS19" s="1183"/>
      <c r="AT19" s="1183"/>
      <c r="AU19" s="1180"/>
      <c r="AV19" s="1180"/>
      <c r="AW19" s="1180"/>
      <c r="AX19" s="1180"/>
      <c r="AY19" s="1181"/>
      <c r="AZ19" s="246"/>
      <c r="BA19" s="246"/>
      <c r="BB19" s="246"/>
      <c r="BC19" s="246"/>
      <c r="BD19" s="246"/>
      <c r="BE19" s="247"/>
      <c r="BF19" s="247"/>
      <c r="BG19" s="247"/>
      <c r="BH19" s="247"/>
      <c r="BI19" s="247"/>
      <c r="BJ19" s="247"/>
      <c r="BK19" s="247"/>
      <c r="BL19" s="247"/>
      <c r="BM19" s="247"/>
      <c r="BN19" s="247"/>
      <c r="BO19" s="247"/>
      <c r="BP19" s="247"/>
      <c r="BQ19" s="256">
        <v>13</v>
      </c>
      <c r="BR19" s="257"/>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48"/>
    </row>
    <row r="20" spans="1:131" s="249" customFormat="1" ht="26.25" customHeight="1" x14ac:dyDescent="0.15">
      <c r="A20" s="255">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3"/>
      <c r="AG20" s="1114"/>
      <c r="AH20" s="1114"/>
      <c r="AI20" s="1114"/>
      <c r="AJ20" s="1115"/>
      <c r="AK20" s="1182"/>
      <c r="AL20" s="1183"/>
      <c r="AM20" s="1183"/>
      <c r="AN20" s="1183"/>
      <c r="AO20" s="1183"/>
      <c r="AP20" s="1183"/>
      <c r="AQ20" s="1183"/>
      <c r="AR20" s="1183"/>
      <c r="AS20" s="1183"/>
      <c r="AT20" s="1183"/>
      <c r="AU20" s="1180"/>
      <c r="AV20" s="1180"/>
      <c r="AW20" s="1180"/>
      <c r="AX20" s="1180"/>
      <c r="AY20" s="1181"/>
      <c r="AZ20" s="246"/>
      <c r="BA20" s="246"/>
      <c r="BB20" s="246"/>
      <c r="BC20" s="246"/>
      <c r="BD20" s="246"/>
      <c r="BE20" s="247"/>
      <c r="BF20" s="247"/>
      <c r="BG20" s="247"/>
      <c r="BH20" s="247"/>
      <c r="BI20" s="247"/>
      <c r="BJ20" s="247"/>
      <c r="BK20" s="247"/>
      <c r="BL20" s="247"/>
      <c r="BM20" s="247"/>
      <c r="BN20" s="247"/>
      <c r="BO20" s="247"/>
      <c r="BP20" s="247"/>
      <c r="BQ20" s="256">
        <v>14</v>
      </c>
      <c r="BR20" s="257"/>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48"/>
    </row>
    <row r="21" spans="1:131" s="249" customFormat="1" ht="26.25" customHeight="1" thickBot="1" x14ac:dyDescent="0.2">
      <c r="A21" s="255">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3"/>
      <c r="AG21" s="1114"/>
      <c r="AH21" s="1114"/>
      <c r="AI21" s="1114"/>
      <c r="AJ21" s="1115"/>
      <c r="AK21" s="1182"/>
      <c r="AL21" s="1183"/>
      <c r="AM21" s="1183"/>
      <c r="AN21" s="1183"/>
      <c r="AO21" s="1183"/>
      <c r="AP21" s="1183"/>
      <c r="AQ21" s="1183"/>
      <c r="AR21" s="1183"/>
      <c r="AS21" s="1183"/>
      <c r="AT21" s="1183"/>
      <c r="AU21" s="1180"/>
      <c r="AV21" s="1180"/>
      <c r="AW21" s="1180"/>
      <c r="AX21" s="1180"/>
      <c r="AY21" s="1181"/>
      <c r="AZ21" s="246"/>
      <c r="BA21" s="246"/>
      <c r="BB21" s="246"/>
      <c r="BC21" s="246"/>
      <c r="BD21" s="246"/>
      <c r="BE21" s="247"/>
      <c r="BF21" s="247"/>
      <c r="BG21" s="247"/>
      <c r="BH21" s="247"/>
      <c r="BI21" s="247"/>
      <c r="BJ21" s="247"/>
      <c r="BK21" s="247"/>
      <c r="BL21" s="247"/>
      <c r="BM21" s="247"/>
      <c r="BN21" s="247"/>
      <c r="BO21" s="247"/>
      <c r="BP21" s="247"/>
      <c r="BQ21" s="256">
        <v>15</v>
      </c>
      <c r="BR21" s="257"/>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48"/>
    </row>
    <row r="22" spans="1:131" s="249" customFormat="1" ht="26.25" customHeight="1" x14ac:dyDescent="0.15">
      <c r="A22" s="255">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3"/>
      <c r="AG22" s="1114"/>
      <c r="AH22" s="1114"/>
      <c r="AI22" s="1114"/>
      <c r="AJ22" s="1115"/>
      <c r="AK22" s="1173"/>
      <c r="AL22" s="1174"/>
      <c r="AM22" s="1174"/>
      <c r="AN22" s="1174"/>
      <c r="AO22" s="1174"/>
      <c r="AP22" s="1174"/>
      <c r="AQ22" s="1174"/>
      <c r="AR22" s="1174"/>
      <c r="AS22" s="1174"/>
      <c r="AT22" s="1174"/>
      <c r="AU22" s="1175"/>
      <c r="AV22" s="1175"/>
      <c r="AW22" s="1175"/>
      <c r="AX22" s="1175"/>
      <c r="AY22" s="1176"/>
      <c r="AZ22" s="1131" t="s">
        <v>380</v>
      </c>
      <c r="BA22" s="1131"/>
      <c r="BB22" s="1131"/>
      <c r="BC22" s="1131"/>
      <c r="BD22" s="1132"/>
      <c r="BE22" s="247"/>
      <c r="BF22" s="247"/>
      <c r="BG22" s="247"/>
      <c r="BH22" s="247"/>
      <c r="BI22" s="247"/>
      <c r="BJ22" s="247"/>
      <c r="BK22" s="247"/>
      <c r="BL22" s="247"/>
      <c r="BM22" s="247"/>
      <c r="BN22" s="247"/>
      <c r="BO22" s="247"/>
      <c r="BP22" s="247"/>
      <c r="BQ22" s="256">
        <v>16</v>
      </c>
      <c r="BR22" s="257"/>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48"/>
    </row>
    <row r="23" spans="1:131" s="249" customFormat="1" ht="26.25" customHeight="1" thickBot="1" x14ac:dyDescent="0.2">
      <c r="A23" s="258" t="s">
        <v>381</v>
      </c>
      <c r="B23" s="1033" t="s">
        <v>382</v>
      </c>
      <c r="C23" s="1034"/>
      <c r="D23" s="1034"/>
      <c r="E23" s="1034"/>
      <c r="F23" s="1034"/>
      <c r="G23" s="1034"/>
      <c r="H23" s="1034"/>
      <c r="I23" s="1034"/>
      <c r="J23" s="1034"/>
      <c r="K23" s="1034"/>
      <c r="L23" s="1034"/>
      <c r="M23" s="1034"/>
      <c r="N23" s="1034"/>
      <c r="O23" s="1034"/>
      <c r="P23" s="1035"/>
      <c r="Q23" s="1165">
        <f>Q7</f>
        <v>7080</v>
      </c>
      <c r="R23" s="1166"/>
      <c r="S23" s="1166"/>
      <c r="T23" s="1166"/>
      <c r="U23" s="1166"/>
      <c r="V23" s="1165">
        <f t="shared" ref="V23" si="0">V7</f>
        <v>6573</v>
      </c>
      <c r="W23" s="1166"/>
      <c r="X23" s="1166"/>
      <c r="Y23" s="1166"/>
      <c r="Z23" s="1166"/>
      <c r="AA23" s="1165">
        <f t="shared" ref="AA23" si="1">AA7</f>
        <v>507</v>
      </c>
      <c r="AB23" s="1166"/>
      <c r="AC23" s="1166"/>
      <c r="AD23" s="1166"/>
      <c r="AE23" s="1166"/>
      <c r="AF23" s="1167">
        <v>492</v>
      </c>
      <c r="AG23" s="1166"/>
      <c r="AH23" s="1166"/>
      <c r="AI23" s="1166"/>
      <c r="AJ23" s="1168"/>
      <c r="AK23" s="1169"/>
      <c r="AL23" s="1170"/>
      <c r="AM23" s="1170"/>
      <c r="AN23" s="1170"/>
      <c r="AO23" s="1170"/>
      <c r="AP23" s="1166">
        <f>AP7</f>
        <v>5910</v>
      </c>
      <c r="AQ23" s="1166"/>
      <c r="AR23" s="1166"/>
      <c r="AS23" s="1166"/>
      <c r="AT23" s="1166"/>
      <c r="AU23" s="1171"/>
      <c r="AV23" s="1171"/>
      <c r="AW23" s="1171"/>
      <c r="AX23" s="1171"/>
      <c r="AY23" s="1172"/>
      <c r="AZ23" s="1162" t="s">
        <v>172</v>
      </c>
      <c r="BA23" s="1163"/>
      <c r="BB23" s="1163"/>
      <c r="BC23" s="1163"/>
      <c r="BD23" s="1164"/>
      <c r="BE23" s="247"/>
      <c r="BF23" s="247"/>
      <c r="BG23" s="247"/>
      <c r="BH23" s="247"/>
      <c r="BI23" s="247"/>
      <c r="BJ23" s="247"/>
      <c r="BK23" s="247"/>
      <c r="BL23" s="247"/>
      <c r="BM23" s="247"/>
      <c r="BN23" s="247"/>
      <c r="BO23" s="247"/>
      <c r="BP23" s="247"/>
      <c r="BQ23" s="256">
        <v>17</v>
      </c>
      <c r="BR23" s="257"/>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48"/>
    </row>
    <row r="24" spans="1:131" s="249" customFormat="1" ht="26.25" customHeight="1" x14ac:dyDescent="0.15">
      <c r="A24" s="1161" t="s">
        <v>383</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46"/>
      <c r="BA24" s="246"/>
      <c r="BB24" s="246"/>
      <c r="BC24" s="246"/>
      <c r="BD24" s="246"/>
      <c r="BE24" s="247"/>
      <c r="BF24" s="247"/>
      <c r="BG24" s="247"/>
      <c r="BH24" s="247"/>
      <c r="BI24" s="247"/>
      <c r="BJ24" s="247"/>
      <c r="BK24" s="247"/>
      <c r="BL24" s="247"/>
      <c r="BM24" s="247"/>
      <c r="BN24" s="247"/>
      <c r="BO24" s="247"/>
      <c r="BP24" s="247"/>
      <c r="BQ24" s="256">
        <v>18</v>
      </c>
      <c r="BR24" s="257"/>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48"/>
    </row>
    <row r="25" spans="1:131" s="241" customFormat="1" ht="26.25" customHeight="1" thickBot="1" x14ac:dyDescent="0.2">
      <c r="A25" s="1160" t="s">
        <v>384</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46"/>
      <c r="BK25" s="246"/>
      <c r="BL25" s="246"/>
      <c r="BM25" s="246"/>
      <c r="BN25" s="246"/>
      <c r="BO25" s="259"/>
      <c r="BP25" s="259"/>
      <c r="BQ25" s="256">
        <v>19</v>
      </c>
      <c r="BR25" s="257"/>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0"/>
    </row>
    <row r="26" spans="1:131" s="241" customFormat="1" ht="26.25" customHeight="1" x14ac:dyDescent="0.15">
      <c r="A26" s="1089" t="s">
        <v>362</v>
      </c>
      <c r="B26" s="1090"/>
      <c r="C26" s="1090"/>
      <c r="D26" s="1090"/>
      <c r="E26" s="1090"/>
      <c r="F26" s="1090"/>
      <c r="G26" s="1090"/>
      <c r="H26" s="1090"/>
      <c r="I26" s="1090"/>
      <c r="J26" s="1090"/>
      <c r="K26" s="1090"/>
      <c r="L26" s="1090"/>
      <c r="M26" s="1090"/>
      <c r="N26" s="1090"/>
      <c r="O26" s="1090"/>
      <c r="P26" s="1091"/>
      <c r="Q26" s="1095" t="s">
        <v>385</v>
      </c>
      <c r="R26" s="1096"/>
      <c r="S26" s="1096"/>
      <c r="T26" s="1096"/>
      <c r="U26" s="1097"/>
      <c r="V26" s="1095" t="s">
        <v>386</v>
      </c>
      <c r="W26" s="1096"/>
      <c r="X26" s="1096"/>
      <c r="Y26" s="1096"/>
      <c r="Z26" s="1097"/>
      <c r="AA26" s="1095" t="s">
        <v>387</v>
      </c>
      <c r="AB26" s="1096"/>
      <c r="AC26" s="1096"/>
      <c r="AD26" s="1096"/>
      <c r="AE26" s="1096"/>
      <c r="AF26" s="1156" t="s">
        <v>388</v>
      </c>
      <c r="AG26" s="1102"/>
      <c r="AH26" s="1102"/>
      <c r="AI26" s="1102"/>
      <c r="AJ26" s="1157"/>
      <c r="AK26" s="1096" t="s">
        <v>389</v>
      </c>
      <c r="AL26" s="1096"/>
      <c r="AM26" s="1096"/>
      <c r="AN26" s="1096"/>
      <c r="AO26" s="1097"/>
      <c r="AP26" s="1095" t="s">
        <v>390</v>
      </c>
      <c r="AQ26" s="1096"/>
      <c r="AR26" s="1096"/>
      <c r="AS26" s="1096"/>
      <c r="AT26" s="1097"/>
      <c r="AU26" s="1095" t="s">
        <v>391</v>
      </c>
      <c r="AV26" s="1096"/>
      <c r="AW26" s="1096"/>
      <c r="AX26" s="1096"/>
      <c r="AY26" s="1097"/>
      <c r="AZ26" s="1095" t="s">
        <v>392</v>
      </c>
      <c r="BA26" s="1096"/>
      <c r="BB26" s="1096"/>
      <c r="BC26" s="1096"/>
      <c r="BD26" s="1097"/>
      <c r="BE26" s="1095" t="s">
        <v>369</v>
      </c>
      <c r="BF26" s="1096"/>
      <c r="BG26" s="1096"/>
      <c r="BH26" s="1096"/>
      <c r="BI26" s="1111"/>
      <c r="BJ26" s="246"/>
      <c r="BK26" s="246"/>
      <c r="BL26" s="246"/>
      <c r="BM26" s="246"/>
      <c r="BN26" s="246"/>
      <c r="BO26" s="259"/>
      <c r="BP26" s="259"/>
      <c r="BQ26" s="256">
        <v>20</v>
      </c>
      <c r="BR26" s="257"/>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0"/>
    </row>
    <row r="27" spans="1:131" s="241"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8"/>
      <c r="AG27" s="1105"/>
      <c r="AH27" s="1105"/>
      <c r="AI27" s="1105"/>
      <c r="AJ27" s="1159"/>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46"/>
      <c r="BK27" s="246"/>
      <c r="BL27" s="246"/>
      <c r="BM27" s="246"/>
      <c r="BN27" s="246"/>
      <c r="BO27" s="259"/>
      <c r="BP27" s="259"/>
      <c r="BQ27" s="256">
        <v>21</v>
      </c>
      <c r="BR27" s="257"/>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0"/>
    </row>
    <row r="28" spans="1:131" s="241" customFormat="1" ht="26.25" customHeight="1" thickTop="1" x14ac:dyDescent="0.15">
      <c r="A28" s="260">
        <v>1</v>
      </c>
      <c r="B28" s="1147" t="s">
        <v>393</v>
      </c>
      <c r="C28" s="1148"/>
      <c r="D28" s="1148"/>
      <c r="E28" s="1148"/>
      <c r="F28" s="1148"/>
      <c r="G28" s="1148"/>
      <c r="H28" s="1148"/>
      <c r="I28" s="1148"/>
      <c r="J28" s="1148"/>
      <c r="K28" s="1148"/>
      <c r="L28" s="1148"/>
      <c r="M28" s="1148"/>
      <c r="N28" s="1148"/>
      <c r="O28" s="1148"/>
      <c r="P28" s="1149"/>
      <c r="Q28" s="1150">
        <v>1277</v>
      </c>
      <c r="R28" s="1151"/>
      <c r="S28" s="1151"/>
      <c r="T28" s="1151"/>
      <c r="U28" s="1151"/>
      <c r="V28" s="1151">
        <v>1243</v>
      </c>
      <c r="W28" s="1151"/>
      <c r="X28" s="1151"/>
      <c r="Y28" s="1151"/>
      <c r="Z28" s="1151"/>
      <c r="AA28" s="1151">
        <f>Q28-V28</f>
        <v>34</v>
      </c>
      <c r="AB28" s="1151"/>
      <c r="AC28" s="1151"/>
      <c r="AD28" s="1151"/>
      <c r="AE28" s="1152"/>
      <c r="AF28" s="1153">
        <v>34</v>
      </c>
      <c r="AG28" s="1151"/>
      <c r="AH28" s="1151"/>
      <c r="AI28" s="1151"/>
      <c r="AJ28" s="1154"/>
      <c r="AK28" s="1155">
        <v>77</v>
      </c>
      <c r="AL28" s="1143"/>
      <c r="AM28" s="1143"/>
      <c r="AN28" s="1143"/>
      <c r="AO28" s="1143"/>
      <c r="AP28" s="1143" t="s">
        <v>559</v>
      </c>
      <c r="AQ28" s="1143"/>
      <c r="AR28" s="1143"/>
      <c r="AS28" s="1143"/>
      <c r="AT28" s="1143"/>
      <c r="AU28" s="1143" t="s">
        <v>559</v>
      </c>
      <c r="AV28" s="1143"/>
      <c r="AW28" s="1143"/>
      <c r="AX28" s="1143"/>
      <c r="AY28" s="1143"/>
      <c r="AZ28" s="1144" t="s">
        <v>559</v>
      </c>
      <c r="BA28" s="1144"/>
      <c r="BB28" s="1144"/>
      <c r="BC28" s="1144"/>
      <c r="BD28" s="1144"/>
      <c r="BE28" s="1145"/>
      <c r="BF28" s="1145"/>
      <c r="BG28" s="1145"/>
      <c r="BH28" s="1145"/>
      <c r="BI28" s="1146"/>
      <c r="BJ28" s="246"/>
      <c r="BK28" s="246"/>
      <c r="BL28" s="246"/>
      <c r="BM28" s="246"/>
      <c r="BN28" s="246"/>
      <c r="BO28" s="259"/>
      <c r="BP28" s="259"/>
      <c r="BQ28" s="256">
        <v>22</v>
      </c>
      <c r="BR28" s="257"/>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0"/>
    </row>
    <row r="29" spans="1:131" s="241" customFormat="1" ht="26.25" customHeight="1" x14ac:dyDescent="0.15">
      <c r="A29" s="260">
        <v>2</v>
      </c>
      <c r="B29" s="1133" t="s">
        <v>394</v>
      </c>
      <c r="C29" s="1134"/>
      <c r="D29" s="1134"/>
      <c r="E29" s="1134"/>
      <c r="F29" s="1134"/>
      <c r="G29" s="1134"/>
      <c r="H29" s="1134"/>
      <c r="I29" s="1134"/>
      <c r="J29" s="1134"/>
      <c r="K29" s="1134"/>
      <c r="L29" s="1134"/>
      <c r="M29" s="1134"/>
      <c r="N29" s="1134"/>
      <c r="O29" s="1134"/>
      <c r="P29" s="1135"/>
      <c r="Q29" s="1139">
        <v>1317</v>
      </c>
      <c r="R29" s="1140"/>
      <c r="S29" s="1140"/>
      <c r="T29" s="1140"/>
      <c r="U29" s="1140"/>
      <c r="V29" s="1140">
        <v>1180</v>
      </c>
      <c r="W29" s="1140"/>
      <c r="X29" s="1140"/>
      <c r="Y29" s="1140"/>
      <c r="Z29" s="1140"/>
      <c r="AA29" s="1141">
        <f>Q29-V29</f>
        <v>137</v>
      </c>
      <c r="AB29" s="1114"/>
      <c r="AC29" s="1114"/>
      <c r="AD29" s="1114"/>
      <c r="AE29" s="1115"/>
      <c r="AF29" s="1113">
        <v>137</v>
      </c>
      <c r="AG29" s="1114"/>
      <c r="AH29" s="1114"/>
      <c r="AI29" s="1114"/>
      <c r="AJ29" s="1115"/>
      <c r="AK29" s="1142">
        <v>168</v>
      </c>
      <c r="AL29" s="1055"/>
      <c r="AM29" s="1055"/>
      <c r="AN29" s="1055"/>
      <c r="AO29" s="1055"/>
      <c r="AP29" s="1055" t="s">
        <v>559</v>
      </c>
      <c r="AQ29" s="1055"/>
      <c r="AR29" s="1055"/>
      <c r="AS29" s="1055"/>
      <c r="AT29" s="1055"/>
      <c r="AU29" s="1055" t="s">
        <v>559</v>
      </c>
      <c r="AV29" s="1055"/>
      <c r="AW29" s="1055"/>
      <c r="AX29" s="1055"/>
      <c r="AY29" s="1055"/>
      <c r="AZ29" s="1138" t="s">
        <v>559</v>
      </c>
      <c r="BA29" s="1138"/>
      <c r="BB29" s="1138"/>
      <c r="BC29" s="1138"/>
      <c r="BD29" s="1138"/>
      <c r="BE29" s="1128"/>
      <c r="BF29" s="1128"/>
      <c r="BG29" s="1128"/>
      <c r="BH29" s="1128"/>
      <c r="BI29" s="1129"/>
      <c r="BJ29" s="246"/>
      <c r="BK29" s="246"/>
      <c r="BL29" s="246"/>
      <c r="BM29" s="246"/>
      <c r="BN29" s="246"/>
      <c r="BO29" s="259"/>
      <c r="BP29" s="259"/>
      <c r="BQ29" s="256">
        <v>23</v>
      </c>
      <c r="BR29" s="257"/>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0"/>
    </row>
    <row r="30" spans="1:131" s="241" customFormat="1" ht="26.25" customHeight="1" x14ac:dyDescent="0.15">
      <c r="A30" s="260">
        <v>3</v>
      </c>
      <c r="B30" s="1133" t="s">
        <v>395</v>
      </c>
      <c r="C30" s="1134"/>
      <c r="D30" s="1134"/>
      <c r="E30" s="1134"/>
      <c r="F30" s="1134"/>
      <c r="G30" s="1134"/>
      <c r="H30" s="1134"/>
      <c r="I30" s="1134"/>
      <c r="J30" s="1134"/>
      <c r="K30" s="1134"/>
      <c r="L30" s="1134"/>
      <c r="M30" s="1134"/>
      <c r="N30" s="1134"/>
      <c r="O30" s="1134"/>
      <c r="P30" s="1135"/>
      <c r="Q30" s="1139">
        <v>154</v>
      </c>
      <c r="R30" s="1140"/>
      <c r="S30" s="1140"/>
      <c r="T30" s="1140"/>
      <c r="U30" s="1140"/>
      <c r="V30" s="1140">
        <v>154</v>
      </c>
      <c r="W30" s="1140"/>
      <c r="X30" s="1140"/>
      <c r="Y30" s="1140"/>
      <c r="Z30" s="1140"/>
      <c r="AA30" s="1141">
        <f t="shared" ref="AA30:AA33" si="2">Q30-V30</f>
        <v>0</v>
      </c>
      <c r="AB30" s="1114"/>
      <c r="AC30" s="1114"/>
      <c r="AD30" s="1114"/>
      <c r="AE30" s="1115"/>
      <c r="AF30" s="1113">
        <v>0</v>
      </c>
      <c r="AG30" s="1114"/>
      <c r="AH30" s="1114"/>
      <c r="AI30" s="1114"/>
      <c r="AJ30" s="1115"/>
      <c r="AK30" s="1142">
        <v>37</v>
      </c>
      <c r="AL30" s="1055"/>
      <c r="AM30" s="1055"/>
      <c r="AN30" s="1055"/>
      <c r="AO30" s="1055"/>
      <c r="AP30" s="1055" t="s">
        <v>559</v>
      </c>
      <c r="AQ30" s="1055"/>
      <c r="AR30" s="1055"/>
      <c r="AS30" s="1055"/>
      <c r="AT30" s="1055"/>
      <c r="AU30" s="1055" t="s">
        <v>559</v>
      </c>
      <c r="AV30" s="1055"/>
      <c r="AW30" s="1055"/>
      <c r="AX30" s="1055"/>
      <c r="AY30" s="1055"/>
      <c r="AZ30" s="1138" t="s">
        <v>559</v>
      </c>
      <c r="BA30" s="1138"/>
      <c r="BB30" s="1138"/>
      <c r="BC30" s="1138"/>
      <c r="BD30" s="1138"/>
      <c r="BE30" s="1128"/>
      <c r="BF30" s="1128"/>
      <c r="BG30" s="1128"/>
      <c r="BH30" s="1128"/>
      <c r="BI30" s="1129"/>
      <c r="BJ30" s="246"/>
      <c r="BK30" s="246"/>
      <c r="BL30" s="246"/>
      <c r="BM30" s="246"/>
      <c r="BN30" s="246"/>
      <c r="BO30" s="259"/>
      <c r="BP30" s="259"/>
      <c r="BQ30" s="256">
        <v>24</v>
      </c>
      <c r="BR30" s="257"/>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0"/>
    </row>
    <row r="31" spans="1:131" s="241" customFormat="1" ht="26.25" customHeight="1" x14ac:dyDescent="0.15">
      <c r="A31" s="260">
        <v>4</v>
      </c>
      <c r="B31" s="1133" t="s">
        <v>396</v>
      </c>
      <c r="C31" s="1134"/>
      <c r="D31" s="1134"/>
      <c r="E31" s="1134"/>
      <c r="F31" s="1134"/>
      <c r="G31" s="1134"/>
      <c r="H31" s="1134"/>
      <c r="I31" s="1134"/>
      <c r="J31" s="1134"/>
      <c r="K31" s="1134"/>
      <c r="L31" s="1134"/>
      <c r="M31" s="1134"/>
      <c r="N31" s="1134"/>
      <c r="O31" s="1134"/>
      <c r="P31" s="1135"/>
      <c r="Q31" s="1139">
        <v>280</v>
      </c>
      <c r="R31" s="1140"/>
      <c r="S31" s="1140"/>
      <c r="T31" s="1140"/>
      <c r="U31" s="1140"/>
      <c r="V31" s="1140">
        <v>173</v>
      </c>
      <c r="W31" s="1140"/>
      <c r="X31" s="1140"/>
      <c r="Y31" s="1140"/>
      <c r="Z31" s="1140"/>
      <c r="AA31" s="1141">
        <f t="shared" si="2"/>
        <v>107</v>
      </c>
      <c r="AB31" s="1114"/>
      <c r="AC31" s="1114"/>
      <c r="AD31" s="1114"/>
      <c r="AE31" s="1115"/>
      <c r="AF31" s="1113">
        <v>1334</v>
      </c>
      <c r="AG31" s="1114"/>
      <c r="AH31" s="1114"/>
      <c r="AI31" s="1114"/>
      <c r="AJ31" s="1115"/>
      <c r="AK31" s="1142">
        <v>1</v>
      </c>
      <c r="AL31" s="1055"/>
      <c r="AM31" s="1055"/>
      <c r="AN31" s="1055"/>
      <c r="AO31" s="1055"/>
      <c r="AP31" s="1055">
        <v>19</v>
      </c>
      <c r="AQ31" s="1055"/>
      <c r="AR31" s="1055"/>
      <c r="AS31" s="1055"/>
      <c r="AT31" s="1055"/>
      <c r="AU31" s="1055" t="s">
        <v>559</v>
      </c>
      <c r="AV31" s="1055"/>
      <c r="AW31" s="1055"/>
      <c r="AX31" s="1055"/>
      <c r="AY31" s="1055"/>
      <c r="AZ31" s="1138" t="s">
        <v>559</v>
      </c>
      <c r="BA31" s="1138"/>
      <c r="BB31" s="1138"/>
      <c r="BC31" s="1138"/>
      <c r="BD31" s="1138"/>
      <c r="BE31" s="1128" t="s">
        <v>397</v>
      </c>
      <c r="BF31" s="1128"/>
      <c r="BG31" s="1128"/>
      <c r="BH31" s="1128"/>
      <c r="BI31" s="1129"/>
      <c r="BJ31" s="246"/>
      <c r="BK31" s="246"/>
      <c r="BL31" s="246"/>
      <c r="BM31" s="246"/>
      <c r="BN31" s="246"/>
      <c r="BO31" s="259"/>
      <c r="BP31" s="259"/>
      <c r="BQ31" s="256">
        <v>25</v>
      </c>
      <c r="BR31" s="257"/>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0"/>
    </row>
    <row r="32" spans="1:131" s="241" customFormat="1" ht="26.25" customHeight="1" x14ac:dyDescent="0.15">
      <c r="A32" s="260">
        <v>5</v>
      </c>
      <c r="B32" s="1133" t="s">
        <v>398</v>
      </c>
      <c r="C32" s="1134"/>
      <c r="D32" s="1134"/>
      <c r="E32" s="1134"/>
      <c r="F32" s="1134"/>
      <c r="G32" s="1134"/>
      <c r="H32" s="1134"/>
      <c r="I32" s="1134"/>
      <c r="J32" s="1134"/>
      <c r="K32" s="1134"/>
      <c r="L32" s="1134"/>
      <c r="M32" s="1134"/>
      <c r="N32" s="1134"/>
      <c r="O32" s="1134"/>
      <c r="P32" s="1135"/>
      <c r="Q32" s="1139">
        <f>236+99+32</f>
        <v>367</v>
      </c>
      <c r="R32" s="1140"/>
      <c r="S32" s="1140"/>
      <c r="T32" s="1140"/>
      <c r="U32" s="1140"/>
      <c r="V32" s="1140">
        <f>131+217</f>
        <v>348</v>
      </c>
      <c r="W32" s="1140"/>
      <c r="X32" s="1140"/>
      <c r="Y32" s="1140"/>
      <c r="Z32" s="1140"/>
      <c r="AA32" s="1141">
        <f t="shared" si="2"/>
        <v>19</v>
      </c>
      <c r="AB32" s="1114"/>
      <c r="AC32" s="1114"/>
      <c r="AD32" s="1114"/>
      <c r="AE32" s="1115"/>
      <c r="AF32" s="1113">
        <v>19</v>
      </c>
      <c r="AG32" s="1114"/>
      <c r="AH32" s="1114"/>
      <c r="AI32" s="1114"/>
      <c r="AJ32" s="1115"/>
      <c r="AK32" s="1142">
        <f>159+44</f>
        <v>203</v>
      </c>
      <c r="AL32" s="1055"/>
      <c r="AM32" s="1055"/>
      <c r="AN32" s="1055"/>
      <c r="AO32" s="1055"/>
      <c r="AP32" s="1055">
        <v>1971</v>
      </c>
      <c r="AQ32" s="1055"/>
      <c r="AR32" s="1055"/>
      <c r="AS32" s="1055"/>
      <c r="AT32" s="1055"/>
      <c r="AU32" s="1055">
        <v>1693</v>
      </c>
      <c r="AV32" s="1055"/>
      <c r="AW32" s="1055"/>
      <c r="AX32" s="1055"/>
      <c r="AY32" s="1055"/>
      <c r="AZ32" s="1138" t="s">
        <v>559</v>
      </c>
      <c r="BA32" s="1138"/>
      <c r="BB32" s="1138"/>
      <c r="BC32" s="1138"/>
      <c r="BD32" s="1138"/>
      <c r="BE32" s="1128" t="s">
        <v>399</v>
      </c>
      <c r="BF32" s="1128"/>
      <c r="BG32" s="1128"/>
      <c r="BH32" s="1128"/>
      <c r="BI32" s="1129"/>
      <c r="BJ32" s="246"/>
      <c r="BK32" s="246"/>
      <c r="BL32" s="246"/>
      <c r="BM32" s="246"/>
      <c r="BN32" s="246"/>
      <c r="BO32" s="259"/>
      <c r="BP32" s="259"/>
      <c r="BQ32" s="256">
        <v>26</v>
      </c>
      <c r="BR32" s="257"/>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0"/>
    </row>
    <row r="33" spans="1:131" s="241" customFormat="1" ht="26.25" customHeight="1" x14ac:dyDescent="0.15">
      <c r="A33" s="260">
        <v>6</v>
      </c>
      <c r="B33" s="1133" t="s">
        <v>400</v>
      </c>
      <c r="C33" s="1134"/>
      <c r="D33" s="1134"/>
      <c r="E33" s="1134"/>
      <c r="F33" s="1134"/>
      <c r="G33" s="1134"/>
      <c r="H33" s="1134"/>
      <c r="I33" s="1134"/>
      <c r="J33" s="1134"/>
      <c r="K33" s="1134"/>
      <c r="L33" s="1134"/>
      <c r="M33" s="1134"/>
      <c r="N33" s="1134"/>
      <c r="O33" s="1134"/>
      <c r="P33" s="1135"/>
      <c r="Q33" s="1139">
        <f>317+230+12</f>
        <v>559</v>
      </c>
      <c r="R33" s="1140"/>
      <c r="S33" s="1140"/>
      <c r="T33" s="1140"/>
      <c r="U33" s="1140"/>
      <c r="V33" s="1140">
        <f>173+356</f>
        <v>529</v>
      </c>
      <c r="W33" s="1140"/>
      <c r="X33" s="1140"/>
      <c r="Y33" s="1140"/>
      <c r="Z33" s="1140"/>
      <c r="AA33" s="1141">
        <f t="shared" si="2"/>
        <v>30</v>
      </c>
      <c r="AB33" s="1114"/>
      <c r="AC33" s="1114"/>
      <c r="AD33" s="1114"/>
      <c r="AE33" s="1115"/>
      <c r="AF33" s="1113">
        <v>30</v>
      </c>
      <c r="AG33" s="1114"/>
      <c r="AH33" s="1114"/>
      <c r="AI33" s="1114"/>
      <c r="AJ33" s="1115"/>
      <c r="AK33" s="1142">
        <f>187+56</f>
        <v>243</v>
      </c>
      <c r="AL33" s="1055"/>
      <c r="AM33" s="1055"/>
      <c r="AN33" s="1055"/>
      <c r="AO33" s="1055"/>
      <c r="AP33" s="1055">
        <v>3659</v>
      </c>
      <c r="AQ33" s="1055"/>
      <c r="AR33" s="1055"/>
      <c r="AS33" s="1055"/>
      <c r="AT33" s="1055"/>
      <c r="AU33" s="1055">
        <v>3169</v>
      </c>
      <c r="AV33" s="1055"/>
      <c r="AW33" s="1055"/>
      <c r="AX33" s="1055"/>
      <c r="AY33" s="1055"/>
      <c r="AZ33" s="1138" t="s">
        <v>559</v>
      </c>
      <c r="BA33" s="1138"/>
      <c r="BB33" s="1138"/>
      <c r="BC33" s="1138"/>
      <c r="BD33" s="1138"/>
      <c r="BE33" s="1128" t="s">
        <v>399</v>
      </c>
      <c r="BF33" s="1128"/>
      <c r="BG33" s="1128"/>
      <c r="BH33" s="1128"/>
      <c r="BI33" s="1129"/>
      <c r="BJ33" s="246"/>
      <c r="BK33" s="246"/>
      <c r="BL33" s="246"/>
      <c r="BM33" s="246"/>
      <c r="BN33" s="246"/>
      <c r="BO33" s="259"/>
      <c r="BP33" s="259"/>
      <c r="BQ33" s="256">
        <v>27</v>
      </c>
      <c r="BR33" s="257"/>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0"/>
    </row>
    <row r="34" spans="1:131" s="241" customFormat="1" ht="26.25" customHeight="1" x14ac:dyDescent="0.15">
      <c r="A34" s="260">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3"/>
      <c r="AG34" s="1114"/>
      <c r="AH34" s="1114"/>
      <c r="AI34" s="1114"/>
      <c r="AJ34" s="1115"/>
      <c r="AK34" s="1142"/>
      <c r="AL34" s="1055"/>
      <c r="AM34" s="1055"/>
      <c r="AN34" s="1055"/>
      <c r="AO34" s="1055"/>
      <c r="AP34" s="1055"/>
      <c r="AQ34" s="1055"/>
      <c r="AR34" s="1055"/>
      <c r="AS34" s="1055"/>
      <c r="AT34" s="1055"/>
      <c r="AU34" s="1055"/>
      <c r="AV34" s="1055"/>
      <c r="AW34" s="1055"/>
      <c r="AX34" s="1055"/>
      <c r="AY34" s="1055"/>
      <c r="AZ34" s="1138"/>
      <c r="BA34" s="1138"/>
      <c r="BB34" s="1138"/>
      <c r="BC34" s="1138"/>
      <c r="BD34" s="1138"/>
      <c r="BE34" s="1128"/>
      <c r="BF34" s="1128"/>
      <c r="BG34" s="1128"/>
      <c r="BH34" s="1128"/>
      <c r="BI34" s="1129"/>
      <c r="BJ34" s="246"/>
      <c r="BK34" s="246"/>
      <c r="BL34" s="246"/>
      <c r="BM34" s="246"/>
      <c r="BN34" s="246"/>
      <c r="BO34" s="259"/>
      <c r="BP34" s="259"/>
      <c r="BQ34" s="256">
        <v>28</v>
      </c>
      <c r="BR34" s="257"/>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0"/>
    </row>
    <row r="35" spans="1:131" s="241" customFormat="1" ht="26.25" customHeight="1" x14ac:dyDescent="0.15">
      <c r="A35" s="260">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3"/>
      <c r="AG35" s="1114"/>
      <c r="AH35" s="1114"/>
      <c r="AI35" s="1114"/>
      <c r="AJ35" s="1115"/>
      <c r="AK35" s="1142"/>
      <c r="AL35" s="1055"/>
      <c r="AM35" s="1055"/>
      <c r="AN35" s="1055"/>
      <c r="AO35" s="1055"/>
      <c r="AP35" s="1055"/>
      <c r="AQ35" s="1055"/>
      <c r="AR35" s="1055"/>
      <c r="AS35" s="1055"/>
      <c r="AT35" s="1055"/>
      <c r="AU35" s="1055"/>
      <c r="AV35" s="1055"/>
      <c r="AW35" s="1055"/>
      <c r="AX35" s="1055"/>
      <c r="AY35" s="1055"/>
      <c r="AZ35" s="1138"/>
      <c r="BA35" s="1138"/>
      <c r="BB35" s="1138"/>
      <c r="BC35" s="1138"/>
      <c r="BD35" s="1138"/>
      <c r="BE35" s="1128"/>
      <c r="BF35" s="1128"/>
      <c r="BG35" s="1128"/>
      <c r="BH35" s="1128"/>
      <c r="BI35" s="1129"/>
      <c r="BJ35" s="246"/>
      <c r="BK35" s="246"/>
      <c r="BL35" s="246"/>
      <c r="BM35" s="246"/>
      <c r="BN35" s="246"/>
      <c r="BO35" s="259"/>
      <c r="BP35" s="259"/>
      <c r="BQ35" s="256">
        <v>29</v>
      </c>
      <c r="BR35" s="257"/>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0"/>
    </row>
    <row r="36" spans="1:131" s="241" customFormat="1" ht="26.25" customHeight="1" x14ac:dyDescent="0.15">
      <c r="A36" s="260">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3"/>
      <c r="AG36" s="1114"/>
      <c r="AH36" s="1114"/>
      <c r="AI36" s="1114"/>
      <c r="AJ36" s="1115"/>
      <c r="AK36" s="1142"/>
      <c r="AL36" s="1055"/>
      <c r="AM36" s="1055"/>
      <c r="AN36" s="1055"/>
      <c r="AO36" s="1055"/>
      <c r="AP36" s="1055"/>
      <c r="AQ36" s="1055"/>
      <c r="AR36" s="1055"/>
      <c r="AS36" s="1055"/>
      <c r="AT36" s="1055"/>
      <c r="AU36" s="1055"/>
      <c r="AV36" s="1055"/>
      <c r="AW36" s="1055"/>
      <c r="AX36" s="1055"/>
      <c r="AY36" s="1055"/>
      <c r="AZ36" s="1138"/>
      <c r="BA36" s="1138"/>
      <c r="BB36" s="1138"/>
      <c r="BC36" s="1138"/>
      <c r="BD36" s="1138"/>
      <c r="BE36" s="1128"/>
      <c r="BF36" s="1128"/>
      <c r="BG36" s="1128"/>
      <c r="BH36" s="1128"/>
      <c r="BI36" s="1129"/>
      <c r="BJ36" s="246"/>
      <c r="BK36" s="246"/>
      <c r="BL36" s="246"/>
      <c r="BM36" s="246"/>
      <c r="BN36" s="246"/>
      <c r="BO36" s="259"/>
      <c r="BP36" s="259"/>
      <c r="BQ36" s="256">
        <v>30</v>
      </c>
      <c r="BR36" s="257"/>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0"/>
    </row>
    <row r="37" spans="1:131" s="241" customFormat="1" ht="26.25" customHeight="1" x14ac:dyDescent="0.15">
      <c r="A37" s="260">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3"/>
      <c r="AG37" s="1114"/>
      <c r="AH37" s="1114"/>
      <c r="AI37" s="1114"/>
      <c r="AJ37" s="1115"/>
      <c r="AK37" s="1142"/>
      <c r="AL37" s="1055"/>
      <c r="AM37" s="1055"/>
      <c r="AN37" s="1055"/>
      <c r="AO37" s="1055"/>
      <c r="AP37" s="1055"/>
      <c r="AQ37" s="1055"/>
      <c r="AR37" s="1055"/>
      <c r="AS37" s="1055"/>
      <c r="AT37" s="1055"/>
      <c r="AU37" s="1055"/>
      <c r="AV37" s="1055"/>
      <c r="AW37" s="1055"/>
      <c r="AX37" s="1055"/>
      <c r="AY37" s="1055"/>
      <c r="AZ37" s="1138"/>
      <c r="BA37" s="1138"/>
      <c r="BB37" s="1138"/>
      <c r="BC37" s="1138"/>
      <c r="BD37" s="1138"/>
      <c r="BE37" s="1128"/>
      <c r="BF37" s="1128"/>
      <c r="BG37" s="1128"/>
      <c r="BH37" s="1128"/>
      <c r="BI37" s="1129"/>
      <c r="BJ37" s="246"/>
      <c r="BK37" s="246"/>
      <c r="BL37" s="246"/>
      <c r="BM37" s="246"/>
      <c r="BN37" s="246"/>
      <c r="BO37" s="259"/>
      <c r="BP37" s="259"/>
      <c r="BQ37" s="256">
        <v>31</v>
      </c>
      <c r="BR37" s="257"/>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0"/>
    </row>
    <row r="38" spans="1:131" s="241" customFormat="1" ht="26.25" customHeight="1" x14ac:dyDescent="0.15">
      <c r="A38" s="260">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3"/>
      <c r="AG38" s="1114"/>
      <c r="AH38" s="1114"/>
      <c r="AI38" s="1114"/>
      <c r="AJ38" s="1115"/>
      <c r="AK38" s="1142"/>
      <c r="AL38" s="1055"/>
      <c r="AM38" s="1055"/>
      <c r="AN38" s="1055"/>
      <c r="AO38" s="1055"/>
      <c r="AP38" s="1055"/>
      <c r="AQ38" s="1055"/>
      <c r="AR38" s="1055"/>
      <c r="AS38" s="1055"/>
      <c r="AT38" s="1055"/>
      <c r="AU38" s="1055"/>
      <c r="AV38" s="1055"/>
      <c r="AW38" s="1055"/>
      <c r="AX38" s="1055"/>
      <c r="AY38" s="1055"/>
      <c r="AZ38" s="1138"/>
      <c r="BA38" s="1138"/>
      <c r="BB38" s="1138"/>
      <c r="BC38" s="1138"/>
      <c r="BD38" s="1138"/>
      <c r="BE38" s="1128"/>
      <c r="BF38" s="1128"/>
      <c r="BG38" s="1128"/>
      <c r="BH38" s="1128"/>
      <c r="BI38" s="1129"/>
      <c r="BJ38" s="246"/>
      <c r="BK38" s="246"/>
      <c r="BL38" s="246"/>
      <c r="BM38" s="246"/>
      <c r="BN38" s="246"/>
      <c r="BO38" s="259"/>
      <c r="BP38" s="259"/>
      <c r="BQ38" s="256">
        <v>32</v>
      </c>
      <c r="BR38" s="257"/>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0"/>
    </row>
    <row r="39" spans="1:131" s="241" customFormat="1" ht="26.25" customHeight="1" x14ac:dyDescent="0.15">
      <c r="A39" s="260">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3"/>
      <c r="AG39" s="1114"/>
      <c r="AH39" s="1114"/>
      <c r="AI39" s="1114"/>
      <c r="AJ39" s="1115"/>
      <c r="AK39" s="1142"/>
      <c r="AL39" s="1055"/>
      <c r="AM39" s="1055"/>
      <c r="AN39" s="1055"/>
      <c r="AO39" s="1055"/>
      <c r="AP39" s="1055"/>
      <c r="AQ39" s="1055"/>
      <c r="AR39" s="1055"/>
      <c r="AS39" s="1055"/>
      <c r="AT39" s="1055"/>
      <c r="AU39" s="1055"/>
      <c r="AV39" s="1055"/>
      <c r="AW39" s="1055"/>
      <c r="AX39" s="1055"/>
      <c r="AY39" s="1055"/>
      <c r="AZ39" s="1138"/>
      <c r="BA39" s="1138"/>
      <c r="BB39" s="1138"/>
      <c r="BC39" s="1138"/>
      <c r="BD39" s="1138"/>
      <c r="BE39" s="1128"/>
      <c r="BF39" s="1128"/>
      <c r="BG39" s="1128"/>
      <c r="BH39" s="1128"/>
      <c r="BI39" s="1129"/>
      <c r="BJ39" s="246"/>
      <c r="BK39" s="246"/>
      <c r="BL39" s="246"/>
      <c r="BM39" s="246"/>
      <c r="BN39" s="246"/>
      <c r="BO39" s="259"/>
      <c r="BP39" s="259"/>
      <c r="BQ39" s="256">
        <v>33</v>
      </c>
      <c r="BR39" s="257"/>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0"/>
    </row>
    <row r="40" spans="1:131" s="241" customFormat="1" ht="26.25" customHeight="1" x14ac:dyDescent="0.15">
      <c r="A40" s="255">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3"/>
      <c r="AG40" s="1114"/>
      <c r="AH40" s="1114"/>
      <c r="AI40" s="1114"/>
      <c r="AJ40" s="1115"/>
      <c r="AK40" s="1142"/>
      <c r="AL40" s="1055"/>
      <c r="AM40" s="1055"/>
      <c r="AN40" s="1055"/>
      <c r="AO40" s="1055"/>
      <c r="AP40" s="1055"/>
      <c r="AQ40" s="1055"/>
      <c r="AR40" s="1055"/>
      <c r="AS40" s="1055"/>
      <c r="AT40" s="1055"/>
      <c r="AU40" s="1055"/>
      <c r="AV40" s="1055"/>
      <c r="AW40" s="1055"/>
      <c r="AX40" s="1055"/>
      <c r="AY40" s="1055"/>
      <c r="AZ40" s="1138"/>
      <c r="BA40" s="1138"/>
      <c r="BB40" s="1138"/>
      <c r="BC40" s="1138"/>
      <c r="BD40" s="1138"/>
      <c r="BE40" s="1128"/>
      <c r="BF40" s="1128"/>
      <c r="BG40" s="1128"/>
      <c r="BH40" s="1128"/>
      <c r="BI40" s="1129"/>
      <c r="BJ40" s="246"/>
      <c r="BK40" s="246"/>
      <c r="BL40" s="246"/>
      <c r="BM40" s="246"/>
      <c r="BN40" s="246"/>
      <c r="BO40" s="259"/>
      <c r="BP40" s="259"/>
      <c r="BQ40" s="256">
        <v>34</v>
      </c>
      <c r="BR40" s="257"/>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0"/>
    </row>
    <row r="41" spans="1:131" s="241" customFormat="1" ht="26.25" customHeight="1" x14ac:dyDescent="0.15">
      <c r="A41" s="255">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3"/>
      <c r="AG41" s="1114"/>
      <c r="AH41" s="1114"/>
      <c r="AI41" s="1114"/>
      <c r="AJ41" s="1115"/>
      <c r="AK41" s="1142"/>
      <c r="AL41" s="1055"/>
      <c r="AM41" s="1055"/>
      <c r="AN41" s="1055"/>
      <c r="AO41" s="1055"/>
      <c r="AP41" s="1055"/>
      <c r="AQ41" s="1055"/>
      <c r="AR41" s="1055"/>
      <c r="AS41" s="1055"/>
      <c r="AT41" s="1055"/>
      <c r="AU41" s="1055"/>
      <c r="AV41" s="1055"/>
      <c r="AW41" s="1055"/>
      <c r="AX41" s="1055"/>
      <c r="AY41" s="1055"/>
      <c r="AZ41" s="1138"/>
      <c r="BA41" s="1138"/>
      <c r="BB41" s="1138"/>
      <c r="BC41" s="1138"/>
      <c r="BD41" s="1138"/>
      <c r="BE41" s="1128"/>
      <c r="BF41" s="1128"/>
      <c r="BG41" s="1128"/>
      <c r="BH41" s="1128"/>
      <c r="BI41" s="1129"/>
      <c r="BJ41" s="246"/>
      <c r="BK41" s="246"/>
      <c r="BL41" s="246"/>
      <c r="BM41" s="246"/>
      <c r="BN41" s="246"/>
      <c r="BO41" s="259"/>
      <c r="BP41" s="259"/>
      <c r="BQ41" s="256">
        <v>35</v>
      </c>
      <c r="BR41" s="257"/>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0"/>
    </row>
    <row r="42" spans="1:131" s="241" customFormat="1" ht="26.25" customHeight="1" x14ac:dyDescent="0.15">
      <c r="A42" s="255">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3"/>
      <c r="AG42" s="1114"/>
      <c r="AH42" s="1114"/>
      <c r="AI42" s="1114"/>
      <c r="AJ42" s="1115"/>
      <c r="AK42" s="1142"/>
      <c r="AL42" s="1055"/>
      <c r="AM42" s="1055"/>
      <c r="AN42" s="1055"/>
      <c r="AO42" s="1055"/>
      <c r="AP42" s="1055"/>
      <c r="AQ42" s="1055"/>
      <c r="AR42" s="1055"/>
      <c r="AS42" s="1055"/>
      <c r="AT42" s="1055"/>
      <c r="AU42" s="1055"/>
      <c r="AV42" s="1055"/>
      <c r="AW42" s="1055"/>
      <c r="AX42" s="1055"/>
      <c r="AY42" s="1055"/>
      <c r="AZ42" s="1138"/>
      <c r="BA42" s="1138"/>
      <c r="BB42" s="1138"/>
      <c r="BC42" s="1138"/>
      <c r="BD42" s="1138"/>
      <c r="BE42" s="1128"/>
      <c r="BF42" s="1128"/>
      <c r="BG42" s="1128"/>
      <c r="BH42" s="1128"/>
      <c r="BI42" s="1129"/>
      <c r="BJ42" s="246"/>
      <c r="BK42" s="246"/>
      <c r="BL42" s="246"/>
      <c r="BM42" s="246"/>
      <c r="BN42" s="246"/>
      <c r="BO42" s="259"/>
      <c r="BP42" s="259"/>
      <c r="BQ42" s="256">
        <v>36</v>
      </c>
      <c r="BR42" s="257"/>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0"/>
    </row>
    <row r="43" spans="1:131" s="241" customFormat="1" ht="26.25" customHeight="1" x14ac:dyDescent="0.15">
      <c r="A43" s="255">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3"/>
      <c r="AG43" s="1114"/>
      <c r="AH43" s="1114"/>
      <c r="AI43" s="1114"/>
      <c r="AJ43" s="1115"/>
      <c r="AK43" s="1142"/>
      <c r="AL43" s="1055"/>
      <c r="AM43" s="1055"/>
      <c r="AN43" s="1055"/>
      <c r="AO43" s="1055"/>
      <c r="AP43" s="1055"/>
      <c r="AQ43" s="1055"/>
      <c r="AR43" s="1055"/>
      <c r="AS43" s="1055"/>
      <c r="AT43" s="1055"/>
      <c r="AU43" s="1055"/>
      <c r="AV43" s="1055"/>
      <c r="AW43" s="1055"/>
      <c r="AX43" s="1055"/>
      <c r="AY43" s="1055"/>
      <c r="AZ43" s="1138"/>
      <c r="BA43" s="1138"/>
      <c r="BB43" s="1138"/>
      <c r="BC43" s="1138"/>
      <c r="BD43" s="1138"/>
      <c r="BE43" s="1128"/>
      <c r="BF43" s="1128"/>
      <c r="BG43" s="1128"/>
      <c r="BH43" s="1128"/>
      <c r="BI43" s="1129"/>
      <c r="BJ43" s="246"/>
      <c r="BK43" s="246"/>
      <c r="BL43" s="246"/>
      <c r="BM43" s="246"/>
      <c r="BN43" s="246"/>
      <c r="BO43" s="259"/>
      <c r="BP43" s="259"/>
      <c r="BQ43" s="256">
        <v>37</v>
      </c>
      <c r="BR43" s="257"/>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0"/>
    </row>
    <row r="44" spans="1:131" s="241" customFormat="1" ht="26.25" customHeight="1" x14ac:dyDescent="0.15">
      <c r="A44" s="255">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3"/>
      <c r="AG44" s="1114"/>
      <c r="AH44" s="1114"/>
      <c r="AI44" s="1114"/>
      <c r="AJ44" s="1115"/>
      <c r="AK44" s="1142"/>
      <c r="AL44" s="1055"/>
      <c r="AM44" s="1055"/>
      <c r="AN44" s="1055"/>
      <c r="AO44" s="1055"/>
      <c r="AP44" s="1055"/>
      <c r="AQ44" s="1055"/>
      <c r="AR44" s="1055"/>
      <c r="AS44" s="1055"/>
      <c r="AT44" s="1055"/>
      <c r="AU44" s="1055"/>
      <c r="AV44" s="1055"/>
      <c r="AW44" s="1055"/>
      <c r="AX44" s="1055"/>
      <c r="AY44" s="1055"/>
      <c r="AZ44" s="1138"/>
      <c r="BA44" s="1138"/>
      <c r="BB44" s="1138"/>
      <c r="BC44" s="1138"/>
      <c r="BD44" s="1138"/>
      <c r="BE44" s="1128"/>
      <c r="BF44" s="1128"/>
      <c r="BG44" s="1128"/>
      <c r="BH44" s="1128"/>
      <c r="BI44" s="1129"/>
      <c r="BJ44" s="246"/>
      <c r="BK44" s="246"/>
      <c r="BL44" s="246"/>
      <c r="BM44" s="246"/>
      <c r="BN44" s="246"/>
      <c r="BO44" s="259"/>
      <c r="BP44" s="259"/>
      <c r="BQ44" s="256">
        <v>38</v>
      </c>
      <c r="BR44" s="257"/>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0"/>
    </row>
    <row r="45" spans="1:131" s="241" customFormat="1" ht="26.25" customHeight="1" x14ac:dyDescent="0.15">
      <c r="A45" s="255">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3"/>
      <c r="AG45" s="1114"/>
      <c r="AH45" s="1114"/>
      <c r="AI45" s="1114"/>
      <c r="AJ45" s="1115"/>
      <c r="AK45" s="1142"/>
      <c r="AL45" s="1055"/>
      <c r="AM45" s="1055"/>
      <c r="AN45" s="1055"/>
      <c r="AO45" s="1055"/>
      <c r="AP45" s="1055"/>
      <c r="AQ45" s="1055"/>
      <c r="AR45" s="1055"/>
      <c r="AS45" s="1055"/>
      <c r="AT45" s="1055"/>
      <c r="AU45" s="1055"/>
      <c r="AV45" s="1055"/>
      <c r="AW45" s="1055"/>
      <c r="AX45" s="1055"/>
      <c r="AY45" s="1055"/>
      <c r="AZ45" s="1138"/>
      <c r="BA45" s="1138"/>
      <c r="BB45" s="1138"/>
      <c r="BC45" s="1138"/>
      <c r="BD45" s="1138"/>
      <c r="BE45" s="1128"/>
      <c r="BF45" s="1128"/>
      <c r="BG45" s="1128"/>
      <c r="BH45" s="1128"/>
      <c r="BI45" s="1129"/>
      <c r="BJ45" s="246"/>
      <c r="BK45" s="246"/>
      <c r="BL45" s="246"/>
      <c r="BM45" s="246"/>
      <c r="BN45" s="246"/>
      <c r="BO45" s="259"/>
      <c r="BP45" s="259"/>
      <c r="BQ45" s="256">
        <v>39</v>
      </c>
      <c r="BR45" s="257"/>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0"/>
    </row>
    <row r="46" spans="1:131" s="241" customFormat="1" ht="26.25" customHeight="1" x14ac:dyDescent="0.15">
      <c r="A46" s="255">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3"/>
      <c r="AG46" s="1114"/>
      <c r="AH46" s="1114"/>
      <c r="AI46" s="1114"/>
      <c r="AJ46" s="1115"/>
      <c r="AK46" s="1142"/>
      <c r="AL46" s="1055"/>
      <c r="AM46" s="1055"/>
      <c r="AN46" s="1055"/>
      <c r="AO46" s="1055"/>
      <c r="AP46" s="1055"/>
      <c r="AQ46" s="1055"/>
      <c r="AR46" s="1055"/>
      <c r="AS46" s="1055"/>
      <c r="AT46" s="1055"/>
      <c r="AU46" s="1055"/>
      <c r="AV46" s="1055"/>
      <c r="AW46" s="1055"/>
      <c r="AX46" s="1055"/>
      <c r="AY46" s="1055"/>
      <c r="AZ46" s="1138"/>
      <c r="BA46" s="1138"/>
      <c r="BB46" s="1138"/>
      <c r="BC46" s="1138"/>
      <c r="BD46" s="1138"/>
      <c r="BE46" s="1128"/>
      <c r="BF46" s="1128"/>
      <c r="BG46" s="1128"/>
      <c r="BH46" s="1128"/>
      <c r="BI46" s="1129"/>
      <c r="BJ46" s="246"/>
      <c r="BK46" s="246"/>
      <c r="BL46" s="246"/>
      <c r="BM46" s="246"/>
      <c r="BN46" s="246"/>
      <c r="BO46" s="259"/>
      <c r="BP46" s="259"/>
      <c r="BQ46" s="256">
        <v>40</v>
      </c>
      <c r="BR46" s="257"/>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0"/>
    </row>
    <row r="47" spans="1:131" s="241" customFormat="1" ht="26.25" customHeight="1" x14ac:dyDescent="0.15">
      <c r="A47" s="255">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3"/>
      <c r="AG47" s="1114"/>
      <c r="AH47" s="1114"/>
      <c r="AI47" s="1114"/>
      <c r="AJ47" s="1115"/>
      <c r="AK47" s="1142"/>
      <c r="AL47" s="1055"/>
      <c r="AM47" s="1055"/>
      <c r="AN47" s="1055"/>
      <c r="AO47" s="1055"/>
      <c r="AP47" s="1055"/>
      <c r="AQ47" s="1055"/>
      <c r="AR47" s="1055"/>
      <c r="AS47" s="1055"/>
      <c r="AT47" s="1055"/>
      <c r="AU47" s="1055"/>
      <c r="AV47" s="1055"/>
      <c r="AW47" s="1055"/>
      <c r="AX47" s="1055"/>
      <c r="AY47" s="1055"/>
      <c r="AZ47" s="1138"/>
      <c r="BA47" s="1138"/>
      <c r="BB47" s="1138"/>
      <c r="BC47" s="1138"/>
      <c r="BD47" s="1138"/>
      <c r="BE47" s="1128"/>
      <c r="BF47" s="1128"/>
      <c r="BG47" s="1128"/>
      <c r="BH47" s="1128"/>
      <c r="BI47" s="1129"/>
      <c r="BJ47" s="246"/>
      <c r="BK47" s="246"/>
      <c r="BL47" s="246"/>
      <c r="BM47" s="246"/>
      <c r="BN47" s="246"/>
      <c r="BO47" s="259"/>
      <c r="BP47" s="259"/>
      <c r="BQ47" s="256">
        <v>41</v>
      </c>
      <c r="BR47" s="257"/>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0"/>
    </row>
    <row r="48" spans="1:131" s="241" customFormat="1" ht="26.25" customHeight="1" x14ac:dyDescent="0.15">
      <c r="A48" s="255">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3"/>
      <c r="AG48" s="1114"/>
      <c r="AH48" s="1114"/>
      <c r="AI48" s="1114"/>
      <c r="AJ48" s="1115"/>
      <c r="AK48" s="1142"/>
      <c r="AL48" s="1055"/>
      <c r="AM48" s="1055"/>
      <c r="AN48" s="1055"/>
      <c r="AO48" s="1055"/>
      <c r="AP48" s="1055"/>
      <c r="AQ48" s="1055"/>
      <c r="AR48" s="1055"/>
      <c r="AS48" s="1055"/>
      <c r="AT48" s="1055"/>
      <c r="AU48" s="1055"/>
      <c r="AV48" s="1055"/>
      <c r="AW48" s="1055"/>
      <c r="AX48" s="1055"/>
      <c r="AY48" s="1055"/>
      <c r="AZ48" s="1138"/>
      <c r="BA48" s="1138"/>
      <c r="BB48" s="1138"/>
      <c r="BC48" s="1138"/>
      <c r="BD48" s="1138"/>
      <c r="BE48" s="1128"/>
      <c r="BF48" s="1128"/>
      <c r="BG48" s="1128"/>
      <c r="BH48" s="1128"/>
      <c r="BI48" s="1129"/>
      <c r="BJ48" s="246"/>
      <c r="BK48" s="246"/>
      <c r="BL48" s="246"/>
      <c r="BM48" s="246"/>
      <c r="BN48" s="246"/>
      <c r="BO48" s="259"/>
      <c r="BP48" s="259"/>
      <c r="BQ48" s="256">
        <v>42</v>
      </c>
      <c r="BR48" s="257"/>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0"/>
    </row>
    <row r="49" spans="1:131" s="241" customFormat="1" ht="26.25" customHeight="1" x14ac:dyDescent="0.15">
      <c r="A49" s="255">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3"/>
      <c r="AG49" s="1114"/>
      <c r="AH49" s="1114"/>
      <c r="AI49" s="1114"/>
      <c r="AJ49" s="1115"/>
      <c r="AK49" s="1142"/>
      <c r="AL49" s="1055"/>
      <c r="AM49" s="1055"/>
      <c r="AN49" s="1055"/>
      <c r="AO49" s="1055"/>
      <c r="AP49" s="1055"/>
      <c r="AQ49" s="1055"/>
      <c r="AR49" s="1055"/>
      <c r="AS49" s="1055"/>
      <c r="AT49" s="1055"/>
      <c r="AU49" s="1055"/>
      <c r="AV49" s="1055"/>
      <c r="AW49" s="1055"/>
      <c r="AX49" s="1055"/>
      <c r="AY49" s="1055"/>
      <c r="AZ49" s="1138"/>
      <c r="BA49" s="1138"/>
      <c r="BB49" s="1138"/>
      <c r="BC49" s="1138"/>
      <c r="BD49" s="1138"/>
      <c r="BE49" s="1128"/>
      <c r="BF49" s="1128"/>
      <c r="BG49" s="1128"/>
      <c r="BH49" s="1128"/>
      <c r="BI49" s="1129"/>
      <c r="BJ49" s="246"/>
      <c r="BK49" s="246"/>
      <c r="BL49" s="246"/>
      <c r="BM49" s="246"/>
      <c r="BN49" s="246"/>
      <c r="BO49" s="259"/>
      <c r="BP49" s="259"/>
      <c r="BQ49" s="256">
        <v>43</v>
      </c>
      <c r="BR49" s="257"/>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0"/>
    </row>
    <row r="50" spans="1:131" s="241" customFormat="1" ht="26.25" customHeight="1" x14ac:dyDescent="0.15">
      <c r="A50" s="255">
        <v>23</v>
      </c>
      <c r="B50" s="1133"/>
      <c r="C50" s="1134"/>
      <c r="D50" s="1134"/>
      <c r="E50" s="1134"/>
      <c r="F50" s="1134"/>
      <c r="G50" s="1134"/>
      <c r="H50" s="1134"/>
      <c r="I50" s="1134"/>
      <c r="J50" s="1134"/>
      <c r="K50" s="1134"/>
      <c r="L50" s="1134"/>
      <c r="M50" s="1134"/>
      <c r="N50" s="1134"/>
      <c r="O50" s="1134"/>
      <c r="P50" s="1135"/>
      <c r="Q50" s="1136"/>
      <c r="R50" s="1117"/>
      <c r="S50" s="1117"/>
      <c r="T50" s="1117"/>
      <c r="U50" s="1117"/>
      <c r="V50" s="1117"/>
      <c r="W50" s="1117"/>
      <c r="X50" s="1117"/>
      <c r="Y50" s="1117"/>
      <c r="Z50" s="1117"/>
      <c r="AA50" s="1117"/>
      <c r="AB50" s="1117"/>
      <c r="AC50" s="1117"/>
      <c r="AD50" s="1117"/>
      <c r="AE50" s="1137"/>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8"/>
      <c r="BF50" s="1128"/>
      <c r="BG50" s="1128"/>
      <c r="BH50" s="1128"/>
      <c r="BI50" s="1129"/>
      <c r="BJ50" s="246"/>
      <c r="BK50" s="246"/>
      <c r="BL50" s="246"/>
      <c r="BM50" s="246"/>
      <c r="BN50" s="246"/>
      <c r="BO50" s="259"/>
      <c r="BP50" s="259"/>
      <c r="BQ50" s="256">
        <v>44</v>
      </c>
      <c r="BR50" s="257"/>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0"/>
    </row>
    <row r="51" spans="1:131" s="241" customFormat="1" ht="26.25" customHeight="1" x14ac:dyDescent="0.15">
      <c r="A51" s="255">
        <v>24</v>
      </c>
      <c r="B51" s="1133"/>
      <c r="C51" s="1134"/>
      <c r="D51" s="1134"/>
      <c r="E51" s="1134"/>
      <c r="F51" s="1134"/>
      <c r="G51" s="1134"/>
      <c r="H51" s="1134"/>
      <c r="I51" s="1134"/>
      <c r="J51" s="1134"/>
      <c r="K51" s="1134"/>
      <c r="L51" s="1134"/>
      <c r="M51" s="1134"/>
      <c r="N51" s="1134"/>
      <c r="O51" s="1134"/>
      <c r="P51" s="1135"/>
      <c r="Q51" s="1136"/>
      <c r="R51" s="1117"/>
      <c r="S51" s="1117"/>
      <c r="T51" s="1117"/>
      <c r="U51" s="1117"/>
      <c r="V51" s="1117"/>
      <c r="W51" s="1117"/>
      <c r="X51" s="1117"/>
      <c r="Y51" s="1117"/>
      <c r="Z51" s="1117"/>
      <c r="AA51" s="1117"/>
      <c r="AB51" s="1117"/>
      <c r="AC51" s="1117"/>
      <c r="AD51" s="1117"/>
      <c r="AE51" s="1137"/>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8"/>
      <c r="BF51" s="1128"/>
      <c r="BG51" s="1128"/>
      <c r="BH51" s="1128"/>
      <c r="BI51" s="1129"/>
      <c r="BJ51" s="246"/>
      <c r="BK51" s="246"/>
      <c r="BL51" s="246"/>
      <c r="BM51" s="246"/>
      <c r="BN51" s="246"/>
      <c r="BO51" s="259"/>
      <c r="BP51" s="259"/>
      <c r="BQ51" s="256">
        <v>45</v>
      </c>
      <c r="BR51" s="257"/>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0"/>
    </row>
    <row r="52" spans="1:131" s="241" customFormat="1" ht="26.25" customHeight="1" x14ac:dyDescent="0.15">
      <c r="A52" s="255">
        <v>25</v>
      </c>
      <c r="B52" s="1133"/>
      <c r="C52" s="1134"/>
      <c r="D52" s="1134"/>
      <c r="E52" s="1134"/>
      <c r="F52" s="1134"/>
      <c r="G52" s="1134"/>
      <c r="H52" s="1134"/>
      <c r="I52" s="1134"/>
      <c r="J52" s="1134"/>
      <c r="K52" s="1134"/>
      <c r="L52" s="1134"/>
      <c r="M52" s="1134"/>
      <c r="N52" s="1134"/>
      <c r="O52" s="1134"/>
      <c r="P52" s="1135"/>
      <c r="Q52" s="1136"/>
      <c r="R52" s="1117"/>
      <c r="S52" s="1117"/>
      <c r="T52" s="1117"/>
      <c r="U52" s="1117"/>
      <c r="V52" s="1117"/>
      <c r="W52" s="1117"/>
      <c r="X52" s="1117"/>
      <c r="Y52" s="1117"/>
      <c r="Z52" s="1117"/>
      <c r="AA52" s="1117"/>
      <c r="AB52" s="1117"/>
      <c r="AC52" s="1117"/>
      <c r="AD52" s="1117"/>
      <c r="AE52" s="1137"/>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8"/>
      <c r="BF52" s="1128"/>
      <c r="BG52" s="1128"/>
      <c r="BH52" s="1128"/>
      <c r="BI52" s="1129"/>
      <c r="BJ52" s="246"/>
      <c r="BK52" s="246"/>
      <c r="BL52" s="246"/>
      <c r="BM52" s="246"/>
      <c r="BN52" s="246"/>
      <c r="BO52" s="259"/>
      <c r="BP52" s="259"/>
      <c r="BQ52" s="256">
        <v>46</v>
      </c>
      <c r="BR52" s="257"/>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0"/>
    </row>
    <row r="53" spans="1:131" s="241" customFormat="1" ht="26.25" customHeight="1" x14ac:dyDescent="0.15">
      <c r="A53" s="255">
        <v>26</v>
      </c>
      <c r="B53" s="1133"/>
      <c r="C53" s="1134"/>
      <c r="D53" s="1134"/>
      <c r="E53" s="1134"/>
      <c r="F53" s="1134"/>
      <c r="G53" s="1134"/>
      <c r="H53" s="1134"/>
      <c r="I53" s="1134"/>
      <c r="J53" s="1134"/>
      <c r="K53" s="1134"/>
      <c r="L53" s="1134"/>
      <c r="M53" s="1134"/>
      <c r="N53" s="1134"/>
      <c r="O53" s="1134"/>
      <c r="P53" s="1135"/>
      <c r="Q53" s="1136"/>
      <c r="R53" s="1117"/>
      <c r="S53" s="1117"/>
      <c r="T53" s="1117"/>
      <c r="U53" s="1117"/>
      <c r="V53" s="1117"/>
      <c r="W53" s="1117"/>
      <c r="X53" s="1117"/>
      <c r="Y53" s="1117"/>
      <c r="Z53" s="1117"/>
      <c r="AA53" s="1117"/>
      <c r="AB53" s="1117"/>
      <c r="AC53" s="1117"/>
      <c r="AD53" s="1117"/>
      <c r="AE53" s="1137"/>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8"/>
      <c r="BF53" s="1128"/>
      <c r="BG53" s="1128"/>
      <c r="BH53" s="1128"/>
      <c r="BI53" s="1129"/>
      <c r="BJ53" s="246"/>
      <c r="BK53" s="246"/>
      <c r="BL53" s="246"/>
      <c r="BM53" s="246"/>
      <c r="BN53" s="246"/>
      <c r="BO53" s="259"/>
      <c r="BP53" s="259"/>
      <c r="BQ53" s="256">
        <v>47</v>
      </c>
      <c r="BR53" s="257"/>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0"/>
    </row>
    <row r="54" spans="1:131" s="241" customFormat="1" ht="26.25" customHeight="1" x14ac:dyDescent="0.15">
      <c r="A54" s="255">
        <v>27</v>
      </c>
      <c r="B54" s="1133"/>
      <c r="C54" s="1134"/>
      <c r="D54" s="1134"/>
      <c r="E54" s="1134"/>
      <c r="F54" s="1134"/>
      <c r="G54" s="1134"/>
      <c r="H54" s="1134"/>
      <c r="I54" s="1134"/>
      <c r="J54" s="1134"/>
      <c r="K54" s="1134"/>
      <c r="L54" s="1134"/>
      <c r="M54" s="1134"/>
      <c r="N54" s="1134"/>
      <c r="O54" s="1134"/>
      <c r="P54" s="1135"/>
      <c r="Q54" s="1136"/>
      <c r="R54" s="1117"/>
      <c r="S54" s="1117"/>
      <c r="T54" s="1117"/>
      <c r="U54" s="1117"/>
      <c r="V54" s="1117"/>
      <c r="W54" s="1117"/>
      <c r="X54" s="1117"/>
      <c r="Y54" s="1117"/>
      <c r="Z54" s="1117"/>
      <c r="AA54" s="1117"/>
      <c r="AB54" s="1117"/>
      <c r="AC54" s="1117"/>
      <c r="AD54" s="1117"/>
      <c r="AE54" s="1137"/>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8"/>
      <c r="BF54" s="1128"/>
      <c r="BG54" s="1128"/>
      <c r="BH54" s="1128"/>
      <c r="BI54" s="1129"/>
      <c r="BJ54" s="246"/>
      <c r="BK54" s="246"/>
      <c r="BL54" s="246"/>
      <c r="BM54" s="246"/>
      <c r="BN54" s="246"/>
      <c r="BO54" s="259"/>
      <c r="BP54" s="259"/>
      <c r="BQ54" s="256">
        <v>48</v>
      </c>
      <c r="BR54" s="257"/>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0"/>
    </row>
    <row r="55" spans="1:131" s="241" customFormat="1" ht="26.25" customHeight="1" x14ac:dyDescent="0.15">
      <c r="A55" s="255">
        <v>28</v>
      </c>
      <c r="B55" s="1133"/>
      <c r="C55" s="1134"/>
      <c r="D55" s="1134"/>
      <c r="E55" s="1134"/>
      <c r="F55" s="1134"/>
      <c r="G55" s="1134"/>
      <c r="H55" s="1134"/>
      <c r="I55" s="1134"/>
      <c r="J55" s="1134"/>
      <c r="K55" s="1134"/>
      <c r="L55" s="1134"/>
      <c r="M55" s="1134"/>
      <c r="N55" s="1134"/>
      <c r="O55" s="1134"/>
      <c r="P55" s="1135"/>
      <c r="Q55" s="1136"/>
      <c r="R55" s="1117"/>
      <c r="S55" s="1117"/>
      <c r="T55" s="1117"/>
      <c r="U55" s="1117"/>
      <c r="V55" s="1117"/>
      <c r="W55" s="1117"/>
      <c r="X55" s="1117"/>
      <c r="Y55" s="1117"/>
      <c r="Z55" s="1117"/>
      <c r="AA55" s="1117"/>
      <c r="AB55" s="1117"/>
      <c r="AC55" s="1117"/>
      <c r="AD55" s="1117"/>
      <c r="AE55" s="1137"/>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8"/>
      <c r="BF55" s="1128"/>
      <c r="BG55" s="1128"/>
      <c r="BH55" s="1128"/>
      <c r="BI55" s="1129"/>
      <c r="BJ55" s="246"/>
      <c r="BK55" s="246"/>
      <c r="BL55" s="246"/>
      <c r="BM55" s="246"/>
      <c r="BN55" s="246"/>
      <c r="BO55" s="259"/>
      <c r="BP55" s="259"/>
      <c r="BQ55" s="256">
        <v>49</v>
      </c>
      <c r="BR55" s="257"/>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0"/>
    </row>
    <row r="56" spans="1:131" s="241" customFormat="1" ht="26.25" customHeight="1" x14ac:dyDescent="0.15">
      <c r="A56" s="255">
        <v>29</v>
      </c>
      <c r="B56" s="1133"/>
      <c r="C56" s="1134"/>
      <c r="D56" s="1134"/>
      <c r="E56" s="1134"/>
      <c r="F56" s="1134"/>
      <c r="G56" s="1134"/>
      <c r="H56" s="1134"/>
      <c r="I56" s="1134"/>
      <c r="J56" s="1134"/>
      <c r="K56" s="1134"/>
      <c r="L56" s="1134"/>
      <c r="M56" s="1134"/>
      <c r="N56" s="1134"/>
      <c r="O56" s="1134"/>
      <c r="P56" s="1135"/>
      <c r="Q56" s="1136"/>
      <c r="R56" s="1117"/>
      <c r="S56" s="1117"/>
      <c r="T56" s="1117"/>
      <c r="U56" s="1117"/>
      <c r="V56" s="1117"/>
      <c r="W56" s="1117"/>
      <c r="X56" s="1117"/>
      <c r="Y56" s="1117"/>
      <c r="Z56" s="1117"/>
      <c r="AA56" s="1117"/>
      <c r="AB56" s="1117"/>
      <c r="AC56" s="1117"/>
      <c r="AD56" s="1117"/>
      <c r="AE56" s="1137"/>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8"/>
      <c r="BF56" s="1128"/>
      <c r="BG56" s="1128"/>
      <c r="BH56" s="1128"/>
      <c r="BI56" s="1129"/>
      <c r="BJ56" s="246"/>
      <c r="BK56" s="246"/>
      <c r="BL56" s="246"/>
      <c r="BM56" s="246"/>
      <c r="BN56" s="246"/>
      <c r="BO56" s="259"/>
      <c r="BP56" s="259"/>
      <c r="BQ56" s="256">
        <v>50</v>
      </c>
      <c r="BR56" s="257"/>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0"/>
    </row>
    <row r="57" spans="1:131" s="241" customFormat="1" ht="26.25" customHeight="1" x14ac:dyDescent="0.15">
      <c r="A57" s="255">
        <v>30</v>
      </c>
      <c r="B57" s="1133"/>
      <c r="C57" s="1134"/>
      <c r="D57" s="1134"/>
      <c r="E57" s="1134"/>
      <c r="F57" s="1134"/>
      <c r="G57" s="1134"/>
      <c r="H57" s="1134"/>
      <c r="I57" s="1134"/>
      <c r="J57" s="1134"/>
      <c r="K57" s="1134"/>
      <c r="L57" s="1134"/>
      <c r="M57" s="1134"/>
      <c r="N57" s="1134"/>
      <c r="O57" s="1134"/>
      <c r="P57" s="1135"/>
      <c r="Q57" s="1136"/>
      <c r="R57" s="1117"/>
      <c r="S57" s="1117"/>
      <c r="T57" s="1117"/>
      <c r="U57" s="1117"/>
      <c r="V57" s="1117"/>
      <c r="W57" s="1117"/>
      <c r="X57" s="1117"/>
      <c r="Y57" s="1117"/>
      <c r="Z57" s="1117"/>
      <c r="AA57" s="1117"/>
      <c r="AB57" s="1117"/>
      <c r="AC57" s="1117"/>
      <c r="AD57" s="1117"/>
      <c r="AE57" s="1137"/>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8"/>
      <c r="BF57" s="1128"/>
      <c r="BG57" s="1128"/>
      <c r="BH57" s="1128"/>
      <c r="BI57" s="1129"/>
      <c r="BJ57" s="246"/>
      <c r="BK57" s="246"/>
      <c r="BL57" s="246"/>
      <c r="BM57" s="246"/>
      <c r="BN57" s="246"/>
      <c r="BO57" s="259"/>
      <c r="BP57" s="259"/>
      <c r="BQ57" s="256">
        <v>51</v>
      </c>
      <c r="BR57" s="257"/>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0"/>
    </row>
    <row r="58" spans="1:131" s="241" customFormat="1" ht="26.25" customHeight="1" x14ac:dyDescent="0.15">
      <c r="A58" s="255">
        <v>31</v>
      </c>
      <c r="B58" s="1133"/>
      <c r="C58" s="1134"/>
      <c r="D58" s="1134"/>
      <c r="E58" s="1134"/>
      <c r="F58" s="1134"/>
      <c r="G58" s="1134"/>
      <c r="H58" s="1134"/>
      <c r="I58" s="1134"/>
      <c r="J58" s="1134"/>
      <c r="K58" s="1134"/>
      <c r="L58" s="1134"/>
      <c r="M58" s="1134"/>
      <c r="N58" s="1134"/>
      <c r="O58" s="1134"/>
      <c r="P58" s="1135"/>
      <c r="Q58" s="1136"/>
      <c r="R58" s="1117"/>
      <c r="S58" s="1117"/>
      <c r="T58" s="1117"/>
      <c r="U58" s="1117"/>
      <c r="V58" s="1117"/>
      <c r="W58" s="1117"/>
      <c r="X58" s="1117"/>
      <c r="Y58" s="1117"/>
      <c r="Z58" s="1117"/>
      <c r="AA58" s="1117"/>
      <c r="AB58" s="1117"/>
      <c r="AC58" s="1117"/>
      <c r="AD58" s="1117"/>
      <c r="AE58" s="1137"/>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8"/>
      <c r="BF58" s="1128"/>
      <c r="BG58" s="1128"/>
      <c r="BH58" s="1128"/>
      <c r="BI58" s="1129"/>
      <c r="BJ58" s="246"/>
      <c r="BK58" s="246"/>
      <c r="BL58" s="246"/>
      <c r="BM58" s="246"/>
      <c r="BN58" s="246"/>
      <c r="BO58" s="259"/>
      <c r="BP58" s="259"/>
      <c r="BQ58" s="256">
        <v>52</v>
      </c>
      <c r="BR58" s="257"/>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0"/>
    </row>
    <row r="59" spans="1:131" s="241" customFormat="1" ht="26.25" customHeight="1" x14ac:dyDescent="0.15">
      <c r="A59" s="255">
        <v>32</v>
      </c>
      <c r="B59" s="1133"/>
      <c r="C59" s="1134"/>
      <c r="D59" s="1134"/>
      <c r="E59" s="1134"/>
      <c r="F59" s="1134"/>
      <c r="G59" s="1134"/>
      <c r="H59" s="1134"/>
      <c r="I59" s="1134"/>
      <c r="J59" s="1134"/>
      <c r="K59" s="1134"/>
      <c r="L59" s="1134"/>
      <c r="M59" s="1134"/>
      <c r="N59" s="1134"/>
      <c r="O59" s="1134"/>
      <c r="P59" s="1135"/>
      <c r="Q59" s="1136"/>
      <c r="R59" s="1117"/>
      <c r="S59" s="1117"/>
      <c r="T59" s="1117"/>
      <c r="U59" s="1117"/>
      <c r="V59" s="1117"/>
      <c r="W59" s="1117"/>
      <c r="X59" s="1117"/>
      <c r="Y59" s="1117"/>
      <c r="Z59" s="1117"/>
      <c r="AA59" s="1117"/>
      <c r="AB59" s="1117"/>
      <c r="AC59" s="1117"/>
      <c r="AD59" s="1117"/>
      <c r="AE59" s="1137"/>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8"/>
      <c r="BF59" s="1128"/>
      <c r="BG59" s="1128"/>
      <c r="BH59" s="1128"/>
      <c r="BI59" s="1129"/>
      <c r="BJ59" s="246"/>
      <c r="BK59" s="246"/>
      <c r="BL59" s="246"/>
      <c r="BM59" s="246"/>
      <c r="BN59" s="246"/>
      <c r="BO59" s="259"/>
      <c r="BP59" s="259"/>
      <c r="BQ59" s="256">
        <v>53</v>
      </c>
      <c r="BR59" s="257"/>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0"/>
    </row>
    <row r="60" spans="1:131" s="241" customFormat="1" ht="26.25" customHeight="1" x14ac:dyDescent="0.15">
      <c r="A60" s="255">
        <v>33</v>
      </c>
      <c r="B60" s="1133"/>
      <c r="C60" s="1134"/>
      <c r="D60" s="1134"/>
      <c r="E60" s="1134"/>
      <c r="F60" s="1134"/>
      <c r="G60" s="1134"/>
      <c r="H60" s="1134"/>
      <c r="I60" s="1134"/>
      <c r="J60" s="1134"/>
      <c r="K60" s="1134"/>
      <c r="L60" s="1134"/>
      <c r="M60" s="1134"/>
      <c r="N60" s="1134"/>
      <c r="O60" s="1134"/>
      <c r="P60" s="1135"/>
      <c r="Q60" s="1136"/>
      <c r="R60" s="1117"/>
      <c r="S60" s="1117"/>
      <c r="T60" s="1117"/>
      <c r="U60" s="1117"/>
      <c r="V60" s="1117"/>
      <c r="W60" s="1117"/>
      <c r="X60" s="1117"/>
      <c r="Y60" s="1117"/>
      <c r="Z60" s="1117"/>
      <c r="AA60" s="1117"/>
      <c r="AB60" s="1117"/>
      <c r="AC60" s="1117"/>
      <c r="AD60" s="1117"/>
      <c r="AE60" s="1137"/>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8"/>
      <c r="BF60" s="1128"/>
      <c r="BG60" s="1128"/>
      <c r="BH60" s="1128"/>
      <c r="BI60" s="1129"/>
      <c r="BJ60" s="246"/>
      <c r="BK60" s="246"/>
      <c r="BL60" s="246"/>
      <c r="BM60" s="246"/>
      <c r="BN60" s="246"/>
      <c r="BO60" s="259"/>
      <c r="BP60" s="259"/>
      <c r="BQ60" s="256">
        <v>54</v>
      </c>
      <c r="BR60" s="257"/>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0"/>
    </row>
    <row r="61" spans="1:131" s="241" customFormat="1" ht="26.25" customHeight="1" thickBot="1" x14ac:dyDescent="0.2">
      <c r="A61" s="255">
        <v>34</v>
      </c>
      <c r="B61" s="1133"/>
      <c r="C61" s="1134"/>
      <c r="D61" s="1134"/>
      <c r="E61" s="1134"/>
      <c r="F61" s="1134"/>
      <c r="G61" s="1134"/>
      <c r="H61" s="1134"/>
      <c r="I61" s="1134"/>
      <c r="J61" s="1134"/>
      <c r="K61" s="1134"/>
      <c r="L61" s="1134"/>
      <c r="M61" s="1134"/>
      <c r="N61" s="1134"/>
      <c r="O61" s="1134"/>
      <c r="P61" s="1135"/>
      <c r="Q61" s="1136"/>
      <c r="R61" s="1117"/>
      <c r="S61" s="1117"/>
      <c r="T61" s="1117"/>
      <c r="U61" s="1117"/>
      <c r="V61" s="1117"/>
      <c r="W61" s="1117"/>
      <c r="X61" s="1117"/>
      <c r="Y61" s="1117"/>
      <c r="Z61" s="1117"/>
      <c r="AA61" s="1117"/>
      <c r="AB61" s="1117"/>
      <c r="AC61" s="1117"/>
      <c r="AD61" s="1117"/>
      <c r="AE61" s="1137"/>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8"/>
      <c r="BF61" s="1128"/>
      <c r="BG61" s="1128"/>
      <c r="BH61" s="1128"/>
      <c r="BI61" s="1129"/>
      <c r="BJ61" s="246"/>
      <c r="BK61" s="246"/>
      <c r="BL61" s="246"/>
      <c r="BM61" s="246"/>
      <c r="BN61" s="246"/>
      <c r="BO61" s="259"/>
      <c r="BP61" s="259"/>
      <c r="BQ61" s="256">
        <v>55</v>
      </c>
      <c r="BR61" s="257"/>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0"/>
    </row>
    <row r="62" spans="1:131" s="241" customFormat="1" ht="26.25" customHeight="1" x14ac:dyDescent="0.15">
      <c r="A62" s="255">
        <v>35</v>
      </c>
      <c r="B62" s="1133"/>
      <c r="C62" s="1134"/>
      <c r="D62" s="1134"/>
      <c r="E62" s="1134"/>
      <c r="F62" s="1134"/>
      <c r="G62" s="1134"/>
      <c r="H62" s="1134"/>
      <c r="I62" s="1134"/>
      <c r="J62" s="1134"/>
      <c r="K62" s="1134"/>
      <c r="L62" s="1134"/>
      <c r="M62" s="1134"/>
      <c r="N62" s="1134"/>
      <c r="O62" s="1134"/>
      <c r="P62" s="1135"/>
      <c r="Q62" s="1136"/>
      <c r="R62" s="1117"/>
      <c r="S62" s="1117"/>
      <c r="T62" s="1117"/>
      <c r="U62" s="1117"/>
      <c r="V62" s="1117"/>
      <c r="W62" s="1117"/>
      <c r="X62" s="1117"/>
      <c r="Y62" s="1117"/>
      <c r="Z62" s="1117"/>
      <c r="AA62" s="1117"/>
      <c r="AB62" s="1117"/>
      <c r="AC62" s="1117"/>
      <c r="AD62" s="1117"/>
      <c r="AE62" s="1137"/>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8"/>
      <c r="BF62" s="1128"/>
      <c r="BG62" s="1128"/>
      <c r="BH62" s="1128"/>
      <c r="BI62" s="1129"/>
      <c r="BJ62" s="1130" t="s">
        <v>401</v>
      </c>
      <c r="BK62" s="1131"/>
      <c r="BL62" s="1131"/>
      <c r="BM62" s="1131"/>
      <c r="BN62" s="1132"/>
      <c r="BO62" s="259"/>
      <c r="BP62" s="259"/>
      <c r="BQ62" s="256">
        <v>56</v>
      </c>
      <c r="BR62" s="257"/>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0"/>
    </row>
    <row r="63" spans="1:131" s="241" customFormat="1" ht="26.25" customHeight="1" thickBot="1" x14ac:dyDescent="0.2">
      <c r="A63" s="258" t="s">
        <v>381</v>
      </c>
      <c r="B63" s="1033" t="s">
        <v>402</v>
      </c>
      <c r="C63" s="1034"/>
      <c r="D63" s="1034"/>
      <c r="E63" s="1034"/>
      <c r="F63" s="1034"/>
      <c r="G63" s="1034"/>
      <c r="H63" s="1034"/>
      <c r="I63" s="1034"/>
      <c r="J63" s="1034"/>
      <c r="K63" s="1034"/>
      <c r="L63" s="1034"/>
      <c r="M63" s="1034"/>
      <c r="N63" s="1034"/>
      <c r="O63" s="1034"/>
      <c r="P63" s="1035"/>
      <c r="Q63" s="1046"/>
      <c r="R63" s="1047"/>
      <c r="S63" s="1047"/>
      <c r="T63" s="1047"/>
      <c r="U63" s="1047"/>
      <c r="V63" s="1047"/>
      <c r="W63" s="1047"/>
      <c r="X63" s="1047"/>
      <c r="Y63" s="1047"/>
      <c r="Z63" s="1047"/>
      <c r="AA63" s="1047"/>
      <c r="AB63" s="1047"/>
      <c r="AC63" s="1047"/>
      <c r="AD63" s="1047"/>
      <c r="AE63" s="1124"/>
      <c r="AF63" s="1125">
        <v>1553</v>
      </c>
      <c r="AG63" s="1045"/>
      <c r="AH63" s="1045"/>
      <c r="AI63" s="1045"/>
      <c r="AJ63" s="1126"/>
      <c r="AK63" s="1127"/>
      <c r="AL63" s="1047"/>
      <c r="AM63" s="1047"/>
      <c r="AN63" s="1047"/>
      <c r="AO63" s="1047"/>
      <c r="AP63" s="1045">
        <f>SUM(AP31,AP32,AP33)</f>
        <v>5649</v>
      </c>
      <c r="AQ63" s="1045"/>
      <c r="AR63" s="1045"/>
      <c r="AS63" s="1045"/>
      <c r="AT63" s="1045"/>
      <c r="AU63" s="1045">
        <f>SUM(AU31,AU32,AU33)</f>
        <v>4862</v>
      </c>
      <c r="AV63" s="1045"/>
      <c r="AW63" s="1045"/>
      <c r="AX63" s="1045"/>
      <c r="AY63" s="1045"/>
      <c r="AZ63" s="1119"/>
      <c r="BA63" s="1119"/>
      <c r="BB63" s="1119"/>
      <c r="BC63" s="1119"/>
      <c r="BD63" s="1119"/>
      <c r="BE63" s="1120"/>
      <c r="BF63" s="1120"/>
      <c r="BG63" s="1120"/>
      <c r="BH63" s="1120"/>
      <c r="BI63" s="1121"/>
      <c r="BJ63" s="1122" t="s">
        <v>172</v>
      </c>
      <c r="BK63" s="1023"/>
      <c r="BL63" s="1023"/>
      <c r="BM63" s="1023"/>
      <c r="BN63" s="1123"/>
      <c r="BO63" s="259"/>
      <c r="BP63" s="259"/>
      <c r="BQ63" s="256">
        <v>57</v>
      </c>
      <c r="BR63" s="257"/>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0"/>
    </row>
    <row r="65" spans="1:131" s="241" customFormat="1" ht="26.25" customHeight="1" thickBot="1" x14ac:dyDescent="0.2">
      <c r="A65" s="246" t="s">
        <v>403</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0"/>
    </row>
    <row r="66" spans="1:131" s="241" customFormat="1" ht="26.25" customHeight="1" x14ac:dyDescent="0.15">
      <c r="A66" s="1089" t="s">
        <v>404</v>
      </c>
      <c r="B66" s="1090"/>
      <c r="C66" s="1090"/>
      <c r="D66" s="1090"/>
      <c r="E66" s="1090"/>
      <c r="F66" s="1090"/>
      <c r="G66" s="1090"/>
      <c r="H66" s="1090"/>
      <c r="I66" s="1090"/>
      <c r="J66" s="1090"/>
      <c r="K66" s="1090"/>
      <c r="L66" s="1090"/>
      <c r="M66" s="1090"/>
      <c r="N66" s="1090"/>
      <c r="O66" s="1090"/>
      <c r="P66" s="1091"/>
      <c r="Q66" s="1095" t="s">
        <v>405</v>
      </c>
      <c r="R66" s="1096"/>
      <c r="S66" s="1096"/>
      <c r="T66" s="1096"/>
      <c r="U66" s="1097"/>
      <c r="V66" s="1095" t="s">
        <v>406</v>
      </c>
      <c r="W66" s="1096"/>
      <c r="X66" s="1096"/>
      <c r="Y66" s="1096"/>
      <c r="Z66" s="1097"/>
      <c r="AA66" s="1095" t="s">
        <v>407</v>
      </c>
      <c r="AB66" s="1096"/>
      <c r="AC66" s="1096"/>
      <c r="AD66" s="1096"/>
      <c r="AE66" s="1097"/>
      <c r="AF66" s="1101" t="s">
        <v>388</v>
      </c>
      <c r="AG66" s="1102"/>
      <c r="AH66" s="1102"/>
      <c r="AI66" s="1102"/>
      <c r="AJ66" s="1103"/>
      <c r="AK66" s="1095" t="s">
        <v>389</v>
      </c>
      <c r="AL66" s="1090"/>
      <c r="AM66" s="1090"/>
      <c r="AN66" s="1090"/>
      <c r="AO66" s="1091"/>
      <c r="AP66" s="1095" t="s">
        <v>390</v>
      </c>
      <c r="AQ66" s="1096"/>
      <c r="AR66" s="1096"/>
      <c r="AS66" s="1096"/>
      <c r="AT66" s="1097"/>
      <c r="AU66" s="1095" t="s">
        <v>408</v>
      </c>
      <c r="AV66" s="1096"/>
      <c r="AW66" s="1096"/>
      <c r="AX66" s="1096"/>
      <c r="AY66" s="1097"/>
      <c r="AZ66" s="1095" t="s">
        <v>369</v>
      </c>
      <c r="BA66" s="1096"/>
      <c r="BB66" s="1096"/>
      <c r="BC66" s="1096"/>
      <c r="BD66" s="1111"/>
      <c r="BE66" s="259"/>
      <c r="BF66" s="259"/>
      <c r="BG66" s="259"/>
      <c r="BH66" s="259"/>
      <c r="BI66" s="259"/>
      <c r="BJ66" s="259"/>
      <c r="BK66" s="259"/>
      <c r="BL66" s="259"/>
      <c r="BM66" s="259"/>
      <c r="BN66" s="259"/>
      <c r="BO66" s="259"/>
      <c r="BP66" s="259"/>
      <c r="BQ66" s="256">
        <v>60</v>
      </c>
      <c r="BR66" s="261"/>
      <c r="BS66" s="1039"/>
      <c r="BT66" s="1040"/>
      <c r="BU66" s="1040"/>
      <c r="BV66" s="1040"/>
      <c r="BW66" s="1040"/>
      <c r="BX66" s="1040"/>
      <c r="BY66" s="1040"/>
      <c r="BZ66" s="1040"/>
      <c r="CA66" s="1040"/>
      <c r="CB66" s="1040"/>
      <c r="CC66" s="1040"/>
      <c r="CD66" s="1040"/>
      <c r="CE66" s="1040"/>
      <c r="CF66" s="1040"/>
      <c r="CG66" s="1041"/>
      <c r="CH66" s="1042"/>
      <c r="CI66" s="1043"/>
      <c r="CJ66" s="1043"/>
      <c r="CK66" s="1043"/>
      <c r="CL66" s="1044"/>
      <c r="CM66" s="1042"/>
      <c r="CN66" s="1043"/>
      <c r="CO66" s="1043"/>
      <c r="CP66" s="1043"/>
      <c r="CQ66" s="1044"/>
      <c r="CR66" s="1042"/>
      <c r="CS66" s="1043"/>
      <c r="CT66" s="1043"/>
      <c r="CU66" s="1043"/>
      <c r="CV66" s="1044"/>
      <c r="CW66" s="1042"/>
      <c r="CX66" s="1043"/>
      <c r="CY66" s="1043"/>
      <c r="CZ66" s="1043"/>
      <c r="DA66" s="1044"/>
      <c r="DB66" s="1042"/>
      <c r="DC66" s="1043"/>
      <c r="DD66" s="1043"/>
      <c r="DE66" s="1043"/>
      <c r="DF66" s="1044"/>
      <c r="DG66" s="1042"/>
      <c r="DH66" s="1043"/>
      <c r="DI66" s="1043"/>
      <c r="DJ66" s="1043"/>
      <c r="DK66" s="1044"/>
      <c r="DL66" s="1042"/>
      <c r="DM66" s="1043"/>
      <c r="DN66" s="1043"/>
      <c r="DO66" s="1043"/>
      <c r="DP66" s="1044"/>
      <c r="DQ66" s="1042"/>
      <c r="DR66" s="1043"/>
      <c r="DS66" s="1043"/>
      <c r="DT66" s="1043"/>
      <c r="DU66" s="1044"/>
      <c r="DV66" s="1030"/>
      <c r="DW66" s="1031"/>
      <c r="DX66" s="1031"/>
      <c r="DY66" s="1031"/>
      <c r="DZ66" s="1032"/>
      <c r="EA66" s="240"/>
    </row>
    <row r="67" spans="1:131" s="241"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59"/>
      <c r="BF67" s="259"/>
      <c r="BG67" s="259"/>
      <c r="BH67" s="259"/>
      <c r="BI67" s="259"/>
      <c r="BJ67" s="259"/>
      <c r="BK67" s="259"/>
      <c r="BL67" s="259"/>
      <c r="BM67" s="259"/>
      <c r="BN67" s="259"/>
      <c r="BO67" s="259"/>
      <c r="BP67" s="259"/>
      <c r="BQ67" s="256">
        <v>61</v>
      </c>
      <c r="BR67" s="261"/>
      <c r="BS67" s="1039"/>
      <c r="BT67" s="1040"/>
      <c r="BU67" s="1040"/>
      <c r="BV67" s="1040"/>
      <c r="BW67" s="1040"/>
      <c r="BX67" s="1040"/>
      <c r="BY67" s="1040"/>
      <c r="BZ67" s="1040"/>
      <c r="CA67" s="1040"/>
      <c r="CB67" s="1040"/>
      <c r="CC67" s="1040"/>
      <c r="CD67" s="1040"/>
      <c r="CE67" s="1040"/>
      <c r="CF67" s="1040"/>
      <c r="CG67" s="1041"/>
      <c r="CH67" s="1042"/>
      <c r="CI67" s="1043"/>
      <c r="CJ67" s="1043"/>
      <c r="CK67" s="1043"/>
      <c r="CL67" s="1044"/>
      <c r="CM67" s="1042"/>
      <c r="CN67" s="1043"/>
      <c r="CO67" s="1043"/>
      <c r="CP67" s="1043"/>
      <c r="CQ67" s="1044"/>
      <c r="CR67" s="1042"/>
      <c r="CS67" s="1043"/>
      <c r="CT67" s="1043"/>
      <c r="CU67" s="1043"/>
      <c r="CV67" s="1044"/>
      <c r="CW67" s="1042"/>
      <c r="CX67" s="1043"/>
      <c r="CY67" s="1043"/>
      <c r="CZ67" s="1043"/>
      <c r="DA67" s="1044"/>
      <c r="DB67" s="1042"/>
      <c r="DC67" s="1043"/>
      <c r="DD67" s="1043"/>
      <c r="DE67" s="1043"/>
      <c r="DF67" s="1044"/>
      <c r="DG67" s="1042"/>
      <c r="DH67" s="1043"/>
      <c r="DI67" s="1043"/>
      <c r="DJ67" s="1043"/>
      <c r="DK67" s="1044"/>
      <c r="DL67" s="1042"/>
      <c r="DM67" s="1043"/>
      <c r="DN67" s="1043"/>
      <c r="DO67" s="1043"/>
      <c r="DP67" s="1044"/>
      <c r="DQ67" s="1042"/>
      <c r="DR67" s="1043"/>
      <c r="DS67" s="1043"/>
      <c r="DT67" s="1043"/>
      <c r="DU67" s="1044"/>
      <c r="DV67" s="1030"/>
      <c r="DW67" s="1031"/>
      <c r="DX67" s="1031"/>
      <c r="DY67" s="1031"/>
      <c r="DZ67" s="1032"/>
      <c r="EA67" s="240"/>
    </row>
    <row r="68" spans="1:131" s="241" customFormat="1" ht="26.25" customHeight="1" thickTop="1" x14ac:dyDescent="0.15">
      <c r="A68" s="252">
        <v>1</v>
      </c>
      <c r="B68" s="1079" t="s">
        <v>569</v>
      </c>
      <c r="C68" s="1080"/>
      <c r="D68" s="1080"/>
      <c r="E68" s="1080"/>
      <c r="F68" s="1080"/>
      <c r="G68" s="1080"/>
      <c r="H68" s="1080"/>
      <c r="I68" s="1080"/>
      <c r="J68" s="1080"/>
      <c r="K68" s="1080"/>
      <c r="L68" s="1080"/>
      <c r="M68" s="1080"/>
      <c r="N68" s="1080"/>
      <c r="O68" s="1080"/>
      <c r="P68" s="1081"/>
      <c r="Q68" s="1082">
        <v>1755</v>
      </c>
      <c r="R68" s="1075"/>
      <c r="S68" s="1075"/>
      <c r="T68" s="1075"/>
      <c r="U68" s="1076"/>
      <c r="V68" s="1074">
        <v>1664</v>
      </c>
      <c r="W68" s="1075"/>
      <c r="X68" s="1075"/>
      <c r="Y68" s="1075"/>
      <c r="Z68" s="1076"/>
      <c r="AA68" s="1074">
        <v>91</v>
      </c>
      <c r="AB68" s="1075"/>
      <c r="AC68" s="1075"/>
      <c r="AD68" s="1075"/>
      <c r="AE68" s="1076"/>
      <c r="AF68" s="1074">
        <v>53</v>
      </c>
      <c r="AG68" s="1075"/>
      <c r="AH68" s="1075"/>
      <c r="AI68" s="1075"/>
      <c r="AJ68" s="1076"/>
      <c r="AK68" s="1074">
        <v>9</v>
      </c>
      <c r="AL68" s="1075"/>
      <c r="AM68" s="1075"/>
      <c r="AN68" s="1075"/>
      <c r="AO68" s="1076"/>
      <c r="AP68" s="1073">
        <v>5506</v>
      </c>
      <c r="AQ68" s="1073"/>
      <c r="AR68" s="1073"/>
      <c r="AS68" s="1073"/>
      <c r="AT68" s="1073"/>
      <c r="AU68" s="1074" t="s">
        <v>496</v>
      </c>
      <c r="AV68" s="1075"/>
      <c r="AW68" s="1075"/>
      <c r="AX68" s="1075"/>
      <c r="AY68" s="1076"/>
      <c r="AZ68" s="1077"/>
      <c r="BA68" s="1077"/>
      <c r="BB68" s="1077"/>
      <c r="BC68" s="1077"/>
      <c r="BD68" s="1078"/>
      <c r="BE68" s="259"/>
      <c r="BF68" s="259"/>
      <c r="BG68" s="259"/>
      <c r="BH68" s="259"/>
      <c r="BI68" s="259"/>
      <c r="BJ68" s="259"/>
      <c r="BK68" s="259"/>
      <c r="BL68" s="259"/>
      <c r="BM68" s="259"/>
      <c r="BN68" s="259"/>
      <c r="BO68" s="259"/>
      <c r="BP68" s="259"/>
      <c r="BQ68" s="256">
        <v>62</v>
      </c>
      <c r="BR68" s="261"/>
      <c r="BS68" s="1039"/>
      <c r="BT68" s="1040"/>
      <c r="BU68" s="1040"/>
      <c r="BV68" s="1040"/>
      <c r="BW68" s="1040"/>
      <c r="BX68" s="1040"/>
      <c r="BY68" s="1040"/>
      <c r="BZ68" s="1040"/>
      <c r="CA68" s="1040"/>
      <c r="CB68" s="1040"/>
      <c r="CC68" s="1040"/>
      <c r="CD68" s="1040"/>
      <c r="CE68" s="1040"/>
      <c r="CF68" s="1040"/>
      <c r="CG68" s="1041"/>
      <c r="CH68" s="1042"/>
      <c r="CI68" s="1043"/>
      <c r="CJ68" s="1043"/>
      <c r="CK68" s="1043"/>
      <c r="CL68" s="1044"/>
      <c r="CM68" s="1042"/>
      <c r="CN68" s="1043"/>
      <c r="CO68" s="1043"/>
      <c r="CP68" s="1043"/>
      <c r="CQ68" s="1044"/>
      <c r="CR68" s="1042"/>
      <c r="CS68" s="1043"/>
      <c r="CT68" s="1043"/>
      <c r="CU68" s="1043"/>
      <c r="CV68" s="1044"/>
      <c r="CW68" s="1042"/>
      <c r="CX68" s="1043"/>
      <c r="CY68" s="1043"/>
      <c r="CZ68" s="1043"/>
      <c r="DA68" s="1044"/>
      <c r="DB68" s="1042"/>
      <c r="DC68" s="1043"/>
      <c r="DD68" s="1043"/>
      <c r="DE68" s="1043"/>
      <c r="DF68" s="1044"/>
      <c r="DG68" s="1042"/>
      <c r="DH68" s="1043"/>
      <c r="DI68" s="1043"/>
      <c r="DJ68" s="1043"/>
      <c r="DK68" s="1044"/>
      <c r="DL68" s="1042"/>
      <c r="DM68" s="1043"/>
      <c r="DN68" s="1043"/>
      <c r="DO68" s="1043"/>
      <c r="DP68" s="1044"/>
      <c r="DQ68" s="1042"/>
      <c r="DR68" s="1043"/>
      <c r="DS68" s="1043"/>
      <c r="DT68" s="1043"/>
      <c r="DU68" s="1044"/>
      <c r="DV68" s="1030"/>
      <c r="DW68" s="1031"/>
      <c r="DX68" s="1031"/>
      <c r="DY68" s="1031"/>
      <c r="DZ68" s="1032"/>
      <c r="EA68" s="240"/>
    </row>
    <row r="69" spans="1:131" s="241" customFormat="1" ht="26.25" customHeight="1" x14ac:dyDescent="0.15">
      <c r="A69" s="255">
        <v>2</v>
      </c>
      <c r="B69" s="1062" t="s">
        <v>570</v>
      </c>
      <c r="C69" s="1063"/>
      <c r="D69" s="1063"/>
      <c r="E69" s="1063"/>
      <c r="F69" s="1063"/>
      <c r="G69" s="1063"/>
      <c r="H69" s="1063"/>
      <c r="I69" s="1063"/>
      <c r="J69" s="1063"/>
      <c r="K69" s="1063"/>
      <c r="L69" s="1063"/>
      <c r="M69" s="1063"/>
      <c r="N69" s="1063"/>
      <c r="O69" s="1063"/>
      <c r="P69" s="1064"/>
      <c r="Q69" s="1065">
        <v>14</v>
      </c>
      <c r="R69" s="1066"/>
      <c r="S69" s="1066"/>
      <c r="T69" s="1066"/>
      <c r="U69" s="1066"/>
      <c r="V69" s="1066">
        <v>3</v>
      </c>
      <c r="W69" s="1066"/>
      <c r="X69" s="1066"/>
      <c r="Y69" s="1066"/>
      <c r="Z69" s="1066"/>
      <c r="AA69" s="1066">
        <v>11</v>
      </c>
      <c r="AB69" s="1066"/>
      <c r="AC69" s="1066"/>
      <c r="AD69" s="1066"/>
      <c r="AE69" s="1066"/>
      <c r="AF69" s="1066">
        <v>2</v>
      </c>
      <c r="AG69" s="1066"/>
      <c r="AH69" s="1066"/>
      <c r="AI69" s="1066"/>
      <c r="AJ69" s="1066"/>
      <c r="AK69" s="1066" t="s">
        <v>496</v>
      </c>
      <c r="AL69" s="1066"/>
      <c r="AM69" s="1066"/>
      <c r="AN69" s="1066"/>
      <c r="AO69" s="1066"/>
      <c r="AP69" s="1072" t="s">
        <v>496</v>
      </c>
      <c r="AQ69" s="1071"/>
      <c r="AR69" s="1071"/>
      <c r="AS69" s="1071"/>
      <c r="AT69" s="1071"/>
      <c r="AU69" s="1066" t="s">
        <v>496</v>
      </c>
      <c r="AV69" s="1066"/>
      <c r="AW69" s="1066"/>
      <c r="AX69" s="1066"/>
      <c r="AY69" s="1066"/>
      <c r="AZ69" s="1056"/>
      <c r="BA69" s="1056"/>
      <c r="BB69" s="1056"/>
      <c r="BC69" s="1056"/>
      <c r="BD69" s="1057"/>
      <c r="BE69" s="259"/>
      <c r="BF69" s="259"/>
      <c r="BG69" s="259"/>
      <c r="BH69" s="259"/>
      <c r="BI69" s="259"/>
      <c r="BJ69" s="259"/>
      <c r="BK69" s="259"/>
      <c r="BL69" s="259"/>
      <c r="BM69" s="259"/>
      <c r="BN69" s="259"/>
      <c r="BO69" s="259"/>
      <c r="BP69" s="259"/>
      <c r="BQ69" s="256">
        <v>63</v>
      </c>
      <c r="BR69" s="261"/>
      <c r="BS69" s="1039"/>
      <c r="BT69" s="1040"/>
      <c r="BU69" s="1040"/>
      <c r="BV69" s="1040"/>
      <c r="BW69" s="1040"/>
      <c r="BX69" s="1040"/>
      <c r="BY69" s="1040"/>
      <c r="BZ69" s="1040"/>
      <c r="CA69" s="1040"/>
      <c r="CB69" s="1040"/>
      <c r="CC69" s="1040"/>
      <c r="CD69" s="1040"/>
      <c r="CE69" s="1040"/>
      <c r="CF69" s="1040"/>
      <c r="CG69" s="1041"/>
      <c r="CH69" s="1042"/>
      <c r="CI69" s="1043"/>
      <c r="CJ69" s="1043"/>
      <c r="CK69" s="1043"/>
      <c r="CL69" s="1044"/>
      <c r="CM69" s="1042"/>
      <c r="CN69" s="1043"/>
      <c r="CO69" s="1043"/>
      <c r="CP69" s="1043"/>
      <c r="CQ69" s="1044"/>
      <c r="CR69" s="1042"/>
      <c r="CS69" s="1043"/>
      <c r="CT69" s="1043"/>
      <c r="CU69" s="1043"/>
      <c r="CV69" s="1044"/>
      <c r="CW69" s="1042"/>
      <c r="CX69" s="1043"/>
      <c r="CY69" s="1043"/>
      <c r="CZ69" s="1043"/>
      <c r="DA69" s="1044"/>
      <c r="DB69" s="1042"/>
      <c r="DC69" s="1043"/>
      <c r="DD69" s="1043"/>
      <c r="DE69" s="1043"/>
      <c r="DF69" s="1044"/>
      <c r="DG69" s="1042"/>
      <c r="DH69" s="1043"/>
      <c r="DI69" s="1043"/>
      <c r="DJ69" s="1043"/>
      <c r="DK69" s="1044"/>
      <c r="DL69" s="1042"/>
      <c r="DM69" s="1043"/>
      <c r="DN69" s="1043"/>
      <c r="DO69" s="1043"/>
      <c r="DP69" s="1044"/>
      <c r="DQ69" s="1042"/>
      <c r="DR69" s="1043"/>
      <c r="DS69" s="1043"/>
      <c r="DT69" s="1043"/>
      <c r="DU69" s="1044"/>
      <c r="DV69" s="1030"/>
      <c r="DW69" s="1031"/>
      <c r="DX69" s="1031"/>
      <c r="DY69" s="1031"/>
      <c r="DZ69" s="1032"/>
      <c r="EA69" s="240"/>
    </row>
    <row r="70" spans="1:131" s="241" customFormat="1" ht="26.25" customHeight="1" x14ac:dyDescent="0.15">
      <c r="A70" s="255">
        <v>3</v>
      </c>
      <c r="B70" s="1062" t="s">
        <v>571</v>
      </c>
      <c r="C70" s="1063"/>
      <c r="D70" s="1063"/>
      <c r="E70" s="1063"/>
      <c r="F70" s="1063"/>
      <c r="G70" s="1063"/>
      <c r="H70" s="1063"/>
      <c r="I70" s="1063"/>
      <c r="J70" s="1063"/>
      <c r="K70" s="1063"/>
      <c r="L70" s="1063"/>
      <c r="M70" s="1063"/>
      <c r="N70" s="1063"/>
      <c r="O70" s="1063"/>
      <c r="P70" s="1064"/>
      <c r="Q70" s="1065">
        <v>2252</v>
      </c>
      <c r="R70" s="1066"/>
      <c r="S70" s="1066"/>
      <c r="T70" s="1066"/>
      <c r="U70" s="1066"/>
      <c r="V70" s="1066">
        <v>2206</v>
      </c>
      <c r="W70" s="1066"/>
      <c r="X70" s="1066"/>
      <c r="Y70" s="1066"/>
      <c r="Z70" s="1066"/>
      <c r="AA70" s="1066">
        <v>46</v>
      </c>
      <c r="AB70" s="1066"/>
      <c r="AC70" s="1066"/>
      <c r="AD70" s="1066"/>
      <c r="AE70" s="1066"/>
      <c r="AF70" s="1066">
        <v>61</v>
      </c>
      <c r="AG70" s="1066"/>
      <c r="AH70" s="1066"/>
      <c r="AI70" s="1066"/>
      <c r="AJ70" s="1066"/>
      <c r="AK70" s="1066">
        <v>21</v>
      </c>
      <c r="AL70" s="1066"/>
      <c r="AM70" s="1066"/>
      <c r="AN70" s="1066"/>
      <c r="AO70" s="1066"/>
      <c r="AP70" s="1071">
        <v>530</v>
      </c>
      <c r="AQ70" s="1071"/>
      <c r="AR70" s="1071"/>
      <c r="AS70" s="1071"/>
      <c r="AT70" s="1071"/>
      <c r="AU70" s="1066" t="s">
        <v>496</v>
      </c>
      <c r="AV70" s="1066"/>
      <c r="AW70" s="1066"/>
      <c r="AX70" s="1066"/>
      <c r="AY70" s="1066"/>
      <c r="AZ70" s="1056"/>
      <c r="BA70" s="1056"/>
      <c r="BB70" s="1056"/>
      <c r="BC70" s="1056"/>
      <c r="BD70" s="1057"/>
      <c r="BE70" s="259"/>
      <c r="BF70" s="259"/>
      <c r="BG70" s="259"/>
      <c r="BH70" s="259"/>
      <c r="BI70" s="259"/>
      <c r="BJ70" s="259"/>
      <c r="BK70" s="259"/>
      <c r="BL70" s="259"/>
      <c r="BM70" s="259"/>
      <c r="BN70" s="259"/>
      <c r="BO70" s="259"/>
      <c r="BP70" s="259"/>
      <c r="BQ70" s="256">
        <v>64</v>
      </c>
      <c r="BR70" s="261"/>
      <c r="BS70" s="1039"/>
      <c r="BT70" s="1040"/>
      <c r="BU70" s="1040"/>
      <c r="BV70" s="1040"/>
      <c r="BW70" s="1040"/>
      <c r="BX70" s="1040"/>
      <c r="BY70" s="1040"/>
      <c r="BZ70" s="1040"/>
      <c r="CA70" s="1040"/>
      <c r="CB70" s="1040"/>
      <c r="CC70" s="1040"/>
      <c r="CD70" s="1040"/>
      <c r="CE70" s="1040"/>
      <c r="CF70" s="1040"/>
      <c r="CG70" s="1041"/>
      <c r="CH70" s="1042"/>
      <c r="CI70" s="1043"/>
      <c r="CJ70" s="1043"/>
      <c r="CK70" s="1043"/>
      <c r="CL70" s="1044"/>
      <c r="CM70" s="1042"/>
      <c r="CN70" s="1043"/>
      <c r="CO70" s="1043"/>
      <c r="CP70" s="1043"/>
      <c r="CQ70" s="1044"/>
      <c r="CR70" s="1042"/>
      <c r="CS70" s="1043"/>
      <c r="CT70" s="1043"/>
      <c r="CU70" s="1043"/>
      <c r="CV70" s="1044"/>
      <c r="CW70" s="1042"/>
      <c r="CX70" s="1043"/>
      <c r="CY70" s="1043"/>
      <c r="CZ70" s="1043"/>
      <c r="DA70" s="1044"/>
      <c r="DB70" s="1042"/>
      <c r="DC70" s="1043"/>
      <c r="DD70" s="1043"/>
      <c r="DE70" s="1043"/>
      <c r="DF70" s="1044"/>
      <c r="DG70" s="1042"/>
      <c r="DH70" s="1043"/>
      <c r="DI70" s="1043"/>
      <c r="DJ70" s="1043"/>
      <c r="DK70" s="1044"/>
      <c r="DL70" s="1042"/>
      <c r="DM70" s="1043"/>
      <c r="DN70" s="1043"/>
      <c r="DO70" s="1043"/>
      <c r="DP70" s="1044"/>
      <c r="DQ70" s="1042"/>
      <c r="DR70" s="1043"/>
      <c r="DS70" s="1043"/>
      <c r="DT70" s="1043"/>
      <c r="DU70" s="1044"/>
      <c r="DV70" s="1030"/>
      <c r="DW70" s="1031"/>
      <c r="DX70" s="1031"/>
      <c r="DY70" s="1031"/>
      <c r="DZ70" s="1032"/>
      <c r="EA70" s="240"/>
    </row>
    <row r="71" spans="1:131" s="241" customFormat="1" ht="26.25" customHeight="1" x14ac:dyDescent="0.15">
      <c r="A71" s="255">
        <v>4</v>
      </c>
      <c r="B71" s="1062" t="s">
        <v>572</v>
      </c>
      <c r="C71" s="1063"/>
      <c r="D71" s="1063"/>
      <c r="E71" s="1063"/>
      <c r="F71" s="1063"/>
      <c r="G71" s="1063"/>
      <c r="H71" s="1063"/>
      <c r="I71" s="1063"/>
      <c r="J71" s="1063"/>
      <c r="K71" s="1063"/>
      <c r="L71" s="1063"/>
      <c r="M71" s="1063"/>
      <c r="N71" s="1063"/>
      <c r="O71" s="1063"/>
      <c r="P71" s="1064"/>
      <c r="Q71" s="1065">
        <v>103</v>
      </c>
      <c r="R71" s="1066"/>
      <c r="S71" s="1066"/>
      <c r="T71" s="1066"/>
      <c r="U71" s="1066"/>
      <c r="V71" s="1066">
        <v>98</v>
      </c>
      <c r="W71" s="1066"/>
      <c r="X71" s="1066"/>
      <c r="Y71" s="1066"/>
      <c r="Z71" s="1066"/>
      <c r="AA71" s="1066">
        <v>5</v>
      </c>
      <c r="AB71" s="1066"/>
      <c r="AC71" s="1066"/>
      <c r="AD71" s="1066"/>
      <c r="AE71" s="1066"/>
      <c r="AF71" s="1066">
        <v>5</v>
      </c>
      <c r="AG71" s="1066"/>
      <c r="AH71" s="1066"/>
      <c r="AI71" s="1066"/>
      <c r="AJ71" s="1066"/>
      <c r="AK71" s="1066" t="s">
        <v>496</v>
      </c>
      <c r="AL71" s="1066"/>
      <c r="AM71" s="1066"/>
      <c r="AN71" s="1066"/>
      <c r="AO71" s="1066"/>
      <c r="AP71" s="1066" t="s">
        <v>496</v>
      </c>
      <c r="AQ71" s="1066"/>
      <c r="AR71" s="1066"/>
      <c r="AS71" s="1066"/>
      <c r="AT71" s="1066"/>
      <c r="AU71" s="1066" t="s">
        <v>496</v>
      </c>
      <c r="AV71" s="1066"/>
      <c r="AW71" s="1066"/>
      <c r="AX71" s="1066"/>
      <c r="AY71" s="1066"/>
      <c r="AZ71" s="1056"/>
      <c r="BA71" s="1056"/>
      <c r="BB71" s="1056"/>
      <c r="BC71" s="1056"/>
      <c r="BD71" s="1057"/>
      <c r="BE71" s="259"/>
      <c r="BF71" s="259"/>
      <c r="BG71" s="259"/>
      <c r="BH71" s="259"/>
      <c r="BI71" s="259"/>
      <c r="BJ71" s="259"/>
      <c r="BK71" s="259"/>
      <c r="BL71" s="259"/>
      <c r="BM71" s="259"/>
      <c r="BN71" s="259"/>
      <c r="BO71" s="259"/>
      <c r="BP71" s="259"/>
      <c r="BQ71" s="256">
        <v>65</v>
      </c>
      <c r="BR71" s="261"/>
      <c r="BS71" s="1039"/>
      <c r="BT71" s="1040"/>
      <c r="BU71" s="1040"/>
      <c r="BV71" s="1040"/>
      <c r="BW71" s="1040"/>
      <c r="BX71" s="1040"/>
      <c r="BY71" s="1040"/>
      <c r="BZ71" s="1040"/>
      <c r="CA71" s="1040"/>
      <c r="CB71" s="1040"/>
      <c r="CC71" s="1040"/>
      <c r="CD71" s="1040"/>
      <c r="CE71" s="1040"/>
      <c r="CF71" s="1040"/>
      <c r="CG71" s="1041"/>
      <c r="CH71" s="1042"/>
      <c r="CI71" s="1043"/>
      <c r="CJ71" s="1043"/>
      <c r="CK71" s="1043"/>
      <c r="CL71" s="1044"/>
      <c r="CM71" s="1042"/>
      <c r="CN71" s="1043"/>
      <c r="CO71" s="1043"/>
      <c r="CP71" s="1043"/>
      <c r="CQ71" s="1044"/>
      <c r="CR71" s="1042"/>
      <c r="CS71" s="1043"/>
      <c r="CT71" s="1043"/>
      <c r="CU71" s="1043"/>
      <c r="CV71" s="1044"/>
      <c r="CW71" s="1042"/>
      <c r="CX71" s="1043"/>
      <c r="CY71" s="1043"/>
      <c r="CZ71" s="1043"/>
      <c r="DA71" s="1044"/>
      <c r="DB71" s="1042"/>
      <c r="DC71" s="1043"/>
      <c r="DD71" s="1043"/>
      <c r="DE71" s="1043"/>
      <c r="DF71" s="1044"/>
      <c r="DG71" s="1042"/>
      <c r="DH71" s="1043"/>
      <c r="DI71" s="1043"/>
      <c r="DJ71" s="1043"/>
      <c r="DK71" s="1044"/>
      <c r="DL71" s="1042"/>
      <c r="DM71" s="1043"/>
      <c r="DN71" s="1043"/>
      <c r="DO71" s="1043"/>
      <c r="DP71" s="1044"/>
      <c r="DQ71" s="1042"/>
      <c r="DR71" s="1043"/>
      <c r="DS71" s="1043"/>
      <c r="DT71" s="1043"/>
      <c r="DU71" s="1044"/>
      <c r="DV71" s="1030"/>
      <c r="DW71" s="1031"/>
      <c r="DX71" s="1031"/>
      <c r="DY71" s="1031"/>
      <c r="DZ71" s="1032"/>
      <c r="EA71" s="240"/>
    </row>
    <row r="72" spans="1:131" s="241" customFormat="1" ht="26.25" customHeight="1" x14ac:dyDescent="0.15">
      <c r="A72" s="255">
        <v>5</v>
      </c>
      <c r="B72" s="1062" t="s">
        <v>573</v>
      </c>
      <c r="C72" s="1063"/>
      <c r="D72" s="1063"/>
      <c r="E72" s="1063"/>
      <c r="F72" s="1063"/>
      <c r="G72" s="1063"/>
      <c r="H72" s="1063"/>
      <c r="I72" s="1063"/>
      <c r="J72" s="1063"/>
      <c r="K72" s="1063"/>
      <c r="L72" s="1063"/>
      <c r="M72" s="1063"/>
      <c r="N72" s="1063"/>
      <c r="O72" s="1063"/>
      <c r="P72" s="1064"/>
      <c r="Q72" s="1065">
        <v>1048</v>
      </c>
      <c r="R72" s="1066"/>
      <c r="S72" s="1066"/>
      <c r="T72" s="1066"/>
      <c r="U72" s="1066"/>
      <c r="V72" s="1066">
        <v>1001</v>
      </c>
      <c r="W72" s="1066"/>
      <c r="X72" s="1066"/>
      <c r="Y72" s="1066"/>
      <c r="Z72" s="1066"/>
      <c r="AA72" s="1066">
        <v>47</v>
      </c>
      <c r="AB72" s="1066"/>
      <c r="AC72" s="1066"/>
      <c r="AD72" s="1066"/>
      <c r="AE72" s="1066"/>
      <c r="AF72" s="1066">
        <v>47</v>
      </c>
      <c r="AG72" s="1066"/>
      <c r="AH72" s="1066"/>
      <c r="AI72" s="1066"/>
      <c r="AJ72" s="1066"/>
      <c r="AK72" s="1066">
        <v>42</v>
      </c>
      <c r="AL72" s="1066"/>
      <c r="AM72" s="1066"/>
      <c r="AN72" s="1066"/>
      <c r="AO72" s="1066"/>
      <c r="AP72" s="1066" t="s">
        <v>496</v>
      </c>
      <c r="AQ72" s="1066"/>
      <c r="AR72" s="1066"/>
      <c r="AS72" s="1066"/>
      <c r="AT72" s="1066"/>
      <c r="AU72" s="1066" t="s">
        <v>496</v>
      </c>
      <c r="AV72" s="1066"/>
      <c r="AW72" s="1066"/>
      <c r="AX72" s="1066"/>
      <c r="AY72" s="1066"/>
      <c r="AZ72" s="1056"/>
      <c r="BA72" s="1056"/>
      <c r="BB72" s="1056"/>
      <c r="BC72" s="1056"/>
      <c r="BD72" s="1057"/>
      <c r="BE72" s="259"/>
      <c r="BF72" s="259"/>
      <c r="BG72" s="259"/>
      <c r="BH72" s="259"/>
      <c r="BI72" s="259"/>
      <c r="BJ72" s="259"/>
      <c r="BK72" s="259"/>
      <c r="BL72" s="259"/>
      <c r="BM72" s="259"/>
      <c r="BN72" s="259"/>
      <c r="BO72" s="259"/>
      <c r="BP72" s="259"/>
      <c r="BQ72" s="256">
        <v>66</v>
      </c>
      <c r="BR72" s="261"/>
      <c r="BS72" s="1039"/>
      <c r="BT72" s="1040"/>
      <c r="BU72" s="1040"/>
      <c r="BV72" s="1040"/>
      <c r="BW72" s="1040"/>
      <c r="BX72" s="1040"/>
      <c r="BY72" s="1040"/>
      <c r="BZ72" s="1040"/>
      <c r="CA72" s="1040"/>
      <c r="CB72" s="1040"/>
      <c r="CC72" s="1040"/>
      <c r="CD72" s="1040"/>
      <c r="CE72" s="1040"/>
      <c r="CF72" s="1040"/>
      <c r="CG72" s="1041"/>
      <c r="CH72" s="1042"/>
      <c r="CI72" s="1043"/>
      <c r="CJ72" s="1043"/>
      <c r="CK72" s="1043"/>
      <c r="CL72" s="1044"/>
      <c r="CM72" s="1042"/>
      <c r="CN72" s="1043"/>
      <c r="CO72" s="1043"/>
      <c r="CP72" s="1043"/>
      <c r="CQ72" s="1044"/>
      <c r="CR72" s="1042"/>
      <c r="CS72" s="1043"/>
      <c r="CT72" s="1043"/>
      <c r="CU72" s="1043"/>
      <c r="CV72" s="1044"/>
      <c r="CW72" s="1042"/>
      <c r="CX72" s="1043"/>
      <c r="CY72" s="1043"/>
      <c r="CZ72" s="1043"/>
      <c r="DA72" s="1044"/>
      <c r="DB72" s="1042"/>
      <c r="DC72" s="1043"/>
      <c r="DD72" s="1043"/>
      <c r="DE72" s="1043"/>
      <c r="DF72" s="1044"/>
      <c r="DG72" s="1042"/>
      <c r="DH72" s="1043"/>
      <c r="DI72" s="1043"/>
      <c r="DJ72" s="1043"/>
      <c r="DK72" s="1044"/>
      <c r="DL72" s="1042"/>
      <c r="DM72" s="1043"/>
      <c r="DN72" s="1043"/>
      <c r="DO72" s="1043"/>
      <c r="DP72" s="1044"/>
      <c r="DQ72" s="1042"/>
      <c r="DR72" s="1043"/>
      <c r="DS72" s="1043"/>
      <c r="DT72" s="1043"/>
      <c r="DU72" s="1044"/>
      <c r="DV72" s="1030"/>
      <c r="DW72" s="1031"/>
      <c r="DX72" s="1031"/>
      <c r="DY72" s="1031"/>
      <c r="DZ72" s="1032"/>
      <c r="EA72" s="240"/>
    </row>
    <row r="73" spans="1:131" s="241" customFormat="1" ht="26.25" customHeight="1" x14ac:dyDescent="0.15">
      <c r="A73" s="255">
        <v>6</v>
      </c>
      <c r="B73" s="1062" t="s">
        <v>574</v>
      </c>
      <c r="C73" s="1063"/>
      <c r="D73" s="1063"/>
      <c r="E73" s="1063"/>
      <c r="F73" s="1063"/>
      <c r="G73" s="1063"/>
      <c r="H73" s="1063"/>
      <c r="I73" s="1063"/>
      <c r="J73" s="1063"/>
      <c r="K73" s="1063"/>
      <c r="L73" s="1063"/>
      <c r="M73" s="1063"/>
      <c r="N73" s="1063"/>
      <c r="O73" s="1063"/>
      <c r="P73" s="1064"/>
      <c r="Q73" s="1065">
        <v>191</v>
      </c>
      <c r="R73" s="1066"/>
      <c r="S73" s="1066"/>
      <c r="T73" s="1066"/>
      <c r="U73" s="1066"/>
      <c r="V73" s="1066">
        <v>182</v>
      </c>
      <c r="W73" s="1066"/>
      <c r="X73" s="1066"/>
      <c r="Y73" s="1066"/>
      <c r="Z73" s="1066"/>
      <c r="AA73" s="1066">
        <v>9</v>
      </c>
      <c r="AB73" s="1066"/>
      <c r="AC73" s="1066"/>
      <c r="AD73" s="1066"/>
      <c r="AE73" s="1066"/>
      <c r="AF73" s="1066">
        <v>9</v>
      </c>
      <c r="AG73" s="1066"/>
      <c r="AH73" s="1066"/>
      <c r="AI73" s="1066"/>
      <c r="AJ73" s="1066"/>
      <c r="AK73" s="1066" t="s">
        <v>496</v>
      </c>
      <c r="AL73" s="1066"/>
      <c r="AM73" s="1066"/>
      <c r="AN73" s="1066"/>
      <c r="AO73" s="1066"/>
      <c r="AP73" s="1066" t="s">
        <v>496</v>
      </c>
      <c r="AQ73" s="1066"/>
      <c r="AR73" s="1066"/>
      <c r="AS73" s="1066"/>
      <c r="AT73" s="1066"/>
      <c r="AU73" s="1066" t="s">
        <v>496</v>
      </c>
      <c r="AV73" s="1066"/>
      <c r="AW73" s="1066"/>
      <c r="AX73" s="1066"/>
      <c r="AY73" s="1066"/>
      <c r="AZ73" s="1056"/>
      <c r="BA73" s="1056"/>
      <c r="BB73" s="1056"/>
      <c r="BC73" s="1056"/>
      <c r="BD73" s="1057"/>
      <c r="BE73" s="259"/>
      <c r="BF73" s="259"/>
      <c r="BG73" s="259"/>
      <c r="BH73" s="259"/>
      <c r="BI73" s="259"/>
      <c r="BJ73" s="259"/>
      <c r="BK73" s="259"/>
      <c r="BL73" s="259"/>
      <c r="BM73" s="259"/>
      <c r="BN73" s="259"/>
      <c r="BO73" s="259"/>
      <c r="BP73" s="259"/>
      <c r="BQ73" s="256">
        <v>67</v>
      </c>
      <c r="BR73" s="261"/>
      <c r="BS73" s="1039"/>
      <c r="BT73" s="1040"/>
      <c r="BU73" s="1040"/>
      <c r="BV73" s="1040"/>
      <c r="BW73" s="1040"/>
      <c r="BX73" s="1040"/>
      <c r="BY73" s="1040"/>
      <c r="BZ73" s="1040"/>
      <c r="CA73" s="1040"/>
      <c r="CB73" s="1040"/>
      <c r="CC73" s="1040"/>
      <c r="CD73" s="1040"/>
      <c r="CE73" s="1040"/>
      <c r="CF73" s="1040"/>
      <c r="CG73" s="1041"/>
      <c r="CH73" s="1042"/>
      <c r="CI73" s="1043"/>
      <c r="CJ73" s="1043"/>
      <c r="CK73" s="1043"/>
      <c r="CL73" s="1044"/>
      <c r="CM73" s="1042"/>
      <c r="CN73" s="1043"/>
      <c r="CO73" s="1043"/>
      <c r="CP73" s="1043"/>
      <c r="CQ73" s="1044"/>
      <c r="CR73" s="1042"/>
      <c r="CS73" s="1043"/>
      <c r="CT73" s="1043"/>
      <c r="CU73" s="1043"/>
      <c r="CV73" s="1044"/>
      <c r="CW73" s="1042"/>
      <c r="CX73" s="1043"/>
      <c r="CY73" s="1043"/>
      <c r="CZ73" s="1043"/>
      <c r="DA73" s="1044"/>
      <c r="DB73" s="1042"/>
      <c r="DC73" s="1043"/>
      <c r="DD73" s="1043"/>
      <c r="DE73" s="1043"/>
      <c r="DF73" s="1044"/>
      <c r="DG73" s="1042"/>
      <c r="DH73" s="1043"/>
      <c r="DI73" s="1043"/>
      <c r="DJ73" s="1043"/>
      <c r="DK73" s="1044"/>
      <c r="DL73" s="1042"/>
      <c r="DM73" s="1043"/>
      <c r="DN73" s="1043"/>
      <c r="DO73" s="1043"/>
      <c r="DP73" s="1044"/>
      <c r="DQ73" s="1042"/>
      <c r="DR73" s="1043"/>
      <c r="DS73" s="1043"/>
      <c r="DT73" s="1043"/>
      <c r="DU73" s="1044"/>
      <c r="DV73" s="1030"/>
      <c r="DW73" s="1031"/>
      <c r="DX73" s="1031"/>
      <c r="DY73" s="1031"/>
      <c r="DZ73" s="1032"/>
      <c r="EA73" s="240"/>
    </row>
    <row r="74" spans="1:131" s="241" customFormat="1" ht="26.25" customHeight="1" x14ac:dyDescent="0.15">
      <c r="A74" s="255">
        <v>7</v>
      </c>
      <c r="B74" s="1062" t="s">
        <v>575</v>
      </c>
      <c r="C74" s="1063"/>
      <c r="D74" s="1063"/>
      <c r="E74" s="1063"/>
      <c r="F74" s="1063"/>
      <c r="G74" s="1063"/>
      <c r="H74" s="1063"/>
      <c r="I74" s="1063"/>
      <c r="J74" s="1063"/>
      <c r="K74" s="1063"/>
      <c r="L74" s="1063"/>
      <c r="M74" s="1063"/>
      <c r="N74" s="1063"/>
      <c r="O74" s="1063"/>
      <c r="P74" s="1064"/>
      <c r="Q74" s="1065">
        <v>6381</v>
      </c>
      <c r="R74" s="1066"/>
      <c r="S74" s="1066"/>
      <c r="T74" s="1066"/>
      <c r="U74" s="1066"/>
      <c r="V74" s="1066">
        <v>6104</v>
      </c>
      <c r="W74" s="1066"/>
      <c r="X74" s="1066"/>
      <c r="Y74" s="1066"/>
      <c r="Z74" s="1066"/>
      <c r="AA74" s="1066">
        <v>277</v>
      </c>
      <c r="AB74" s="1066"/>
      <c r="AC74" s="1066"/>
      <c r="AD74" s="1066"/>
      <c r="AE74" s="1066"/>
      <c r="AF74" s="1066">
        <v>277</v>
      </c>
      <c r="AG74" s="1066"/>
      <c r="AH74" s="1066"/>
      <c r="AI74" s="1066"/>
      <c r="AJ74" s="1066"/>
      <c r="AK74" s="1066">
        <v>80</v>
      </c>
      <c r="AL74" s="1066"/>
      <c r="AM74" s="1066"/>
      <c r="AN74" s="1066"/>
      <c r="AO74" s="1066"/>
      <c r="AP74" s="1066" t="s">
        <v>496</v>
      </c>
      <c r="AQ74" s="1066"/>
      <c r="AR74" s="1066"/>
      <c r="AS74" s="1066"/>
      <c r="AT74" s="1066"/>
      <c r="AU74" s="1066" t="s">
        <v>496</v>
      </c>
      <c r="AV74" s="1066"/>
      <c r="AW74" s="1066"/>
      <c r="AX74" s="1066"/>
      <c r="AY74" s="1066"/>
      <c r="AZ74" s="1056"/>
      <c r="BA74" s="1056"/>
      <c r="BB74" s="1056"/>
      <c r="BC74" s="1056"/>
      <c r="BD74" s="1057"/>
      <c r="BE74" s="259"/>
      <c r="BF74" s="259"/>
      <c r="BG74" s="259"/>
      <c r="BH74" s="259"/>
      <c r="BI74" s="259"/>
      <c r="BJ74" s="259"/>
      <c r="BK74" s="259"/>
      <c r="BL74" s="259"/>
      <c r="BM74" s="259"/>
      <c r="BN74" s="259"/>
      <c r="BO74" s="259"/>
      <c r="BP74" s="259"/>
      <c r="BQ74" s="256">
        <v>68</v>
      </c>
      <c r="BR74" s="261"/>
      <c r="BS74" s="1039"/>
      <c r="BT74" s="1040"/>
      <c r="BU74" s="1040"/>
      <c r="BV74" s="1040"/>
      <c r="BW74" s="1040"/>
      <c r="BX74" s="1040"/>
      <c r="BY74" s="1040"/>
      <c r="BZ74" s="1040"/>
      <c r="CA74" s="1040"/>
      <c r="CB74" s="1040"/>
      <c r="CC74" s="1040"/>
      <c r="CD74" s="1040"/>
      <c r="CE74" s="1040"/>
      <c r="CF74" s="1040"/>
      <c r="CG74" s="1041"/>
      <c r="CH74" s="1042"/>
      <c r="CI74" s="1043"/>
      <c r="CJ74" s="1043"/>
      <c r="CK74" s="1043"/>
      <c r="CL74" s="1044"/>
      <c r="CM74" s="1042"/>
      <c r="CN74" s="1043"/>
      <c r="CO74" s="1043"/>
      <c r="CP74" s="1043"/>
      <c r="CQ74" s="1044"/>
      <c r="CR74" s="1042"/>
      <c r="CS74" s="1043"/>
      <c r="CT74" s="1043"/>
      <c r="CU74" s="1043"/>
      <c r="CV74" s="1044"/>
      <c r="CW74" s="1042"/>
      <c r="CX74" s="1043"/>
      <c r="CY74" s="1043"/>
      <c r="CZ74" s="1043"/>
      <c r="DA74" s="1044"/>
      <c r="DB74" s="1042"/>
      <c r="DC74" s="1043"/>
      <c r="DD74" s="1043"/>
      <c r="DE74" s="1043"/>
      <c r="DF74" s="1044"/>
      <c r="DG74" s="1042"/>
      <c r="DH74" s="1043"/>
      <c r="DI74" s="1043"/>
      <c r="DJ74" s="1043"/>
      <c r="DK74" s="1044"/>
      <c r="DL74" s="1042"/>
      <c r="DM74" s="1043"/>
      <c r="DN74" s="1043"/>
      <c r="DO74" s="1043"/>
      <c r="DP74" s="1044"/>
      <c r="DQ74" s="1042"/>
      <c r="DR74" s="1043"/>
      <c r="DS74" s="1043"/>
      <c r="DT74" s="1043"/>
      <c r="DU74" s="1044"/>
      <c r="DV74" s="1030"/>
      <c r="DW74" s="1031"/>
      <c r="DX74" s="1031"/>
      <c r="DY74" s="1031"/>
      <c r="DZ74" s="1032"/>
      <c r="EA74" s="240"/>
    </row>
    <row r="75" spans="1:131" s="241" customFormat="1" ht="26.25" customHeight="1" x14ac:dyDescent="0.15">
      <c r="A75" s="255">
        <v>8</v>
      </c>
      <c r="B75" s="1062" t="s">
        <v>576</v>
      </c>
      <c r="C75" s="1063"/>
      <c r="D75" s="1063"/>
      <c r="E75" s="1063"/>
      <c r="F75" s="1063"/>
      <c r="G75" s="1063"/>
      <c r="H75" s="1063"/>
      <c r="I75" s="1063"/>
      <c r="J75" s="1063"/>
      <c r="K75" s="1063"/>
      <c r="L75" s="1063"/>
      <c r="M75" s="1063"/>
      <c r="N75" s="1063"/>
      <c r="O75" s="1063"/>
      <c r="P75" s="1064"/>
      <c r="Q75" s="1067">
        <v>36</v>
      </c>
      <c r="R75" s="1068"/>
      <c r="S75" s="1068"/>
      <c r="T75" s="1068"/>
      <c r="U75" s="1069"/>
      <c r="V75" s="1070">
        <v>33</v>
      </c>
      <c r="W75" s="1068"/>
      <c r="X75" s="1068"/>
      <c r="Y75" s="1068"/>
      <c r="Z75" s="1069"/>
      <c r="AA75" s="1070">
        <v>3</v>
      </c>
      <c r="AB75" s="1068"/>
      <c r="AC75" s="1068"/>
      <c r="AD75" s="1068"/>
      <c r="AE75" s="1069"/>
      <c r="AF75" s="1070">
        <v>3</v>
      </c>
      <c r="AG75" s="1068"/>
      <c r="AH75" s="1068"/>
      <c r="AI75" s="1068"/>
      <c r="AJ75" s="1069"/>
      <c r="AK75" s="1070">
        <v>29</v>
      </c>
      <c r="AL75" s="1068"/>
      <c r="AM75" s="1068"/>
      <c r="AN75" s="1068"/>
      <c r="AO75" s="1069"/>
      <c r="AP75" s="1066" t="s">
        <v>496</v>
      </c>
      <c r="AQ75" s="1066"/>
      <c r="AR75" s="1066"/>
      <c r="AS75" s="1066"/>
      <c r="AT75" s="1066"/>
      <c r="AU75" s="1066" t="s">
        <v>496</v>
      </c>
      <c r="AV75" s="1066"/>
      <c r="AW75" s="1066"/>
      <c r="AX75" s="1066"/>
      <c r="AY75" s="1066"/>
      <c r="AZ75" s="1056"/>
      <c r="BA75" s="1056"/>
      <c r="BB75" s="1056"/>
      <c r="BC75" s="1056"/>
      <c r="BD75" s="1057"/>
      <c r="BE75" s="259"/>
      <c r="BF75" s="259"/>
      <c r="BG75" s="259"/>
      <c r="BH75" s="259"/>
      <c r="BI75" s="259"/>
      <c r="BJ75" s="259"/>
      <c r="BK75" s="259"/>
      <c r="BL75" s="259"/>
      <c r="BM75" s="259"/>
      <c r="BN75" s="259"/>
      <c r="BO75" s="259"/>
      <c r="BP75" s="259"/>
      <c r="BQ75" s="256">
        <v>69</v>
      </c>
      <c r="BR75" s="261"/>
      <c r="BS75" s="1039"/>
      <c r="BT75" s="1040"/>
      <c r="BU75" s="1040"/>
      <c r="BV75" s="1040"/>
      <c r="BW75" s="1040"/>
      <c r="BX75" s="1040"/>
      <c r="BY75" s="1040"/>
      <c r="BZ75" s="1040"/>
      <c r="CA75" s="1040"/>
      <c r="CB75" s="1040"/>
      <c r="CC75" s="1040"/>
      <c r="CD75" s="1040"/>
      <c r="CE75" s="1040"/>
      <c r="CF75" s="1040"/>
      <c r="CG75" s="1041"/>
      <c r="CH75" s="1042"/>
      <c r="CI75" s="1043"/>
      <c r="CJ75" s="1043"/>
      <c r="CK75" s="1043"/>
      <c r="CL75" s="1044"/>
      <c r="CM75" s="1042"/>
      <c r="CN75" s="1043"/>
      <c r="CO75" s="1043"/>
      <c r="CP75" s="1043"/>
      <c r="CQ75" s="1044"/>
      <c r="CR75" s="1042"/>
      <c r="CS75" s="1043"/>
      <c r="CT75" s="1043"/>
      <c r="CU75" s="1043"/>
      <c r="CV75" s="1044"/>
      <c r="CW75" s="1042"/>
      <c r="CX75" s="1043"/>
      <c r="CY75" s="1043"/>
      <c r="CZ75" s="1043"/>
      <c r="DA75" s="1044"/>
      <c r="DB75" s="1042"/>
      <c r="DC75" s="1043"/>
      <c r="DD75" s="1043"/>
      <c r="DE75" s="1043"/>
      <c r="DF75" s="1044"/>
      <c r="DG75" s="1042"/>
      <c r="DH75" s="1043"/>
      <c r="DI75" s="1043"/>
      <c r="DJ75" s="1043"/>
      <c r="DK75" s="1044"/>
      <c r="DL75" s="1042"/>
      <c r="DM75" s="1043"/>
      <c r="DN75" s="1043"/>
      <c r="DO75" s="1043"/>
      <c r="DP75" s="1044"/>
      <c r="DQ75" s="1042"/>
      <c r="DR75" s="1043"/>
      <c r="DS75" s="1043"/>
      <c r="DT75" s="1043"/>
      <c r="DU75" s="1044"/>
      <c r="DV75" s="1030"/>
      <c r="DW75" s="1031"/>
      <c r="DX75" s="1031"/>
      <c r="DY75" s="1031"/>
      <c r="DZ75" s="1032"/>
      <c r="EA75" s="240"/>
    </row>
    <row r="76" spans="1:131" s="241" customFormat="1" ht="26.25" customHeight="1" x14ac:dyDescent="0.15">
      <c r="A76" s="255">
        <v>9</v>
      </c>
      <c r="B76" s="1062" t="s">
        <v>577</v>
      </c>
      <c r="C76" s="1063"/>
      <c r="D76" s="1063"/>
      <c r="E76" s="1063"/>
      <c r="F76" s="1063"/>
      <c r="G76" s="1063"/>
      <c r="H76" s="1063"/>
      <c r="I76" s="1063"/>
      <c r="J76" s="1063"/>
      <c r="K76" s="1063"/>
      <c r="L76" s="1063"/>
      <c r="M76" s="1063"/>
      <c r="N76" s="1063"/>
      <c r="O76" s="1063"/>
      <c r="P76" s="1064"/>
      <c r="Q76" s="1067">
        <v>1268</v>
      </c>
      <c r="R76" s="1068"/>
      <c r="S76" s="1068"/>
      <c r="T76" s="1068"/>
      <c r="U76" s="1069"/>
      <c r="V76" s="1070">
        <v>1133</v>
      </c>
      <c r="W76" s="1068"/>
      <c r="X76" s="1068"/>
      <c r="Y76" s="1068"/>
      <c r="Z76" s="1069"/>
      <c r="AA76" s="1070">
        <v>135</v>
      </c>
      <c r="AB76" s="1068"/>
      <c r="AC76" s="1068"/>
      <c r="AD76" s="1068"/>
      <c r="AE76" s="1069"/>
      <c r="AF76" s="1070">
        <v>135</v>
      </c>
      <c r="AG76" s="1068"/>
      <c r="AH76" s="1068"/>
      <c r="AI76" s="1068"/>
      <c r="AJ76" s="1069"/>
      <c r="AK76" s="1070">
        <v>0</v>
      </c>
      <c r="AL76" s="1068"/>
      <c r="AM76" s="1068"/>
      <c r="AN76" s="1068"/>
      <c r="AO76" s="1069"/>
      <c r="AP76" s="1066" t="s">
        <v>496</v>
      </c>
      <c r="AQ76" s="1066"/>
      <c r="AR76" s="1066"/>
      <c r="AS76" s="1066"/>
      <c r="AT76" s="1066"/>
      <c r="AU76" s="1066" t="s">
        <v>496</v>
      </c>
      <c r="AV76" s="1066"/>
      <c r="AW76" s="1066"/>
      <c r="AX76" s="1066"/>
      <c r="AY76" s="1066"/>
      <c r="AZ76" s="1056"/>
      <c r="BA76" s="1056"/>
      <c r="BB76" s="1056"/>
      <c r="BC76" s="1056"/>
      <c r="BD76" s="1057"/>
      <c r="BE76" s="259"/>
      <c r="BF76" s="259"/>
      <c r="BG76" s="259"/>
      <c r="BH76" s="259"/>
      <c r="BI76" s="259"/>
      <c r="BJ76" s="259"/>
      <c r="BK76" s="259"/>
      <c r="BL76" s="259"/>
      <c r="BM76" s="259"/>
      <c r="BN76" s="259"/>
      <c r="BO76" s="259"/>
      <c r="BP76" s="259"/>
      <c r="BQ76" s="256">
        <v>70</v>
      </c>
      <c r="BR76" s="261"/>
      <c r="BS76" s="1039"/>
      <c r="BT76" s="1040"/>
      <c r="BU76" s="1040"/>
      <c r="BV76" s="1040"/>
      <c r="BW76" s="1040"/>
      <c r="BX76" s="1040"/>
      <c r="BY76" s="1040"/>
      <c r="BZ76" s="1040"/>
      <c r="CA76" s="1040"/>
      <c r="CB76" s="1040"/>
      <c r="CC76" s="1040"/>
      <c r="CD76" s="1040"/>
      <c r="CE76" s="1040"/>
      <c r="CF76" s="1040"/>
      <c r="CG76" s="1041"/>
      <c r="CH76" s="1042"/>
      <c r="CI76" s="1043"/>
      <c r="CJ76" s="1043"/>
      <c r="CK76" s="1043"/>
      <c r="CL76" s="1044"/>
      <c r="CM76" s="1042"/>
      <c r="CN76" s="1043"/>
      <c r="CO76" s="1043"/>
      <c r="CP76" s="1043"/>
      <c r="CQ76" s="1044"/>
      <c r="CR76" s="1042"/>
      <c r="CS76" s="1043"/>
      <c r="CT76" s="1043"/>
      <c r="CU76" s="1043"/>
      <c r="CV76" s="1044"/>
      <c r="CW76" s="1042"/>
      <c r="CX76" s="1043"/>
      <c r="CY76" s="1043"/>
      <c r="CZ76" s="1043"/>
      <c r="DA76" s="1044"/>
      <c r="DB76" s="1042"/>
      <c r="DC76" s="1043"/>
      <c r="DD76" s="1043"/>
      <c r="DE76" s="1043"/>
      <c r="DF76" s="1044"/>
      <c r="DG76" s="1042"/>
      <c r="DH76" s="1043"/>
      <c r="DI76" s="1043"/>
      <c r="DJ76" s="1043"/>
      <c r="DK76" s="1044"/>
      <c r="DL76" s="1042"/>
      <c r="DM76" s="1043"/>
      <c r="DN76" s="1043"/>
      <c r="DO76" s="1043"/>
      <c r="DP76" s="1044"/>
      <c r="DQ76" s="1042"/>
      <c r="DR76" s="1043"/>
      <c r="DS76" s="1043"/>
      <c r="DT76" s="1043"/>
      <c r="DU76" s="1044"/>
      <c r="DV76" s="1030"/>
      <c r="DW76" s="1031"/>
      <c r="DX76" s="1031"/>
      <c r="DY76" s="1031"/>
      <c r="DZ76" s="1032"/>
      <c r="EA76" s="240"/>
    </row>
    <row r="77" spans="1:131" s="241" customFormat="1" ht="26.25" customHeight="1" x14ac:dyDescent="0.15">
      <c r="A77" s="255">
        <v>10</v>
      </c>
      <c r="B77" s="1062" t="s">
        <v>578</v>
      </c>
      <c r="C77" s="1063"/>
      <c r="D77" s="1063"/>
      <c r="E77" s="1063"/>
      <c r="F77" s="1063"/>
      <c r="G77" s="1063"/>
      <c r="H77" s="1063"/>
      <c r="I77" s="1063"/>
      <c r="J77" s="1063"/>
      <c r="K77" s="1063"/>
      <c r="L77" s="1063"/>
      <c r="M77" s="1063"/>
      <c r="N77" s="1063"/>
      <c r="O77" s="1063"/>
      <c r="P77" s="1064"/>
      <c r="Q77" s="1067">
        <v>285242</v>
      </c>
      <c r="R77" s="1068"/>
      <c r="S77" s="1068"/>
      <c r="T77" s="1068"/>
      <c r="U77" s="1069"/>
      <c r="V77" s="1070">
        <v>271656</v>
      </c>
      <c r="W77" s="1068"/>
      <c r="X77" s="1068"/>
      <c r="Y77" s="1068"/>
      <c r="Z77" s="1069"/>
      <c r="AA77" s="1070">
        <v>13586</v>
      </c>
      <c r="AB77" s="1068"/>
      <c r="AC77" s="1068"/>
      <c r="AD77" s="1068"/>
      <c r="AE77" s="1069"/>
      <c r="AF77" s="1070">
        <v>13586</v>
      </c>
      <c r="AG77" s="1068"/>
      <c r="AH77" s="1068"/>
      <c r="AI77" s="1068"/>
      <c r="AJ77" s="1069"/>
      <c r="AK77" s="1070">
        <v>983</v>
      </c>
      <c r="AL77" s="1068"/>
      <c r="AM77" s="1068"/>
      <c r="AN77" s="1068"/>
      <c r="AO77" s="1069"/>
      <c r="AP77" s="1066" t="s">
        <v>496</v>
      </c>
      <c r="AQ77" s="1066"/>
      <c r="AR77" s="1066"/>
      <c r="AS77" s="1066"/>
      <c r="AT77" s="1066"/>
      <c r="AU77" s="1066" t="s">
        <v>496</v>
      </c>
      <c r="AV77" s="1066"/>
      <c r="AW77" s="1066"/>
      <c r="AX77" s="1066"/>
      <c r="AY77" s="1066"/>
      <c r="AZ77" s="1056"/>
      <c r="BA77" s="1056"/>
      <c r="BB77" s="1056"/>
      <c r="BC77" s="1056"/>
      <c r="BD77" s="1057"/>
      <c r="BE77" s="259"/>
      <c r="BF77" s="259"/>
      <c r="BG77" s="259"/>
      <c r="BH77" s="259"/>
      <c r="BI77" s="259"/>
      <c r="BJ77" s="259"/>
      <c r="BK77" s="259"/>
      <c r="BL77" s="259"/>
      <c r="BM77" s="259"/>
      <c r="BN77" s="259"/>
      <c r="BO77" s="259"/>
      <c r="BP77" s="259"/>
      <c r="BQ77" s="256">
        <v>71</v>
      </c>
      <c r="BR77" s="261"/>
      <c r="BS77" s="1039"/>
      <c r="BT77" s="1040"/>
      <c r="BU77" s="1040"/>
      <c r="BV77" s="1040"/>
      <c r="BW77" s="1040"/>
      <c r="BX77" s="1040"/>
      <c r="BY77" s="1040"/>
      <c r="BZ77" s="1040"/>
      <c r="CA77" s="1040"/>
      <c r="CB77" s="1040"/>
      <c r="CC77" s="1040"/>
      <c r="CD77" s="1040"/>
      <c r="CE77" s="1040"/>
      <c r="CF77" s="1040"/>
      <c r="CG77" s="1041"/>
      <c r="CH77" s="1042"/>
      <c r="CI77" s="1043"/>
      <c r="CJ77" s="1043"/>
      <c r="CK77" s="1043"/>
      <c r="CL77" s="1044"/>
      <c r="CM77" s="1042"/>
      <c r="CN77" s="1043"/>
      <c r="CO77" s="1043"/>
      <c r="CP77" s="1043"/>
      <c r="CQ77" s="1044"/>
      <c r="CR77" s="1042"/>
      <c r="CS77" s="1043"/>
      <c r="CT77" s="1043"/>
      <c r="CU77" s="1043"/>
      <c r="CV77" s="1044"/>
      <c r="CW77" s="1042"/>
      <c r="CX77" s="1043"/>
      <c r="CY77" s="1043"/>
      <c r="CZ77" s="1043"/>
      <c r="DA77" s="1044"/>
      <c r="DB77" s="1042"/>
      <c r="DC77" s="1043"/>
      <c r="DD77" s="1043"/>
      <c r="DE77" s="1043"/>
      <c r="DF77" s="1044"/>
      <c r="DG77" s="1042"/>
      <c r="DH77" s="1043"/>
      <c r="DI77" s="1043"/>
      <c r="DJ77" s="1043"/>
      <c r="DK77" s="1044"/>
      <c r="DL77" s="1042"/>
      <c r="DM77" s="1043"/>
      <c r="DN77" s="1043"/>
      <c r="DO77" s="1043"/>
      <c r="DP77" s="1044"/>
      <c r="DQ77" s="1042"/>
      <c r="DR77" s="1043"/>
      <c r="DS77" s="1043"/>
      <c r="DT77" s="1043"/>
      <c r="DU77" s="1044"/>
      <c r="DV77" s="1030"/>
      <c r="DW77" s="1031"/>
      <c r="DX77" s="1031"/>
      <c r="DY77" s="1031"/>
      <c r="DZ77" s="1032"/>
      <c r="EA77" s="240"/>
    </row>
    <row r="78" spans="1:131" s="241" customFormat="1" ht="26.25" customHeight="1" x14ac:dyDescent="0.15">
      <c r="A78" s="255">
        <v>11</v>
      </c>
      <c r="B78" s="1062" t="s">
        <v>584</v>
      </c>
      <c r="C78" s="1063"/>
      <c r="D78" s="1063"/>
      <c r="E78" s="1063"/>
      <c r="F78" s="1063"/>
      <c r="G78" s="1063"/>
      <c r="H78" s="1063"/>
      <c r="I78" s="1063"/>
      <c r="J78" s="1063"/>
      <c r="K78" s="1063"/>
      <c r="L78" s="1063"/>
      <c r="M78" s="1063"/>
      <c r="N78" s="1063"/>
      <c r="O78" s="1063"/>
      <c r="P78" s="1064"/>
      <c r="Q78" s="1065">
        <v>130</v>
      </c>
      <c r="R78" s="1066"/>
      <c r="S78" s="1066"/>
      <c r="T78" s="1066"/>
      <c r="U78" s="1066"/>
      <c r="V78" s="1066">
        <v>123</v>
      </c>
      <c r="W78" s="1066"/>
      <c r="X78" s="1066"/>
      <c r="Y78" s="1066"/>
      <c r="Z78" s="1066"/>
      <c r="AA78" s="1066">
        <v>7</v>
      </c>
      <c r="AB78" s="1066"/>
      <c r="AC78" s="1066"/>
      <c r="AD78" s="1066"/>
      <c r="AE78" s="1066"/>
      <c r="AF78" s="1066">
        <v>7</v>
      </c>
      <c r="AG78" s="1066"/>
      <c r="AH78" s="1066"/>
      <c r="AI78" s="1066"/>
      <c r="AJ78" s="1066"/>
      <c r="AK78" s="1066" t="s">
        <v>496</v>
      </c>
      <c r="AL78" s="1066"/>
      <c r="AM78" s="1066"/>
      <c r="AN78" s="1066"/>
      <c r="AO78" s="1066"/>
      <c r="AP78" s="1066" t="s">
        <v>496</v>
      </c>
      <c r="AQ78" s="1066"/>
      <c r="AR78" s="1066"/>
      <c r="AS78" s="1066"/>
      <c r="AT78" s="1066"/>
      <c r="AU78" s="1066" t="s">
        <v>496</v>
      </c>
      <c r="AV78" s="1066"/>
      <c r="AW78" s="1066"/>
      <c r="AX78" s="1066"/>
      <c r="AY78" s="1066"/>
      <c r="AZ78" s="1056"/>
      <c r="BA78" s="1056"/>
      <c r="BB78" s="1056"/>
      <c r="BC78" s="1056"/>
      <c r="BD78" s="1057"/>
      <c r="BE78" s="259"/>
      <c r="BF78" s="259"/>
      <c r="BG78" s="259"/>
      <c r="BH78" s="259"/>
      <c r="BI78" s="259"/>
      <c r="BJ78" s="262"/>
      <c r="BK78" s="262"/>
      <c r="BL78" s="262"/>
      <c r="BM78" s="262"/>
      <c r="BN78" s="262"/>
      <c r="BO78" s="259"/>
      <c r="BP78" s="259"/>
      <c r="BQ78" s="256">
        <v>72</v>
      </c>
      <c r="BR78" s="261"/>
      <c r="BS78" s="1039"/>
      <c r="BT78" s="1040"/>
      <c r="BU78" s="1040"/>
      <c r="BV78" s="1040"/>
      <c r="BW78" s="1040"/>
      <c r="BX78" s="1040"/>
      <c r="BY78" s="1040"/>
      <c r="BZ78" s="1040"/>
      <c r="CA78" s="1040"/>
      <c r="CB78" s="1040"/>
      <c r="CC78" s="1040"/>
      <c r="CD78" s="1040"/>
      <c r="CE78" s="1040"/>
      <c r="CF78" s="1040"/>
      <c r="CG78" s="1041"/>
      <c r="CH78" s="1042"/>
      <c r="CI78" s="1043"/>
      <c r="CJ78" s="1043"/>
      <c r="CK78" s="1043"/>
      <c r="CL78" s="1044"/>
      <c r="CM78" s="1042"/>
      <c r="CN78" s="1043"/>
      <c r="CO78" s="1043"/>
      <c r="CP78" s="1043"/>
      <c r="CQ78" s="1044"/>
      <c r="CR78" s="1042"/>
      <c r="CS78" s="1043"/>
      <c r="CT78" s="1043"/>
      <c r="CU78" s="1043"/>
      <c r="CV78" s="1044"/>
      <c r="CW78" s="1042"/>
      <c r="CX78" s="1043"/>
      <c r="CY78" s="1043"/>
      <c r="CZ78" s="1043"/>
      <c r="DA78" s="1044"/>
      <c r="DB78" s="1042"/>
      <c r="DC78" s="1043"/>
      <c r="DD78" s="1043"/>
      <c r="DE78" s="1043"/>
      <c r="DF78" s="1044"/>
      <c r="DG78" s="1042"/>
      <c r="DH78" s="1043"/>
      <c r="DI78" s="1043"/>
      <c r="DJ78" s="1043"/>
      <c r="DK78" s="1044"/>
      <c r="DL78" s="1042"/>
      <c r="DM78" s="1043"/>
      <c r="DN78" s="1043"/>
      <c r="DO78" s="1043"/>
      <c r="DP78" s="1044"/>
      <c r="DQ78" s="1042"/>
      <c r="DR78" s="1043"/>
      <c r="DS78" s="1043"/>
      <c r="DT78" s="1043"/>
      <c r="DU78" s="1044"/>
      <c r="DV78" s="1030"/>
      <c r="DW78" s="1031"/>
      <c r="DX78" s="1031"/>
      <c r="DY78" s="1031"/>
      <c r="DZ78" s="1032"/>
      <c r="EA78" s="240"/>
    </row>
    <row r="79" spans="1:131" s="241" customFormat="1" ht="26.25" customHeight="1" x14ac:dyDescent="0.15">
      <c r="A79" s="255">
        <v>12</v>
      </c>
      <c r="B79" s="1062" t="s">
        <v>579</v>
      </c>
      <c r="C79" s="1063"/>
      <c r="D79" s="1063"/>
      <c r="E79" s="1063"/>
      <c r="F79" s="1063"/>
      <c r="G79" s="1063"/>
      <c r="H79" s="1063"/>
      <c r="I79" s="1063"/>
      <c r="J79" s="1063"/>
      <c r="K79" s="1063"/>
      <c r="L79" s="1063"/>
      <c r="M79" s="1063"/>
      <c r="N79" s="1063"/>
      <c r="O79" s="1063"/>
      <c r="P79" s="1064"/>
      <c r="Q79" s="1065">
        <v>2</v>
      </c>
      <c r="R79" s="1066"/>
      <c r="S79" s="1066"/>
      <c r="T79" s="1066"/>
      <c r="U79" s="1066"/>
      <c r="V79" s="1066">
        <v>2</v>
      </c>
      <c r="W79" s="1066"/>
      <c r="X79" s="1066"/>
      <c r="Y79" s="1066"/>
      <c r="Z79" s="1066"/>
      <c r="AA79" s="1066">
        <v>0</v>
      </c>
      <c r="AB79" s="1066"/>
      <c r="AC79" s="1066"/>
      <c r="AD79" s="1066"/>
      <c r="AE79" s="1066"/>
      <c r="AF79" s="1066" t="s">
        <v>496</v>
      </c>
      <c r="AG79" s="1066"/>
      <c r="AH79" s="1066"/>
      <c r="AI79" s="1066"/>
      <c r="AJ79" s="1066"/>
      <c r="AK79" s="1066" t="s">
        <v>496</v>
      </c>
      <c r="AL79" s="1066"/>
      <c r="AM79" s="1066"/>
      <c r="AN79" s="1066"/>
      <c r="AO79" s="1066"/>
      <c r="AP79" s="1066" t="s">
        <v>496</v>
      </c>
      <c r="AQ79" s="1066"/>
      <c r="AR79" s="1066"/>
      <c r="AS79" s="1066"/>
      <c r="AT79" s="1066"/>
      <c r="AU79" s="1066" t="s">
        <v>496</v>
      </c>
      <c r="AV79" s="1066"/>
      <c r="AW79" s="1066"/>
      <c r="AX79" s="1066"/>
      <c r="AY79" s="1066"/>
      <c r="AZ79" s="1056"/>
      <c r="BA79" s="1056"/>
      <c r="BB79" s="1056"/>
      <c r="BC79" s="1056"/>
      <c r="BD79" s="1057"/>
      <c r="BE79" s="259"/>
      <c r="BF79" s="259"/>
      <c r="BG79" s="259"/>
      <c r="BH79" s="259"/>
      <c r="BI79" s="259"/>
      <c r="BJ79" s="262"/>
      <c r="BK79" s="262"/>
      <c r="BL79" s="262"/>
      <c r="BM79" s="262"/>
      <c r="BN79" s="262"/>
      <c r="BO79" s="259"/>
      <c r="BP79" s="259"/>
      <c r="BQ79" s="256">
        <v>73</v>
      </c>
      <c r="BR79" s="261"/>
      <c r="BS79" s="1039"/>
      <c r="BT79" s="1040"/>
      <c r="BU79" s="1040"/>
      <c r="BV79" s="1040"/>
      <c r="BW79" s="1040"/>
      <c r="BX79" s="1040"/>
      <c r="BY79" s="1040"/>
      <c r="BZ79" s="1040"/>
      <c r="CA79" s="1040"/>
      <c r="CB79" s="1040"/>
      <c r="CC79" s="1040"/>
      <c r="CD79" s="1040"/>
      <c r="CE79" s="1040"/>
      <c r="CF79" s="1040"/>
      <c r="CG79" s="1041"/>
      <c r="CH79" s="1042"/>
      <c r="CI79" s="1043"/>
      <c r="CJ79" s="1043"/>
      <c r="CK79" s="1043"/>
      <c r="CL79" s="1044"/>
      <c r="CM79" s="1042"/>
      <c r="CN79" s="1043"/>
      <c r="CO79" s="1043"/>
      <c r="CP79" s="1043"/>
      <c r="CQ79" s="1044"/>
      <c r="CR79" s="1042"/>
      <c r="CS79" s="1043"/>
      <c r="CT79" s="1043"/>
      <c r="CU79" s="1043"/>
      <c r="CV79" s="1044"/>
      <c r="CW79" s="1042"/>
      <c r="CX79" s="1043"/>
      <c r="CY79" s="1043"/>
      <c r="CZ79" s="1043"/>
      <c r="DA79" s="1044"/>
      <c r="DB79" s="1042"/>
      <c r="DC79" s="1043"/>
      <c r="DD79" s="1043"/>
      <c r="DE79" s="1043"/>
      <c r="DF79" s="1044"/>
      <c r="DG79" s="1042"/>
      <c r="DH79" s="1043"/>
      <c r="DI79" s="1043"/>
      <c r="DJ79" s="1043"/>
      <c r="DK79" s="1044"/>
      <c r="DL79" s="1042"/>
      <c r="DM79" s="1043"/>
      <c r="DN79" s="1043"/>
      <c r="DO79" s="1043"/>
      <c r="DP79" s="1044"/>
      <c r="DQ79" s="1042"/>
      <c r="DR79" s="1043"/>
      <c r="DS79" s="1043"/>
      <c r="DT79" s="1043"/>
      <c r="DU79" s="1044"/>
      <c r="DV79" s="1030"/>
      <c r="DW79" s="1031"/>
      <c r="DX79" s="1031"/>
      <c r="DY79" s="1031"/>
      <c r="DZ79" s="1032"/>
      <c r="EA79" s="240"/>
    </row>
    <row r="80" spans="1:131" s="241" customFormat="1" ht="26.25" customHeight="1" x14ac:dyDescent="0.15">
      <c r="A80" s="255">
        <v>13</v>
      </c>
      <c r="B80" s="1062" t="s">
        <v>580</v>
      </c>
      <c r="C80" s="1063"/>
      <c r="D80" s="1063"/>
      <c r="E80" s="1063"/>
      <c r="F80" s="1063"/>
      <c r="G80" s="1063"/>
      <c r="H80" s="1063"/>
      <c r="I80" s="1063"/>
      <c r="J80" s="1063"/>
      <c r="K80" s="1063"/>
      <c r="L80" s="1063"/>
      <c r="M80" s="1063"/>
      <c r="N80" s="1063"/>
      <c r="O80" s="1063"/>
      <c r="P80" s="1064"/>
      <c r="Q80" s="1065">
        <v>0</v>
      </c>
      <c r="R80" s="1066"/>
      <c r="S80" s="1066"/>
      <c r="T80" s="1066"/>
      <c r="U80" s="1066"/>
      <c r="V80" s="1066">
        <v>0</v>
      </c>
      <c r="W80" s="1066"/>
      <c r="X80" s="1066"/>
      <c r="Y80" s="1066"/>
      <c r="Z80" s="1066"/>
      <c r="AA80" s="1066">
        <v>0</v>
      </c>
      <c r="AB80" s="1066"/>
      <c r="AC80" s="1066"/>
      <c r="AD80" s="1066"/>
      <c r="AE80" s="1066"/>
      <c r="AF80" s="1066">
        <v>5</v>
      </c>
      <c r="AG80" s="1066"/>
      <c r="AH80" s="1066"/>
      <c r="AI80" s="1066"/>
      <c r="AJ80" s="1066"/>
      <c r="AK80" s="1066" t="s">
        <v>496</v>
      </c>
      <c r="AL80" s="1066"/>
      <c r="AM80" s="1066"/>
      <c r="AN80" s="1066"/>
      <c r="AO80" s="1066"/>
      <c r="AP80" s="1066" t="s">
        <v>496</v>
      </c>
      <c r="AQ80" s="1066"/>
      <c r="AR80" s="1066"/>
      <c r="AS80" s="1066"/>
      <c r="AT80" s="1066"/>
      <c r="AU80" s="1066" t="s">
        <v>496</v>
      </c>
      <c r="AV80" s="1066"/>
      <c r="AW80" s="1066"/>
      <c r="AX80" s="1066"/>
      <c r="AY80" s="1066"/>
      <c r="AZ80" s="1056"/>
      <c r="BA80" s="1056"/>
      <c r="BB80" s="1056"/>
      <c r="BC80" s="1056"/>
      <c r="BD80" s="1057"/>
      <c r="BE80" s="259"/>
      <c r="BF80" s="259"/>
      <c r="BG80" s="259"/>
      <c r="BH80" s="259"/>
      <c r="BI80" s="259"/>
      <c r="BJ80" s="259"/>
      <c r="BK80" s="259"/>
      <c r="BL80" s="259"/>
      <c r="BM80" s="259"/>
      <c r="BN80" s="259"/>
      <c r="BO80" s="259"/>
      <c r="BP80" s="259"/>
      <c r="BQ80" s="256">
        <v>74</v>
      </c>
      <c r="BR80" s="261"/>
      <c r="BS80" s="1039"/>
      <c r="BT80" s="1040"/>
      <c r="BU80" s="1040"/>
      <c r="BV80" s="1040"/>
      <c r="BW80" s="1040"/>
      <c r="BX80" s="1040"/>
      <c r="BY80" s="1040"/>
      <c r="BZ80" s="1040"/>
      <c r="CA80" s="1040"/>
      <c r="CB80" s="1040"/>
      <c r="CC80" s="1040"/>
      <c r="CD80" s="1040"/>
      <c r="CE80" s="1040"/>
      <c r="CF80" s="1040"/>
      <c r="CG80" s="1041"/>
      <c r="CH80" s="1042"/>
      <c r="CI80" s="1043"/>
      <c r="CJ80" s="1043"/>
      <c r="CK80" s="1043"/>
      <c r="CL80" s="1044"/>
      <c r="CM80" s="1042"/>
      <c r="CN80" s="1043"/>
      <c r="CO80" s="1043"/>
      <c r="CP80" s="1043"/>
      <c r="CQ80" s="1044"/>
      <c r="CR80" s="1042"/>
      <c r="CS80" s="1043"/>
      <c r="CT80" s="1043"/>
      <c r="CU80" s="1043"/>
      <c r="CV80" s="1044"/>
      <c r="CW80" s="1042"/>
      <c r="CX80" s="1043"/>
      <c r="CY80" s="1043"/>
      <c r="CZ80" s="1043"/>
      <c r="DA80" s="1044"/>
      <c r="DB80" s="1042"/>
      <c r="DC80" s="1043"/>
      <c r="DD80" s="1043"/>
      <c r="DE80" s="1043"/>
      <c r="DF80" s="1044"/>
      <c r="DG80" s="1042"/>
      <c r="DH80" s="1043"/>
      <c r="DI80" s="1043"/>
      <c r="DJ80" s="1043"/>
      <c r="DK80" s="1044"/>
      <c r="DL80" s="1042"/>
      <c r="DM80" s="1043"/>
      <c r="DN80" s="1043"/>
      <c r="DO80" s="1043"/>
      <c r="DP80" s="1044"/>
      <c r="DQ80" s="1042"/>
      <c r="DR80" s="1043"/>
      <c r="DS80" s="1043"/>
      <c r="DT80" s="1043"/>
      <c r="DU80" s="1044"/>
      <c r="DV80" s="1030"/>
      <c r="DW80" s="1031"/>
      <c r="DX80" s="1031"/>
      <c r="DY80" s="1031"/>
      <c r="DZ80" s="1032"/>
      <c r="EA80" s="240"/>
    </row>
    <row r="81" spans="1:131" s="241" customFormat="1" ht="26.25" customHeight="1" x14ac:dyDescent="0.15">
      <c r="A81" s="255">
        <v>14</v>
      </c>
      <c r="B81" s="1062" t="s">
        <v>581</v>
      </c>
      <c r="C81" s="1063"/>
      <c r="D81" s="1063"/>
      <c r="E81" s="1063"/>
      <c r="F81" s="1063"/>
      <c r="G81" s="1063"/>
      <c r="H81" s="1063"/>
      <c r="I81" s="1063"/>
      <c r="J81" s="1063"/>
      <c r="K81" s="1063"/>
      <c r="L81" s="1063"/>
      <c r="M81" s="1063"/>
      <c r="N81" s="1063"/>
      <c r="O81" s="1063"/>
      <c r="P81" s="1064"/>
      <c r="Q81" s="1065">
        <v>27</v>
      </c>
      <c r="R81" s="1066"/>
      <c r="S81" s="1066"/>
      <c r="T81" s="1066"/>
      <c r="U81" s="1066"/>
      <c r="V81" s="1066">
        <v>26</v>
      </c>
      <c r="W81" s="1066"/>
      <c r="X81" s="1066"/>
      <c r="Y81" s="1066"/>
      <c r="Z81" s="1066"/>
      <c r="AA81" s="1066">
        <v>1</v>
      </c>
      <c r="AB81" s="1066"/>
      <c r="AC81" s="1066"/>
      <c r="AD81" s="1066"/>
      <c r="AE81" s="1066"/>
      <c r="AF81" s="1066">
        <v>1</v>
      </c>
      <c r="AG81" s="1066"/>
      <c r="AH81" s="1066"/>
      <c r="AI81" s="1066"/>
      <c r="AJ81" s="1066"/>
      <c r="AK81" s="1066" t="s">
        <v>496</v>
      </c>
      <c r="AL81" s="1066"/>
      <c r="AM81" s="1066"/>
      <c r="AN81" s="1066"/>
      <c r="AO81" s="1066"/>
      <c r="AP81" s="1066" t="s">
        <v>496</v>
      </c>
      <c r="AQ81" s="1066"/>
      <c r="AR81" s="1066"/>
      <c r="AS81" s="1066"/>
      <c r="AT81" s="1066"/>
      <c r="AU81" s="1066" t="s">
        <v>496</v>
      </c>
      <c r="AV81" s="1066"/>
      <c r="AW81" s="1066"/>
      <c r="AX81" s="1066"/>
      <c r="AY81" s="1066"/>
      <c r="AZ81" s="1056"/>
      <c r="BA81" s="1056"/>
      <c r="BB81" s="1056"/>
      <c r="BC81" s="1056"/>
      <c r="BD81" s="1057"/>
      <c r="BE81" s="259"/>
      <c r="BF81" s="259"/>
      <c r="BG81" s="259"/>
      <c r="BH81" s="259"/>
      <c r="BI81" s="259"/>
      <c r="BJ81" s="259"/>
      <c r="BK81" s="259"/>
      <c r="BL81" s="259"/>
      <c r="BM81" s="259"/>
      <c r="BN81" s="259"/>
      <c r="BO81" s="259"/>
      <c r="BP81" s="259"/>
      <c r="BQ81" s="256">
        <v>75</v>
      </c>
      <c r="BR81" s="261"/>
      <c r="BS81" s="1039"/>
      <c r="BT81" s="1040"/>
      <c r="BU81" s="1040"/>
      <c r="BV81" s="1040"/>
      <c r="BW81" s="1040"/>
      <c r="BX81" s="1040"/>
      <c r="BY81" s="1040"/>
      <c r="BZ81" s="1040"/>
      <c r="CA81" s="1040"/>
      <c r="CB81" s="1040"/>
      <c r="CC81" s="1040"/>
      <c r="CD81" s="1040"/>
      <c r="CE81" s="1040"/>
      <c r="CF81" s="1040"/>
      <c r="CG81" s="1041"/>
      <c r="CH81" s="1042"/>
      <c r="CI81" s="1043"/>
      <c r="CJ81" s="1043"/>
      <c r="CK81" s="1043"/>
      <c r="CL81" s="1044"/>
      <c r="CM81" s="1042"/>
      <c r="CN81" s="1043"/>
      <c r="CO81" s="1043"/>
      <c r="CP81" s="1043"/>
      <c r="CQ81" s="1044"/>
      <c r="CR81" s="1042"/>
      <c r="CS81" s="1043"/>
      <c r="CT81" s="1043"/>
      <c r="CU81" s="1043"/>
      <c r="CV81" s="1044"/>
      <c r="CW81" s="1042"/>
      <c r="CX81" s="1043"/>
      <c r="CY81" s="1043"/>
      <c r="CZ81" s="1043"/>
      <c r="DA81" s="1044"/>
      <c r="DB81" s="1042"/>
      <c r="DC81" s="1043"/>
      <c r="DD81" s="1043"/>
      <c r="DE81" s="1043"/>
      <c r="DF81" s="1044"/>
      <c r="DG81" s="1042"/>
      <c r="DH81" s="1043"/>
      <c r="DI81" s="1043"/>
      <c r="DJ81" s="1043"/>
      <c r="DK81" s="1044"/>
      <c r="DL81" s="1042"/>
      <c r="DM81" s="1043"/>
      <c r="DN81" s="1043"/>
      <c r="DO81" s="1043"/>
      <c r="DP81" s="1044"/>
      <c r="DQ81" s="1042"/>
      <c r="DR81" s="1043"/>
      <c r="DS81" s="1043"/>
      <c r="DT81" s="1043"/>
      <c r="DU81" s="1044"/>
      <c r="DV81" s="1030"/>
      <c r="DW81" s="1031"/>
      <c r="DX81" s="1031"/>
      <c r="DY81" s="1031"/>
      <c r="DZ81" s="1032"/>
      <c r="EA81" s="240"/>
    </row>
    <row r="82" spans="1:131" s="241" customFormat="1" ht="26.25" customHeight="1" x14ac:dyDescent="0.15">
      <c r="A82" s="255">
        <v>15</v>
      </c>
      <c r="B82" s="1062" t="s">
        <v>582</v>
      </c>
      <c r="C82" s="1063"/>
      <c r="D82" s="1063"/>
      <c r="E82" s="1063"/>
      <c r="F82" s="1063"/>
      <c r="G82" s="1063"/>
      <c r="H82" s="1063"/>
      <c r="I82" s="1063"/>
      <c r="J82" s="1063"/>
      <c r="K82" s="1063"/>
      <c r="L82" s="1063"/>
      <c r="M82" s="1063"/>
      <c r="N82" s="1063"/>
      <c r="O82" s="1063"/>
      <c r="P82" s="1064"/>
      <c r="Q82" s="1065">
        <v>45</v>
      </c>
      <c r="R82" s="1066"/>
      <c r="S82" s="1066"/>
      <c r="T82" s="1066"/>
      <c r="U82" s="1066"/>
      <c r="V82" s="1066">
        <v>42</v>
      </c>
      <c r="W82" s="1066"/>
      <c r="X82" s="1066"/>
      <c r="Y82" s="1066"/>
      <c r="Z82" s="1066"/>
      <c r="AA82" s="1066">
        <v>3</v>
      </c>
      <c r="AB82" s="1066"/>
      <c r="AC82" s="1066"/>
      <c r="AD82" s="1066"/>
      <c r="AE82" s="1066"/>
      <c r="AF82" s="1066">
        <v>3</v>
      </c>
      <c r="AG82" s="1066"/>
      <c r="AH82" s="1066"/>
      <c r="AI82" s="1066"/>
      <c r="AJ82" s="1066"/>
      <c r="AK82" s="1066" t="s">
        <v>496</v>
      </c>
      <c r="AL82" s="1066"/>
      <c r="AM82" s="1066"/>
      <c r="AN82" s="1066"/>
      <c r="AO82" s="1066"/>
      <c r="AP82" s="1066" t="s">
        <v>496</v>
      </c>
      <c r="AQ82" s="1066"/>
      <c r="AR82" s="1066"/>
      <c r="AS82" s="1066"/>
      <c r="AT82" s="1066"/>
      <c r="AU82" s="1066" t="s">
        <v>496</v>
      </c>
      <c r="AV82" s="1066"/>
      <c r="AW82" s="1066"/>
      <c r="AX82" s="1066"/>
      <c r="AY82" s="1066"/>
      <c r="AZ82" s="1056"/>
      <c r="BA82" s="1056"/>
      <c r="BB82" s="1056"/>
      <c r="BC82" s="1056"/>
      <c r="BD82" s="1057"/>
      <c r="BE82" s="259"/>
      <c r="BF82" s="259"/>
      <c r="BG82" s="259"/>
      <c r="BH82" s="259"/>
      <c r="BI82" s="259"/>
      <c r="BJ82" s="259"/>
      <c r="BK82" s="259"/>
      <c r="BL82" s="259"/>
      <c r="BM82" s="259"/>
      <c r="BN82" s="259"/>
      <c r="BO82" s="259"/>
      <c r="BP82" s="259"/>
      <c r="BQ82" s="256">
        <v>76</v>
      </c>
      <c r="BR82" s="261"/>
      <c r="BS82" s="1039"/>
      <c r="BT82" s="1040"/>
      <c r="BU82" s="1040"/>
      <c r="BV82" s="1040"/>
      <c r="BW82" s="1040"/>
      <c r="BX82" s="1040"/>
      <c r="BY82" s="1040"/>
      <c r="BZ82" s="1040"/>
      <c r="CA82" s="1040"/>
      <c r="CB82" s="1040"/>
      <c r="CC82" s="1040"/>
      <c r="CD82" s="1040"/>
      <c r="CE82" s="1040"/>
      <c r="CF82" s="1040"/>
      <c r="CG82" s="1041"/>
      <c r="CH82" s="1042"/>
      <c r="CI82" s="1043"/>
      <c r="CJ82" s="1043"/>
      <c r="CK82" s="1043"/>
      <c r="CL82" s="1044"/>
      <c r="CM82" s="1042"/>
      <c r="CN82" s="1043"/>
      <c r="CO82" s="1043"/>
      <c r="CP82" s="1043"/>
      <c r="CQ82" s="1044"/>
      <c r="CR82" s="1042"/>
      <c r="CS82" s="1043"/>
      <c r="CT82" s="1043"/>
      <c r="CU82" s="1043"/>
      <c r="CV82" s="1044"/>
      <c r="CW82" s="1042"/>
      <c r="CX82" s="1043"/>
      <c r="CY82" s="1043"/>
      <c r="CZ82" s="1043"/>
      <c r="DA82" s="1044"/>
      <c r="DB82" s="1042"/>
      <c r="DC82" s="1043"/>
      <c r="DD82" s="1043"/>
      <c r="DE82" s="1043"/>
      <c r="DF82" s="1044"/>
      <c r="DG82" s="1042"/>
      <c r="DH82" s="1043"/>
      <c r="DI82" s="1043"/>
      <c r="DJ82" s="1043"/>
      <c r="DK82" s="1044"/>
      <c r="DL82" s="1042"/>
      <c r="DM82" s="1043"/>
      <c r="DN82" s="1043"/>
      <c r="DO82" s="1043"/>
      <c r="DP82" s="1044"/>
      <c r="DQ82" s="1042"/>
      <c r="DR82" s="1043"/>
      <c r="DS82" s="1043"/>
      <c r="DT82" s="1043"/>
      <c r="DU82" s="1044"/>
      <c r="DV82" s="1030"/>
      <c r="DW82" s="1031"/>
      <c r="DX82" s="1031"/>
      <c r="DY82" s="1031"/>
      <c r="DZ82" s="1032"/>
      <c r="EA82" s="240"/>
    </row>
    <row r="83" spans="1:131" s="241" customFormat="1" ht="26.25" customHeight="1" x14ac:dyDescent="0.15">
      <c r="A83" s="255">
        <v>16</v>
      </c>
      <c r="B83" s="1062" t="s">
        <v>583</v>
      </c>
      <c r="C83" s="1063"/>
      <c r="D83" s="1063"/>
      <c r="E83" s="1063"/>
      <c r="F83" s="1063"/>
      <c r="G83" s="1063"/>
      <c r="H83" s="1063"/>
      <c r="I83" s="1063"/>
      <c r="J83" s="1063"/>
      <c r="K83" s="1063"/>
      <c r="L83" s="1063"/>
      <c r="M83" s="1063"/>
      <c r="N83" s="1063"/>
      <c r="O83" s="1063"/>
      <c r="P83" s="1064"/>
      <c r="Q83" s="1065">
        <v>32</v>
      </c>
      <c r="R83" s="1066"/>
      <c r="S83" s="1066"/>
      <c r="T83" s="1066"/>
      <c r="U83" s="1066"/>
      <c r="V83" s="1066">
        <v>27</v>
      </c>
      <c r="W83" s="1066"/>
      <c r="X83" s="1066"/>
      <c r="Y83" s="1066"/>
      <c r="Z83" s="1066"/>
      <c r="AA83" s="1066">
        <v>5</v>
      </c>
      <c r="AB83" s="1066"/>
      <c r="AC83" s="1066"/>
      <c r="AD83" s="1066"/>
      <c r="AE83" s="1066"/>
      <c r="AF83" s="1066">
        <v>5</v>
      </c>
      <c r="AG83" s="1066"/>
      <c r="AH83" s="1066"/>
      <c r="AI83" s="1066"/>
      <c r="AJ83" s="1066"/>
      <c r="AK83" s="1066" t="s">
        <v>496</v>
      </c>
      <c r="AL83" s="1066"/>
      <c r="AM83" s="1066"/>
      <c r="AN83" s="1066"/>
      <c r="AO83" s="1066"/>
      <c r="AP83" s="1066" t="s">
        <v>496</v>
      </c>
      <c r="AQ83" s="1066"/>
      <c r="AR83" s="1066"/>
      <c r="AS83" s="1066"/>
      <c r="AT83" s="1066"/>
      <c r="AU83" s="1066" t="s">
        <v>496</v>
      </c>
      <c r="AV83" s="1066"/>
      <c r="AW83" s="1066"/>
      <c r="AX83" s="1066"/>
      <c r="AY83" s="1066"/>
      <c r="AZ83" s="1056"/>
      <c r="BA83" s="1056"/>
      <c r="BB83" s="1056"/>
      <c r="BC83" s="1056"/>
      <c r="BD83" s="1057"/>
      <c r="BE83" s="259"/>
      <c r="BF83" s="259"/>
      <c r="BG83" s="259"/>
      <c r="BH83" s="259"/>
      <c r="BI83" s="259"/>
      <c r="BJ83" s="259"/>
      <c r="BK83" s="259"/>
      <c r="BL83" s="259"/>
      <c r="BM83" s="259"/>
      <c r="BN83" s="259"/>
      <c r="BO83" s="259"/>
      <c r="BP83" s="259"/>
      <c r="BQ83" s="256">
        <v>77</v>
      </c>
      <c r="BR83" s="261"/>
      <c r="BS83" s="1039"/>
      <c r="BT83" s="1040"/>
      <c r="BU83" s="1040"/>
      <c r="BV83" s="1040"/>
      <c r="BW83" s="1040"/>
      <c r="BX83" s="1040"/>
      <c r="BY83" s="1040"/>
      <c r="BZ83" s="1040"/>
      <c r="CA83" s="1040"/>
      <c r="CB83" s="1040"/>
      <c r="CC83" s="1040"/>
      <c r="CD83" s="1040"/>
      <c r="CE83" s="1040"/>
      <c r="CF83" s="1040"/>
      <c r="CG83" s="1041"/>
      <c r="CH83" s="1042"/>
      <c r="CI83" s="1043"/>
      <c r="CJ83" s="1043"/>
      <c r="CK83" s="1043"/>
      <c r="CL83" s="1044"/>
      <c r="CM83" s="1042"/>
      <c r="CN83" s="1043"/>
      <c r="CO83" s="1043"/>
      <c r="CP83" s="1043"/>
      <c r="CQ83" s="1044"/>
      <c r="CR83" s="1042"/>
      <c r="CS83" s="1043"/>
      <c r="CT83" s="1043"/>
      <c r="CU83" s="1043"/>
      <c r="CV83" s="1044"/>
      <c r="CW83" s="1042"/>
      <c r="CX83" s="1043"/>
      <c r="CY83" s="1043"/>
      <c r="CZ83" s="1043"/>
      <c r="DA83" s="1044"/>
      <c r="DB83" s="1042"/>
      <c r="DC83" s="1043"/>
      <c r="DD83" s="1043"/>
      <c r="DE83" s="1043"/>
      <c r="DF83" s="1044"/>
      <c r="DG83" s="1042"/>
      <c r="DH83" s="1043"/>
      <c r="DI83" s="1043"/>
      <c r="DJ83" s="1043"/>
      <c r="DK83" s="1044"/>
      <c r="DL83" s="1042"/>
      <c r="DM83" s="1043"/>
      <c r="DN83" s="1043"/>
      <c r="DO83" s="1043"/>
      <c r="DP83" s="1044"/>
      <c r="DQ83" s="1042"/>
      <c r="DR83" s="1043"/>
      <c r="DS83" s="1043"/>
      <c r="DT83" s="1043"/>
      <c r="DU83" s="1044"/>
      <c r="DV83" s="1030"/>
      <c r="DW83" s="1031"/>
      <c r="DX83" s="1031"/>
      <c r="DY83" s="1031"/>
      <c r="DZ83" s="1032"/>
      <c r="EA83" s="240"/>
    </row>
    <row r="84" spans="1:131" s="241" customFormat="1" ht="26.25" customHeight="1" x14ac:dyDescent="0.15">
      <c r="A84" s="255">
        <v>17</v>
      </c>
      <c r="B84" s="1058"/>
      <c r="C84" s="1059"/>
      <c r="D84" s="1059"/>
      <c r="E84" s="1059"/>
      <c r="F84" s="1059"/>
      <c r="G84" s="1059"/>
      <c r="H84" s="1059"/>
      <c r="I84" s="1059"/>
      <c r="J84" s="1059"/>
      <c r="K84" s="1059"/>
      <c r="L84" s="1059"/>
      <c r="M84" s="1059"/>
      <c r="N84" s="1059"/>
      <c r="O84" s="1059"/>
      <c r="P84" s="1060"/>
      <c r="Q84" s="1061"/>
      <c r="R84" s="1055"/>
      <c r="S84" s="1055"/>
      <c r="T84" s="1055"/>
      <c r="U84" s="1055"/>
      <c r="V84" s="1055"/>
      <c r="W84" s="1055"/>
      <c r="X84" s="1055"/>
      <c r="Y84" s="1055"/>
      <c r="Z84" s="1055"/>
      <c r="AA84" s="1055"/>
      <c r="AB84" s="1055"/>
      <c r="AC84" s="1055"/>
      <c r="AD84" s="1055"/>
      <c r="AE84" s="1055"/>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6"/>
      <c r="BA84" s="1056"/>
      <c r="BB84" s="1056"/>
      <c r="BC84" s="1056"/>
      <c r="BD84" s="1057"/>
      <c r="BE84" s="259"/>
      <c r="BF84" s="259"/>
      <c r="BG84" s="259"/>
      <c r="BH84" s="259"/>
      <c r="BI84" s="259"/>
      <c r="BJ84" s="259"/>
      <c r="BK84" s="259"/>
      <c r="BL84" s="259"/>
      <c r="BM84" s="259"/>
      <c r="BN84" s="259"/>
      <c r="BO84" s="259"/>
      <c r="BP84" s="259"/>
      <c r="BQ84" s="256">
        <v>78</v>
      </c>
      <c r="BR84" s="261"/>
      <c r="BS84" s="1039"/>
      <c r="BT84" s="1040"/>
      <c r="BU84" s="1040"/>
      <c r="BV84" s="1040"/>
      <c r="BW84" s="1040"/>
      <c r="BX84" s="1040"/>
      <c r="BY84" s="1040"/>
      <c r="BZ84" s="1040"/>
      <c r="CA84" s="1040"/>
      <c r="CB84" s="1040"/>
      <c r="CC84" s="1040"/>
      <c r="CD84" s="1040"/>
      <c r="CE84" s="1040"/>
      <c r="CF84" s="1040"/>
      <c r="CG84" s="1041"/>
      <c r="CH84" s="1042"/>
      <c r="CI84" s="1043"/>
      <c r="CJ84" s="1043"/>
      <c r="CK84" s="1043"/>
      <c r="CL84" s="1044"/>
      <c r="CM84" s="1042"/>
      <c r="CN84" s="1043"/>
      <c r="CO84" s="1043"/>
      <c r="CP84" s="1043"/>
      <c r="CQ84" s="1044"/>
      <c r="CR84" s="1042"/>
      <c r="CS84" s="1043"/>
      <c r="CT84" s="1043"/>
      <c r="CU84" s="1043"/>
      <c r="CV84" s="1044"/>
      <c r="CW84" s="1042"/>
      <c r="CX84" s="1043"/>
      <c r="CY84" s="1043"/>
      <c r="CZ84" s="1043"/>
      <c r="DA84" s="1044"/>
      <c r="DB84" s="1042"/>
      <c r="DC84" s="1043"/>
      <c r="DD84" s="1043"/>
      <c r="DE84" s="1043"/>
      <c r="DF84" s="1044"/>
      <c r="DG84" s="1042"/>
      <c r="DH84" s="1043"/>
      <c r="DI84" s="1043"/>
      <c r="DJ84" s="1043"/>
      <c r="DK84" s="1044"/>
      <c r="DL84" s="1042"/>
      <c r="DM84" s="1043"/>
      <c r="DN84" s="1043"/>
      <c r="DO84" s="1043"/>
      <c r="DP84" s="1044"/>
      <c r="DQ84" s="1042"/>
      <c r="DR84" s="1043"/>
      <c r="DS84" s="1043"/>
      <c r="DT84" s="1043"/>
      <c r="DU84" s="1044"/>
      <c r="DV84" s="1030"/>
      <c r="DW84" s="1031"/>
      <c r="DX84" s="1031"/>
      <c r="DY84" s="1031"/>
      <c r="DZ84" s="1032"/>
      <c r="EA84" s="240"/>
    </row>
    <row r="85" spans="1:131" s="241" customFormat="1" ht="26.25" customHeight="1" x14ac:dyDescent="0.15">
      <c r="A85" s="255">
        <v>18</v>
      </c>
      <c r="B85" s="1058"/>
      <c r="C85" s="1059"/>
      <c r="D85" s="1059"/>
      <c r="E85" s="1059"/>
      <c r="F85" s="1059"/>
      <c r="G85" s="1059"/>
      <c r="H85" s="1059"/>
      <c r="I85" s="1059"/>
      <c r="J85" s="1059"/>
      <c r="K85" s="1059"/>
      <c r="L85" s="1059"/>
      <c r="M85" s="1059"/>
      <c r="N85" s="1059"/>
      <c r="O85" s="1059"/>
      <c r="P85" s="1060"/>
      <c r="Q85" s="1061"/>
      <c r="R85" s="1055"/>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6"/>
      <c r="BA85" s="1056"/>
      <c r="BB85" s="1056"/>
      <c r="BC85" s="1056"/>
      <c r="BD85" s="1057"/>
      <c r="BE85" s="259"/>
      <c r="BF85" s="259"/>
      <c r="BG85" s="259"/>
      <c r="BH85" s="259"/>
      <c r="BI85" s="259"/>
      <c r="BJ85" s="259"/>
      <c r="BK85" s="259"/>
      <c r="BL85" s="259"/>
      <c r="BM85" s="259"/>
      <c r="BN85" s="259"/>
      <c r="BO85" s="259"/>
      <c r="BP85" s="259"/>
      <c r="BQ85" s="256">
        <v>79</v>
      </c>
      <c r="BR85" s="261"/>
      <c r="BS85" s="1039"/>
      <c r="BT85" s="1040"/>
      <c r="BU85" s="1040"/>
      <c r="BV85" s="1040"/>
      <c r="BW85" s="1040"/>
      <c r="BX85" s="1040"/>
      <c r="BY85" s="1040"/>
      <c r="BZ85" s="1040"/>
      <c r="CA85" s="1040"/>
      <c r="CB85" s="1040"/>
      <c r="CC85" s="1040"/>
      <c r="CD85" s="1040"/>
      <c r="CE85" s="1040"/>
      <c r="CF85" s="1040"/>
      <c r="CG85" s="1041"/>
      <c r="CH85" s="1042"/>
      <c r="CI85" s="1043"/>
      <c r="CJ85" s="1043"/>
      <c r="CK85" s="1043"/>
      <c r="CL85" s="1044"/>
      <c r="CM85" s="1042"/>
      <c r="CN85" s="1043"/>
      <c r="CO85" s="1043"/>
      <c r="CP85" s="1043"/>
      <c r="CQ85" s="1044"/>
      <c r="CR85" s="1042"/>
      <c r="CS85" s="1043"/>
      <c r="CT85" s="1043"/>
      <c r="CU85" s="1043"/>
      <c r="CV85" s="1044"/>
      <c r="CW85" s="1042"/>
      <c r="CX85" s="1043"/>
      <c r="CY85" s="1043"/>
      <c r="CZ85" s="1043"/>
      <c r="DA85" s="1044"/>
      <c r="DB85" s="1042"/>
      <c r="DC85" s="1043"/>
      <c r="DD85" s="1043"/>
      <c r="DE85" s="1043"/>
      <c r="DF85" s="1044"/>
      <c r="DG85" s="1042"/>
      <c r="DH85" s="1043"/>
      <c r="DI85" s="1043"/>
      <c r="DJ85" s="1043"/>
      <c r="DK85" s="1044"/>
      <c r="DL85" s="1042"/>
      <c r="DM85" s="1043"/>
      <c r="DN85" s="1043"/>
      <c r="DO85" s="1043"/>
      <c r="DP85" s="1044"/>
      <c r="DQ85" s="1042"/>
      <c r="DR85" s="1043"/>
      <c r="DS85" s="1043"/>
      <c r="DT85" s="1043"/>
      <c r="DU85" s="1044"/>
      <c r="DV85" s="1030"/>
      <c r="DW85" s="1031"/>
      <c r="DX85" s="1031"/>
      <c r="DY85" s="1031"/>
      <c r="DZ85" s="1032"/>
      <c r="EA85" s="240"/>
    </row>
    <row r="86" spans="1:131" s="241" customFormat="1" ht="26.25" customHeight="1" x14ac:dyDescent="0.15">
      <c r="A86" s="255">
        <v>19</v>
      </c>
      <c r="B86" s="1058"/>
      <c r="C86" s="1059"/>
      <c r="D86" s="1059"/>
      <c r="E86" s="1059"/>
      <c r="F86" s="1059"/>
      <c r="G86" s="1059"/>
      <c r="H86" s="1059"/>
      <c r="I86" s="1059"/>
      <c r="J86" s="1059"/>
      <c r="K86" s="1059"/>
      <c r="L86" s="1059"/>
      <c r="M86" s="1059"/>
      <c r="N86" s="1059"/>
      <c r="O86" s="1059"/>
      <c r="P86" s="1060"/>
      <c r="Q86" s="1061"/>
      <c r="R86" s="1055"/>
      <c r="S86" s="1055"/>
      <c r="T86" s="1055"/>
      <c r="U86" s="1055"/>
      <c r="V86" s="1055"/>
      <c r="W86" s="1055"/>
      <c r="X86" s="1055"/>
      <c r="Y86" s="1055"/>
      <c r="Z86" s="1055"/>
      <c r="AA86" s="1055"/>
      <c r="AB86" s="1055"/>
      <c r="AC86" s="1055"/>
      <c r="AD86" s="105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6"/>
      <c r="BA86" s="1056"/>
      <c r="BB86" s="1056"/>
      <c r="BC86" s="1056"/>
      <c r="BD86" s="1057"/>
      <c r="BE86" s="259"/>
      <c r="BF86" s="259"/>
      <c r="BG86" s="259"/>
      <c r="BH86" s="259"/>
      <c r="BI86" s="259"/>
      <c r="BJ86" s="259"/>
      <c r="BK86" s="259"/>
      <c r="BL86" s="259"/>
      <c r="BM86" s="259"/>
      <c r="BN86" s="259"/>
      <c r="BO86" s="259"/>
      <c r="BP86" s="259"/>
      <c r="BQ86" s="256">
        <v>80</v>
      </c>
      <c r="BR86" s="261"/>
      <c r="BS86" s="1039"/>
      <c r="BT86" s="1040"/>
      <c r="BU86" s="1040"/>
      <c r="BV86" s="1040"/>
      <c r="BW86" s="1040"/>
      <c r="BX86" s="1040"/>
      <c r="BY86" s="1040"/>
      <c r="BZ86" s="1040"/>
      <c r="CA86" s="1040"/>
      <c r="CB86" s="1040"/>
      <c r="CC86" s="1040"/>
      <c r="CD86" s="1040"/>
      <c r="CE86" s="1040"/>
      <c r="CF86" s="1040"/>
      <c r="CG86" s="1041"/>
      <c r="CH86" s="1042"/>
      <c r="CI86" s="1043"/>
      <c r="CJ86" s="1043"/>
      <c r="CK86" s="1043"/>
      <c r="CL86" s="1044"/>
      <c r="CM86" s="1042"/>
      <c r="CN86" s="1043"/>
      <c r="CO86" s="1043"/>
      <c r="CP86" s="1043"/>
      <c r="CQ86" s="1044"/>
      <c r="CR86" s="1042"/>
      <c r="CS86" s="1043"/>
      <c r="CT86" s="1043"/>
      <c r="CU86" s="1043"/>
      <c r="CV86" s="1044"/>
      <c r="CW86" s="1042"/>
      <c r="CX86" s="1043"/>
      <c r="CY86" s="1043"/>
      <c r="CZ86" s="1043"/>
      <c r="DA86" s="1044"/>
      <c r="DB86" s="1042"/>
      <c r="DC86" s="1043"/>
      <c r="DD86" s="1043"/>
      <c r="DE86" s="1043"/>
      <c r="DF86" s="1044"/>
      <c r="DG86" s="1042"/>
      <c r="DH86" s="1043"/>
      <c r="DI86" s="1043"/>
      <c r="DJ86" s="1043"/>
      <c r="DK86" s="1044"/>
      <c r="DL86" s="1042"/>
      <c r="DM86" s="1043"/>
      <c r="DN86" s="1043"/>
      <c r="DO86" s="1043"/>
      <c r="DP86" s="1044"/>
      <c r="DQ86" s="1042"/>
      <c r="DR86" s="1043"/>
      <c r="DS86" s="1043"/>
      <c r="DT86" s="1043"/>
      <c r="DU86" s="1044"/>
      <c r="DV86" s="1030"/>
      <c r="DW86" s="1031"/>
      <c r="DX86" s="1031"/>
      <c r="DY86" s="1031"/>
      <c r="DZ86" s="1032"/>
      <c r="EA86" s="240"/>
    </row>
    <row r="87" spans="1:131" s="241" customFormat="1" ht="26.25" customHeight="1" x14ac:dyDescent="0.15">
      <c r="A87" s="263">
        <v>20</v>
      </c>
      <c r="B87" s="1048"/>
      <c r="C87" s="1049"/>
      <c r="D87" s="1049"/>
      <c r="E87" s="1049"/>
      <c r="F87" s="1049"/>
      <c r="G87" s="1049"/>
      <c r="H87" s="1049"/>
      <c r="I87" s="1049"/>
      <c r="J87" s="1049"/>
      <c r="K87" s="1049"/>
      <c r="L87" s="1049"/>
      <c r="M87" s="1049"/>
      <c r="N87" s="1049"/>
      <c r="O87" s="1049"/>
      <c r="P87" s="1050"/>
      <c r="Q87" s="1051"/>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2"/>
      <c r="AP87" s="1052"/>
      <c r="AQ87" s="1052"/>
      <c r="AR87" s="1052"/>
      <c r="AS87" s="1052"/>
      <c r="AT87" s="1052"/>
      <c r="AU87" s="1052"/>
      <c r="AV87" s="1052"/>
      <c r="AW87" s="1052"/>
      <c r="AX87" s="1052"/>
      <c r="AY87" s="1052"/>
      <c r="AZ87" s="1053"/>
      <c r="BA87" s="1053"/>
      <c r="BB87" s="1053"/>
      <c r="BC87" s="1053"/>
      <c r="BD87" s="1054"/>
      <c r="BE87" s="259"/>
      <c r="BF87" s="259"/>
      <c r="BG87" s="259"/>
      <c r="BH87" s="259"/>
      <c r="BI87" s="259"/>
      <c r="BJ87" s="259"/>
      <c r="BK87" s="259"/>
      <c r="BL87" s="259"/>
      <c r="BM87" s="259"/>
      <c r="BN87" s="259"/>
      <c r="BO87" s="259"/>
      <c r="BP87" s="259"/>
      <c r="BQ87" s="256">
        <v>81</v>
      </c>
      <c r="BR87" s="261"/>
      <c r="BS87" s="1039"/>
      <c r="BT87" s="1040"/>
      <c r="BU87" s="1040"/>
      <c r="BV87" s="1040"/>
      <c r="BW87" s="1040"/>
      <c r="BX87" s="1040"/>
      <c r="BY87" s="1040"/>
      <c r="BZ87" s="1040"/>
      <c r="CA87" s="1040"/>
      <c r="CB87" s="1040"/>
      <c r="CC87" s="1040"/>
      <c r="CD87" s="1040"/>
      <c r="CE87" s="1040"/>
      <c r="CF87" s="1040"/>
      <c r="CG87" s="1041"/>
      <c r="CH87" s="1042"/>
      <c r="CI87" s="1043"/>
      <c r="CJ87" s="1043"/>
      <c r="CK87" s="1043"/>
      <c r="CL87" s="1044"/>
      <c r="CM87" s="1042"/>
      <c r="CN87" s="1043"/>
      <c r="CO87" s="1043"/>
      <c r="CP87" s="1043"/>
      <c r="CQ87" s="1044"/>
      <c r="CR87" s="1042"/>
      <c r="CS87" s="1043"/>
      <c r="CT87" s="1043"/>
      <c r="CU87" s="1043"/>
      <c r="CV87" s="1044"/>
      <c r="CW87" s="1042"/>
      <c r="CX87" s="1043"/>
      <c r="CY87" s="1043"/>
      <c r="CZ87" s="1043"/>
      <c r="DA87" s="1044"/>
      <c r="DB87" s="1042"/>
      <c r="DC87" s="1043"/>
      <c r="DD87" s="1043"/>
      <c r="DE87" s="1043"/>
      <c r="DF87" s="1044"/>
      <c r="DG87" s="1042"/>
      <c r="DH87" s="1043"/>
      <c r="DI87" s="1043"/>
      <c r="DJ87" s="1043"/>
      <c r="DK87" s="1044"/>
      <c r="DL87" s="1042"/>
      <c r="DM87" s="1043"/>
      <c r="DN87" s="1043"/>
      <c r="DO87" s="1043"/>
      <c r="DP87" s="1044"/>
      <c r="DQ87" s="1042"/>
      <c r="DR87" s="1043"/>
      <c r="DS87" s="1043"/>
      <c r="DT87" s="1043"/>
      <c r="DU87" s="1044"/>
      <c r="DV87" s="1030"/>
      <c r="DW87" s="1031"/>
      <c r="DX87" s="1031"/>
      <c r="DY87" s="1031"/>
      <c r="DZ87" s="1032"/>
      <c r="EA87" s="240"/>
    </row>
    <row r="88" spans="1:131" s="241" customFormat="1" ht="26.25" customHeight="1" thickBot="1" x14ac:dyDescent="0.2">
      <c r="A88" s="258" t="s">
        <v>381</v>
      </c>
      <c r="B88" s="1033" t="s">
        <v>409</v>
      </c>
      <c r="C88" s="1034"/>
      <c r="D88" s="1034"/>
      <c r="E88" s="1034"/>
      <c r="F88" s="1034"/>
      <c r="G88" s="1034"/>
      <c r="H88" s="1034"/>
      <c r="I88" s="1034"/>
      <c r="J88" s="1034"/>
      <c r="K88" s="1034"/>
      <c r="L88" s="1034"/>
      <c r="M88" s="1034"/>
      <c r="N88" s="1034"/>
      <c r="O88" s="1034"/>
      <c r="P88" s="1035"/>
      <c r="Q88" s="1046"/>
      <c r="R88" s="1047"/>
      <c r="S88" s="1047"/>
      <c r="T88" s="1047"/>
      <c r="U88" s="1047"/>
      <c r="V88" s="1047"/>
      <c r="W88" s="1047"/>
      <c r="X88" s="1047"/>
      <c r="Y88" s="1047"/>
      <c r="Z88" s="1047"/>
      <c r="AA88" s="1047"/>
      <c r="AB88" s="1047"/>
      <c r="AC88" s="1047"/>
      <c r="AD88" s="1047"/>
      <c r="AE88" s="1047"/>
      <c r="AF88" s="1045">
        <f>SUM(AF68:AJ87)</f>
        <v>14199</v>
      </c>
      <c r="AG88" s="1045"/>
      <c r="AH88" s="1045"/>
      <c r="AI88" s="1045"/>
      <c r="AJ88" s="1045"/>
      <c r="AK88" s="1047"/>
      <c r="AL88" s="1047"/>
      <c r="AM88" s="1047"/>
      <c r="AN88" s="1047"/>
      <c r="AO88" s="1047"/>
      <c r="AP88" s="1045">
        <f>SUM(AP68:AT87)</f>
        <v>6036</v>
      </c>
      <c r="AQ88" s="1045"/>
      <c r="AR88" s="1045"/>
      <c r="AS88" s="1045"/>
      <c r="AT88" s="1045"/>
      <c r="AU88" s="1045">
        <f t="shared" ref="AU88" si="3">SUM(AU68:AY87)</f>
        <v>0</v>
      </c>
      <c r="AV88" s="1045"/>
      <c r="AW88" s="1045"/>
      <c r="AX88" s="1045"/>
      <c r="AY88" s="1045"/>
      <c r="AZ88" s="1045">
        <f t="shared" ref="AZ88" si="4">SUM(AZ68:BD87)</f>
        <v>0</v>
      </c>
      <c r="BA88" s="1045"/>
      <c r="BB88" s="1045"/>
      <c r="BC88" s="1045"/>
      <c r="BD88" s="1045"/>
      <c r="BE88" s="259"/>
      <c r="BF88" s="259"/>
      <c r="BG88" s="259"/>
      <c r="BH88" s="259"/>
      <c r="BI88" s="259"/>
      <c r="BJ88" s="259"/>
      <c r="BK88" s="259"/>
      <c r="BL88" s="259"/>
      <c r="BM88" s="259"/>
      <c r="BN88" s="259"/>
      <c r="BO88" s="259"/>
      <c r="BP88" s="259"/>
      <c r="BQ88" s="256">
        <v>82</v>
      </c>
      <c r="BR88" s="261"/>
      <c r="BS88" s="1039"/>
      <c r="BT88" s="1040"/>
      <c r="BU88" s="1040"/>
      <c r="BV88" s="1040"/>
      <c r="BW88" s="1040"/>
      <c r="BX88" s="1040"/>
      <c r="BY88" s="1040"/>
      <c r="BZ88" s="1040"/>
      <c r="CA88" s="1040"/>
      <c r="CB88" s="1040"/>
      <c r="CC88" s="1040"/>
      <c r="CD88" s="1040"/>
      <c r="CE88" s="1040"/>
      <c r="CF88" s="1040"/>
      <c r="CG88" s="1041"/>
      <c r="CH88" s="1042"/>
      <c r="CI88" s="1043"/>
      <c r="CJ88" s="1043"/>
      <c r="CK88" s="1043"/>
      <c r="CL88" s="1044"/>
      <c r="CM88" s="1042"/>
      <c r="CN88" s="1043"/>
      <c r="CO88" s="1043"/>
      <c r="CP88" s="1043"/>
      <c r="CQ88" s="1044"/>
      <c r="CR88" s="1042"/>
      <c r="CS88" s="1043"/>
      <c r="CT88" s="1043"/>
      <c r="CU88" s="1043"/>
      <c r="CV88" s="1044"/>
      <c r="CW88" s="1042"/>
      <c r="CX88" s="1043"/>
      <c r="CY88" s="1043"/>
      <c r="CZ88" s="1043"/>
      <c r="DA88" s="1044"/>
      <c r="DB88" s="1042"/>
      <c r="DC88" s="1043"/>
      <c r="DD88" s="1043"/>
      <c r="DE88" s="1043"/>
      <c r="DF88" s="1044"/>
      <c r="DG88" s="1042"/>
      <c r="DH88" s="1043"/>
      <c r="DI88" s="1043"/>
      <c r="DJ88" s="1043"/>
      <c r="DK88" s="1044"/>
      <c r="DL88" s="1042"/>
      <c r="DM88" s="1043"/>
      <c r="DN88" s="1043"/>
      <c r="DO88" s="1043"/>
      <c r="DP88" s="1044"/>
      <c r="DQ88" s="1042"/>
      <c r="DR88" s="1043"/>
      <c r="DS88" s="1043"/>
      <c r="DT88" s="1043"/>
      <c r="DU88" s="1044"/>
      <c r="DV88" s="1030"/>
      <c r="DW88" s="1031"/>
      <c r="DX88" s="1031"/>
      <c r="DY88" s="1031"/>
      <c r="DZ88" s="1032"/>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39"/>
      <c r="BT89" s="1040"/>
      <c r="BU89" s="1040"/>
      <c r="BV89" s="1040"/>
      <c r="BW89" s="1040"/>
      <c r="BX89" s="1040"/>
      <c r="BY89" s="1040"/>
      <c r="BZ89" s="1040"/>
      <c r="CA89" s="1040"/>
      <c r="CB89" s="1040"/>
      <c r="CC89" s="1040"/>
      <c r="CD89" s="1040"/>
      <c r="CE89" s="1040"/>
      <c r="CF89" s="1040"/>
      <c r="CG89" s="1041"/>
      <c r="CH89" s="1042"/>
      <c r="CI89" s="1043"/>
      <c r="CJ89" s="1043"/>
      <c r="CK89" s="1043"/>
      <c r="CL89" s="1044"/>
      <c r="CM89" s="1042"/>
      <c r="CN89" s="1043"/>
      <c r="CO89" s="1043"/>
      <c r="CP89" s="1043"/>
      <c r="CQ89" s="1044"/>
      <c r="CR89" s="1042"/>
      <c r="CS89" s="1043"/>
      <c r="CT89" s="1043"/>
      <c r="CU89" s="1043"/>
      <c r="CV89" s="1044"/>
      <c r="CW89" s="1042"/>
      <c r="CX89" s="1043"/>
      <c r="CY89" s="1043"/>
      <c r="CZ89" s="1043"/>
      <c r="DA89" s="1044"/>
      <c r="DB89" s="1042"/>
      <c r="DC89" s="1043"/>
      <c r="DD89" s="1043"/>
      <c r="DE89" s="1043"/>
      <c r="DF89" s="1044"/>
      <c r="DG89" s="1042"/>
      <c r="DH89" s="1043"/>
      <c r="DI89" s="1043"/>
      <c r="DJ89" s="1043"/>
      <c r="DK89" s="1044"/>
      <c r="DL89" s="1042"/>
      <c r="DM89" s="1043"/>
      <c r="DN89" s="1043"/>
      <c r="DO89" s="1043"/>
      <c r="DP89" s="1044"/>
      <c r="DQ89" s="1042"/>
      <c r="DR89" s="1043"/>
      <c r="DS89" s="1043"/>
      <c r="DT89" s="1043"/>
      <c r="DU89" s="1044"/>
      <c r="DV89" s="1030"/>
      <c r="DW89" s="1031"/>
      <c r="DX89" s="1031"/>
      <c r="DY89" s="1031"/>
      <c r="DZ89" s="1032"/>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39"/>
      <c r="BT90" s="1040"/>
      <c r="BU90" s="1040"/>
      <c r="BV90" s="1040"/>
      <c r="BW90" s="1040"/>
      <c r="BX90" s="1040"/>
      <c r="BY90" s="1040"/>
      <c r="BZ90" s="1040"/>
      <c r="CA90" s="1040"/>
      <c r="CB90" s="1040"/>
      <c r="CC90" s="1040"/>
      <c r="CD90" s="1040"/>
      <c r="CE90" s="1040"/>
      <c r="CF90" s="1040"/>
      <c r="CG90" s="1041"/>
      <c r="CH90" s="1042"/>
      <c r="CI90" s="1043"/>
      <c r="CJ90" s="1043"/>
      <c r="CK90" s="1043"/>
      <c r="CL90" s="1044"/>
      <c r="CM90" s="1042"/>
      <c r="CN90" s="1043"/>
      <c r="CO90" s="1043"/>
      <c r="CP90" s="1043"/>
      <c r="CQ90" s="1044"/>
      <c r="CR90" s="1042"/>
      <c r="CS90" s="1043"/>
      <c r="CT90" s="1043"/>
      <c r="CU90" s="1043"/>
      <c r="CV90" s="1044"/>
      <c r="CW90" s="1042"/>
      <c r="CX90" s="1043"/>
      <c r="CY90" s="1043"/>
      <c r="CZ90" s="1043"/>
      <c r="DA90" s="1044"/>
      <c r="DB90" s="1042"/>
      <c r="DC90" s="1043"/>
      <c r="DD90" s="1043"/>
      <c r="DE90" s="1043"/>
      <c r="DF90" s="1044"/>
      <c r="DG90" s="1042"/>
      <c r="DH90" s="1043"/>
      <c r="DI90" s="1043"/>
      <c r="DJ90" s="1043"/>
      <c r="DK90" s="1044"/>
      <c r="DL90" s="1042"/>
      <c r="DM90" s="1043"/>
      <c r="DN90" s="1043"/>
      <c r="DO90" s="1043"/>
      <c r="DP90" s="1044"/>
      <c r="DQ90" s="1042"/>
      <c r="DR90" s="1043"/>
      <c r="DS90" s="1043"/>
      <c r="DT90" s="1043"/>
      <c r="DU90" s="1044"/>
      <c r="DV90" s="1030"/>
      <c r="DW90" s="1031"/>
      <c r="DX90" s="1031"/>
      <c r="DY90" s="1031"/>
      <c r="DZ90" s="1032"/>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39"/>
      <c r="BT91" s="1040"/>
      <c r="BU91" s="1040"/>
      <c r="BV91" s="1040"/>
      <c r="BW91" s="1040"/>
      <c r="BX91" s="1040"/>
      <c r="BY91" s="1040"/>
      <c r="BZ91" s="1040"/>
      <c r="CA91" s="1040"/>
      <c r="CB91" s="1040"/>
      <c r="CC91" s="1040"/>
      <c r="CD91" s="1040"/>
      <c r="CE91" s="1040"/>
      <c r="CF91" s="1040"/>
      <c r="CG91" s="1041"/>
      <c r="CH91" s="1042"/>
      <c r="CI91" s="1043"/>
      <c r="CJ91" s="1043"/>
      <c r="CK91" s="1043"/>
      <c r="CL91" s="1044"/>
      <c r="CM91" s="1042"/>
      <c r="CN91" s="1043"/>
      <c r="CO91" s="1043"/>
      <c r="CP91" s="1043"/>
      <c r="CQ91" s="1044"/>
      <c r="CR91" s="1042"/>
      <c r="CS91" s="1043"/>
      <c r="CT91" s="1043"/>
      <c r="CU91" s="1043"/>
      <c r="CV91" s="1044"/>
      <c r="CW91" s="1042"/>
      <c r="CX91" s="1043"/>
      <c r="CY91" s="1043"/>
      <c r="CZ91" s="1043"/>
      <c r="DA91" s="1044"/>
      <c r="DB91" s="1042"/>
      <c r="DC91" s="1043"/>
      <c r="DD91" s="1043"/>
      <c r="DE91" s="1043"/>
      <c r="DF91" s="1044"/>
      <c r="DG91" s="1042"/>
      <c r="DH91" s="1043"/>
      <c r="DI91" s="1043"/>
      <c r="DJ91" s="1043"/>
      <c r="DK91" s="1044"/>
      <c r="DL91" s="1042"/>
      <c r="DM91" s="1043"/>
      <c r="DN91" s="1043"/>
      <c r="DO91" s="1043"/>
      <c r="DP91" s="1044"/>
      <c r="DQ91" s="1042"/>
      <c r="DR91" s="1043"/>
      <c r="DS91" s="1043"/>
      <c r="DT91" s="1043"/>
      <c r="DU91" s="1044"/>
      <c r="DV91" s="1030"/>
      <c r="DW91" s="1031"/>
      <c r="DX91" s="1031"/>
      <c r="DY91" s="1031"/>
      <c r="DZ91" s="1032"/>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39"/>
      <c r="BT92" s="1040"/>
      <c r="BU92" s="1040"/>
      <c r="BV92" s="1040"/>
      <c r="BW92" s="1040"/>
      <c r="BX92" s="1040"/>
      <c r="BY92" s="1040"/>
      <c r="BZ92" s="1040"/>
      <c r="CA92" s="1040"/>
      <c r="CB92" s="1040"/>
      <c r="CC92" s="1040"/>
      <c r="CD92" s="1040"/>
      <c r="CE92" s="1040"/>
      <c r="CF92" s="1040"/>
      <c r="CG92" s="1041"/>
      <c r="CH92" s="1042"/>
      <c r="CI92" s="1043"/>
      <c r="CJ92" s="1043"/>
      <c r="CK92" s="1043"/>
      <c r="CL92" s="1044"/>
      <c r="CM92" s="1042"/>
      <c r="CN92" s="1043"/>
      <c r="CO92" s="1043"/>
      <c r="CP92" s="1043"/>
      <c r="CQ92" s="1044"/>
      <c r="CR92" s="1042"/>
      <c r="CS92" s="1043"/>
      <c r="CT92" s="1043"/>
      <c r="CU92" s="1043"/>
      <c r="CV92" s="1044"/>
      <c r="CW92" s="1042"/>
      <c r="CX92" s="1043"/>
      <c r="CY92" s="1043"/>
      <c r="CZ92" s="1043"/>
      <c r="DA92" s="1044"/>
      <c r="DB92" s="1042"/>
      <c r="DC92" s="1043"/>
      <c r="DD92" s="1043"/>
      <c r="DE92" s="1043"/>
      <c r="DF92" s="1044"/>
      <c r="DG92" s="1042"/>
      <c r="DH92" s="1043"/>
      <c r="DI92" s="1043"/>
      <c r="DJ92" s="1043"/>
      <c r="DK92" s="1044"/>
      <c r="DL92" s="1042"/>
      <c r="DM92" s="1043"/>
      <c r="DN92" s="1043"/>
      <c r="DO92" s="1043"/>
      <c r="DP92" s="1044"/>
      <c r="DQ92" s="1042"/>
      <c r="DR92" s="1043"/>
      <c r="DS92" s="1043"/>
      <c r="DT92" s="1043"/>
      <c r="DU92" s="1044"/>
      <c r="DV92" s="1030"/>
      <c r="DW92" s="1031"/>
      <c r="DX92" s="1031"/>
      <c r="DY92" s="1031"/>
      <c r="DZ92" s="1032"/>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39"/>
      <c r="BT93" s="1040"/>
      <c r="BU93" s="1040"/>
      <c r="BV93" s="1040"/>
      <c r="BW93" s="1040"/>
      <c r="BX93" s="1040"/>
      <c r="BY93" s="1040"/>
      <c r="BZ93" s="1040"/>
      <c r="CA93" s="1040"/>
      <c r="CB93" s="1040"/>
      <c r="CC93" s="1040"/>
      <c r="CD93" s="1040"/>
      <c r="CE93" s="1040"/>
      <c r="CF93" s="1040"/>
      <c r="CG93" s="1041"/>
      <c r="CH93" s="1042"/>
      <c r="CI93" s="1043"/>
      <c r="CJ93" s="1043"/>
      <c r="CK93" s="1043"/>
      <c r="CL93" s="1044"/>
      <c r="CM93" s="1042"/>
      <c r="CN93" s="1043"/>
      <c r="CO93" s="1043"/>
      <c r="CP93" s="1043"/>
      <c r="CQ93" s="1044"/>
      <c r="CR93" s="1042"/>
      <c r="CS93" s="1043"/>
      <c r="CT93" s="1043"/>
      <c r="CU93" s="1043"/>
      <c r="CV93" s="1044"/>
      <c r="CW93" s="1042"/>
      <c r="CX93" s="1043"/>
      <c r="CY93" s="1043"/>
      <c r="CZ93" s="1043"/>
      <c r="DA93" s="1044"/>
      <c r="DB93" s="1042"/>
      <c r="DC93" s="1043"/>
      <c r="DD93" s="1043"/>
      <c r="DE93" s="1043"/>
      <c r="DF93" s="1044"/>
      <c r="DG93" s="1042"/>
      <c r="DH93" s="1043"/>
      <c r="DI93" s="1043"/>
      <c r="DJ93" s="1043"/>
      <c r="DK93" s="1044"/>
      <c r="DL93" s="1042"/>
      <c r="DM93" s="1043"/>
      <c r="DN93" s="1043"/>
      <c r="DO93" s="1043"/>
      <c r="DP93" s="1044"/>
      <c r="DQ93" s="1042"/>
      <c r="DR93" s="1043"/>
      <c r="DS93" s="1043"/>
      <c r="DT93" s="1043"/>
      <c r="DU93" s="1044"/>
      <c r="DV93" s="1030"/>
      <c r="DW93" s="1031"/>
      <c r="DX93" s="1031"/>
      <c r="DY93" s="1031"/>
      <c r="DZ93" s="1032"/>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39"/>
      <c r="BT94" s="1040"/>
      <c r="BU94" s="1040"/>
      <c r="BV94" s="1040"/>
      <c r="BW94" s="1040"/>
      <c r="BX94" s="1040"/>
      <c r="BY94" s="1040"/>
      <c r="BZ94" s="1040"/>
      <c r="CA94" s="1040"/>
      <c r="CB94" s="1040"/>
      <c r="CC94" s="1040"/>
      <c r="CD94" s="1040"/>
      <c r="CE94" s="1040"/>
      <c r="CF94" s="1040"/>
      <c r="CG94" s="1041"/>
      <c r="CH94" s="1042"/>
      <c r="CI94" s="1043"/>
      <c r="CJ94" s="1043"/>
      <c r="CK94" s="1043"/>
      <c r="CL94" s="1044"/>
      <c r="CM94" s="1042"/>
      <c r="CN94" s="1043"/>
      <c r="CO94" s="1043"/>
      <c r="CP94" s="1043"/>
      <c r="CQ94" s="1044"/>
      <c r="CR94" s="1042"/>
      <c r="CS94" s="1043"/>
      <c r="CT94" s="1043"/>
      <c r="CU94" s="1043"/>
      <c r="CV94" s="1044"/>
      <c r="CW94" s="1042"/>
      <c r="CX94" s="1043"/>
      <c r="CY94" s="1043"/>
      <c r="CZ94" s="1043"/>
      <c r="DA94" s="1044"/>
      <c r="DB94" s="1042"/>
      <c r="DC94" s="1043"/>
      <c r="DD94" s="1043"/>
      <c r="DE94" s="1043"/>
      <c r="DF94" s="1044"/>
      <c r="DG94" s="1042"/>
      <c r="DH94" s="1043"/>
      <c r="DI94" s="1043"/>
      <c r="DJ94" s="1043"/>
      <c r="DK94" s="1044"/>
      <c r="DL94" s="1042"/>
      <c r="DM94" s="1043"/>
      <c r="DN94" s="1043"/>
      <c r="DO94" s="1043"/>
      <c r="DP94" s="1044"/>
      <c r="DQ94" s="1042"/>
      <c r="DR94" s="1043"/>
      <c r="DS94" s="1043"/>
      <c r="DT94" s="1043"/>
      <c r="DU94" s="1044"/>
      <c r="DV94" s="1030"/>
      <c r="DW94" s="1031"/>
      <c r="DX94" s="1031"/>
      <c r="DY94" s="1031"/>
      <c r="DZ94" s="1032"/>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39"/>
      <c r="BT95" s="1040"/>
      <c r="BU95" s="1040"/>
      <c r="BV95" s="1040"/>
      <c r="BW95" s="1040"/>
      <c r="BX95" s="1040"/>
      <c r="BY95" s="1040"/>
      <c r="BZ95" s="1040"/>
      <c r="CA95" s="1040"/>
      <c r="CB95" s="1040"/>
      <c r="CC95" s="1040"/>
      <c r="CD95" s="1040"/>
      <c r="CE95" s="1040"/>
      <c r="CF95" s="1040"/>
      <c r="CG95" s="1041"/>
      <c r="CH95" s="1042"/>
      <c r="CI95" s="1043"/>
      <c r="CJ95" s="1043"/>
      <c r="CK95" s="1043"/>
      <c r="CL95" s="1044"/>
      <c r="CM95" s="1042"/>
      <c r="CN95" s="1043"/>
      <c r="CO95" s="1043"/>
      <c r="CP95" s="1043"/>
      <c r="CQ95" s="1044"/>
      <c r="CR95" s="1042"/>
      <c r="CS95" s="1043"/>
      <c r="CT95" s="1043"/>
      <c r="CU95" s="1043"/>
      <c r="CV95" s="1044"/>
      <c r="CW95" s="1042"/>
      <c r="CX95" s="1043"/>
      <c r="CY95" s="1043"/>
      <c r="CZ95" s="1043"/>
      <c r="DA95" s="1044"/>
      <c r="DB95" s="1042"/>
      <c r="DC95" s="1043"/>
      <c r="DD95" s="1043"/>
      <c r="DE95" s="1043"/>
      <c r="DF95" s="1044"/>
      <c r="DG95" s="1042"/>
      <c r="DH95" s="1043"/>
      <c r="DI95" s="1043"/>
      <c r="DJ95" s="1043"/>
      <c r="DK95" s="1044"/>
      <c r="DL95" s="1042"/>
      <c r="DM95" s="1043"/>
      <c r="DN95" s="1043"/>
      <c r="DO95" s="1043"/>
      <c r="DP95" s="1044"/>
      <c r="DQ95" s="1042"/>
      <c r="DR95" s="1043"/>
      <c r="DS95" s="1043"/>
      <c r="DT95" s="1043"/>
      <c r="DU95" s="1044"/>
      <c r="DV95" s="1030"/>
      <c r="DW95" s="1031"/>
      <c r="DX95" s="1031"/>
      <c r="DY95" s="1031"/>
      <c r="DZ95" s="1032"/>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39"/>
      <c r="BT96" s="1040"/>
      <c r="BU96" s="1040"/>
      <c r="BV96" s="1040"/>
      <c r="BW96" s="1040"/>
      <c r="BX96" s="1040"/>
      <c r="BY96" s="1040"/>
      <c r="BZ96" s="1040"/>
      <c r="CA96" s="1040"/>
      <c r="CB96" s="1040"/>
      <c r="CC96" s="1040"/>
      <c r="CD96" s="1040"/>
      <c r="CE96" s="1040"/>
      <c r="CF96" s="1040"/>
      <c r="CG96" s="1041"/>
      <c r="CH96" s="1042"/>
      <c r="CI96" s="1043"/>
      <c r="CJ96" s="1043"/>
      <c r="CK96" s="1043"/>
      <c r="CL96" s="1044"/>
      <c r="CM96" s="1042"/>
      <c r="CN96" s="1043"/>
      <c r="CO96" s="1043"/>
      <c r="CP96" s="1043"/>
      <c r="CQ96" s="1044"/>
      <c r="CR96" s="1042"/>
      <c r="CS96" s="1043"/>
      <c r="CT96" s="1043"/>
      <c r="CU96" s="1043"/>
      <c r="CV96" s="1044"/>
      <c r="CW96" s="1042"/>
      <c r="CX96" s="1043"/>
      <c r="CY96" s="1043"/>
      <c r="CZ96" s="1043"/>
      <c r="DA96" s="1044"/>
      <c r="DB96" s="1042"/>
      <c r="DC96" s="1043"/>
      <c r="DD96" s="1043"/>
      <c r="DE96" s="1043"/>
      <c r="DF96" s="1044"/>
      <c r="DG96" s="1042"/>
      <c r="DH96" s="1043"/>
      <c r="DI96" s="1043"/>
      <c r="DJ96" s="1043"/>
      <c r="DK96" s="1044"/>
      <c r="DL96" s="1042"/>
      <c r="DM96" s="1043"/>
      <c r="DN96" s="1043"/>
      <c r="DO96" s="1043"/>
      <c r="DP96" s="1044"/>
      <c r="DQ96" s="1042"/>
      <c r="DR96" s="1043"/>
      <c r="DS96" s="1043"/>
      <c r="DT96" s="1043"/>
      <c r="DU96" s="1044"/>
      <c r="DV96" s="1030"/>
      <c r="DW96" s="1031"/>
      <c r="DX96" s="1031"/>
      <c r="DY96" s="1031"/>
      <c r="DZ96" s="1032"/>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39"/>
      <c r="BT97" s="1040"/>
      <c r="BU97" s="1040"/>
      <c r="BV97" s="1040"/>
      <c r="BW97" s="1040"/>
      <c r="BX97" s="1040"/>
      <c r="BY97" s="1040"/>
      <c r="BZ97" s="1040"/>
      <c r="CA97" s="1040"/>
      <c r="CB97" s="1040"/>
      <c r="CC97" s="1040"/>
      <c r="CD97" s="1040"/>
      <c r="CE97" s="1040"/>
      <c r="CF97" s="1040"/>
      <c r="CG97" s="1041"/>
      <c r="CH97" s="1042"/>
      <c r="CI97" s="1043"/>
      <c r="CJ97" s="1043"/>
      <c r="CK97" s="1043"/>
      <c r="CL97" s="1044"/>
      <c r="CM97" s="1042"/>
      <c r="CN97" s="1043"/>
      <c r="CO97" s="1043"/>
      <c r="CP97" s="1043"/>
      <c r="CQ97" s="1044"/>
      <c r="CR97" s="1042"/>
      <c r="CS97" s="1043"/>
      <c r="CT97" s="1043"/>
      <c r="CU97" s="1043"/>
      <c r="CV97" s="1044"/>
      <c r="CW97" s="1042"/>
      <c r="CX97" s="1043"/>
      <c r="CY97" s="1043"/>
      <c r="CZ97" s="1043"/>
      <c r="DA97" s="1044"/>
      <c r="DB97" s="1042"/>
      <c r="DC97" s="1043"/>
      <c r="DD97" s="1043"/>
      <c r="DE97" s="1043"/>
      <c r="DF97" s="1044"/>
      <c r="DG97" s="1042"/>
      <c r="DH97" s="1043"/>
      <c r="DI97" s="1043"/>
      <c r="DJ97" s="1043"/>
      <c r="DK97" s="1044"/>
      <c r="DL97" s="1042"/>
      <c r="DM97" s="1043"/>
      <c r="DN97" s="1043"/>
      <c r="DO97" s="1043"/>
      <c r="DP97" s="1044"/>
      <c r="DQ97" s="1042"/>
      <c r="DR97" s="1043"/>
      <c r="DS97" s="1043"/>
      <c r="DT97" s="1043"/>
      <c r="DU97" s="1044"/>
      <c r="DV97" s="1030"/>
      <c r="DW97" s="1031"/>
      <c r="DX97" s="1031"/>
      <c r="DY97" s="1031"/>
      <c r="DZ97" s="1032"/>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39"/>
      <c r="BT98" s="1040"/>
      <c r="BU98" s="1040"/>
      <c r="BV98" s="1040"/>
      <c r="BW98" s="1040"/>
      <c r="BX98" s="1040"/>
      <c r="BY98" s="1040"/>
      <c r="BZ98" s="1040"/>
      <c r="CA98" s="1040"/>
      <c r="CB98" s="1040"/>
      <c r="CC98" s="1040"/>
      <c r="CD98" s="1040"/>
      <c r="CE98" s="1040"/>
      <c r="CF98" s="1040"/>
      <c r="CG98" s="1041"/>
      <c r="CH98" s="1042"/>
      <c r="CI98" s="1043"/>
      <c r="CJ98" s="1043"/>
      <c r="CK98" s="1043"/>
      <c r="CL98" s="1044"/>
      <c r="CM98" s="1042"/>
      <c r="CN98" s="1043"/>
      <c r="CO98" s="1043"/>
      <c r="CP98" s="1043"/>
      <c r="CQ98" s="1044"/>
      <c r="CR98" s="1042"/>
      <c r="CS98" s="1043"/>
      <c r="CT98" s="1043"/>
      <c r="CU98" s="1043"/>
      <c r="CV98" s="1044"/>
      <c r="CW98" s="1042"/>
      <c r="CX98" s="1043"/>
      <c r="CY98" s="1043"/>
      <c r="CZ98" s="1043"/>
      <c r="DA98" s="1044"/>
      <c r="DB98" s="1042"/>
      <c r="DC98" s="1043"/>
      <c r="DD98" s="1043"/>
      <c r="DE98" s="1043"/>
      <c r="DF98" s="1044"/>
      <c r="DG98" s="1042"/>
      <c r="DH98" s="1043"/>
      <c r="DI98" s="1043"/>
      <c r="DJ98" s="1043"/>
      <c r="DK98" s="1044"/>
      <c r="DL98" s="1042"/>
      <c r="DM98" s="1043"/>
      <c r="DN98" s="1043"/>
      <c r="DO98" s="1043"/>
      <c r="DP98" s="1044"/>
      <c r="DQ98" s="1042"/>
      <c r="DR98" s="1043"/>
      <c r="DS98" s="1043"/>
      <c r="DT98" s="1043"/>
      <c r="DU98" s="1044"/>
      <c r="DV98" s="1030"/>
      <c r="DW98" s="1031"/>
      <c r="DX98" s="1031"/>
      <c r="DY98" s="1031"/>
      <c r="DZ98" s="1032"/>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39"/>
      <c r="BT99" s="1040"/>
      <c r="BU99" s="1040"/>
      <c r="BV99" s="1040"/>
      <c r="BW99" s="1040"/>
      <c r="BX99" s="1040"/>
      <c r="BY99" s="1040"/>
      <c r="BZ99" s="1040"/>
      <c r="CA99" s="1040"/>
      <c r="CB99" s="1040"/>
      <c r="CC99" s="1040"/>
      <c r="CD99" s="1040"/>
      <c r="CE99" s="1040"/>
      <c r="CF99" s="1040"/>
      <c r="CG99" s="1041"/>
      <c r="CH99" s="1042"/>
      <c r="CI99" s="1043"/>
      <c r="CJ99" s="1043"/>
      <c r="CK99" s="1043"/>
      <c r="CL99" s="1044"/>
      <c r="CM99" s="1042"/>
      <c r="CN99" s="1043"/>
      <c r="CO99" s="1043"/>
      <c r="CP99" s="1043"/>
      <c r="CQ99" s="1044"/>
      <c r="CR99" s="1042"/>
      <c r="CS99" s="1043"/>
      <c r="CT99" s="1043"/>
      <c r="CU99" s="1043"/>
      <c r="CV99" s="1044"/>
      <c r="CW99" s="1042"/>
      <c r="CX99" s="1043"/>
      <c r="CY99" s="1043"/>
      <c r="CZ99" s="1043"/>
      <c r="DA99" s="1044"/>
      <c r="DB99" s="1042"/>
      <c r="DC99" s="1043"/>
      <c r="DD99" s="1043"/>
      <c r="DE99" s="1043"/>
      <c r="DF99" s="1044"/>
      <c r="DG99" s="1042"/>
      <c r="DH99" s="1043"/>
      <c r="DI99" s="1043"/>
      <c r="DJ99" s="1043"/>
      <c r="DK99" s="1044"/>
      <c r="DL99" s="1042"/>
      <c r="DM99" s="1043"/>
      <c r="DN99" s="1043"/>
      <c r="DO99" s="1043"/>
      <c r="DP99" s="1044"/>
      <c r="DQ99" s="1042"/>
      <c r="DR99" s="1043"/>
      <c r="DS99" s="1043"/>
      <c r="DT99" s="1043"/>
      <c r="DU99" s="1044"/>
      <c r="DV99" s="1030"/>
      <c r="DW99" s="1031"/>
      <c r="DX99" s="1031"/>
      <c r="DY99" s="1031"/>
      <c r="DZ99" s="1032"/>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39"/>
      <c r="BT100" s="1040"/>
      <c r="BU100" s="1040"/>
      <c r="BV100" s="1040"/>
      <c r="BW100" s="1040"/>
      <c r="BX100" s="1040"/>
      <c r="BY100" s="1040"/>
      <c r="BZ100" s="1040"/>
      <c r="CA100" s="1040"/>
      <c r="CB100" s="1040"/>
      <c r="CC100" s="1040"/>
      <c r="CD100" s="1040"/>
      <c r="CE100" s="1040"/>
      <c r="CF100" s="1040"/>
      <c r="CG100" s="1041"/>
      <c r="CH100" s="1042"/>
      <c r="CI100" s="1043"/>
      <c r="CJ100" s="1043"/>
      <c r="CK100" s="1043"/>
      <c r="CL100" s="1044"/>
      <c r="CM100" s="1042"/>
      <c r="CN100" s="1043"/>
      <c r="CO100" s="1043"/>
      <c r="CP100" s="1043"/>
      <c r="CQ100" s="1044"/>
      <c r="CR100" s="1042"/>
      <c r="CS100" s="1043"/>
      <c r="CT100" s="1043"/>
      <c r="CU100" s="1043"/>
      <c r="CV100" s="1044"/>
      <c r="CW100" s="1042"/>
      <c r="CX100" s="1043"/>
      <c r="CY100" s="1043"/>
      <c r="CZ100" s="1043"/>
      <c r="DA100" s="1044"/>
      <c r="DB100" s="1042"/>
      <c r="DC100" s="1043"/>
      <c r="DD100" s="1043"/>
      <c r="DE100" s="1043"/>
      <c r="DF100" s="1044"/>
      <c r="DG100" s="1042"/>
      <c r="DH100" s="1043"/>
      <c r="DI100" s="1043"/>
      <c r="DJ100" s="1043"/>
      <c r="DK100" s="1044"/>
      <c r="DL100" s="1042"/>
      <c r="DM100" s="1043"/>
      <c r="DN100" s="1043"/>
      <c r="DO100" s="1043"/>
      <c r="DP100" s="1044"/>
      <c r="DQ100" s="1042"/>
      <c r="DR100" s="1043"/>
      <c r="DS100" s="1043"/>
      <c r="DT100" s="1043"/>
      <c r="DU100" s="1044"/>
      <c r="DV100" s="1030"/>
      <c r="DW100" s="1031"/>
      <c r="DX100" s="1031"/>
      <c r="DY100" s="1031"/>
      <c r="DZ100" s="1032"/>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39"/>
      <c r="BT101" s="1040"/>
      <c r="BU101" s="1040"/>
      <c r="BV101" s="1040"/>
      <c r="BW101" s="1040"/>
      <c r="BX101" s="1040"/>
      <c r="BY101" s="1040"/>
      <c r="BZ101" s="1040"/>
      <c r="CA101" s="1040"/>
      <c r="CB101" s="1040"/>
      <c r="CC101" s="1040"/>
      <c r="CD101" s="1040"/>
      <c r="CE101" s="1040"/>
      <c r="CF101" s="1040"/>
      <c r="CG101" s="1041"/>
      <c r="CH101" s="1042"/>
      <c r="CI101" s="1043"/>
      <c r="CJ101" s="1043"/>
      <c r="CK101" s="1043"/>
      <c r="CL101" s="1044"/>
      <c r="CM101" s="1042"/>
      <c r="CN101" s="1043"/>
      <c r="CO101" s="1043"/>
      <c r="CP101" s="1043"/>
      <c r="CQ101" s="1044"/>
      <c r="CR101" s="1042"/>
      <c r="CS101" s="1043"/>
      <c r="CT101" s="1043"/>
      <c r="CU101" s="1043"/>
      <c r="CV101" s="1044"/>
      <c r="CW101" s="1042"/>
      <c r="CX101" s="1043"/>
      <c r="CY101" s="1043"/>
      <c r="CZ101" s="1043"/>
      <c r="DA101" s="1044"/>
      <c r="DB101" s="1042"/>
      <c r="DC101" s="1043"/>
      <c r="DD101" s="1043"/>
      <c r="DE101" s="1043"/>
      <c r="DF101" s="1044"/>
      <c r="DG101" s="1042"/>
      <c r="DH101" s="1043"/>
      <c r="DI101" s="1043"/>
      <c r="DJ101" s="1043"/>
      <c r="DK101" s="1044"/>
      <c r="DL101" s="1042"/>
      <c r="DM101" s="1043"/>
      <c r="DN101" s="1043"/>
      <c r="DO101" s="1043"/>
      <c r="DP101" s="1044"/>
      <c r="DQ101" s="1042"/>
      <c r="DR101" s="1043"/>
      <c r="DS101" s="1043"/>
      <c r="DT101" s="1043"/>
      <c r="DU101" s="1044"/>
      <c r="DV101" s="1030"/>
      <c r="DW101" s="1031"/>
      <c r="DX101" s="1031"/>
      <c r="DY101" s="1031"/>
      <c r="DZ101" s="1032"/>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381</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22">
        <f>CR7</f>
        <v>15</v>
      </c>
      <c r="CS102" s="1023"/>
      <c r="CT102" s="1023"/>
      <c r="CU102" s="1023"/>
      <c r="CV102" s="1024"/>
      <c r="CW102" s="1022">
        <f t="shared" ref="CW102" si="5">CW7</f>
        <v>20</v>
      </c>
      <c r="CX102" s="1023"/>
      <c r="CY102" s="1023"/>
      <c r="CZ102" s="1023"/>
      <c r="DA102" s="1024"/>
      <c r="DB102" s="1022" t="str">
        <f t="shared" ref="DB102" si="6">DB7</f>
        <v>-</v>
      </c>
      <c r="DC102" s="1023"/>
      <c r="DD102" s="1023"/>
      <c r="DE102" s="1023"/>
      <c r="DF102" s="1024"/>
      <c r="DG102" s="1022" t="str">
        <f t="shared" ref="DG102" si="7">DG7</f>
        <v>-</v>
      </c>
      <c r="DH102" s="1023"/>
      <c r="DI102" s="1023"/>
      <c r="DJ102" s="1023"/>
      <c r="DK102" s="1024"/>
      <c r="DL102" s="1022" t="str">
        <f t="shared" ref="DL102" si="8">DL7</f>
        <v>-</v>
      </c>
      <c r="DM102" s="1023"/>
      <c r="DN102" s="1023"/>
      <c r="DO102" s="1023"/>
      <c r="DP102" s="1024"/>
      <c r="DQ102" s="1022" t="str">
        <f t="shared" ref="DQ102" si="9">DQ7</f>
        <v>-</v>
      </c>
      <c r="DR102" s="1023"/>
      <c r="DS102" s="1023"/>
      <c r="DT102" s="1023"/>
      <c r="DU102" s="1024"/>
      <c r="DV102" s="1022">
        <f t="shared" ref="DV102" si="10">DV7</f>
        <v>0</v>
      </c>
      <c r="DW102" s="1023"/>
      <c r="DX102" s="1023"/>
      <c r="DY102" s="1023"/>
      <c r="DZ102" s="1024"/>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413</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414</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0" customFormat="1" ht="26.25" customHeight="1" x14ac:dyDescent="0.15">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301</v>
      </c>
      <c r="AG109" s="983"/>
      <c r="AH109" s="983"/>
      <c r="AI109" s="983"/>
      <c r="AJ109" s="984"/>
      <c r="AK109" s="985" t="s">
        <v>300</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301</v>
      </c>
      <c r="BW109" s="983"/>
      <c r="BX109" s="983"/>
      <c r="BY109" s="983"/>
      <c r="BZ109" s="984"/>
      <c r="CA109" s="985" t="s">
        <v>300</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301</v>
      </c>
      <c r="DM109" s="983"/>
      <c r="DN109" s="983"/>
      <c r="DO109" s="983"/>
      <c r="DP109" s="984"/>
      <c r="DQ109" s="985" t="s">
        <v>300</v>
      </c>
      <c r="DR109" s="983"/>
      <c r="DS109" s="983"/>
      <c r="DT109" s="983"/>
      <c r="DU109" s="984"/>
      <c r="DV109" s="985" t="s">
        <v>419</v>
      </c>
      <c r="DW109" s="983"/>
      <c r="DX109" s="983"/>
      <c r="DY109" s="983"/>
      <c r="DZ109" s="1014"/>
    </row>
    <row r="110" spans="1:131" s="240" customFormat="1" ht="26.25" customHeight="1" x14ac:dyDescent="0.15">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834498</v>
      </c>
      <c r="AB110" s="976"/>
      <c r="AC110" s="976"/>
      <c r="AD110" s="976"/>
      <c r="AE110" s="977"/>
      <c r="AF110" s="978">
        <v>696336</v>
      </c>
      <c r="AG110" s="976"/>
      <c r="AH110" s="976"/>
      <c r="AI110" s="976"/>
      <c r="AJ110" s="977"/>
      <c r="AK110" s="978">
        <v>557594</v>
      </c>
      <c r="AL110" s="976"/>
      <c r="AM110" s="976"/>
      <c r="AN110" s="976"/>
      <c r="AO110" s="977"/>
      <c r="AP110" s="979">
        <v>17.7</v>
      </c>
      <c r="AQ110" s="980"/>
      <c r="AR110" s="980"/>
      <c r="AS110" s="980"/>
      <c r="AT110" s="981"/>
      <c r="AU110" s="1015" t="s">
        <v>71</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6302660</v>
      </c>
      <c r="BR110" s="923"/>
      <c r="BS110" s="923"/>
      <c r="BT110" s="923"/>
      <c r="BU110" s="923"/>
      <c r="BV110" s="923">
        <v>6082454</v>
      </c>
      <c r="BW110" s="923"/>
      <c r="BX110" s="923"/>
      <c r="BY110" s="923"/>
      <c r="BZ110" s="923"/>
      <c r="CA110" s="923">
        <v>5909646</v>
      </c>
      <c r="CB110" s="923"/>
      <c r="CC110" s="923"/>
      <c r="CD110" s="923"/>
      <c r="CE110" s="923"/>
      <c r="CF110" s="947">
        <v>187.3</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172</v>
      </c>
      <c r="DH110" s="923"/>
      <c r="DI110" s="923"/>
      <c r="DJ110" s="923"/>
      <c r="DK110" s="923"/>
      <c r="DL110" s="923" t="s">
        <v>172</v>
      </c>
      <c r="DM110" s="923"/>
      <c r="DN110" s="923"/>
      <c r="DO110" s="923"/>
      <c r="DP110" s="923"/>
      <c r="DQ110" s="923" t="s">
        <v>172</v>
      </c>
      <c r="DR110" s="923"/>
      <c r="DS110" s="923"/>
      <c r="DT110" s="923"/>
      <c r="DU110" s="923"/>
      <c r="DV110" s="924" t="s">
        <v>172</v>
      </c>
      <c r="DW110" s="924"/>
      <c r="DX110" s="924"/>
      <c r="DY110" s="924"/>
      <c r="DZ110" s="925"/>
    </row>
    <row r="111" spans="1:131" s="240" customFormat="1" ht="26.25" customHeight="1" x14ac:dyDescent="0.15">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172</v>
      </c>
      <c r="AG111" s="1004"/>
      <c r="AH111" s="1004"/>
      <c r="AI111" s="1004"/>
      <c r="AJ111" s="1005"/>
      <c r="AK111" s="1006" t="s">
        <v>172</v>
      </c>
      <c r="AL111" s="1004"/>
      <c r="AM111" s="1004"/>
      <c r="AN111" s="1004"/>
      <c r="AO111" s="1005"/>
      <c r="AP111" s="1007" t="s">
        <v>172</v>
      </c>
      <c r="AQ111" s="1008"/>
      <c r="AR111" s="1008"/>
      <c r="AS111" s="1008"/>
      <c r="AT111" s="1009"/>
      <c r="AU111" s="1017"/>
      <c r="AV111" s="1018"/>
      <c r="AW111" s="1018"/>
      <c r="AX111" s="1018"/>
      <c r="AY111" s="1018"/>
      <c r="AZ111" s="893" t="s">
        <v>427</v>
      </c>
      <c r="BA111" s="828"/>
      <c r="BB111" s="828"/>
      <c r="BC111" s="828"/>
      <c r="BD111" s="828"/>
      <c r="BE111" s="828"/>
      <c r="BF111" s="828"/>
      <c r="BG111" s="828"/>
      <c r="BH111" s="828"/>
      <c r="BI111" s="828"/>
      <c r="BJ111" s="828"/>
      <c r="BK111" s="828"/>
      <c r="BL111" s="828"/>
      <c r="BM111" s="828"/>
      <c r="BN111" s="828"/>
      <c r="BO111" s="828"/>
      <c r="BP111" s="829"/>
      <c r="BQ111" s="894">
        <v>168097</v>
      </c>
      <c r="BR111" s="895"/>
      <c r="BS111" s="895"/>
      <c r="BT111" s="895"/>
      <c r="BU111" s="895"/>
      <c r="BV111" s="895">
        <v>131057</v>
      </c>
      <c r="BW111" s="895"/>
      <c r="BX111" s="895"/>
      <c r="BY111" s="895"/>
      <c r="BZ111" s="895"/>
      <c r="CA111" s="895">
        <v>94007</v>
      </c>
      <c r="CB111" s="895"/>
      <c r="CC111" s="895"/>
      <c r="CD111" s="895"/>
      <c r="CE111" s="895"/>
      <c r="CF111" s="956">
        <v>3</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172</v>
      </c>
      <c r="DH111" s="895"/>
      <c r="DI111" s="895"/>
      <c r="DJ111" s="895"/>
      <c r="DK111" s="895"/>
      <c r="DL111" s="895" t="s">
        <v>172</v>
      </c>
      <c r="DM111" s="895"/>
      <c r="DN111" s="895"/>
      <c r="DO111" s="895"/>
      <c r="DP111" s="895"/>
      <c r="DQ111" s="895" t="s">
        <v>172</v>
      </c>
      <c r="DR111" s="895"/>
      <c r="DS111" s="895"/>
      <c r="DT111" s="895"/>
      <c r="DU111" s="895"/>
      <c r="DV111" s="872" t="s">
        <v>172</v>
      </c>
      <c r="DW111" s="872"/>
      <c r="DX111" s="872"/>
      <c r="DY111" s="872"/>
      <c r="DZ111" s="873"/>
    </row>
    <row r="112" spans="1:131" s="240" customFormat="1" ht="26.25" customHeight="1" x14ac:dyDescent="0.15">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172</v>
      </c>
      <c r="AB112" s="858"/>
      <c r="AC112" s="858"/>
      <c r="AD112" s="858"/>
      <c r="AE112" s="859"/>
      <c r="AF112" s="860" t="s">
        <v>172</v>
      </c>
      <c r="AG112" s="858"/>
      <c r="AH112" s="858"/>
      <c r="AI112" s="858"/>
      <c r="AJ112" s="859"/>
      <c r="AK112" s="860" t="s">
        <v>172</v>
      </c>
      <c r="AL112" s="858"/>
      <c r="AM112" s="858"/>
      <c r="AN112" s="858"/>
      <c r="AO112" s="859"/>
      <c r="AP112" s="905" t="s">
        <v>172</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v>5712145</v>
      </c>
      <c r="BR112" s="895"/>
      <c r="BS112" s="895"/>
      <c r="BT112" s="895"/>
      <c r="BU112" s="895"/>
      <c r="BV112" s="895">
        <v>5325441</v>
      </c>
      <c r="BW112" s="895"/>
      <c r="BX112" s="895"/>
      <c r="BY112" s="895"/>
      <c r="BZ112" s="895"/>
      <c r="CA112" s="895">
        <v>4862094</v>
      </c>
      <c r="CB112" s="895"/>
      <c r="CC112" s="895"/>
      <c r="CD112" s="895"/>
      <c r="CE112" s="895"/>
      <c r="CF112" s="956">
        <v>154.1</v>
      </c>
      <c r="CG112" s="957"/>
      <c r="CH112" s="957"/>
      <c r="CI112" s="957"/>
      <c r="CJ112" s="957"/>
      <c r="CK112" s="1012"/>
      <c r="CL112" s="899"/>
      <c r="CM112" s="902" t="s">
        <v>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172</v>
      </c>
      <c r="DH112" s="895"/>
      <c r="DI112" s="895"/>
      <c r="DJ112" s="895"/>
      <c r="DK112" s="895"/>
      <c r="DL112" s="895" t="s">
        <v>172</v>
      </c>
      <c r="DM112" s="895"/>
      <c r="DN112" s="895"/>
      <c r="DO112" s="895"/>
      <c r="DP112" s="895"/>
      <c r="DQ112" s="895" t="s">
        <v>172</v>
      </c>
      <c r="DR112" s="895"/>
      <c r="DS112" s="895"/>
      <c r="DT112" s="895"/>
      <c r="DU112" s="895"/>
      <c r="DV112" s="872" t="s">
        <v>172</v>
      </c>
      <c r="DW112" s="872"/>
      <c r="DX112" s="872"/>
      <c r="DY112" s="872"/>
      <c r="DZ112" s="873"/>
    </row>
    <row r="113" spans="1:130" s="240" customFormat="1" ht="26.25" customHeight="1" x14ac:dyDescent="0.15">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457747</v>
      </c>
      <c r="AB113" s="1004"/>
      <c r="AC113" s="1004"/>
      <c r="AD113" s="1004"/>
      <c r="AE113" s="1005"/>
      <c r="AF113" s="1006">
        <v>466593</v>
      </c>
      <c r="AG113" s="1004"/>
      <c r="AH113" s="1004"/>
      <c r="AI113" s="1004"/>
      <c r="AJ113" s="1005"/>
      <c r="AK113" s="1006">
        <v>447020</v>
      </c>
      <c r="AL113" s="1004"/>
      <c r="AM113" s="1004"/>
      <c r="AN113" s="1004"/>
      <c r="AO113" s="1005"/>
      <c r="AP113" s="1007">
        <v>14.2</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156273</v>
      </c>
      <c r="BR113" s="895"/>
      <c r="BS113" s="895"/>
      <c r="BT113" s="895"/>
      <c r="BU113" s="895"/>
      <c r="BV113" s="895">
        <v>325663</v>
      </c>
      <c r="BW113" s="895"/>
      <c r="BX113" s="895"/>
      <c r="BY113" s="895"/>
      <c r="BZ113" s="895"/>
      <c r="CA113" s="895">
        <v>257709</v>
      </c>
      <c r="CB113" s="895"/>
      <c r="CC113" s="895"/>
      <c r="CD113" s="895"/>
      <c r="CE113" s="895"/>
      <c r="CF113" s="956">
        <v>8.1999999999999993</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172</v>
      </c>
      <c r="DH113" s="858"/>
      <c r="DI113" s="858"/>
      <c r="DJ113" s="858"/>
      <c r="DK113" s="859"/>
      <c r="DL113" s="860" t="s">
        <v>172</v>
      </c>
      <c r="DM113" s="858"/>
      <c r="DN113" s="858"/>
      <c r="DO113" s="858"/>
      <c r="DP113" s="859"/>
      <c r="DQ113" s="860" t="s">
        <v>172</v>
      </c>
      <c r="DR113" s="858"/>
      <c r="DS113" s="858"/>
      <c r="DT113" s="858"/>
      <c r="DU113" s="859"/>
      <c r="DV113" s="905" t="s">
        <v>172</v>
      </c>
      <c r="DW113" s="906"/>
      <c r="DX113" s="906"/>
      <c r="DY113" s="906"/>
      <c r="DZ113" s="907"/>
    </row>
    <row r="114" spans="1:130" s="240" customFormat="1" ht="26.25" customHeight="1" x14ac:dyDescent="0.15">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12106</v>
      </c>
      <c r="AB114" s="858"/>
      <c r="AC114" s="858"/>
      <c r="AD114" s="858"/>
      <c r="AE114" s="859"/>
      <c r="AF114" s="860">
        <v>12670</v>
      </c>
      <c r="AG114" s="858"/>
      <c r="AH114" s="858"/>
      <c r="AI114" s="858"/>
      <c r="AJ114" s="859"/>
      <c r="AK114" s="860">
        <v>5528</v>
      </c>
      <c r="AL114" s="858"/>
      <c r="AM114" s="858"/>
      <c r="AN114" s="858"/>
      <c r="AO114" s="859"/>
      <c r="AP114" s="905">
        <v>0.2</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658961</v>
      </c>
      <c r="BR114" s="895"/>
      <c r="BS114" s="895"/>
      <c r="BT114" s="895"/>
      <c r="BU114" s="895"/>
      <c r="BV114" s="895">
        <v>691477</v>
      </c>
      <c r="BW114" s="895"/>
      <c r="BX114" s="895"/>
      <c r="BY114" s="895"/>
      <c r="BZ114" s="895"/>
      <c r="CA114" s="895">
        <v>588510</v>
      </c>
      <c r="CB114" s="895"/>
      <c r="CC114" s="895"/>
      <c r="CD114" s="895"/>
      <c r="CE114" s="895"/>
      <c r="CF114" s="956">
        <v>18.7</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172</v>
      </c>
      <c r="DH114" s="858"/>
      <c r="DI114" s="858"/>
      <c r="DJ114" s="858"/>
      <c r="DK114" s="859"/>
      <c r="DL114" s="860" t="s">
        <v>172</v>
      </c>
      <c r="DM114" s="858"/>
      <c r="DN114" s="858"/>
      <c r="DO114" s="858"/>
      <c r="DP114" s="859"/>
      <c r="DQ114" s="860" t="s">
        <v>172</v>
      </c>
      <c r="DR114" s="858"/>
      <c r="DS114" s="858"/>
      <c r="DT114" s="858"/>
      <c r="DU114" s="859"/>
      <c r="DV114" s="905" t="s">
        <v>172</v>
      </c>
      <c r="DW114" s="906"/>
      <c r="DX114" s="906"/>
      <c r="DY114" s="906"/>
      <c r="DZ114" s="907"/>
    </row>
    <row r="115" spans="1:130" s="240" customFormat="1" ht="26.25" customHeight="1" x14ac:dyDescent="0.15">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39632</v>
      </c>
      <c r="AB115" s="1004"/>
      <c r="AC115" s="1004"/>
      <c r="AD115" s="1004"/>
      <c r="AE115" s="1005"/>
      <c r="AF115" s="1006">
        <v>39175</v>
      </c>
      <c r="AG115" s="1004"/>
      <c r="AH115" s="1004"/>
      <c r="AI115" s="1004"/>
      <c r="AJ115" s="1005"/>
      <c r="AK115" s="1006">
        <v>38707</v>
      </c>
      <c r="AL115" s="1004"/>
      <c r="AM115" s="1004"/>
      <c r="AN115" s="1004"/>
      <c r="AO115" s="1005"/>
      <c r="AP115" s="1007">
        <v>1.2</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t="s">
        <v>172</v>
      </c>
      <c r="BR115" s="895"/>
      <c r="BS115" s="895"/>
      <c r="BT115" s="895"/>
      <c r="BU115" s="895"/>
      <c r="BV115" s="895" t="s">
        <v>172</v>
      </c>
      <c r="BW115" s="895"/>
      <c r="BX115" s="895"/>
      <c r="BY115" s="895"/>
      <c r="BZ115" s="895"/>
      <c r="CA115" s="895" t="s">
        <v>172</v>
      </c>
      <c r="CB115" s="895"/>
      <c r="CC115" s="895"/>
      <c r="CD115" s="895"/>
      <c r="CE115" s="895"/>
      <c r="CF115" s="956" t="s">
        <v>426</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172</v>
      </c>
      <c r="DH115" s="858"/>
      <c r="DI115" s="858"/>
      <c r="DJ115" s="858"/>
      <c r="DK115" s="859"/>
      <c r="DL115" s="860" t="s">
        <v>172</v>
      </c>
      <c r="DM115" s="858"/>
      <c r="DN115" s="858"/>
      <c r="DO115" s="858"/>
      <c r="DP115" s="859"/>
      <c r="DQ115" s="860" t="s">
        <v>172</v>
      </c>
      <c r="DR115" s="858"/>
      <c r="DS115" s="858"/>
      <c r="DT115" s="858"/>
      <c r="DU115" s="859"/>
      <c r="DV115" s="905" t="s">
        <v>172</v>
      </c>
      <c r="DW115" s="906"/>
      <c r="DX115" s="906"/>
      <c r="DY115" s="906"/>
      <c r="DZ115" s="907"/>
    </row>
    <row r="116" spans="1:130" s="240" customFormat="1" ht="26.25" customHeight="1" x14ac:dyDescent="0.15">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172</v>
      </c>
      <c r="AB116" s="858"/>
      <c r="AC116" s="858"/>
      <c r="AD116" s="858"/>
      <c r="AE116" s="859"/>
      <c r="AF116" s="860" t="s">
        <v>172</v>
      </c>
      <c r="AG116" s="858"/>
      <c r="AH116" s="858"/>
      <c r="AI116" s="858"/>
      <c r="AJ116" s="859"/>
      <c r="AK116" s="860" t="s">
        <v>172</v>
      </c>
      <c r="AL116" s="858"/>
      <c r="AM116" s="858"/>
      <c r="AN116" s="858"/>
      <c r="AO116" s="859"/>
      <c r="AP116" s="905" t="s">
        <v>426</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172</v>
      </c>
      <c r="BR116" s="895"/>
      <c r="BS116" s="895"/>
      <c r="BT116" s="895"/>
      <c r="BU116" s="895"/>
      <c r="BV116" s="895" t="s">
        <v>172</v>
      </c>
      <c r="BW116" s="895"/>
      <c r="BX116" s="895"/>
      <c r="BY116" s="895"/>
      <c r="BZ116" s="895"/>
      <c r="CA116" s="895" t="s">
        <v>172</v>
      </c>
      <c r="CB116" s="895"/>
      <c r="CC116" s="895"/>
      <c r="CD116" s="895"/>
      <c r="CE116" s="895"/>
      <c r="CF116" s="956" t="s">
        <v>172</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172</v>
      </c>
      <c r="DH116" s="858"/>
      <c r="DI116" s="858"/>
      <c r="DJ116" s="858"/>
      <c r="DK116" s="859"/>
      <c r="DL116" s="860" t="s">
        <v>172</v>
      </c>
      <c r="DM116" s="858"/>
      <c r="DN116" s="858"/>
      <c r="DO116" s="858"/>
      <c r="DP116" s="859"/>
      <c r="DQ116" s="860" t="s">
        <v>172</v>
      </c>
      <c r="DR116" s="858"/>
      <c r="DS116" s="858"/>
      <c r="DT116" s="858"/>
      <c r="DU116" s="859"/>
      <c r="DV116" s="905" t="s">
        <v>172</v>
      </c>
      <c r="DW116" s="906"/>
      <c r="DX116" s="906"/>
      <c r="DY116" s="906"/>
      <c r="DZ116" s="907"/>
    </row>
    <row r="117" spans="1:130" s="240"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1343983</v>
      </c>
      <c r="AB117" s="990"/>
      <c r="AC117" s="990"/>
      <c r="AD117" s="990"/>
      <c r="AE117" s="991"/>
      <c r="AF117" s="992">
        <v>1214774</v>
      </c>
      <c r="AG117" s="990"/>
      <c r="AH117" s="990"/>
      <c r="AI117" s="990"/>
      <c r="AJ117" s="991"/>
      <c r="AK117" s="992">
        <v>1048849</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172</v>
      </c>
      <c r="BR117" s="895"/>
      <c r="BS117" s="895"/>
      <c r="BT117" s="895"/>
      <c r="BU117" s="895"/>
      <c r="BV117" s="895" t="s">
        <v>172</v>
      </c>
      <c r="BW117" s="895"/>
      <c r="BX117" s="895"/>
      <c r="BY117" s="895"/>
      <c r="BZ117" s="895"/>
      <c r="CA117" s="895" t="s">
        <v>172</v>
      </c>
      <c r="CB117" s="895"/>
      <c r="CC117" s="895"/>
      <c r="CD117" s="895"/>
      <c r="CE117" s="895"/>
      <c r="CF117" s="956" t="s">
        <v>172</v>
      </c>
      <c r="CG117" s="957"/>
      <c r="CH117" s="957"/>
      <c r="CI117" s="957"/>
      <c r="CJ117" s="957"/>
      <c r="CK117" s="1012"/>
      <c r="CL117" s="899"/>
      <c r="CM117" s="902" t="s">
        <v>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172</v>
      </c>
      <c r="DH117" s="858"/>
      <c r="DI117" s="858"/>
      <c r="DJ117" s="858"/>
      <c r="DK117" s="859"/>
      <c r="DL117" s="860" t="s">
        <v>172</v>
      </c>
      <c r="DM117" s="858"/>
      <c r="DN117" s="858"/>
      <c r="DO117" s="858"/>
      <c r="DP117" s="859"/>
      <c r="DQ117" s="860" t="s">
        <v>172</v>
      </c>
      <c r="DR117" s="858"/>
      <c r="DS117" s="858"/>
      <c r="DT117" s="858"/>
      <c r="DU117" s="859"/>
      <c r="DV117" s="905" t="s">
        <v>172</v>
      </c>
      <c r="DW117" s="906"/>
      <c r="DX117" s="906"/>
      <c r="DY117" s="906"/>
      <c r="DZ117" s="907"/>
    </row>
    <row r="118" spans="1:130" s="240" customFormat="1" ht="26.25" customHeight="1" x14ac:dyDescent="0.15">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301</v>
      </c>
      <c r="AG118" s="983"/>
      <c r="AH118" s="983"/>
      <c r="AI118" s="983"/>
      <c r="AJ118" s="984"/>
      <c r="AK118" s="985" t="s">
        <v>300</v>
      </c>
      <c r="AL118" s="983"/>
      <c r="AM118" s="983"/>
      <c r="AN118" s="983"/>
      <c r="AO118" s="984"/>
      <c r="AP118" s="986" t="s">
        <v>419</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172</v>
      </c>
      <c r="BR118" s="926"/>
      <c r="BS118" s="926"/>
      <c r="BT118" s="926"/>
      <c r="BU118" s="926"/>
      <c r="BV118" s="926" t="s">
        <v>172</v>
      </c>
      <c r="BW118" s="926"/>
      <c r="BX118" s="926"/>
      <c r="BY118" s="926"/>
      <c r="BZ118" s="926"/>
      <c r="CA118" s="926" t="s">
        <v>172</v>
      </c>
      <c r="CB118" s="926"/>
      <c r="CC118" s="926"/>
      <c r="CD118" s="926"/>
      <c r="CE118" s="926"/>
      <c r="CF118" s="956" t="s">
        <v>172</v>
      </c>
      <c r="CG118" s="957"/>
      <c r="CH118" s="957"/>
      <c r="CI118" s="957"/>
      <c r="CJ118" s="957"/>
      <c r="CK118" s="1012"/>
      <c r="CL118" s="899"/>
      <c r="CM118" s="902" t="s">
        <v>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172</v>
      </c>
      <c r="DH118" s="858"/>
      <c r="DI118" s="858"/>
      <c r="DJ118" s="858"/>
      <c r="DK118" s="859"/>
      <c r="DL118" s="860" t="s">
        <v>172</v>
      </c>
      <c r="DM118" s="858"/>
      <c r="DN118" s="858"/>
      <c r="DO118" s="858"/>
      <c r="DP118" s="859"/>
      <c r="DQ118" s="860" t="s">
        <v>172</v>
      </c>
      <c r="DR118" s="858"/>
      <c r="DS118" s="858"/>
      <c r="DT118" s="858"/>
      <c r="DU118" s="859"/>
      <c r="DV118" s="905" t="s">
        <v>172</v>
      </c>
      <c r="DW118" s="906"/>
      <c r="DX118" s="906"/>
      <c r="DY118" s="906"/>
      <c r="DZ118" s="907"/>
    </row>
    <row r="119" spans="1:130" s="240" customFormat="1" ht="26.25" customHeight="1" x14ac:dyDescent="0.15">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172</v>
      </c>
      <c r="AB119" s="976"/>
      <c r="AC119" s="976"/>
      <c r="AD119" s="976"/>
      <c r="AE119" s="977"/>
      <c r="AF119" s="978" t="s">
        <v>172</v>
      </c>
      <c r="AG119" s="976"/>
      <c r="AH119" s="976"/>
      <c r="AI119" s="976"/>
      <c r="AJ119" s="977"/>
      <c r="AK119" s="978" t="s">
        <v>172</v>
      </c>
      <c r="AL119" s="976"/>
      <c r="AM119" s="976"/>
      <c r="AN119" s="976"/>
      <c r="AO119" s="977"/>
      <c r="AP119" s="979" t="s">
        <v>172</v>
      </c>
      <c r="AQ119" s="980"/>
      <c r="AR119" s="980"/>
      <c r="AS119" s="980"/>
      <c r="AT119" s="981"/>
      <c r="AU119" s="1019"/>
      <c r="AV119" s="1020"/>
      <c r="AW119" s="1020"/>
      <c r="AX119" s="1020"/>
      <c r="AY119" s="1020"/>
      <c r="AZ119" s="271" t="s">
        <v>185</v>
      </c>
      <c r="BA119" s="271"/>
      <c r="BB119" s="271"/>
      <c r="BC119" s="271"/>
      <c r="BD119" s="271"/>
      <c r="BE119" s="271"/>
      <c r="BF119" s="271"/>
      <c r="BG119" s="271"/>
      <c r="BH119" s="271"/>
      <c r="BI119" s="271"/>
      <c r="BJ119" s="271"/>
      <c r="BK119" s="271"/>
      <c r="BL119" s="271"/>
      <c r="BM119" s="271"/>
      <c r="BN119" s="271"/>
      <c r="BO119" s="958" t="s">
        <v>450</v>
      </c>
      <c r="BP119" s="959"/>
      <c r="BQ119" s="963">
        <v>12998136</v>
      </c>
      <c r="BR119" s="926"/>
      <c r="BS119" s="926"/>
      <c r="BT119" s="926"/>
      <c r="BU119" s="926"/>
      <c r="BV119" s="926">
        <v>12556092</v>
      </c>
      <c r="BW119" s="926"/>
      <c r="BX119" s="926"/>
      <c r="BY119" s="926"/>
      <c r="BZ119" s="926"/>
      <c r="CA119" s="926">
        <v>11711966</v>
      </c>
      <c r="CB119" s="926"/>
      <c r="CC119" s="926"/>
      <c r="CD119" s="926"/>
      <c r="CE119" s="926"/>
      <c r="CF119" s="824"/>
      <c r="CG119" s="825"/>
      <c r="CH119" s="825"/>
      <c r="CI119" s="825"/>
      <c r="CJ119" s="915"/>
      <c r="CK119" s="1013"/>
      <c r="CL119" s="901"/>
      <c r="CM119" s="919" t="s">
        <v>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168097</v>
      </c>
      <c r="DH119" s="841"/>
      <c r="DI119" s="841"/>
      <c r="DJ119" s="841"/>
      <c r="DK119" s="842"/>
      <c r="DL119" s="843">
        <v>131057</v>
      </c>
      <c r="DM119" s="841"/>
      <c r="DN119" s="841"/>
      <c r="DO119" s="841"/>
      <c r="DP119" s="842"/>
      <c r="DQ119" s="843">
        <v>94007</v>
      </c>
      <c r="DR119" s="841"/>
      <c r="DS119" s="841"/>
      <c r="DT119" s="841"/>
      <c r="DU119" s="842"/>
      <c r="DV119" s="929">
        <v>3</v>
      </c>
      <c r="DW119" s="930"/>
      <c r="DX119" s="930"/>
      <c r="DY119" s="930"/>
      <c r="DZ119" s="931"/>
    </row>
    <row r="120" spans="1:130" s="240" customFormat="1" ht="26.25" customHeight="1" x14ac:dyDescent="0.15">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172</v>
      </c>
      <c r="AB120" s="858"/>
      <c r="AC120" s="858"/>
      <c r="AD120" s="858"/>
      <c r="AE120" s="859"/>
      <c r="AF120" s="860" t="s">
        <v>172</v>
      </c>
      <c r="AG120" s="858"/>
      <c r="AH120" s="858"/>
      <c r="AI120" s="858"/>
      <c r="AJ120" s="859"/>
      <c r="AK120" s="860" t="s">
        <v>172</v>
      </c>
      <c r="AL120" s="858"/>
      <c r="AM120" s="858"/>
      <c r="AN120" s="858"/>
      <c r="AO120" s="859"/>
      <c r="AP120" s="905" t="s">
        <v>172</v>
      </c>
      <c r="AQ120" s="906"/>
      <c r="AR120" s="906"/>
      <c r="AS120" s="906"/>
      <c r="AT120" s="907"/>
      <c r="AU120" s="964" t="s">
        <v>452</v>
      </c>
      <c r="AV120" s="965"/>
      <c r="AW120" s="965"/>
      <c r="AX120" s="965"/>
      <c r="AY120" s="966"/>
      <c r="AZ120" s="941" t="s">
        <v>453</v>
      </c>
      <c r="BA120" s="886"/>
      <c r="BB120" s="886"/>
      <c r="BC120" s="886"/>
      <c r="BD120" s="886"/>
      <c r="BE120" s="886"/>
      <c r="BF120" s="886"/>
      <c r="BG120" s="886"/>
      <c r="BH120" s="886"/>
      <c r="BI120" s="886"/>
      <c r="BJ120" s="886"/>
      <c r="BK120" s="886"/>
      <c r="BL120" s="886"/>
      <c r="BM120" s="886"/>
      <c r="BN120" s="886"/>
      <c r="BO120" s="886"/>
      <c r="BP120" s="887"/>
      <c r="BQ120" s="942">
        <v>1239990</v>
      </c>
      <c r="BR120" s="923"/>
      <c r="BS120" s="923"/>
      <c r="BT120" s="923"/>
      <c r="BU120" s="923"/>
      <c r="BV120" s="923">
        <v>1657693</v>
      </c>
      <c r="BW120" s="923"/>
      <c r="BX120" s="923"/>
      <c r="BY120" s="923"/>
      <c r="BZ120" s="923"/>
      <c r="CA120" s="923">
        <v>1879422</v>
      </c>
      <c r="CB120" s="923"/>
      <c r="CC120" s="923"/>
      <c r="CD120" s="923"/>
      <c r="CE120" s="923"/>
      <c r="CF120" s="947">
        <v>59.6</v>
      </c>
      <c r="CG120" s="948"/>
      <c r="CH120" s="948"/>
      <c r="CI120" s="948"/>
      <c r="CJ120" s="948"/>
      <c r="CK120" s="949" t="s">
        <v>454</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v>3091828</v>
      </c>
      <c r="DH120" s="923"/>
      <c r="DI120" s="923"/>
      <c r="DJ120" s="923"/>
      <c r="DK120" s="923"/>
      <c r="DL120" s="923">
        <v>2988846</v>
      </c>
      <c r="DM120" s="923"/>
      <c r="DN120" s="923"/>
      <c r="DO120" s="923"/>
      <c r="DP120" s="923"/>
      <c r="DQ120" s="923">
        <v>3168955</v>
      </c>
      <c r="DR120" s="923"/>
      <c r="DS120" s="923"/>
      <c r="DT120" s="923"/>
      <c r="DU120" s="923"/>
      <c r="DV120" s="924">
        <v>100.4</v>
      </c>
      <c r="DW120" s="924"/>
      <c r="DX120" s="924"/>
      <c r="DY120" s="924"/>
      <c r="DZ120" s="925"/>
    </row>
    <row r="121" spans="1:130" s="240" customFormat="1" ht="26.25" customHeight="1" x14ac:dyDescent="0.15">
      <c r="A121" s="898"/>
      <c r="B121" s="899"/>
      <c r="C121" s="944" t="s">
        <v>455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172</v>
      </c>
      <c r="AB121" s="858"/>
      <c r="AC121" s="858"/>
      <c r="AD121" s="858"/>
      <c r="AE121" s="859"/>
      <c r="AF121" s="860" t="s">
        <v>172</v>
      </c>
      <c r="AG121" s="858"/>
      <c r="AH121" s="858"/>
      <c r="AI121" s="858"/>
      <c r="AJ121" s="859"/>
      <c r="AK121" s="860" t="s">
        <v>172</v>
      </c>
      <c r="AL121" s="858"/>
      <c r="AM121" s="858"/>
      <c r="AN121" s="858"/>
      <c r="AO121" s="859"/>
      <c r="AP121" s="905" t="s">
        <v>172</v>
      </c>
      <c r="AQ121" s="906"/>
      <c r="AR121" s="906"/>
      <c r="AS121" s="906"/>
      <c r="AT121" s="907"/>
      <c r="AU121" s="967"/>
      <c r="AV121" s="968"/>
      <c r="AW121" s="968"/>
      <c r="AX121" s="968"/>
      <c r="AY121" s="969"/>
      <c r="AZ121" s="893" t="s">
        <v>456</v>
      </c>
      <c r="BA121" s="828"/>
      <c r="BB121" s="828"/>
      <c r="BC121" s="828"/>
      <c r="BD121" s="828"/>
      <c r="BE121" s="828"/>
      <c r="BF121" s="828"/>
      <c r="BG121" s="828"/>
      <c r="BH121" s="828"/>
      <c r="BI121" s="828"/>
      <c r="BJ121" s="828"/>
      <c r="BK121" s="828"/>
      <c r="BL121" s="828"/>
      <c r="BM121" s="828"/>
      <c r="BN121" s="828"/>
      <c r="BO121" s="828"/>
      <c r="BP121" s="829"/>
      <c r="BQ121" s="894" t="s">
        <v>172</v>
      </c>
      <c r="BR121" s="895"/>
      <c r="BS121" s="895"/>
      <c r="BT121" s="895"/>
      <c r="BU121" s="895"/>
      <c r="BV121" s="895" t="s">
        <v>172</v>
      </c>
      <c r="BW121" s="895"/>
      <c r="BX121" s="895"/>
      <c r="BY121" s="895"/>
      <c r="BZ121" s="895"/>
      <c r="CA121" s="895" t="s">
        <v>172</v>
      </c>
      <c r="CB121" s="895"/>
      <c r="CC121" s="895"/>
      <c r="CD121" s="895"/>
      <c r="CE121" s="895"/>
      <c r="CF121" s="956" t="s">
        <v>172</v>
      </c>
      <c r="CG121" s="957"/>
      <c r="CH121" s="957"/>
      <c r="CI121" s="957"/>
      <c r="CJ121" s="957"/>
      <c r="CK121" s="950"/>
      <c r="CL121" s="936"/>
      <c r="CM121" s="936"/>
      <c r="CN121" s="936"/>
      <c r="CO121" s="937"/>
      <c r="CP121" s="916" t="s">
        <v>398</v>
      </c>
      <c r="CQ121" s="917"/>
      <c r="CR121" s="917"/>
      <c r="CS121" s="917"/>
      <c r="CT121" s="917"/>
      <c r="CU121" s="917"/>
      <c r="CV121" s="917"/>
      <c r="CW121" s="917"/>
      <c r="CX121" s="917"/>
      <c r="CY121" s="917"/>
      <c r="CZ121" s="917"/>
      <c r="DA121" s="917"/>
      <c r="DB121" s="917"/>
      <c r="DC121" s="917"/>
      <c r="DD121" s="917"/>
      <c r="DE121" s="917"/>
      <c r="DF121" s="918"/>
      <c r="DG121" s="894">
        <v>2620317</v>
      </c>
      <c r="DH121" s="895"/>
      <c r="DI121" s="895"/>
      <c r="DJ121" s="895"/>
      <c r="DK121" s="895"/>
      <c r="DL121" s="895">
        <v>2336595</v>
      </c>
      <c r="DM121" s="895"/>
      <c r="DN121" s="895"/>
      <c r="DO121" s="895"/>
      <c r="DP121" s="895"/>
      <c r="DQ121" s="895">
        <v>1693139</v>
      </c>
      <c r="DR121" s="895"/>
      <c r="DS121" s="895"/>
      <c r="DT121" s="895"/>
      <c r="DU121" s="895"/>
      <c r="DV121" s="872">
        <v>53.7</v>
      </c>
      <c r="DW121" s="872"/>
      <c r="DX121" s="872"/>
      <c r="DY121" s="872"/>
      <c r="DZ121" s="873"/>
    </row>
    <row r="122" spans="1:130" s="240" customFormat="1" ht="26.25" customHeight="1" x14ac:dyDescent="0.15">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172</v>
      </c>
      <c r="AB122" s="858"/>
      <c r="AC122" s="858"/>
      <c r="AD122" s="858"/>
      <c r="AE122" s="859"/>
      <c r="AF122" s="860" t="s">
        <v>172</v>
      </c>
      <c r="AG122" s="858"/>
      <c r="AH122" s="858"/>
      <c r="AI122" s="858"/>
      <c r="AJ122" s="859"/>
      <c r="AK122" s="860" t="s">
        <v>172</v>
      </c>
      <c r="AL122" s="858"/>
      <c r="AM122" s="858"/>
      <c r="AN122" s="858"/>
      <c r="AO122" s="859"/>
      <c r="AP122" s="905" t="s">
        <v>172</v>
      </c>
      <c r="AQ122" s="906"/>
      <c r="AR122" s="906"/>
      <c r="AS122" s="906"/>
      <c r="AT122" s="907"/>
      <c r="AU122" s="967"/>
      <c r="AV122" s="968"/>
      <c r="AW122" s="968"/>
      <c r="AX122" s="968"/>
      <c r="AY122" s="969"/>
      <c r="AZ122" s="960" t="s">
        <v>457</v>
      </c>
      <c r="BA122" s="961"/>
      <c r="BB122" s="961"/>
      <c r="BC122" s="961"/>
      <c r="BD122" s="961"/>
      <c r="BE122" s="961"/>
      <c r="BF122" s="961"/>
      <c r="BG122" s="961"/>
      <c r="BH122" s="961"/>
      <c r="BI122" s="961"/>
      <c r="BJ122" s="961"/>
      <c r="BK122" s="961"/>
      <c r="BL122" s="961"/>
      <c r="BM122" s="961"/>
      <c r="BN122" s="961"/>
      <c r="BO122" s="961"/>
      <c r="BP122" s="962"/>
      <c r="BQ122" s="963">
        <v>8072441</v>
      </c>
      <c r="BR122" s="926"/>
      <c r="BS122" s="926"/>
      <c r="BT122" s="926"/>
      <c r="BU122" s="926"/>
      <c r="BV122" s="926">
        <v>7685232</v>
      </c>
      <c r="BW122" s="926"/>
      <c r="BX122" s="926"/>
      <c r="BY122" s="926"/>
      <c r="BZ122" s="926"/>
      <c r="CA122" s="926">
        <v>7325382</v>
      </c>
      <c r="CB122" s="926"/>
      <c r="CC122" s="926"/>
      <c r="CD122" s="926"/>
      <c r="CE122" s="926"/>
      <c r="CF122" s="927">
        <v>232.2</v>
      </c>
      <c r="CG122" s="928"/>
      <c r="CH122" s="928"/>
      <c r="CI122" s="928"/>
      <c r="CJ122" s="928"/>
      <c r="CK122" s="950"/>
      <c r="CL122" s="936"/>
      <c r="CM122" s="936"/>
      <c r="CN122" s="936"/>
      <c r="CO122" s="937"/>
      <c r="CP122" s="916" t="s">
        <v>394</v>
      </c>
      <c r="CQ122" s="917"/>
      <c r="CR122" s="917"/>
      <c r="CS122" s="917"/>
      <c r="CT122" s="917"/>
      <c r="CU122" s="917"/>
      <c r="CV122" s="917"/>
      <c r="CW122" s="917"/>
      <c r="CX122" s="917"/>
      <c r="CY122" s="917"/>
      <c r="CZ122" s="917"/>
      <c r="DA122" s="917"/>
      <c r="DB122" s="917"/>
      <c r="DC122" s="917"/>
      <c r="DD122" s="917"/>
      <c r="DE122" s="917"/>
      <c r="DF122" s="918"/>
      <c r="DG122" s="894" t="s">
        <v>172</v>
      </c>
      <c r="DH122" s="895"/>
      <c r="DI122" s="895"/>
      <c r="DJ122" s="895"/>
      <c r="DK122" s="895"/>
      <c r="DL122" s="895" t="s">
        <v>172</v>
      </c>
      <c r="DM122" s="895"/>
      <c r="DN122" s="895"/>
      <c r="DO122" s="895"/>
      <c r="DP122" s="895"/>
      <c r="DQ122" s="895" t="s">
        <v>172</v>
      </c>
      <c r="DR122" s="895"/>
      <c r="DS122" s="895"/>
      <c r="DT122" s="895"/>
      <c r="DU122" s="895"/>
      <c r="DV122" s="872" t="s">
        <v>172</v>
      </c>
      <c r="DW122" s="872"/>
      <c r="DX122" s="872"/>
      <c r="DY122" s="872"/>
      <c r="DZ122" s="873"/>
    </row>
    <row r="123" spans="1:130" s="240" customFormat="1" ht="26.25" customHeight="1" x14ac:dyDescent="0.15">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172</v>
      </c>
      <c r="AB123" s="858"/>
      <c r="AC123" s="858"/>
      <c r="AD123" s="858"/>
      <c r="AE123" s="859"/>
      <c r="AF123" s="860" t="s">
        <v>172</v>
      </c>
      <c r="AG123" s="858"/>
      <c r="AH123" s="858"/>
      <c r="AI123" s="858"/>
      <c r="AJ123" s="859"/>
      <c r="AK123" s="860" t="s">
        <v>172</v>
      </c>
      <c r="AL123" s="858"/>
      <c r="AM123" s="858"/>
      <c r="AN123" s="858"/>
      <c r="AO123" s="859"/>
      <c r="AP123" s="905" t="s">
        <v>172</v>
      </c>
      <c r="AQ123" s="906"/>
      <c r="AR123" s="906"/>
      <c r="AS123" s="906"/>
      <c r="AT123" s="907"/>
      <c r="AU123" s="970"/>
      <c r="AV123" s="971"/>
      <c r="AW123" s="971"/>
      <c r="AX123" s="971"/>
      <c r="AY123" s="971"/>
      <c r="AZ123" s="271" t="s">
        <v>185</v>
      </c>
      <c r="BA123" s="271"/>
      <c r="BB123" s="271"/>
      <c r="BC123" s="271"/>
      <c r="BD123" s="271"/>
      <c r="BE123" s="271"/>
      <c r="BF123" s="271"/>
      <c r="BG123" s="271"/>
      <c r="BH123" s="271"/>
      <c r="BI123" s="271"/>
      <c r="BJ123" s="271"/>
      <c r="BK123" s="271"/>
      <c r="BL123" s="271"/>
      <c r="BM123" s="271"/>
      <c r="BN123" s="271"/>
      <c r="BO123" s="958" t="s">
        <v>458</v>
      </c>
      <c r="BP123" s="959"/>
      <c r="BQ123" s="913">
        <v>9312431</v>
      </c>
      <c r="BR123" s="914"/>
      <c r="BS123" s="914"/>
      <c r="BT123" s="914"/>
      <c r="BU123" s="914"/>
      <c r="BV123" s="914">
        <v>9342925</v>
      </c>
      <c r="BW123" s="914"/>
      <c r="BX123" s="914"/>
      <c r="BY123" s="914"/>
      <c r="BZ123" s="914"/>
      <c r="CA123" s="914">
        <v>9204804</v>
      </c>
      <c r="CB123" s="914"/>
      <c r="CC123" s="914"/>
      <c r="CD123" s="914"/>
      <c r="CE123" s="914"/>
      <c r="CF123" s="824"/>
      <c r="CG123" s="825"/>
      <c r="CH123" s="825"/>
      <c r="CI123" s="825"/>
      <c r="CJ123" s="915"/>
      <c r="CK123" s="950"/>
      <c r="CL123" s="936"/>
      <c r="CM123" s="936"/>
      <c r="CN123" s="936"/>
      <c r="CO123" s="937"/>
      <c r="CP123" s="916" t="s">
        <v>395</v>
      </c>
      <c r="CQ123" s="917"/>
      <c r="CR123" s="917"/>
      <c r="CS123" s="917"/>
      <c r="CT123" s="917"/>
      <c r="CU123" s="917"/>
      <c r="CV123" s="917"/>
      <c r="CW123" s="917"/>
      <c r="CX123" s="917"/>
      <c r="CY123" s="917"/>
      <c r="CZ123" s="917"/>
      <c r="DA123" s="917"/>
      <c r="DB123" s="917"/>
      <c r="DC123" s="917"/>
      <c r="DD123" s="917"/>
      <c r="DE123" s="917"/>
      <c r="DF123" s="918"/>
      <c r="DG123" s="857" t="s">
        <v>172</v>
      </c>
      <c r="DH123" s="858"/>
      <c r="DI123" s="858"/>
      <c r="DJ123" s="858"/>
      <c r="DK123" s="859"/>
      <c r="DL123" s="860" t="s">
        <v>172</v>
      </c>
      <c r="DM123" s="858"/>
      <c r="DN123" s="858"/>
      <c r="DO123" s="858"/>
      <c r="DP123" s="859"/>
      <c r="DQ123" s="860" t="s">
        <v>172</v>
      </c>
      <c r="DR123" s="858"/>
      <c r="DS123" s="858"/>
      <c r="DT123" s="858"/>
      <c r="DU123" s="859"/>
      <c r="DV123" s="905" t="s">
        <v>172</v>
      </c>
      <c r="DW123" s="906"/>
      <c r="DX123" s="906"/>
      <c r="DY123" s="906"/>
      <c r="DZ123" s="907"/>
    </row>
    <row r="124" spans="1:130" s="240" customFormat="1" ht="26.25" customHeight="1" thickBot="1" x14ac:dyDescent="0.2">
      <c r="A124" s="898"/>
      <c r="B124" s="899"/>
      <c r="C124" s="902" t="s">
        <v>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172</v>
      </c>
      <c r="AB124" s="858"/>
      <c r="AC124" s="858"/>
      <c r="AD124" s="858"/>
      <c r="AE124" s="859"/>
      <c r="AF124" s="860" t="s">
        <v>172</v>
      </c>
      <c r="AG124" s="858"/>
      <c r="AH124" s="858"/>
      <c r="AI124" s="858"/>
      <c r="AJ124" s="859"/>
      <c r="AK124" s="860" t="s">
        <v>172</v>
      </c>
      <c r="AL124" s="858"/>
      <c r="AM124" s="858"/>
      <c r="AN124" s="858"/>
      <c r="AO124" s="859"/>
      <c r="AP124" s="905" t="s">
        <v>172</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118.4</v>
      </c>
      <c r="BR124" s="912"/>
      <c r="BS124" s="912"/>
      <c r="BT124" s="912"/>
      <c r="BU124" s="912"/>
      <c r="BV124" s="912">
        <v>102.4</v>
      </c>
      <c r="BW124" s="912"/>
      <c r="BX124" s="912"/>
      <c r="BY124" s="912"/>
      <c r="BZ124" s="912"/>
      <c r="CA124" s="912">
        <v>79.400000000000006</v>
      </c>
      <c r="CB124" s="912"/>
      <c r="CC124" s="912"/>
      <c r="CD124" s="912"/>
      <c r="CE124" s="912"/>
      <c r="CF124" s="802"/>
      <c r="CG124" s="803"/>
      <c r="CH124" s="803"/>
      <c r="CI124" s="803"/>
      <c r="CJ124" s="943"/>
      <c r="CK124" s="951"/>
      <c r="CL124" s="951"/>
      <c r="CM124" s="951"/>
      <c r="CN124" s="951"/>
      <c r="CO124" s="952"/>
      <c r="CP124" s="916" t="s">
        <v>460</v>
      </c>
      <c r="CQ124" s="917"/>
      <c r="CR124" s="917"/>
      <c r="CS124" s="917"/>
      <c r="CT124" s="917"/>
      <c r="CU124" s="917"/>
      <c r="CV124" s="917"/>
      <c r="CW124" s="917"/>
      <c r="CX124" s="917"/>
      <c r="CY124" s="917"/>
      <c r="CZ124" s="917"/>
      <c r="DA124" s="917"/>
      <c r="DB124" s="917"/>
      <c r="DC124" s="917"/>
      <c r="DD124" s="917"/>
      <c r="DE124" s="917"/>
      <c r="DF124" s="918"/>
      <c r="DG124" s="840" t="s">
        <v>172</v>
      </c>
      <c r="DH124" s="841"/>
      <c r="DI124" s="841"/>
      <c r="DJ124" s="841"/>
      <c r="DK124" s="842"/>
      <c r="DL124" s="843" t="s">
        <v>172</v>
      </c>
      <c r="DM124" s="841"/>
      <c r="DN124" s="841"/>
      <c r="DO124" s="841"/>
      <c r="DP124" s="842"/>
      <c r="DQ124" s="843" t="s">
        <v>172</v>
      </c>
      <c r="DR124" s="841"/>
      <c r="DS124" s="841"/>
      <c r="DT124" s="841"/>
      <c r="DU124" s="842"/>
      <c r="DV124" s="929" t="s">
        <v>172</v>
      </c>
      <c r="DW124" s="930"/>
      <c r="DX124" s="930"/>
      <c r="DY124" s="930"/>
      <c r="DZ124" s="931"/>
    </row>
    <row r="125" spans="1:130" s="240" customFormat="1" ht="26.25" customHeight="1" x14ac:dyDescent="0.15">
      <c r="A125" s="898"/>
      <c r="B125" s="899"/>
      <c r="C125" s="902" t="s">
        <v>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172</v>
      </c>
      <c r="AB125" s="858"/>
      <c r="AC125" s="858"/>
      <c r="AD125" s="858"/>
      <c r="AE125" s="859"/>
      <c r="AF125" s="860" t="s">
        <v>172</v>
      </c>
      <c r="AG125" s="858"/>
      <c r="AH125" s="858"/>
      <c r="AI125" s="858"/>
      <c r="AJ125" s="859"/>
      <c r="AK125" s="860" t="s">
        <v>172</v>
      </c>
      <c r="AL125" s="858"/>
      <c r="AM125" s="858"/>
      <c r="AN125" s="858"/>
      <c r="AO125" s="859"/>
      <c r="AP125" s="905" t="s">
        <v>172</v>
      </c>
      <c r="AQ125" s="906"/>
      <c r="AR125" s="906"/>
      <c r="AS125" s="906"/>
      <c r="AT125" s="907"/>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932" t="s">
        <v>461</v>
      </c>
      <c r="CL125" s="933"/>
      <c r="CM125" s="933"/>
      <c r="CN125" s="933"/>
      <c r="CO125" s="934"/>
      <c r="CP125" s="941" t="s">
        <v>462</v>
      </c>
      <c r="CQ125" s="886"/>
      <c r="CR125" s="886"/>
      <c r="CS125" s="886"/>
      <c r="CT125" s="886"/>
      <c r="CU125" s="886"/>
      <c r="CV125" s="886"/>
      <c r="CW125" s="886"/>
      <c r="CX125" s="886"/>
      <c r="CY125" s="886"/>
      <c r="CZ125" s="886"/>
      <c r="DA125" s="886"/>
      <c r="DB125" s="886"/>
      <c r="DC125" s="886"/>
      <c r="DD125" s="886"/>
      <c r="DE125" s="886"/>
      <c r="DF125" s="887"/>
      <c r="DG125" s="942" t="s">
        <v>172</v>
      </c>
      <c r="DH125" s="923"/>
      <c r="DI125" s="923"/>
      <c r="DJ125" s="923"/>
      <c r="DK125" s="923"/>
      <c r="DL125" s="923" t="s">
        <v>172</v>
      </c>
      <c r="DM125" s="923"/>
      <c r="DN125" s="923"/>
      <c r="DO125" s="923"/>
      <c r="DP125" s="923"/>
      <c r="DQ125" s="923" t="s">
        <v>172</v>
      </c>
      <c r="DR125" s="923"/>
      <c r="DS125" s="923"/>
      <c r="DT125" s="923"/>
      <c r="DU125" s="923"/>
      <c r="DV125" s="924" t="s">
        <v>172</v>
      </c>
      <c r="DW125" s="924"/>
      <c r="DX125" s="924"/>
      <c r="DY125" s="924"/>
      <c r="DZ125" s="925"/>
    </row>
    <row r="126" spans="1:130" s="240" customFormat="1" ht="26.25" customHeight="1" thickBot="1" x14ac:dyDescent="0.2">
      <c r="A126" s="898"/>
      <c r="B126" s="899"/>
      <c r="C126" s="902" t="s">
        <v>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39632</v>
      </c>
      <c r="AB126" s="858"/>
      <c r="AC126" s="858"/>
      <c r="AD126" s="858"/>
      <c r="AE126" s="859"/>
      <c r="AF126" s="860">
        <v>39175</v>
      </c>
      <c r="AG126" s="858"/>
      <c r="AH126" s="858"/>
      <c r="AI126" s="858"/>
      <c r="AJ126" s="859"/>
      <c r="AK126" s="860">
        <v>38707</v>
      </c>
      <c r="AL126" s="858"/>
      <c r="AM126" s="858"/>
      <c r="AN126" s="858"/>
      <c r="AO126" s="859"/>
      <c r="AP126" s="905">
        <v>1.2</v>
      </c>
      <c r="AQ126" s="906"/>
      <c r="AR126" s="906"/>
      <c r="AS126" s="906"/>
      <c r="AT126" s="907"/>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935"/>
      <c r="CL126" s="936"/>
      <c r="CM126" s="936"/>
      <c r="CN126" s="936"/>
      <c r="CO126" s="937"/>
      <c r="CP126" s="893" t="s">
        <v>463</v>
      </c>
      <c r="CQ126" s="828"/>
      <c r="CR126" s="828"/>
      <c r="CS126" s="828"/>
      <c r="CT126" s="828"/>
      <c r="CU126" s="828"/>
      <c r="CV126" s="828"/>
      <c r="CW126" s="828"/>
      <c r="CX126" s="828"/>
      <c r="CY126" s="828"/>
      <c r="CZ126" s="828"/>
      <c r="DA126" s="828"/>
      <c r="DB126" s="828"/>
      <c r="DC126" s="828"/>
      <c r="DD126" s="828"/>
      <c r="DE126" s="828"/>
      <c r="DF126" s="829"/>
      <c r="DG126" s="894" t="s">
        <v>172</v>
      </c>
      <c r="DH126" s="895"/>
      <c r="DI126" s="895"/>
      <c r="DJ126" s="895"/>
      <c r="DK126" s="895"/>
      <c r="DL126" s="895" t="s">
        <v>172</v>
      </c>
      <c r="DM126" s="895"/>
      <c r="DN126" s="895"/>
      <c r="DO126" s="895"/>
      <c r="DP126" s="895"/>
      <c r="DQ126" s="895" t="s">
        <v>172</v>
      </c>
      <c r="DR126" s="895"/>
      <c r="DS126" s="895"/>
      <c r="DT126" s="895"/>
      <c r="DU126" s="895"/>
      <c r="DV126" s="872" t="s">
        <v>172</v>
      </c>
      <c r="DW126" s="872"/>
      <c r="DX126" s="872"/>
      <c r="DY126" s="872"/>
      <c r="DZ126" s="873"/>
    </row>
    <row r="127" spans="1:130" s="240" customFormat="1" ht="26.25" customHeight="1" x14ac:dyDescent="0.15">
      <c r="A127" s="900"/>
      <c r="B127" s="901"/>
      <c r="C127" s="919" t="s">
        <v>464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172</v>
      </c>
      <c r="AB127" s="858"/>
      <c r="AC127" s="858"/>
      <c r="AD127" s="858"/>
      <c r="AE127" s="859"/>
      <c r="AF127" s="860" t="s">
        <v>172</v>
      </c>
      <c r="AG127" s="858"/>
      <c r="AH127" s="858"/>
      <c r="AI127" s="858"/>
      <c r="AJ127" s="859"/>
      <c r="AK127" s="860" t="s">
        <v>172</v>
      </c>
      <c r="AL127" s="858"/>
      <c r="AM127" s="858"/>
      <c r="AN127" s="858"/>
      <c r="AO127" s="859"/>
      <c r="AP127" s="905" t="s">
        <v>172</v>
      </c>
      <c r="AQ127" s="906"/>
      <c r="AR127" s="906"/>
      <c r="AS127" s="906"/>
      <c r="AT127" s="907"/>
      <c r="AU127" s="276"/>
      <c r="AV127" s="276"/>
      <c r="AW127" s="276"/>
      <c r="AX127" s="922" t="s">
        <v>465</v>
      </c>
      <c r="AY127" s="890"/>
      <c r="AZ127" s="890"/>
      <c r="BA127" s="890"/>
      <c r="BB127" s="890"/>
      <c r="BC127" s="890"/>
      <c r="BD127" s="890"/>
      <c r="BE127" s="891"/>
      <c r="BF127" s="889" t="s">
        <v>466</v>
      </c>
      <c r="BG127" s="890"/>
      <c r="BH127" s="890"/>
      <c r="BI127" s="890"/>
      <c r="BJ127" s="890"/>
      <c r="BK127" s="890"/>
      <c r="BL127" s="891"/>
      <c r="BM127" s="889" t="s">
        <v>467</v>
      </c>
      <c r="BN127" s="890"/>
      <c r="BO127" s="890"/>
      <c r="BP127" s="890"/>
      <c r="BQ127" s="890"/>
      <c r="BR127" s="890"/>
      <c r="BS127" s="891"/>
      <c r="BT127" s="889" t="s">
        <v>468</v>
      </c>
      <c r="BU127" s="890"/>
      <c r="BV127" s="890"/>
      <c r="BW127" s="890"/>
      <c r="BX127" s="890"/>
      <c r="BY127" s="890"/>
      <c r="BZ127" s="892"/>
      <c r="CA127" s="276"/>
      <c r="CB127" s="276"/>
      <c r="CC127" s="276"/>
      <c r="CD127" s="277"/>
      <c r="CE127" s="277"/>
      <c r="CF127" s="277"/>
      <c r="CG127" s="274"/>
      <c r="CH127" s="274"/>
      <c r="CI127" s="274"/>
      <c r="CJ127" s="275"/>
      <c r="CK127" s="935"/>
      <c r="CL127" s="936"/>
      <c r="CM127" s="936"/>
      <c r="CN127" s="936"/>
      <c r="CO127" s="937"/>
      <c r="CP127" s="893" t="s">
        <v>469</v>
      </c>
      <c r="CQ127" s="828"/>
      <c r="CR127" s="828"/>
      <c r="CS127" s="828"/>
      <c r="CT127" s="828"/>
      <c r="CU127" s="828"/>
      <c r="CV127" s="828"/>
      <c r="CW127" s="828"/>
      <c r="CX127" s="828"/>
      <c r="CY127" s="828"/>
      <c r="CZ127" s="828"/>
      <c r="DA127" s="828"/>
      <c r="DB127" s="828"/>
      <c r="DC127" s="828"/>
      <c r="DD127" s="828"/>
      <c r="DE127" s="828"/>
      <c r="DF127" s="829"/>
      <c r="DG127" s="894" t="s">
        <v>172</v>
      </c>
      <c r="DH127" s="895"/>
      <c r="DI127" s="895"/>
      <c r="DJ127" s="895"/>
      <c r="DK127" s="895"/>
      <c r="DL127" s="895" t="s">
        <v>172</v>
      </c>
      <c r="DM127" s="895"/>
      <c r="DN127" s="895"/>
      <c r="DO127" s="895"/>
      <c r="DP127" s="895"/>
      <c r="DQ127" s="895" t="s">
        <v>172</v>
      </c>
      <c r="DR127" s="895"/>
      <c r="DS127" s="895"/>
      <c r="DT127" s="895"/>
      <c r="DU127" s="895"/>
      <c r="DV127" s="872" t="s">
        <v>172</v>
      </c>
      <c r="DW127" s="872"/>
      <c r="DX127" s="872"/>
      <c r="DY127" s="872"/>
      <c r="DZ127" s="873"/>
    </row>
    <row r="128" spans="1:130" s="240" customFormat="1" ht="26.25" customHeight="1" thickBot="1" x14ac:dyDescent="0.2">
      <c r="A128" s="874" t="s">
        <v>470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471</v>
      </c>
      <c r="X128" s="876"/>
      <c r="Y128" s="876"/>
      <c r="Z128" s="877"/>
      <c r="AA128" s="878">
        <v>4582</v>
      </c>
      <c r="AB128" s="879"/>
      <c r="AC128" s="879"/>
      <c r="AD128" s="879"/>
      <c r="AE128" s="880"/>
      <c r="AF128" s="881" t="s">
        <v>172</v>
      </c>
      <c r="AG128" s="879"/>
      <c r="AH128" s="879"/>
      <c r="AI128" s="879"/>
      <c r="AJ128" s="880"/>
      <c r="AK128" s="881" t="s">
        <v>172</v>
      </c>
      <c r="AL128" s="879"/>
      <c r="AM128" s="879"/>
      <c r="AN128" s="879"/>
      <c r="AO128" s="880"/>
      <c r="AP128" s="882"/>
      <c r="AQ128" s="883"/>
      <c r="AR128" s="883"/>
      <c r="AS128" s="883"/>
      <c r="AT128" s="884"/>
      <c r="AU128" s="276"/>
      <c r="AV128" s="276"/>
      <c r="AW128" s="276"/>
      <c r="AX128" s="885" t="s">
        <v>472</v>
      </c>
      <c r="AY128" s="886"/>
      <c r="AZ128" s="886"/>
      <c r="BA128" s="886"/>
      <c r="BB128" s="886"/>
      <c r="BC128" s="886"/>
      <c r="BD128" s="886"/>
      <c r="BE128" s="887"/>
      <c r="BF128" s="864" t="s">
        <v>172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77"/>
      <c r="CB128" s="277"/>
      <c r="CC128" s="277"/>
      <c r="CD128" s="277"/>
      <c r="CE128" s="277"/>
      <c r="CF128" s="277"/>
      <c r="CG128" s="274"/>
      <c r="CH128" s="274"/>
      <c r="CI128" s="274"/>
      <c r="CJ128" s="275"/>
      <c r="CK128" s="938"/>
      <c r="CL128" s="939"/>
      <c r="CM128" s="939"/>
      <c r="CN128" s="939"/>
      <c r="CO128" s="940"/>
      <c r="CP128" s="867" t="s">
        <v>473</v>
      </c>
      <c r="CQ128" s="806"/>
      <c r="CR128" s="806"/>
      <c r="CS128" s="806"/>
      <c r="CT128" s="806"/>
      <c r="CU128" s="806"/>
      <c r="CV128" s="806"/>
      <c r="CW128" s="806"/>
      <c r="CX128" s="806"/>
      <c r="CY128" s="806"/>
      <c r="CZ128" s="806"/>
      <c r="DA128" s="806"/>
      <c r="DB128" s="806"/>
      <c r="DC128" s="806"/>
      <c r="DD128" s="806"/>
      <c r="DE128" s="806"/>
      <c r="DF128" s="807"/>
      <c r="DG128" s="868" t="s">
        <v>172</v>
      </c>
      <c r="DH128" s="869"/>
      <c r="DI128" s="869"/>
      <c r="DJ128" s="869"/>
      <c r="DK128" s="869"/>
      <c r="DL128" s="869" t="s">
        <v>172</v>
      </c>
      <c r="DM128" s="869"/>
      <c r="DN128" s="869"/>
      <c r="DO128" s="869"/>
      <c r="DP128" s="869"/>
      <c r="DQ128" s="869" t="s">
        <v>172</v>
      </c>
      <c r="DR128" s="869"/>
      <c r="DS128" s="869"/>
      <c r="DT128" s="869"/>
      <c r="DU128" s="869"/>
      <c r="DV128" s="870" t="s">
        <v>172</v>
      </c>
      <c r="DW128" s="870"/>
      <c r="DX128" s="870"/>
      <c r="DY128" s="870"/>
      <c r="DZ128" s="871"/>
    </row>
    <row r="129" spans="1:131" s="240"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474</v>
      </c>
      <c r="X129" s="855"/>
      <c r="Y129" s="855"/>
      <c r="Z129" s="856"/>
      <c r="AA129" s="857">
        <v>3954680</v>
      </c>
      <c r="AB129" s="858"/>
      <c r="AC129" s="858"/>
      <c r="AD129" s="858"/>
      <c r="AE129" s="859"/>
      <c r="AF129" s="860">
        <v>3926671</v>
      </c>
      <c r="AG129" s="858"/>
      <c r="AH129" s="858"/>
      <c r="AI129" s="858"/>
      <c r="AJ129" s="859"/>
      <c r="AK129" s="860">
        <v>3912789</v>
      </c>
      <c r="AL129" s="858"/>
      <c r="AM129" s="858"/>
      <c r="AN129" s="858"/>
      <c r="AO129" s="859"/>
      <c r="AP129" s="861"/>
      <c r="AQ129" s="862"/>
      <c r="AR129" s="862"/>
      <c r="AS129" s="862"/>
      <c r="AT129" s="863"/>
      <c r="AU129" s="278"/>
      <c r="AV129" s="278"/>
      <c r="AW129" s="278"/>
      <c r="AX129" s="827" t="s">
        <v>475</v>
      </c>
      <c r="AY129" s="828"/>
      <c r="AZ129" s="828"/>
      <c r="BA129" s="828"/>
      <c r="BB129" s="828"/>
      <c r="BC129" s="828"/>
      <c r="BD129" s="828"/>
      <c r="BE129" s="829"/>
      <c r="BF129" s="847" t="s">
        <v>172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52" t="s">
        <v>476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477</v>
      </c>
      <c r="X130" s="855"/>
      <c r="Y130" s="855"/>
      <c r="Z130" s="856"/>
      <c r="AA130" s="857">
        <v>842045</v>
      </c>
      <c r="AB130" s="858"/>
      <c r="AC130" s="858"/>
      <c r="AD130" s="858"/>
      <c r="AE130" s="859"/>
      <c r="AF130" s="860">
        <v>790359</v>
      </c>
      <c r="AG130" s="858"/>
      <c r="AH130" s="858"/>
      <c r="AI130" s="858"/>
      <c r="AJ130" s="859"/>
      <c r="AK130" s="860">
        <v>757398</v>
      </c>
      <c r="AL130" s="858"/>
      <c r="AM130" s="858"/>
      <c r="AN130" s="858"/>
      <c r="AO130" s="859"/>
      <c r="AP130" s="861"/>
      <c r="AQ130" s="862"/>
      <c r="AR130" s="862"/>
      <c r="AS130" s="862"/>
      <c r="AT130" s="863"/>
      <c r="AU130" s="278"/>
      <c r="AV130" s="278"/>
      <c r="AW130" s="278"/>
      <c r="AX130" s="827" t="s">
        <v>478</v>
      </c>
      <c r="AY130" s="828"/>
      <c r="AZ130" s="828"/>
      <c r="BA130" s="828"/>
      <c r="BB130" s="828"/>
      <c r="BC130" s="828"/>
      <c r="BD130" s="828"/>
      <c r="BE130" s="829"/>
      <c r="BF130" s="830">
        <v>12.9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479</v>
      </c>
      <c r="X131" s="838"/>
      <c r="Y131" s="838"/>
      <c r="Z131" s="839"/>
      <c r="AA131" s="840">
        <v>3112635</v>
      </c>
      <c r="AB131" s="841"/>
      <c r="AC131" s="841"/>
      <c r="AD131" s="841"/>
      <c r="AE131" s="842"/>
      <c r="AF131" s="843">
        <v>3136312</v>
      </c>
      <c r="AG131" s="841"/>
      <c r="AH131" s="841"/>
      <c r="AI131" s="841"/>
      <c r="AJ131" s="842"/>
      <c r="AK131" s="843">
        <v>3155391</v>
      </c>
      <c r="AL131" s="841"/>
      <c r="AM131" s="841"/>
      <c r="AN131" s="841"/>
      <c r="AO131" s="842"/>
      <c r="AP131" s="844"/>
      <c r="AQ131" s="845"/>
      <c r="AR131" s="845"/>
      <c r="AS131" s="845"/>
      <c r="AT131" s="846"/>
      <c r="AU131" s="278"/>
      <c r="AV131" s="278"/>
      <c r="AW131" s="278"/>
      <c r="AX131" s="805" t="s">
        <v>480</v>
      </c>
      <c r="AY131" s="806"/>
      <c r="AZ131" s="806"/>
      <c r="BA131" s="806"/>
      <c r="BB131" s="806"/>
      <c r="BC131" s="806"/>
      <c r="BD131" s="806"/>
      <c r="BE131" s="807"/>
      <c r="BF131" s="808">
        <v>79.400000000000006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814" t="s">
        <v>481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482</v>
      </c>
      <c r="W132" s="818"/>
      <c r="X132" s="818"/>
      <c r="Y132" s="818"/>
      <c r="Z132" s="819"/>
      <c r="AA132" s="820">
        <v>15.97861619</v>
      </c>
      <c r="AB132" s="821"/>
      <c r="AC132" s="821"/>
      <c r="AD132" s="821"/>
      <c r="AE132" s="822"/>
      <c r="AF132" s="823">
        <v>13.53229526</v>
      </c>
      <c r="AG132" s="821"/>
      <c r="AH132" s="821"/>
      <c r="AI132" s="821"/>
      <c r="AJ132" s="822"/>
      <c r="AK132" s="823">
        <v>9.2366049090000004</v>
      </c>
      <c r="AL132" s="821"/>
      <c r="AM132" s="821"/>
      <c r="AN132" s="821"/>
      <c r="AO132" s="822"/>
      <c r="AP132" s="824"/>
      <c r="AQ132" s="825"/>
      <c r="AR132" s="825"/>
      <c r="AS132" s="825"/>
      <c r="AT132" s="826"/>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483</v>
      </c>
      <c r="W133" s="797"/>
      <c r="X133" s="797"/>
      <c r="Y133" s="797"/>
      <c r="Z133" s="798"/>
      <c r="AA133" s="799">
        <v>15</v>
      </c>
      <c r="AB133" s="800"/>
      <c r="AC133" s="800"/>
      <c r="AD133" s="800"/>
      <c r="AE133" s="801"/>
      <c r="AF133" s="799">
        <v>14.7</v>
      </c>
      <c r="AG133" s="800"/>
      <c r="AH133" s="800"/>
      <c r="AI133" s="800"/>
      <c r="AJ133" s="801"/>
      <c r="AK133" s="799">
        <v>12.9</v>
      </c>
      <c r="AL133" s="800"/>
      <c r="AM133" s="800"/>
      <c r="AN133" s="800"/>
      <c r="AO133" s="801"/>
      <c r="AP133" s="802"/>
      <c r="AQ133" s="803"/>
      <c r="AR133" s="803"/>
      <c r="AS133" s="803"/>
      <c r="AT133" s="804"/>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Qyarj3+eGIZlydgOXfoLJR6hwX7EkA+p62FKCmvPwa3UuIsm9JCPfOaWLmDM7jFrYJm+horORPCviwwYM8dlvw==" saltValue="QA/ke9FRra54wTibU64K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484</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Axi90/iLulovtvxh+5VjGAdNFTmusRDkLIE9YeFUU8cq1cUiBIm2I8g+PrY0AJhtTPbgoumu+B9lqnNKw/ydA==" saltValue="WmbJ/HmjnIdxZCu23Mmd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3S22njrFHzfGabOuy9nYbvcZsLdL/JjTg196f14zJXmUIukUTa6iXTsrrt1/PZoUtLdGLXvs3Nv1hNWnFEkqA==" saltValue="Iz1cQnvB/pq8i7uxvv0v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485</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486</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19" t="s">
        <v>487</v>
      </c>
      <c r="AP7" s="297"/>
      <c r="AQ7" s="298" t="s">
        <v>488</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20"/>
      <c r="AP8" s="303" t="s">
        <v>489</v>
      </c>
      <c r="AQ8" s="304" t="s">
        <v>490</v>
      </c>
      <c r="AR8" s="305" t="s">
        <v>491</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33" t="s">
        <v>492</v>
      </c>
      <c r="AL9" s="1234"/>
      <c r="AM9" s="1234"/>
      <c r="AN9" s="1235"/>
      <c r="AO9" s="306">
        <v>742035</v>
      </c>
      <c r="AP9" s="306">
        <v>56437</v>
      </c>
      <c r="AQ9" s="307">
        <v>87631</v>
      </c>
      <c r="AR9" s="308">
        <v>-35.6</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33" t="s">
        <v>493</v>
      </c>
      <c r="AL10" s="1234"/>
      <c r="AM10" s="1234"/>
      <c r="AN10" s="1235"/>
      <c r="AO10" s="309">
        <v>245553</v>
      </c>
      <c r="AP10" s="309">
        <v>18676</v>
      </c>
      <c r="AQ10" s="310">
        <v>8917</v>
      </c>
      <c r="AR10" s="311">
        <v>109.4</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33" t="s">
        <v>494</v>
      </c>
      <c r="AL11" s="1234"/>
      <c r="AM11" s="1234"/>
      <c r="AN11" s="1235"/>
      <c r="AO11" s="309">
        <v>149114</v>
      </c>
      <c r="AP11" s="309">
        <v>11341</v>
      </c>
      <c r="AQ11" s="310">
        <v>14700</v>
      </c>
      <c r="AR11" s="311">
        <v>-22.9</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33" t="s">
        <v>495</v>
      </c>
      <c r="AL12" s="1234"/>
      <c r="AM12" s="1234"/>
      <c r="AN12" s="1235"/>
      <c r="AO12" s="309" t="s">
        <v>496</v>
      </c>
      <c r="AP12" s="309" t="s">
        <v>496</v>
      </c>
      <c r="AQ12" s="310">
        <v>667</v>
      </c>
      <c r="AR12" s="311" t="s">
        <v>496</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33" t="s">
        <v>497</v>
      </c>
      <c r="AL13" s="1234"/>
      <c r="AM13" s="1234"/>
      <c r="AN13" s="1235"/>
      <c r="AO13" s="309" t="s">
        <v>496</v>
      </c>
      <c r="AP13" s="309" t="s">
        <v>496</v>
      </c>
      <c r="AQ13" s="310" t="s">
        <v>496</v>
      </c>
      <c r="AR13" s="311" t="s">
        <v>496</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33" t="s">
        <v>498</v>
      </c>
      <c r="AL14" s="1234"/>
      <c r="AM14" s="1234"/>
      <c r="AN14" s="1235"/>
      <c r="AO14" s="309">
        <v>38671</v>
      </c>
      <c r="AP14" s="309">
        <v>2941</v>
      </c>
      <c r="AQ14" s="310">
        <v>4134</v>
      </c>
      <c r="AR14" s="311">
        <v>-28.9</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33" t="s">
        <v>499</v>
      </c>
      <c r="AL15" s="1234"/>
      <c r="AM15" s="1234"/>
      <c r="AN15" s="1235"/>
      <c r="AO15" s="309">
        <v>17735</v>
      </c>
      <c r="AP15" s="309">
        <v>1349</v>
      </c>
      <c r="AQ15" s="310">
        <v>2222</v>
      </c>
      <c r="AR15" s="311">
        <v>-39.299999999999997</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36" t="s">
        <v>500</v>
      </c>
      <c r="AL16" s="1237"/>
      <c r="AM16" s="1237"/>
      <c r="AN16" s="1238"/>
      <c r="AO16" s="309">
        <v>-65023</v>
      </c>
      <c r="AP16" s="309">
        <v>-4945</v>
      </c>
      <c r="AQ16" s="310">
        <v>-8178</v>
      </c>
      <c r="AR16" s="311">
        <v>-39.5</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36" t="s">
        <v>185</v>
      </c>
      <c r="AL17" s="1237"/>
      <c r="AM17" s="1237"/>
      <c r="AN17" s="1238"/>
      <c r="AO17" s="309">
        <v>1128085</v>
      </c>
      <c r="AP17" s="309">
        <v>85799</v>
      </c>
      <c r="AQ17" s="310">
        <v>110093</v>
      </c>
      <c r="AR17" s="311">
        <v>-22.1</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501</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502</v>
      </c>
      <c r="AP20" s="317" t="s">
        <v>503</v>
      </c>
      <c r="AQ20" s="318" t="s">
        <v>504</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30" t="s">
        <v>505</v>
      </c>
      <c r="AL21" s="1231"/>
      <c r="AM21" s="1231"/>
      <c r="AN21" s="1232"/>
      <c r="AO21" s="321">
        <v>6.77</v>
      </c>
      <c r="AP21" s="322">
        <v>10.38</v>
      </c>
      <c r="AQ21" s="323">
        <v>-3.61</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30" t="s">
        <v>506</v>
      </c>
      <c r="AL22" s="1231"/>
      <c r="AM22" s="1231"/>
      <c r="AN22" s="1232"/>
      <c r="AO22" s="326">
        <v>98.7</v>
      </c>
      <c r="AP22" s="327">
        <v>96.6</v>
      </c>
      <c r="AQ22" s="328">
        <v>2.1</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507</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508</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509</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19" t="s">
        <v>487</v>
      </c>
      <c r="AP30" s="297"/>
      <c r="AQ30" s="298" t="s">
        <v>488</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20"/>
      <c r="AP31" s="303" t="s">
        <v>489</v>
      </c>
      <c r="AQ31" s="304" t="s">
        <v>490</v>
      </c>
      <c r="AR31" s="305" t="s">
        <v>491</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1" t="s">
        <v>510</v>
      </c>
      <c r="AL32" s="1222"/>
      <c r="AM32" s="1222"/>
      <c r="AN32" s="1223"/>
      <c r="AO32" s="336">
        <v>557594</v>
      </c>
      <c r="AP32" s="336">
        <v>42409</v>
      </c>
      <c r="AQ32" s="337">
        <v>55141</v>
      </c>
      <c r="AR32" s="338">
        <v>-23.1</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1" t="s">
        <v>511</v>
      </c>
      <c r="AL33" s="1222"/>
      <c r="AM33" s="1222"/>
      <c r="AN33" s="1223"/>
      <c r="AO33" s="336" t="s">
        <v>496</v>
      </c>
      <c r="AP33" s="336" t="s">
        <v>496</v>
      </c>
      <c r="AQ33" s="337" t="s">
        <v>496</v>
      </c>
      <c r="AR33" s="338" t="s">
        <v>496</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1" t="s">
        <v>512</v>
      </c>
      <c r="AL34" s="1222"/>
      <c r="AM34" s="1222"/>
      <c r="AN34" s="1223"/>
      <c r="AO34" s="336" t="s">
        <v>496</v>
      </c>
      <c r="AP34" s="336" t="s">
        <v>496</v>
      </c>
      <c r="AQ34" s="337">
        <v>3</v>
      </c>
      <c r="AR34" s="338" t="s">
        <v>496</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1" t="s">
        <v>513</v>
      </c>
      <c r="AL35" s="1222"/>
      <c r="AM35" s="1222"/>
      <c r="AN35" s="1223"/>
      <c r="AO35" s="336">
        <v>447020</v>
      </c>
      <c r="AP35" s="336">
        <v>33999</v>
      </c>
      <c r="AQ35" s="337">
        <v>21916</v>
      </c>
      <c r="AR35" s="338">
        <v>55.1</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1" t="s">
        <v>514</v>
      </c>
      <c r="AL36" s="1222"/>
      <c r="AM36" s="1222"/>
      <c r="AN36" s="1223"/>
      <c r="AO36" s="336">
        <v>5528</v>
      </c>
      <c r="AP36" s="336">
        <v>420</v>
      </c>
      <c r="AQ36" s="337">
        <v>3784</v>
      </c>
      <c r="AR36" s="338">
        <v>-88.9</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1" t="s">
        <v>515</v>
      </c>
      <c r="AL37" s="1222"/>
      <c r="AM37" s="1222"/>
      <c r="AN37" s="1223"/>
      <c r="AO37" s="336">
        <v>38707</v>
      </c>
      <c r="AP37" s="336">
        <v>2944</v>
      </c>
      <c r="AQ37" s="337">
        <v>1115</v>
      </c>
      <c r="AR37" s="338">
        <v>164</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4" t="s">
        <v>516</v>
      </c>
      <c r="AL38" s="1225"/>
      <c r="AM38" s="1225"/>
      <c r="AN38" s="1226"/>
      <c r="AO38" s="339" t="s">
        <v>496</v>
      </c>
      <c r="AP38" s="339" t="s">
        <v>496</v>
      </c>
      <c r="AQ38" s="340">
        <v>2</v>
      </c>
      <c r="AR38" s="328" t="s">
        <v>496</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4" t="s">
        <v>517</v>
      </c>
      <c r="AL39" s="1225"/>
      <c r="AM39" s="1225"/>
      <c r="AN39" s="1226"/>
      <c r="AO39" s="336" t="s">
        <v>496</v>
      </c>
      <c r="AP39" s="336" t="s">
        <v>496</v>
      </c>
      <c r="AQ39" s="337">
        <v>-1435</v>
      </c>
      <c r="AR39" s="338" t="s">
        <v>496</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1" t="s">
        <v>518</v>
      </c>
      <c r="AL40" s="1222"/>
      <c r="AM40" s="1222"/>
      <c r="AN40" s="1223"/>
      <c r="AO40" s="336">
        <v>-757398</v>
      </c>
      <c r="AP40" s="336">
        <v>-57606</v>
      </c>
      <c r="AQ40" s="337">
        <v>-54229</v>
      </c>
      <c r="AR40" s="338">
        <v>6.2</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7" t="s">
        <v>295</v>
      </c>
      <c r="AL41" s="1228"/>
      <c r="AM41" s="1228"/>
      <c r="AN41" s="1229"/>
      <c r="AO41" s="336">
        <v>291451</v>
      </c>
      <c r="AP41" s="336">
        <v>22167</v>
      </c>
      <c r="AQ41" s="337">
        <v>26298</v>
      </c>
      <c r="AR41" s="338">
        <v>-15.7</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519</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520</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521</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4" t="s">
        <v>487</v>
      </c>
      <c r="AN49" s="1216" t="s">
        <v>522</v>
      </c>
      <c r="AO49" s="1217"/>
      <c r="AP49" s="1217"/>
      <c r="AQ49" s="1217"/>
      <c r="AR49" s="1218"/>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5"/>
      <c r="AN50" s="352" t="s">
        <v>523</v>
      </c>
      <c r="AO50" s="353" t="s">
        <v>524</v>
      </c>
      <c r="AP50" s="354" t="s">
        <v>525</v>
      </c>
      <c r="AQ50" s="355" t="s">
        <v>526</v>
      </c>
      <c r="AR50" s="356" t="s">
        <v>527</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528</v>
      </c>
      <c r="AL51" s="349"/>
      <c r="AM51" s="357">
        <v>798594</v>
      </c>
      <c r="AN51" s="358">
        <v>59300</v>
      </c>
      <c r="AO51" s="359">
        <v>32.799999999999997</v>
      </c>
      <c r="AP51" s="360">
        <v>158564</v>
      </c>
      <c r="AQ51" s="361">
        <v>49.9</v>
      </c>
      <c r="AR51" s="362">
        <v>-17.100000000000001</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529</v>
      </c>
      <c r="AM52" s="365">
        <v>525880</v>
      </c>
      <c r="AN52" s="366">
        <v>39050</v>
      </c>
      <c r="AO52" s="367">
        <v>13.3</v>
      </c>
      <c r="AP52" s="368">
        <v>48412</v>
      </c>
      <c r="AQ52" s="369">
        <v>-3.1</v>
      </c>
      <c r="AR52" s="370">
        <v>16.399999999999999</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530</v>
      </c>
      <c r="AL53" s="349"/>
      <c r="AM53" s="357">
        <v>809096</v>
      </c>
      <c r="AN53" s="358">
        <v>60511</v>
      </c>
      <c r="AO53" s="359">
        <v>2</v>
      </c>
      <c r="AP53" s="360">
        <v>106092</v>
      </c>
      <c r="AQ53" s="361">
        <v>-33.1</v>
      </c>
      <c r="AR53" s="362">
        <v>35.1</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529</v>
      </c>
      <c r="AM54" s="365">
        <v>367086</v>
      </c>
      <c r="AN54" s="366">
        <v>27454</v>
      </c>
      <c r="AO54" s="367">
        <v>-29.7</v>
      </c>
      <c r="AP54" s="368">
        <v>44299</v>
      </c>
      <c r="AQ54" s="369">
        <v>-8.5</v>
      </c>
      <c r="AR54" s="370">
        <v>-21.2</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531</v>
      </c>
      <c r="AL55" s="349"/>
      <c r="AM55" s="357">
        <v>1619437</v>
      </c>
      <c r="AN55" s="358">
        <v>122268</v>
      </c>
      <c r="AO55" s="359">
        <v>102.1</v>
      </c>
      <c r="AP55" s="360">
        <v>78903</v>
      </c>
      <c r="AQ55" s="361">
        <v>-25.6</v>
      </c>
      <c r="AR55" s="362">
        <v>127.7</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529</v>
      </c>
      <c r="AM56" s="365">
        <v>898807</v>
      </c>
      <c r="AN56" s="366">
        <v>67860</v>
      </c>
      <c r="AO56" s="367">
        <v>147.19999999999999</v>
      </c>
      <c r="AP56" s="368">
        <v>49201</v>
      </c>
      <c r="AQ56" s="369">
        <v>11.1</v>
      </c>
      <c r="AR56" s="370">
        <v>136.1</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532</v>
      </c>
      <c r="AL57" s="349"/>
      <c r="AM57" s="357">
        <v>804417</v>
      </c>
      <c r="AN57" s="358">
        <v>60945</v>
      </c>
      <c r="AO57" s="359">
        <v>-50.2</v>
      </c>
      <c r="AP57" s="360">
        <v>82993</v>
      </c>
      <c r="AQ57" s="361">
        <v>5.2</v>
      </c>
      <c r="AR57" s="362">
        <v>-55.4</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529</v>
      </c>
      <c r="AM58" s="365">
        <v>245832</v>
      </c>
      <c r="AN58" s="366">
        <v>18625</v>
      </c>
      <c r="AO58" s="367">
        <v>-72.599999999999994</v>
      </c>
      <c r="AP58" s="368">
        <v>46787</v>
      </c>
      <c r="AQ58" s="369">
        <v>-4.9000000000000004</v>
      </c>
      <c r="AR58" s="370">
        <v>-67.7</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533</v>
      </c>
      <c r="AL59" s="349"/>
      <c r="AM59" s="357">
        <v>960914</v>
      </c>
      <c r="AN59" s="358">
        <v>73084</v>
      </c>
      <c r="AO59" s="359">
        <v>19.899999999999999</v>
      </c>
      <c r="AP59" s="360">
        <v>108252</v>
      </c>
      <c r="AQ59" s="361">
        <v>30.4</v>
      </c>
      <c r="AR59" s="362">
        <v>-10.5</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529</v>
      </c>
      <c r="AM60" s="365">
        <v>363573</v>
      </c>
      <c r="AN60" s="366">
        <v>27652</v>
      </c>
      <c r="AO60" s="367">
        <v>48.5</v>
      </c>
      <c r="AP60" s="368">
        <v>50321</v>
      </c>
      <c r="AQ60" s="369">
        <v>7.6</v>
      </c>
      <c r="AR60" s="370">
        <v>40.9</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534</v>
      </c>
      <c r="AL61" s="371"/>
      <c r="AM61" s="372">
        <v>998492</v>
      </c>
      <c r="AN61" s="373">
        <v>75222</v>
      </c>
      <c r="AO61" s="374">
        <v>21.3</v>
      </c>
      <c r="AP61" s="375">
        <v>106961</v>
      </c>
      <c r="AQ61" s="376">
        <v>5.4</v>
      </c>
      <c r="AR61" s="362">
        <v>15.9</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529</v>
      </c>
      <c r="AM62" s="365">
        <v>480236</v>
      </c>
      <c r="AN62" s="366">
        <v>36128</v>
      </c>
      <c r="AO62" s="367">
        <v>21.3</v>
      </c>
      <c r="AP62" s="368">
        <v>47804</v>
      </c>
      <c r="AQ62" s="369">
        <v>0.4</v>
      </c>
      <c r="AR62" s="370">
        <v>20.9</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TvEVo/bkQAov7uPBLmt184swtYNvXqLGX2vV4Tpb2GClF/aomHByydvR1tLTBG9dmO2N5oSlKyxR874/XLhdg==" saltValue="2ROGMhFRYAu/fsEc6BMV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DiOo9hOaihy3suF79GveQ+bPo4aqXSwhvzLH6j+sWEc9xv2E/6k7aNFypnSefvTNhY3uhu4fWmEfEHf+QR2ig==" saltValue="DHXBGEhkT0ZHJ7iB0T66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CQg2TcshEMc2P/OwfTow8MrNYOvej7kW6kQPNXJKXJIQ9lA7VNJPf7BoUiQWw4EIEj9v7iIcMr0Le8XboApxg==" saltValue="RZiEts8We3Z5I9KRj71d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39" t="s">
        <v>3</v>
      </c>
      <c r="D47" s="1239"/>
      <c r="E47" s="1240"/>
      <c r="F47" s="11">
        <v>14.29</v>
      </c>
      <c r="G47" s="12">
        <v>14.04</v>
      </c>
      <c r="H47" s="12">
        <v>15.14</v>
      </c>
      <c r="I47" s="12">
        <v>16.059999999999999</v>
      </c>
      <c r="J47" s="13">
        <v>14.47</v>
      </c>
    </row>
    <row r="48" spans="2:10" ht="57.75" customHeight="1" x14ac:dyDescent="0.15">
      <c r="B48" s="14"/>
      <c r="C48" s="1241" t="s">
        <v>4</v>
      </c>
      <c r="D48" s="1241"/>
      <c r="E48" s="1242"/>
      <c r="F48" s="15">
        <v>7.63</v>
      </c>
      <c r="G48" s="16">
        <v>9.84</v>
      </c>
      <c r="H48" s="16">
        <v>9.81</v>
      </c>
      <c r="I48" s="16">
        <v>12.12</v>
      </c>
      <c r="J48" s="17">
        <v>12.57</v>
      </c>
    </row>
    <row r="49" spans="2:10" ht="57.75" customHeight="1" thickBot="1" x14ac:dyDescent="0.2">
      <c r="B49" s="18"/>
      <c r="C49" s="1243" t="s">
        <v>5</v>
      </c>
      <c r="D49" s="1243"/>
      <c r="E49" s="1244"/>
      <c r="F49" s="19" t="s">
        <v>543</v>
      </c>
      <c r="G49" s="20">
        <v>2.4300000000000002</v>
      </c>
      <c r="H49" s="20">
        <v>0.57999999999999996</v>
      </c>
      <c r="I49" s="20">
        <v>3.06</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XnwGSmJxxcPZ3gi3N9GD6brOlxfXcehXuIWTrbCt7NhLVa87Saxj3Nom1NC7TeXxH6h36WE5uK79ToTjAX0vg==" saltValue="W4hSAizICB003/FfOv3i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2020-03-05T04:36:12Z</cp:lastPrinted>
  <dcterms:created xsi:type="dcterms:W3CDTF">2020-02-10T03:57:53Z</dcterms:created>
  <dcterms:modified xsi:type="dcterms:W3CDTF">2020-09-30T01:56:22Z</dcterms:modified>
</cp:coreProperties>
</file>