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DQ102" i="11" l="1"/>
  <c r="DL102" i="11"/>
  <c r="DG102" i="11"/>
  <c r="DB102" i="11"/>
  <c r="CW102" i="11"/>
  <c r="CR102" i="11"/>
  <c r="AP63" i="11" l="1"/>
  <c r="AU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BW34" i="9"/>
  <c r="BW35" i="9" s="1"/>
  <c r="BW36" i="9" s="1"/>
  <c r="BW37" i="9" s="1"/>
  <c r="BW38" i="9" s="1"/>
  <c r="BW39" i="9" s="1"/>
  <c r="BW40" i="9" s="1"/>
  <c r="BW41" i="9" s="1"/>
  <c r="BW42" i="9" s="1"/>
  <c r="BW43" i="9" s="1"/>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U34" i="9"/>
  <c r="U35" i="9" s="1"/>
  <c r="U36" i="9" s="1"/>
</calcChain>
</file>

<file path=xl/sharedStrings.xml><?xml version="1.0" encoding="utf-8"?>
<sst xmlns="http://schemas.openxmlformats.org/spreadsheetml/2006/main" count="1039" uniqueCount="554">
  <si>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</si>
  <si>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</si>
  <si>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</si>
  <si>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</si>
  <si>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</si>
  <si>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</si>
  <si>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</si>
  <si>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</si>
  <si>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</si>
  <si>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</si>
  <si>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</si>
  <si>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</si>
  <si>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</si>
  <si>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</si>
  <si>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</si>
  <si>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</si>
  <si>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</si>
  <si>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</si>
  <si>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</si>
  <si>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</si>
  <si>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</si>
  <si>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</si>
  <si>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</si>
  <si>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</si>
  <si>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</si>
  <si>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</si>
  <si>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</si>
  <si>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</si>
  <si>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</si>
  <si>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</si>
  <si>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</si>
  <si>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</si>
  <si>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</si>
  <si>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</si>
  <si>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</si>
  <si>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</si>
  <si>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</si>
  <si>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</si>
  <si>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</si>
  <si>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</si>
  <si>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</si>
  <si>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</si>
  <si>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</si>
  <si>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</si>
  <si>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</si>
  <si>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</si>
  <si>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</si>
  <si>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</si>
  <si>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</si>
  <si>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</si>
  <si>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</si>
  <si>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</si>
  <si>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</si>
  <si>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</si>
  <si>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</si>
  <si>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</si>
  <si>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</si>
  <si>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</si>
  <si>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</si>
  <si>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</si>
  <si>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</si>
  <si>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</si>
  <si>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</si>
  <si>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</si>
  <si>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</si>
  <si>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</si>
  <si>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</si>
  <si>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</si>
  <si>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</si>
  <si>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</si>
  <si>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</si>
  <si>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</si>
  <si>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</si>
  <si>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</si>
  <si>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</si>
  <si>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</si>
  <si>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</si>
  <si>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</si>
  <si>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</si>
  <si>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</si>
  <si>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</si>
  <si>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</si>
  <si>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</si>
  <si>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</si>
  <si>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</si>
  <si>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</si>
  <si>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</si>
  <si>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</si>
  <si>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</si>
  <si>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</si>
  <si>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</si>
  <si>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</si>
  <si>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</si>
  <si>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</si>
  <si>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</si>
  <si>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</si>
  <si>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</si>
  <si>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</si>
  <si>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</si>
  <si>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</si>
  <si>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</si>
  <si>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</si>
  <si>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</si>
  <si>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</si>
  <si>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</si>
  <si>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</si>
  <si>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</si>
  <si>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</si>
  <si>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</si>
  <si>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</si>
  <si>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</si>
  <si>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</si>
  <si>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</si>
  <si>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</si>
  <si>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</si>
  <si>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</si>
  <si>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</si>
  <si>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</si>
  <si>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</si>
  <si>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</si>
  <si>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</si>
  <si>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</si>
  <si>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</si>
  <si>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</si>
  <si>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</si>
  <si>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</si>
  <si>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</si>
  <si>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</si>
  <si>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</si>
  <si>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</si>
  <si>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</si>
  <si>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</si>
  <si>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</si>
  <si>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</si>
  <si>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</si>
  <si>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</si>
  <si>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</si>
  <si>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</si>
  <si>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</si>
  <si>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</si>
  <si>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</si>
  <si>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</si>
  <si>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</si>
  <si>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</si>
  <si>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</si>
  <si>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</si>
  <si>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</si>
  <si>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</si>
  <si>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</si>
  <si>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</si>
  <si>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</si>
  <si>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</si>
  <si>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</si>
  <si>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</si>
  <si>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</si>
  <si>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</si>
  <si>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</si>
  <si>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</si>
  <si>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</si>
  <si>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</si>
  <si>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</si>
  <si>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</si>
  <si>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</si>
  <si>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</si>
  <si>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</si>
  <si>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</si>
  <si>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</si>
  <si>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</si>
  <si>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</si>
  <si>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</si>
  <si>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</si>
  <si>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</si>
  <si>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</si>
  <si>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</si>
  <si>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</si>
  <si>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</si>
  <si>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</si>
  <si>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</si>
  <si>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</si>
  <si>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</si>
  <si>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</si>
  <si>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</si>
  <si>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</si>
  <si>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</si>
  <si>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</si>
  <si>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</si>
  <si>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</si>
  <si>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</si>
  <si>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</si>
  <si>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</si>
  <si>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</si>
  <si>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</si>
  <si>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</si>
  <si>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</si>
  <si>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</si>
  <si>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</si>
  <si>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</si>
  <si>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</si>
  <si>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</si>
  <si>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</si>
  <si>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</si>
  <si>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</si>
  <si>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</si>
  <si>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</si>
  <si>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</si>
  <si>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</si>
  <si>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</si>
  <si>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</si>
  <si>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</si>
  <si>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</si>
  <si>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</si>
  <si>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</si>
  <si>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</si>
  <si>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</si>
  <si>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</si>
  <si>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</si>
  <si>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</si>
  <si>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</si>
  <si>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</si>
  <si>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</si>
  <si>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</si>
  <si>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</si>
  <si>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</si>
  <si>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</si>
  <si>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</si>
  <si>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</si>
  <si>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</si>
  <si>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</si>
  <si>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</si>
  <si>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</si>
  <si>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</si>
  <si>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</si>
  <si>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</si>
  <si>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</si>
  <si>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</si>
  <si>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</si>
  <si>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</si>
  <si>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</si>
  <si>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</si>
  <si>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</si>
  <si>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</si>
  <si>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</si>
  <si>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</si>
  <si>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</si>
  <si>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</si>
  <si>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</si>
  <si>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</si>
  <si>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</si>
  <si>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</si>
  <si>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</si>
  <si>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</si>
  <si>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</si>
  <si>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</si>
  <si>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</si>
  <si>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</si>
  <si>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</si>
  <si>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</si>
  <si>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</si>
  <si>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</si>
  <si>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</si>
  <si>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</si>
  <si>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</si>
  <si>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</si>
  <si>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</si>
  <si>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</si>
  <si>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</si>
  <si>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</si>
  <si>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</si>
  <si>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</si>
  <si>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</si>
  <si>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</si>
  <si>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</si>
  <si>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</si>
  <si>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</si>
  <si>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</si>
  <si>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</si>
  <si>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</si>
  <si>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</si>
  <si>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</si>
  <si>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</si>
  <si>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</si>
  <si>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</si>
  <si>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</si>
  <si>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</si>
  <si>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</si>
  <si>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</si>
  <si>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</si>
  <si>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</si>
  <si>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</si>
  <si>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</si>
  <si>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</si>
  <si>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</si>
  <si>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</si>
  <si>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</si>
  <si>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</si>
  <si>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</si>
  <si>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</si>
  <si>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</si>
  <si>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</si>
  <si>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</si>
  <si>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</si>
  <si>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</si>
  <si>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</si>
  <si>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</si>
  <si>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</si>
  <si>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</si>
  <si>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</si>
  <si>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</si>
  <si>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</si>
  <si>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</si>
  <si>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</si>
  <si>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</si>
  <si>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</si>
  <si>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</si>
  <si>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</si>
  <si>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</si>
  <si>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</si>
  <si>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</si>
  <si>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</si>
  <si>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</si>
  <si>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</si>
  <si>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</si>
  <si>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</si>
  <si>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</si>
  <si>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</si>
  <si>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</si>
  <si>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</si>
  <si>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</si>
  <si>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</si>
  <si>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</si>
  <si>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</si>
  <si>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</si>
  <si>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</si>
  <si>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</si>
  <si>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</si>
  <si>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</si>
  <si>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</si>
  <si>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</si>
  <si>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</si>
  <si>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</si>
  <si>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</si>
  <si>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</si>
  <si>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</si>
  <si>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</si>
  <si>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</si>
  <si>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</si>
  <si>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</si>
  <si>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</si>
  <si>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</si>
  <si>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</si>
  <si>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</si>
  <si>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</si>
  <si>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</si>
  <si>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</si>
  <si>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</si>
  <si>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</si>
  <si>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</si>
  <si>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</si>
  <si>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</si>
  <si>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</si>
  <si>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</si>
  <si>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</si>
  <si>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</si>
  <si>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</si>
  <si>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</si>
  <si>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</si>
  <si>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</si>
  <si>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</si>
  <si>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</si>
  <si>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</si>
  <si>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</si>
  <si>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</si>
  <si>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</si>
  <si>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</si>
  <si>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</si>
  <si>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</si>
  <si>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</si>
  <si>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</si>
  <si>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</si>
  <si>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</si>
  <si>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</si>
  <si>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</si>
  <si>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</si>
  <si>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</si>
  <si>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</si>
  <si>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</si>
  <si>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</si>
  <si>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</si>
  <si>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</si>
  <si>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</si>
  <si>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</si>
  <si>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</si>
  <si>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</si>
  <si>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</si>
  <si>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</si>
  <si>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</si>
  <si>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</si>
  <si>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</si>
  <si>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</si>
  <si>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</si>
  <si>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</si>
  <si>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</si>
  <si>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</si>
  <si>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</si>
  <si>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</si>
  <si>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</si>
  <si>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</si>
  <si>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</si>
  <si>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</si>
  <si>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</si>
  <si>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</si>
  <si>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</si>
  <si>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</si>
  <si>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</si>
  <si>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</si>
  <si>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</si>
  <si>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</si>
  <si>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</si>
  <si>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</si>
  <si>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</si>
  <si>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</si>
  <si>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</si>
  <si>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</si>
  <si>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</si>
  <si>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</si>
  <si>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</si>
  <si>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</si>
  <si>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</si>
  <si>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</si>
  <si>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</si>
  <si>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</si>
  <si>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</si>
  <si>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</si>
  <si>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</si>
  <si>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</si>
  <si>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</si>
  <si>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</si>
  <si>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</si>
  <si>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</si>
  <si>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</si>
  <si>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</si>
  <si>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</si>
  <si>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</si>
  <si>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</si>
  <si>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</si>
  <si>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</si>
  <si>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</si>
  <si>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</si>
  <si>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</si>
  <si>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</si>
  <si>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</si>
  <si>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</si>
  <si>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</si>
  <si>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</si>
  <si>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</si>
  <si>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</si>
  <si>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</si>
  <si>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</si>
  <si>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</si>
  <si>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</si>
  <si>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</si>
  <si>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</si>
  <si>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</si>
  <si>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</si>
  <si>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</si>
  <si>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</si>
  <si>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</si>
  <si>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</si>
  <si>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</si>
  <si>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</si>
  <si>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</si>
  <si>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</si>
  <si>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</si>
  <si>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</si>
  <si>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</si>
  <si>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</si>
  <si>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</si>
  <si>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</si>
  <si>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</si>
  <si>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</si>
  <si>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</si>
  <si>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</si>
  <si>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</si>
  <si>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</si>
  <si>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</si>
  <si>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</si>
  <si>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</si>
  <si>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</si>
  <si>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</si>
  <si>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</si>
  <si>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</si>
  <si>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</si>
  <si>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</si>
  <si>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</si>
  <si>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</si>
  <si>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</si>
  <si>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</si>
  <si>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</si>
  <si>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</si>
  <si>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</si>
  <si>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</si>
  <si>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</si>
  <si>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</si>
  <si>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</si>
  <si>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</si>
  <si>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</si>
  <si>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</si>
  <si>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</si>
  <si>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</si>
  <si>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</si>
  <si>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</si>
  <si>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</si>
  <si>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</si>
  <si>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</si>
  <si>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</si>
  <si>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</si>
  <si>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</si>
  <si>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</si>
  <si>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</si>
  <si>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</si>
  <si>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</si>
  <si>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1.43</t>
  </si>
  <si>
    <t>水道事業会計</t>
  </si>
  <si>
    <t>一般会計</t>
  </si>
  <si>
    <t>国民健康保険事業特別会計</t>
  </si>
  <si>
    <t>介護保険特別会計</t>
  </si>
  <si>
    <t>公共下水道事業特別会計</t>
  </si>
  <si>
    <t>農業集落排水事業特別会計</t>
  </si>
  <si>
    <t>ケーブルテレビ放送事業特別会計</t>
  </si>
  <si>
    <t>後期高齢者医療特別会計</t>
  </si>
  <si>
    <t>その他会計（赤字）</t>
  </si>
  <si>
    <t>その他会計（黒字）</t>
  </si>
  <si>
    <t>-</t>
    <phoneticPr fontId="2"/>
  </si>
  <si>
    <t>-</t>
    <phoneticPr fontId="2"/>
  </si>
  <si>
    <t>高森町まちづくり振興公社</t>
    <rPh sb="0" eb="3">
      <t>タカモリマチ</t>
    </rPh>
    <rPh sb="8" eb="10">
      <t>シンコウ</t>
    </rPh>
    <rPh sb="10" eb="12">
      <t>コウシャ</t>
    </rPh>
    <phoneticPr fontId="2"/>
  </si>
  <si>
    <t>-</t>
    <phoneticPr fontId="2"/>
  </si>
  <si>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</si>
  <si>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</si>
  <si>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t>
    <phoneticPr fontId="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</si>
  <si>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</si>
  <si>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</si>
  <si>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</si>
  <si>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</si>
  <si>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</si>
  <si>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</si>
  <si>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</si>
  <si>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</si>
  <si>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</si>
  <si>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</si>
  <si>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</si>
  <si>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</si>
  <si>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下伊那北部総合事務組合</t>
    <rPh sb="0" eb="3">
      <t>シモイナ</t>
    </rPh>
    <rPh sb="3" eb="5">
      <t>ホクブ</t>
    </rPh>
    <rPh sb="5" eb="7">
      <t>ソウゴウ</t>
    </rPh>
    <rPh sb="7" eb="9">
      <t>ジム</t>
    </rPh>
    <rPh sb="9" eb="11">
      <t>クミアイ</t>
    </rPh>
    <phoneticPr fontId="5"/>
  </si>
  <si>
    <t>（特別会計）</t>
    <rPh sb="1" eb="5">
      <t>トクベツカイケイ</t>
    </rPh>
    <phoneticPr fontId="5"/>
  </si>
  <si>
    <t>長野県地方税滞納整理機構</t>
    <rPh sb="0" eb="3">
      <t>ナガノケン</t>
    </rPh>
    <rPh sb="3" eb="6">
      <t>チホウゼイ</t>
    </rPh>
    <rPh sb="6" eb="8">
      <t>タイノウ</t>
    </rPh>
    <rPh sb="8" eb="10">
      <t>セイリ</t>
    </rPh>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</si>
</sst>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51774</c:v>
                </c:pt>
                <c:pt idx="1">
                  <c:v>59185</c:v>
                </c:pt>
                <c:pt idx="2">
                  <c:v>119550</c:v>
                </c:pt>
                <c:pt idx="3">
                  <c:v>232192</c:v>
                </c:pt>
                <c:pt idx="4">
                  <c:v>44643</c:v>
                </c:pt>
              </c:numCache>
            </c:numRef>
          </c:val>
          <c:smooth val="0"/>
        </c:ser>
        <c:dLbls>
          <c:showLegendKey val="0"/>
          <c:showVal val="0"/>
          <c:showCatName val="0"/>
          <c:showSerName val="0"/>
          <c:showPercent val="0"/>
          <c:showBubbleSize val="0"/>
        </c:dLbls>
        <c:marker val="1"/>
        <c:smooth val="0"/>
        <c:axId val="91703936"/>
        <c:axId val="91706112"/>
      </c:lineChart>
      <c:catAx>
        <c:axId val="91703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06112"/>
        <c:crosses val="autoZero"/>
        <c:auto val="1"/>
        <c:lblAlgn val="ctr"/>
        <c:lblOffset val="100"/>
        <c:tickLblSkip val="1"/>
        <c:tickMarkSkip val="1"/>
        <c:noMultiLvlLbl val="0"/>
      </c:catAx>
      <c:valAx>
        <c:axId val="91706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0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11.74</c:v>
                </c:pt>
                <c:pt idx="1">
                  <c:v>8.56</c:v>
                </c:pt>
                <c:pt idx="2">
                  <c:v>13.4</c:v>
                </c:pt>
                <c:pt idx="3">
                  <c:v>10.74</c:v>
                </c:pt>
                <c:pt idx="4">
                  <c:v>10.69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6.29</c:v>
                </c:pt>
                <c:pt idx="1">
                  <c:v>7.35</c:v>
                </c:pt>
                <c:pt idx="2">
                  <c:v>9.23</c:v>
                </c:pt>
                <c:pt idx="3">
                  <c:v>14.59</c:v>
                </c:pt>
                <c:pt idx="4">
                  <c:v>14.62</c:v>
                </c:pt>
              </c:numCache>
            </c:numRef>
          </c:val>
        </c:ser>
        <c:dLbls>
          <c:showLegendKey val="0"/>
          <c:showVal val="0"/>
          <c:showCatName val="0"/>
          <c:showSerName val="0"/>
          <c:showPercent val="0"/>
          <c:showBubbleSize val="0"/>
        </c:dLbls>
        <c:gapWidth val="250"/>
        <c:overlap val="100"/>
        <c:axId val="91974272"/>
        <c:axId val="9198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6.25</c:v>
                </c:pt>
                <c:pt idx="1">
                  <c:v>-1.43</c:v>
                </c:pt>
                <c:pt idx="2">
                  <c:v>6.63</c:v>
                </c:pt>
                <c:pt idx="3">
                  <c:v>2.42</c:v>
                </c:pt>
                <c:pt idx="4">
                  <c:v>0.03</c:v>
                </c:pt>
              </c:numCache>
            </c:numRef>
          </c:val>
          <c:smooth val="0"/>
        </c:ser>
        <c:dLbls>
          <c:showLegendKey val="0"/>
          <c:showVal val="0"/>
          <c:showCatName val="0"/>
          <c:showSerName val="0"/>
          <c:showPercent val="0"/>
          <c:showBubbleSize val="0"/>
        </c:dLbls>
        <c:marker val="1"/>
        <c:smooth val="0"/>
        <c:axId val="91974272"/>
        <c:axId val="91988736"/>
      </c:lineChart>
      <c:catAx>
        <c:axId val="919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88736"/>
        <c:crosses val="autoZero"/>
        <c:auto val="1"/>
        <c:lblAlgn val="ctr"/>
        <c:lblOffset val="100"/>
        <c:tickLblSkip val="1"/>
        <c:tickMarkSkip val="1"/>
        <c:noMultiLvlLbl val="0"/>
      </c:catAx>
      <c:valAx>
        <c:axId val="9198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ser>
        <c:ser>
          <c:idx val="3"/>
          <c:order val="3"/>
          <c:tx>
            <c:strRef>
              <c:f>データシート!$A$30</c:f>
              <c:strCache>
                <c:ptCount val="1"/>
                <c:pt idx="0">
                  <c:v>ケーブルテレビ放送事業特別会計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0.95</c:v>
                </c:pt>
                <c:pt idx="2">
                  <c:v>#N/A</c:v>
                </c:pt>
                <c:pt idx="3">
                  <c:v>1.02</c:v>
                </c:pt>
                <c:pt idx="4">
                  <c:v>#N/A</c:v>
                </c:pt>
                <c:pt idx="5">
                  <c:v>0.77</c:v>
                </c:pt>
                <c:pt idx="6">
                  <c:v>#N/A</c:v>
                </c:pt>
                <c:pt idx="7">
                  <c:v>0.4</c:v>
                </c:pt>
                <c:pt idx="8">
                  <c:v>#N/A</c:v>
                </c:pt>
                <c:pt idx="9">
                  <c:v>0.34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0.14000000000000001</c:v>
                </c:pt>
                <c:pt idx="4">
                  <c:v>#N/A</c:v>
                </c:pt>
                <c:pt idx="5">
                  <c:v>0.13</c:v>
                </c:pt>
                <c:pt idx="6">
                  <c:v>#N/A</c:v>
                </c:pt>
                <c:pt idx="7">
                  <c:v>0.18</c:v>
                </c:pt>
                <c:pt idx="8">
                  <c:v>#N/A</c:v>
                </c:pt>
                <c:pt idx="9">
                  <c:v>0.49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0.72</c:v>
                </c:pt>
                <c:pt idx="4">
                  <c:v>#N/A</c:v>
                </c:pt>
                <c:pt idx="5">
                  <c:v>0.48</c:v>
                </c:pt>
                <c:pt idx="6">
                  <c:v>#N/A</c:v>
                </c:pt>
                <c:pt idx="7">
                  <c:v>0.38</c:v>
                </c:pt>
                <c:pt idx="8">
                  <c:v>#N/A</c:v>
                </c:pt>
                <c:pt idx="9">
                  <c:v>0.54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0.25</c:v>
                </c:pt>
                <c:pt idx="2">
                  <c:v>#N/A</c:v>
                </c:pt>
                <c:pt idx="3">
                  <c:v>0.16</c:v>
                </c:pt>
                <c:pt idx="4">
                  <c:v>#N/A</c:v>
                </c:pt>
                <c:pt idx="5">
                  <c:v>0.22</c:v>
                </c:pt>
                <c:pt idx="6">
                  <c:v>#N/A</c:v>
                </c:pt>
                <c:pt idx="7">
                  <c:v>0.52</c:v>
                </c:pt>
                <c:pt idx="8">
                  <c:v>#N/A</c:v>
                </c:pt>
                <c:pt idx="9">
                  <c:v>0.93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0.64</c:v>
                </c:pt>
                <c:pt idx="2">
                  <c:v>#N/A</c:v>
                </c:pt>
                <c:pt idx="3">
                  <c:v>0.87</c:v>
                </c:pt>
                <c:pt idx="4">
                  <c:v>#N/A</c:v>
                </c:pt>
                <c:pt idx="5">
                  <c:v>1.27</c:v>
                </c:pt>
                <c:pt idx="6">
                  <c:v>#N/A</c:v>
                </c:pt>
                <c:pt idx="7">
                  <c:v>2.98</c:v>
                </c:pt>
                <c:pt idx="8">
                  <c:v>#N/A</c:v>
                </c:pt>
                <c:pt idx="9">
                  <c:v>2.76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10.8</c:v>
                </c:pt>
                <c:pt idx="2">
                  <c:v>#N/A</c:v>
                </c:pt>
                <c:pt idx="3">
                  <c:v>7.54</c:v>
                </c:pt>
                <c:pt idx="4">
                  <c:v>#N/A</c:v>
                </c:pt>
                <c:pt idx="5">
                  <c:v>12.63</c:v>
                </c:pt>
                <c:pt idx="6">
                  <c:v>#N/A</c:v>
                </c:pt>
                <c:pt idx="7">
                  <c:v>10.34</c:v>
                </c:pt>
                <c:pt idx="8">
                  <c:v>#N/A</c:v>
                </c:pt>
                <c:pt idx="9">
                  <c:v>10.35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19.190000000000001</c:v>
                </c:pt>
                <c:pt idx="2">
                  <c:v>#N/A</c:v>
                </c:pt>
                <c:pt idx="3">
                  <c:v>18.739999999999998</c:v>
                </c:pt>
                <c:pt idx="4">
                  <c:v>#N/A</c:v>
                </c:pt>
                <c:pt idx="5">
                  <c:v>15.86</c:v>
                </c:pt>
                <c:pt idx="6">
                  <c:v>#N/A</c:v>
                </c:pt>
                <c:pt idx="7">
                  <c:v>18.18</c:v>
                </c:pt>
                <c:pt idx="8">
                  <c:v>#N/A</c:v>
                </c:pt>
                <c:pt idx="9">
                  <c:v>21.07</c:v>
                </c:pt>
              </c:numCache>
            </c:numRef>
          </c:val>
        </c:ser>
        <c:dLbls>
          <c:showLegendKey val="0"/>
          <c:showVal val="0"/>
          <c:showCatName val="0"/>
          <c:showSerName val="0"/>
          <c:showPercent val="0"/>
          <c:showBubbleSize val="0"/>
        </c:dLbls>
        <c:gapWidth val="150"/>
        <c:overlap val="100"/>
        <c:axId val="80032512"/>
        <c:axId val="80034048"/>
      </c:barChart>
      <c:catAx>
        <c:axId val="80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034048"/>
        <c:crosses val="autoZero"/>
        <c:auto val="1"/>
        <c:lblAlgn val="ctr"/>
        <c:lblOffset val="100"/>
        <c:tickLblSkip val="1"/>
        <c:tickMarkSkip val="1"/>
        <c:noMultiLvlLbl val="0"/>
      </c:catAx>
      <c:valAx>
        <c:axId val="800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03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772</c:v>
                </c:pt>
                <c:pt idx="5">
                  <c:v>740</c:v>
                </c:pt>
                <c:pt idx="8">
                  <c:v>739</c:v>
                </c:pt>
                <c:pt idx="11">
                  <c:v>761</c:v>
                </c:pt>
                <c:pt idx="14">
                  <c:v>766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54</c:v>
                </c:pt>
                <c:pt idx="3">
                  <c:v>52</c:v>
                </c:pt>
                <c:pt idx="6">
                  <c:v>48</c:v>
                </c:pt>
                <c:pt idx="9">
                  <c:v>46</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13</c:v>
                </c:pt>
                <c:pt idx="6">
                  <c:v>13</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353</c:v>
                </c:pt>
                <c:pt idx="3">
                  <c:v>369</c:v>
                </c:pt>
                <c:pt idx="6">
                  <c:v>392</c:v>
                </c:pt>
                <c:pt idx="9">
                  <c:v>403</c:v>
                </c:pt>
                <c:pt idx="12">
                  <c:v>437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841</c:v>
                </c:pt>
                <c:pt idx="3">
                  <c:v>843</c:v>
                </c:pt>
                <c:pt idx="6">
                  <c:v>839</c:v>
                </c:pt>
                <c:pt idx="9">
                  <c:v>812</c:v>
                </c:pt>
                <c:pt idx="12">
                  <c:v>840</c:v>
                </c:pt>
              </c:numCache>
            </c:numRef>
          </c:val>
        </c:ser>
        <c:dLbls>
          <c:showLegendKey val="0"/>
          <c:showVal val="0"/>
          <c:showCatName val="0"/>
          <c:showSerName val="0"/>
          <c:showPercent val="0"/>
          <c:showBubbleSize val="0"/>
        </c:dLbls>
        <c:gapWidth val="100"/>
        <c:overlap val="100"/>
        <c:axId val="91136000"/>
        <c:axId val="9113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491</c:v>
                </c:pt>
                <c:pt idx="2">
                  <c:v>#N/A</c:v>
                </c:pt>
                <c:pt idx="3">
                  <c:v>#N/A</c:v>
                </c:pt>
                <c:pt idx="4">
                  <c:v>537</c:v>
                </c:pt>
                <c:pt idx="5">
                  <c:v>#N/A</c:v>
                </c:pt>
                <c:pt idx="6">
                  <c:v>#N/A</c:v>
                </c:pt>
                <c:pt idx="7">
                  <c:v>553</c:v>
                </c:pt>
                <c:pt idx="8">
                  <c:v>#N/A</c:v>
                </c:pt>
                <c:pt idx="9">
                  <c:v>#N/A</c:v>
                </c:pt>
                <c:pt idx="10">
                  <c:v>512</c:v>
                </c:pt>
                <c:pt idx="11">
                  <c:v>#N/A</c:v>
                </c:pt>
                <c:pt idx="12">
                  <c:v>#N/A</c:v>
                </c:pt>
                <c:pt idx="13">
                  <c:v>564</c:v>
                </c:pt>
                <c:pt idx="14">
                  <c:v>#N/A</c:v>
                </c:pt>
              </c:numCache>
            </c:numRef>
          </c:val>
          <c:smooth val="0"/>
        </c:ser>
        <c:dLbls>
          <c:showLegendKey val="0"/>
          <c:showVal val="0"/>
          <c:showCatName val="0"/>
          <c:showSerName val="0"/>
          <c:showPercent val="0"/>
          <c:showBubbleSize val="0"/>
        </c:dLbls>
        <c:marker val="1"/>
        <c:smooth val="0"/>
        <c:axId val="91136000"/>
        <c:axId val="91137920"/>
      </c:lineChart>
      <c:catAx>
        <c:axId val="911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37920"/>
        <c:crosses val="autoZero"/>
        <c:auto val="1"/>
        <c:lblAlgn val="ctr"/>
        <c:lblOffset val="100"/>
        <c:tickLblSkip val="1"/>
        <c:tickMarkSkip val="1"/>
        <c:noMultiLvlLbl val="0"/>
      </c:catAx>
      <c:valAx>
        <c:axId val="9113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9246</c:v>
                </c:pt>
                <c:pt idx="5">
                  <c:v>9066</c:v>
                </c:pt>
                <c:pt idx="8">
                  <c:v>9848</c:v>
                </c:pt>
                <c:pt idx="11">
                  <c:v>9567</c:v>
                </c:pt>
                <c:pt idx="14">
                  <c:v>9204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c:v>
                </c:pt>
                <c:pt idx="5">
                  <c:v>25</c:v>
                </c:pt>
                <c:pt idx="8">
                  <c:v>21</c:v>
                </c:pt>
                <c:pt idx="11">
                  <c:v>17</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1157</c:v>
                </c:pt>
                <c:pt idx="5">
                  <c:v>1460</c:v>
                </c:pt>
                <c:pt idx="8">
                  <c:v>1196</c:v>
                </c:pt>
                <c:pt idx="11">
                  <c:v>1052</c:v>
                </c:pt>
                <c:pt idx="14">
                  <c:v>1098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279</c:v>
                </c:pt>
                <c:pt idx="3">
                  <c:v>141</c:v>
                </c:pt>
                <c:pt idx="6">
                  <c:v>144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809</c:v>
                </c:pt>
                <c:pt idx="3">
                  <c:v>768</c:v>
                </c:pt>
                <c:pt idx="6">
                  <c:v>722</c:v>
                </c:pt>
                <c:pt idx="9">
                  <c:v>722</c:v>
                </c:pt>
                <c:pt idx="12">
                  <c:v>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166</c:v>
                </c:pt>
                <c:pt idx="3">
                  <c:v>149</c:v>
                </c:pt>
                <c:pt idx="6">
                  <c:v>133</c:v>
                </c:pt>
                <c:pt idx="9">
                  <c:v>137</c:v>
                </c:pt>
                <c:pt idx="12">
                  <c:v>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5855</c:v>
                </c:pt>
                <c:pt idx="3">
                  <c:v>5998</c:v>
                </c:pt>
                <c:pt idx="6">
                  <c:v>6141</c:v>
                </c:pt>
                <c:pt idx="9">
                  <c:v>6473</c:v>
                </c:pt>
                <c:pt idx="12">
                  <c:v>6485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441</c:v>
                </c:pt>
                <c:pt idx="3">
                  <c:v>398</c:v>
                </c:pt>
                <c:pt idx="6">
                  <c:v>357</c:v>
                </c:pt>
                <c:pt idx="9">
                  <c:v>316</c:v>
                </c:pt>
                <c:pt idx="12">
                  <c:v>278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6828</c:v>
                </c:pt>
                <c:pt idx="3">
                  <c:v>6495</c:v>
                </c:pt>
                <c:pt idx="6">
                  <c:v>6574</c:v>
                </c:pt>
                <c:pt idx="9">
                  <c:v>7154</c:v>
                </c:pt>
                <c:pt idx="12">
                  <c:v>6791</c:v>
                </c:pt>
              </c:numCache>
            </c:numRef>
          </c:val>
        </c:ser>
        <c:dLbls>
          <c:showLegendKey val="0"/>
          <c:showVal val="0"/>
          <c:showCatName val="0"/>
          <c:showSerName val="0"/>
          <c:showPercent val="0"/>
          <c:showBubbleSize val="0"/>
        </c:dLbls>
        <c:gapWidth val="100"/>
        <c:overlap val="100"/>
        <c:axId val="92114304"/>
        <c:axId val="9212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3753</c:v>
                </c:pt>
                <c:pt idx="2">
                  <c:v>#N/A</c:v>
                </c:pt>
                <c:pt idx="3">
                  <c:v>#N/A</c:v>
                </c:pt>
                <c:pt idx="4">
                  <c:v>3397</c:v>
                </c:pt>
                <c:pt idx="5">
                  <c:v>#N/A</c:v>
                </c:pt>
                <c:pt idx="6">
                  <c:v>#N/A</c:v>
                </c:pt>
                <c:pt idx="7">
                  <c:v>3005</c:v>
                </c:pt>
                <c:pt idx="8">
                  <c:v>#N/A</c:v>
                </c:pt>
                <c:pt idx="9">
                  <c:v>#N/A</c:v>
                </c:pt>
                <c:pt idx="10">
                  <c:v>4166</c:v>
                </c:pt>
                <c:pt idx="11">
                  <c:v>#N/A</c:v>
                </c:pt>
                <c:pt idx="12">
                  <c:v>#N/A</c:v>
                </c:pt>
                <c:pt idx="13">
                  <c:v>4033</c:v>
                </c:pt>
                <c:pt idx="14">
                  <c:v>#N/A</c:v>
                </c:pt>
              </c:numCache>
            </c:numRef>
          </c:val>
          <c:smooth val="0"/>
        </c:ser>
        <c:dLbls>
          <c:showLegendKey val="0"/>
          <c:showVal val="0"/>
          <c:showCatName val="0"/>
          <c:showSerName val="0"/>
          <c:showPercent val="0"/>
          <c:showBubbleSize val="0"/>
        </c:dLbls>
        <c:marker val="1"/>
        <c:smooth val="0"/>
        <c:axId val="92114304"/>
        <c:axId val="92124672"/>
      </c:lineChart>
      <c:catAx>
        <c:axId val="921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24672"/>
        <c:crosses val="autoZero"/>
        <c:auto val="1"/>
        <c:lblAlgn val="ctr"/>
        <c:lblOffset val="100"/>
        <c:tickLblSkip val="1"/>
        <c:tickMarkSkip val="1"/>
        <c:noMultiLvlLbl val="0"/>
      </c:catAx>
      <c:valAx>
        <c:axId val="921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13,415
45.26
5,853,029
5,428,701
410,892
3,844,334
6,598,728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130.8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町民税やたばこ税の伸びにより、地方税は前年度と比べ</a:t>
          </a:r>
          <a:r>
            <a:rPr kumimoji="1" lang="en-US" altLang="ja-JP" sz="1300">
              <a:latin typeface="ＭＳ Ｐゴシック"/>
            </a:rPr>
            <a:t>2.2</a:t>
          </a:r>
          <a:r>
            <a:rPr kumimoji="1" lang="ja-JP" altLang="en-US" sz="1300">
              <a:latin typeface="ＭＳ Ｐゴシック"/>
            </a:rPr>
            <a:t>％の増収となったが、財政力指数の伸びは</a:t>
          </a:r>
          <a:r>
            <a:rPr kumimoji="1" lang="en-US" altLang="ja-JP" sz="1300">
              <a:latin typeface="ＭＳ Ｐゴシック"/>
            </a:rPr>
            <a:t>0.1</a:t>
          </a:r>
          <a:r>
            <a:rPr kumimoji="1" lang="ja-JP" altLang="en-US" sz="1300">
              <a:latin typeface="ＭＳ Ｐゴシック"/>
            </a:rPr>
            <a:t>％の改善にとどまり、前々年度と同値となった。今後は扶助費等の伸びが見込まれる中で、未収金の縮減等、徴収強化等による歳入の増加に努めたい。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138289</xdr:rowOff>
    </xdr:from>
    <xdr:to>
      <xdr:col>7</xdr:col>
      <xdr:colOff>152400</xdr:colOff>
      <xdr:row>44</xdr:row>
      <xdr:rowOff>151695</xdr:rowOff>
    </xdr:to>
    <xdr:cxnSp macro="">
      <xdr:nvCxnSpPr>
        <xdr:cNvPr id="68" name="直線コネクタ 67"/>
        <xdr:cNvCxnSpPr/>
      </xdr:nvCxnSpPr>
      <xdr:spPr>
        <a:xfrm flipV="1">
          <a:off x="4114800" y="768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138289</xdr:rowOff>
    </xdr:from>
    <xdr:to>
      <xdr:col>6</xdr:col>
      <xdr:colOff>0</xdr:colOff>
      <xdr:row>44</xdr:row>
      <xdr:rowOff>151695</xdr:rowOff>
    </xdr:to>
    <xdr:cxnSp macro="">
      <xdr:nvCxnSpPr>
        <xdr:cNvPr id="71" name="直線コネクタ 70"/>
        <xdr:cNvCxnSpPr/>
      </xdr:nvCxnSpPr>
      <xdr:spPr>
        <a:xfrm>
          <a:off x="3225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138289</xdr:rowOff>
    </xdr:to>
    <xdr:cxnSp macro="">
      <xdr:nvCxnSpPr>
        <xdr:cNvPr id="74" name="直線コネクタ 73"/>
        <xdr:cNvCxnSpPr/>
      </xdr:nvCxnSpPr>
      <xdr:spPr>
        <a:xfrm>
          <a:off x="2336800" y="765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111478</xdr:rowOff>
    </xdr:to>
    <xdr:cxnSp macro="">
      <xdr:nvCxnSpPr>
        <xdr:cNvPr id="77" name="直線コネクタ 76"/>
        <xdr:cNvCxnSpPr/>
      </xdr:nvCxnSpPr>
      <xdr:spPr>
        <a:xfrm>
          <a:off x="1447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63500</xdr:rowOff>
    </xdr:from>
    <xdr:to>
      <xdr:col>3</xdr:col>
      <xdr:colOff>330200</xdr:colOff>
      <xdr:row>45</xdr:row>
      <xdr:rowOff>165100</xdr:rowOff>
    </xdr:to>
    <xdr:sp macro="" textlink="">
      <xdr:nvSpPr>
        <xdr:cNvPr id="78" name="フローチャート : 判断 77"/>
        <xdr:cNvSpPr/>
      </xdr:nvSpPr>
      <xdr:spPr>
        <a:xfrm>
          <a:off x="2286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79" name="テキスト ボックス 78"/>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36689</xdr:rowOff>
    </xdr:from>
    <xdr:to>
      <xdr:col>2</xdr:col>
      <xdr:colOff>127000</xdr:colOff>
      <xdr:row>45</xdr:row>
      <xdr:rowOff>138289</xdr:rowOff>
    </xdr:to>
    <xdr:sp macro="" textlink="">
      <xdr:nvSpPr>
        <xdr:cNvPr id="80" name="フローチャート : 判断 79"/>
        <xdr:cNvSpPr/>
      </xdr:nvSpPr>
      <xdr:spPr>
        <a:xfrm>
          <a:off x="1397000" y="7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123066</xdr:rowOff>
    </xdr:from>
    <xdr:ext cx="762000" cy="259045"/>
    <xdr:sp macro="" textlink="">
      <xdr:nvSpPr>
        <xdr:cNvPr id="81" name="テキスト ボックス 80"/>
        <xdr:cNvSpPr txBox="1"/>
      </xdr:nvSpPr>
      <xdr:spPr>
        <a:xfrm>
          <a:off x="1066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7" name="円/楕円 86"/>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8"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100895</xdr:rowOff>
    </xdr:from>
    <xdr:to>
      <xdr:col>6</xdr:col>
      <xdr:colOff>50800</xdr:colOff>
      <xdr:row>45</xdr:row>
      <xdr:rowOff>31045</xdr:rowOff>
    </xdr:to>
    <xdr:sp macro="" textlink="">
      <xdr:nvSpPr>
        <xdr:cNvPr id="89" name="円/楕円 88"/>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15822</xdr:rowOff>
    </xdr:from>
    <xdr:ext cx="736600" cy="259045"/>
    <xdr:sp macro="" textlink="">
      <xdr:nvSpPr>
        <xdr:cNvPr id="90" name="テキスト ボックス 89"/>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87489</xdr:rowOff>
    </xdr:from>
    <xdr:to>
      <xdr:col>4</xdr:col>
      <xdr:colOff>533400</xdr:colOff>
      <xdr:row>45</xdr:row>
      <xdr:rowOff>17639</xdr:rowOff>
    </xdr:to>
    <xdr:sp macro="" textlink="">
      <xdr:nvSpPr>
        <xdr:cNvPr id="91" name="円/楕円 90"/>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2416</xdr:rowOff>
    </xdr:from>
    <xdr:ext cx="762000" cy="259045"/>
    <xdr:sp macro="" textlink="">
      <xdr:nvSpPr>
        <xdr:cNvPr id="92" name="テキスト ボックス 91"/>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3" name="円/楕円 92"/>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1005</xdr:rowOff>
    </xdr:from>
    <xdr:ext cx="762000" cy="259045"/>
    <xdr:sp macro="" textlink="">
      <xdr:nvSpPr>
        <xdr:cNvPr id="94" name="テキスト ボックス 93"/>
        <xdr:cNvSpPr txBox="1"/>
      </xdr:nvSpPr>
      <xdr:spPr>
        <a:xfrm>
          <a:off x="1955800" y="73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132238</xdr:rowOff>
    </xdr:from>
    <xdr:ext cx="762000" cy="259045"/>
    <xdr:sp macro="" textlink="">
      <xdr:nvSpPr>
        <xdr:cNvPr id="96" name="テキスト ボックス 95"/>
        <xdr:cNvSpPr txBox="1"/>
      </xdr:nvSpPr>
      <xdr:spPr>
        <a:xfrm>
          <a:off x="1066800" y="73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70">
              <a:latin typeface="ＭＳ Ｐゴシック"/>
            </a:rPr>
            <a:t>分子の経常経費充当一般財源においては、公債費が</a:t>
          </a:r>
          <a:r>
            <a:rPr kumimoji="1" lang="en-US" altLang="ja-JP" sz="1270">
              <a:latin typeface="ＭＳ Ｐゴシック"/>
            </a:rPr>
            <a:t>0.9</a:t>
          </a:r>
          <a:r>
            <a:rPr kumimoji="1" lang="ja-JP" altLang="en-US" sz="1270">
              <a:latin typeface="ＭＳ Ｐゴシック"/>
            </a:rPr>
            <a:t>％増、他会計への繰出金が</a:t>
          </a:r>
          <a:r>
            <a:rPr kumimoji="1" lang="en-US" altLang="ja-JP" sz="1270">
              <a:latin typeface="ＭＳ Ｐゴシック"/>
            </a:rPr>
            <a:t>1.3</a:t>
          </a:r>
          <a:r>
            <a:rPr kumimoji="1" lang="ja-JP" altLang="en-US" sz="1270">
              <a:latin typeface="ＭＳ Ｐゴシック"/>
            </a:rPr>
            <a:t>％増となったが、分母である経常一般財源総額においては普通交付税が▲</a:t>
          </a:r>
          <a:r>
            <a:rPr kumimoji="1" lang="en-US" altLang="ja-JP" sz="1270">
              <a:latin typeface="ＭＳ Ｐゴシック"/>
            </a:rPr>
            <a:t>45,924</a:t>
          </a:r>
          <a:r>
            <a:rPr kumimoji="1" lang="ja-JP" altLang="en-US" sz="1270">
              <a:latin typeface="ＭＳ Ｐゴシック"/>
            </a:rPr>
            <a:t>千円、さらに臨財債が▲</a:t>
          </a:r>
          <a:r>
            <a:rPr kumimoji="1" lang="en-US" altLang="ja-JP" sz="1270">
              <a:latin typeface="ＭＳ Ｐゴシック"/>
            </a:rPr>
            <a:t>10,996</a:t>
          </a:r>
          <a:r>
            <a:rPr kumimoji="1" lang="ja-JP" altLang="en-US" sz="1270">
              <a:latin typeface="ＭＳ Ｐゴシック"/>
            </a:rPr>
            <a:t>千円となり、経常収支比率を押し上げる結果となった。</a:t>
          </a:r>
          <a:endParaRPr kumimoji="1" lang="en-US" altLang="ja-JP" sz="1270">
            <a:latin typeface="ＭＳ Ｐゴシック"/>
          </a:endParaRPr>
        </a:p>
        <a:p>
          <a:r>
            <a:rPr kumimoji="1" lang="ja-JP" altLang="en-US" sz="1270">
              <a:latin typeface="ＭＳ Ｐゴシック"/>
            </a:rPr>
            <a:t>公債費に関しては、</a:t>
          </a:r>
          <a:r>
            <a:rPr kumimoji="1" lang="en-US" altLang="ja-JP" sz="1270">
              <a:latin typeface="ＭＳ Ｐゴシック"/>
            </a:rPr>
            <a:t>H29</a:t>
          </a:r>
          <a:r>
            <a:rPr kumimoji="1" lang="ja-JP" altLang="en-US" sz="1270">
              <a:latin typeface="ＭＳ Ｐゴシック"/>
            </a:rPr>
            <a:t>年度まではある程度横ばいを見込んでいるため、中長期財政シミュレーションに基づき行財政アクション等により、物件費（主に委託料）については削減を行い、他会計等への繰出金（主に下水道特会）においては使用料見直し、施設の統廃合などを主軸に抑制に努め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65</xdr:row>
      <xdr:rowOff>48895</xdr:rowOff>
    </xdr:to>
    <xdr:cxnSp macro="">
      <xdr:nvCxnSpPr>
        <xdr:cNvPr id="127" name="直線コネクタ 126"/>
        <xdr:cNvCxnSpPr/>
      </xdr:nvCxnSpPr>
      <xdr:spPr>
        <a:xfrm>
          <a:off x="4114800" y="110966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9207</xdr:rowOff>
    </xdr:from>
    <xdr:to>
      <xdr:col>6</xdr:col>
      <xdr:colOff>0</xdr:colOff>
      <xdr:row>64</xdr:row>
      <xdr:rowOff>123825</xdr:rowOff>
    </xdr:to>
    <xdr:cxnSp macro="">
      <xdr:nvCxnSpPr>
        <xdr:cNvPr id="130" name="直線コネクタ 129"/>
        <xdr:cNvCxnSpPr/>
      </xdr:nvCxnSpPr>
      <xdr:spPr>
        <a:xfrm>
          <a:off x="3225800" y="1098200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96203</xdr:rowOff>
    </xdr:from>
    <xdr:to>
      <xdr:col>4</xdr:col>
      <xdr:colOff>482600</xdr:colOff>
      <xdr:row>64</xdr:row>
      <xdr:rowOff>9207</xdr:rowOff>
    </xdr:to>
    <xdr:cxnSp macro="">
      <xdr:nvCxnSpPr>
        <xdr:cNvPr id="133" name="直線コネクタ 132"/>
        <xdr:cNvCxnSpPr/>
      </xdr:nvCxnSpPr>
      <xdr:spPr>
        <a:xfrm>
          <a:off x="2336800" y="1089755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169245</xdr:rowOff>
    </xdr:from>
    <xdr:ext cx="762000" cy="259045"/>
    <xdr:sp macro="" textlink="">
      <xdr:nvSpPr>
        <xdr:cNvPr id="135" name="テキスト ボックス 134"/>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96203</xdr:rowOff>
    </xdr:to>
    <xdr:cxnSp macro="">
      <xdr:nvCxnSpPr>
        <xdr:cNvPr id="136" name="直線コネクタ 135"/>
        <xdr:cNvCxnSpPr/>
      </xdr:nvCxnSpPr>
      <xdr:spPr>
        <a:xfrm>
          <a:off x="1447800" y="1077087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99695</xdr:rowOff>
    </xdr:from>
    <xdr:to>
      <xdr:col>3</xdr:col>
      <xdr:colOff>330200</xdr:colOff>
      <xdr:row>64</xdr:row>
      <xdr:rowOff>29845</xdr:rowOff>
    </xdr:to>
    <xdr:sp macro="" textlink="">
      <xdr:nvSpPr>
        <xdr:cNvPr id="137" name="フローチャート : 判断 136"/>
        <xdr:cNvSpPr/>
      </xdr:nvSpPr>
      <xdr:spPr>
        <a:xfrm>
          <a:off x="2286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38" name="テキスト ボックス 137"/>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39" name="フローチャート : 判断 138"/>
        <xdr:cNvSpPr/>
      </xdr:nvSpPr>
      <xdr:spPr>
        <a:xfrm>
          <a:off x="1397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40" name="テキスト ボックス 139"/>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46" name="円/楕円 145"/>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47"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48" name="円/楕円 147"/>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49" name="テキスト ボックス 148"/>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129857</xdr:rowOff>
    </xdr:from>
    <xdr:to>
      <xdr:col>4</xdr:col>
      <xdr:colOff>533400</xdr:colOff>
      <xdr:row>64</xdr:row>
      <xdr:rowOff>60007</xdr:rowOff>
    </xdr:to>
    <xdr:sp macro="" textlink="">
      <xdr:nvSpPr>
        <xdr:cNvPr id="150" name="円/楕円 149"/>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44784</xdr:rowOff>
    </xdr:from>
    <xdr:ext cx="762000" cy="259045"/>
    <xdr:sp macro="" textlink="">
      <xdr:nvSpPr>
        <xdr:cNvPr id="151" name="テキスト ボックス 150"/>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45403</xdr:rowOff>
    </xdr:from>
    <xdr:to>
      <xdr:col>3</xdr:col>
      <xdr:colOff>330200</xdr:colOff>
      <xdr:row>63</xdr:row>
      <xdr:rowOff>147003</xdr:rowOff>
    </xdr:to>
    <xdr:sp macro="" textlink="">
      <xdr:nvSpPr>
        <xdr:cNvPr id="152" name="円/楕円 151"/>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157180</xdr:rowOff>
    </xdr:from>
    <xdr:ext cx="762000" cy="259045"/>
    <xdr:sp macro="" textlink="">
      <xdr:nvSpPr>
        <xdr:cNvPr id="153" name="テキスト ボックス 152"/>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4" name="円/楕円 153"/>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5" name="テキスト ボックス 154"/>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職員数は前年度比▲</a:t>
          </a:r>
          <a:r>
            <a:rPr kumimoji="1" lang="en-US" altLang="ja-JP" sz="1300">
              <a:latin typeface="ＭＳ Ｐゴシック"/>
            </a:rPr>
            <a:t>1</a:t>
          </a:r>
          <a:r>
            <a:rPr kumimoji="1" lang="ja-JP" altLang="en-US" sz="1300">
              <a:latin typeface="ＭＳ Ｐゴシック"/>
            </a:rPr>
            <a:t>人となり、金額ベースでは▲</a:t>
          </a:r>
          <a:r>
            <a:rPr kumimoji="1" lang="en-US" altLang="ja-JP" sz="1300">
              <a:latin typeface="ＭＳ Ｐゴシック"/>
            </a:rPr>
            <a:t>2,389</a:t>
          </a:r>
          <a:r>
            <a:rPr kumimoji="1" lang="ja-JP" altLang="en-US" sz="1300">
              <a:latin typeface="ＭＳ Ｐゴシック"/>
            </a:rPr>
            <a:t>円となった。今後も人材育成計画に基づき職員一人一人の資質向上を図り、数値を維持していきたい。</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58111</xdr:rowOff>
    </xdr:from>
    <xdr:to>
      <xdr:col>7</xdr:col>
      <xdr:colOff>152400</xdr:colOff>
      <xdr:row>81</xdr:row>
      <xdr:rowOff>62229</xdr:rowOff>
    </xdr:to>
    <xdr:cxnSp macro="">
      <xdr:nvCxnSpPr>
        <xdr:cNvPr id="191" name="直線コネクタ 190"/>
        <xdr:cNvCxnSpPr/>
      </xdr:nvCxnSpPr>
      <xdr:spPr>
        <a:xfrm flipV="1">
          <a:off x="4114800" y="13945561"/>
          <a:ext cx="8382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43473</xdr:rowOff>
    </xdr:from>
    <xdr:ext cx="762000" cy="259045"/>
    <xdr:sp macro="" textlink="">
      <xdr:nvSpPr>
        <xdr:cNvPr id="192" name="人件費・物件費等の状況平均値テキスト"/>
        <xdr:cNvSpPr txBox="1"/>
      </xdr:nvSpPr>
      <xdr:spPr>
        <a:xfrm>
          <a:off x="5041900" y="13930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57308</xdr:rowOff>
    </xdr:from>
    <xdr:to>
      <xdr:col>6</xdr:col>
      <xdr:colOff>0</xdr:colOff>
      <xdr:row>81</xdr:row>
      <xdr:rowOff>62229</xdr:rowOff>
    </xdr:to>
    <xdr:cxnSp macro="">
      <xdr:nvCxnSpPr>
        <xdr:cNvPr id="194" name="直線コネクタ 193"/>
        <xdr:cNvCxnSpPr/>
      </xdr:nvCxnSpPr>
      <xdr:spPr>
        <a:xfrm>
          <a:off x="3225800" y="13944758"/>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57308</xdr:rowOff>
    </xdr:from>
    <xdr:to>
      <xdr:col>4</xdr:col>
      <xdr:colOff>482600</xdr:colOff>
      <xdr:row>81</xdr:row>
      <xdr:rowOff>60885</xdr:rowOff>
    </xdr:to>
    <xdr:cxnSp macro="">
      <xdr:nvCxnSpPr>
        <xdr:cNvPr id="197" name="直線コネクタ 196"/>
        <xdr:cNvCxnSpPr/>
      </xdr:nvCxnSpPr>
      <xdr:spPr>
        <a:xfrm flipV="1">
          <a:off x="2336800" y="13944758"/>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52701</xdr:rowOff>
    </xdr:from>
    <xdr:to>
      <xdr:col>3</xdr:col>
      <xdr:colOff>279400</xdr:colOff>
      <xdr:row>81</xdr:row>
      <xdr:rowOff>60885</xdr:rowOff>
    </xdr:to>
    <xdr:cxnSp macro="">
      <xdr:nvCxnSpPr>
        <xdr:cNvPr id="200" name="直線コネクタ 199"/>
        <xdr:cNvCxnSpPr/>
      </xdr:nvCxnSpPr>
      <xdr:spPr>
        <a:xfrm>
          <a:off x="1447800" y="13940151"/>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111691</xdr:rowOff>
    </xdr:from>
    <xdr:to>
      <xdr:col>3</xdr:col>
      <xdr:colOff>330200</xdr:colOff>
      <xdr:row>82</xdr:row>
      <xdr:rowOff>41841</xdr:rowOff>
    </xdr:to>
    <xdr:sp macro="" textlink="">
      <xdr:nvSpPr>
        <xdr:cNvPr id="201" name="フローチャート : 判断 200"/>
        <xdr:cNvSpPr/>
      </xdr:nvSpPr>
      <xdr:spPr>
        <a:xfrm>
          <a:off x="2286000" y="139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26618</xdr:rowOff>
    </xdr:from>
    <xdr:ext cx="762000" cy="259045"/>
    <xdr:sp macro="" textlink="">
      <xdr:nvSpPr>
        <xdr:cNvPr id="202" name="テキスト ボックス 201"/>
        <xdr:cNvSpPr txBox="1"/>
      </xdr:nvSpPr>
      <xdr:spPr>
        <a:xfrm>
          <a:off x="1955800" y="140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102377</xdr:rowOff>
    </xdr:from>
    <xdr:to>
      <xdr:col>2</xdr:col>
      <xdr:colOff>127000</xdr:colOff>
      <xdr:row>82</xdr:row>
      <xdr:rowOff>32527</xdr:rowOff>
    </xdr:to>
    <xdr:sp macro="" textlink="">
      <xdr:nvSpPr>
        <xdr:cNvPr id="203" name="フローチャート : 判断 202"/>
        <xdr:cNvSpPr/>
      </xdr:nvSpPr>
      <xdr:spPr>
        <a:xfrm>
          <a:off x="1397000" y="139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17304</xdr:rowOff>
    </xdr:from>
    <xdr:ext cx="762000" cy="259045"/>
    <xdr:sp macro="" textlink="">
      <xdr:nvSpPr>
        <xdr:cNvPr id="204" name="テキスト ボックス 203"/>
        <xdr:cNvSpPr txBox="1"/>
      </xdr:nvSpPr>
      <xdr:spPr>
        <a:xfrm>
          <a:off x="1066800" y="140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7311</xdr:rowOff>
    </xdr:from>
    <xdr:to>
      <xdr:col>7</xdr:col>
      <xdr:colOff>203200</xdr:colOff>
      <xdr:row>81</xdr:row>
      <xdr:rowOff>108911</xdr:rowOff>
    </xdr:to>
    <xdr:sp macro="" textlink="">
      <xdr:nvSpPr>
        <xdr:cNvPr id="210" name="円/楕円 209"/>
        <xdr:cNvSpPr/>
      </xdr:nvSpPr>
      <xdr:spPr>
        <a:xfrm>
          <a:off x="4902200" y="138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100038</xdr:rowOff>
    </xdr:from>
    <xdr:ext cx="762000" cy="259045"/>
    <xdr:sp macro="" textlink="">
      <xdr:nvSpPr>
        <xdr:cNvPr id="211" name="人件費・物件費等の状況該当値テキスト"/>
        <xdr:cNvSpPr txBox="1"/>
      </xdr:nvSpPr>
      <xdr:spPr>
        <a:xfrm>
          <a:off x="5041900" y="1381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11429</xdr:rowOff>
    </xdr:from>
    <xdr:to>
      <xdr:col>6</xdr:col>
      <xdr:colOff>50800</xdr:colOff>
      <xdr:row>81</xdr:row>
      <xdr:rowOff>113029</xdr:rowOff>
    </xdr:to>
    <xdr:sp macro="" textlink="">
      <xdr:nvSpPr>
        <xdr:cNvPr id="212" name="円/楕円 211"/>
        <xdr:cNvSpPr/>
      </xdr:nvSpPr>
      <xdr:spPr>
        <a:xfrm>
          <a:off x="4064000" y="138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123206</xdr:rowOff>
    </xdr:from>
    <xdr:ext cx="736600" cy="259045"/>
    <xdr:sp macro="" textlink="">
      <xdr:nvSpPr>
        <xdr:cNvPr id="213" name="テキスト ボックス 212"/>
        <xdr:cNvSpPr txBox="1"/>
      </xdr:nvSpPr>
      <xdr:spPr>
        <a:xfrm>
          <a:off x="3733800" y="136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6508</xdr:rowOff>
    </xdr:from>
    <xdr:to>
      <xdr:col>4</xdr:col>
      <xdr:colOff>533400</xdr:colOff>
      <xdr:row>81</xdr:row>
      <xdr:rowOff>108108</xdr:rowOff>
    </xdr:to>
    <xdr:sp macro="" textlink="">
      <xdr:nvSpPr>
        <xdr:cNvPr id="214" name="円/楕円 213"/>
        <xdr:cNvSpPr/>
      </xdr:nvSpPr>
      <xdr:spPr>
        <a:xfrm>
          <a:off x="3175000" y="138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118285</xdr:rowOff>
    </xdr:from>
    <xdr:ext cx="762000" cy="259045"/>
    <xdr:sp macro="" textlink="">
      <xdr:nvSpPr>
        <xdr:cNvPr id="215" name="テキスト ボックス 214"/>
        <xdr:cNvSpPr txBox="1"/>
      </xdr:nvSpPr>
      <xdr:spPr>
        <a:xfrm>
          <a:off x="2844800" y="1366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10085</xdr:rowOff>
    </xdr:from>
    <xdr:to>
      <xdr:col>3</xdr:col>
      <xdr:colOff>330200</xdr:colOff>
      <xdr:row>81</xdr:row>
      <xdr:rowOff>111685</xdr:rowOff>
    </xdr:to>
    <xdr:sp macro="" textlink="">
      <xdr:nvSpPr>
        <xdr:cNvPr id="216" name="円/楕円 215"/>
        <xdr:cNvSpPr/>
      </xdr:nvSpPr>
      <xdr:spPr>
        <a:xfrm>
          <a:off x="2286000" y="138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121862</xdr:rowOff>
    </xdr:from>
    <xdr:ext cx="762000" cy="259045"/>
    <xdr:sp macro="" textlink="">
      <xdr:nvSpPr>
        <xdr:cNvPr id="217" name="テキスト ボックス 216"/>
        <xdr:cNvSpPr txBox="1"/>
      </xdr:nvSpPr>
      <xdr:spPr>
        <a:xfrm>
          <a:off x="1955800" y="1366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1901</xdr:rowOff>
    </xdr:from>
    <xdr:to>
      <xdr:col>2</xdr:col>
      <xdr:colOff>127000</xdr:colOff>
      <xdr:row>81</xdr:row>
      <xdr:rowOff>103501</xdr:rowOff>
    </xdr:to>
    <xdr:sp macro="" textlink="">
      <xdr:nvSpPr>
        <xdr:cNvPr id="218" name="円/楕円 217"/>
        <xdr:cNvSpPr/>
      </xdr:nvSpPr>
      <xdr:spPr>
        <a:xfrm>
          <a:off x="1397000" y="138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113678</xdr:rowOff>
    </xdr:from>
    <xdr:ext cx="762000" cy="259045"/>
    <xdr:sp macro="" textlink="">
      <xdr:nvSpPr>
        <xdr:cNvPr id="219" name="テキスト ボックス 218"/>
        <xdr:cNvSpPr txBox="1"/>
      </xdr:nvSpPr>
      <xdr:spPr>
        <a:xfrm>
          <a:off x="1066800" y="1365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国家公務員給与削減措置にあわせて、</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月より当町でも減額措置をおこなったため、</a:t>
          </a:r>
          <a:r>
            <a:rPr kumimoji="1" lang="en-US" altLang="ja-JP" sz="1300">
              <a:latin typeface="ＭＳ Ｐゴシック"/>
            </a:rPr>
            <a:t>7.9</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今後も国や県の動向を見ながら、見直し等を行っていく。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90</xdr:row>
      <xdr:rowOff>24795</xdr:rowOff>
    </xdr:to>
    <xdr:cxnSp macro="">
      <xdr:nvCxnSpPr>
        <xdr:cNvPr id="255" name="直線コネクタ 254"/>
        <xdr:cNvCxnSpPr/>
      </xdr:nvCxnSpPr>
      <xdr:spPr>
        <a:xfrm flipV="1">
          <a:off x="16179800" y="14547548"/>
          <a:ext cx="8382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6"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46868</xdr:rowOff>
    </xdr:from>
    <xdr:to>
      <xdr:col>23</xdr:col>
      <xdr:colOff>406400</xdr:colOff>
      <xdr:row>90</xdr:row>
      <xdr:rowOff>24795</xdr:rowOff>
    </xdr:to>
    <xdr:cxnSp macro="">
      <xdr:nvCxnSpPr>
        <xdr:cNvPr id="258" name="直線コネクタ 257"/>
        <xdr:cNvCxnSpPr/>
      </xdr:nvCxnSpPr>
      <xdr:spPr>
        <a:xfrm>
          <a:off x="15290800" y="153059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60" name="テキスト ボックス 259"/>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46868</xdr:rowOff>
    </xdr:to>
    <xdr:cxnSp macro="">
      <xdr:nvCxnSpPr>
        <xdr:cNvPr id="261" name="直線コネクタ 260"/>
        <xdr:cNvCxnSpPr/>
      </xdr:nvCxnSpPr>
      <xdr:spPr>
        <a:xfrm>
          <a:off x="14401800" y="1439817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84</xdr:row>
      <xdr:rowOff>19352</xdr:rowOff>
    </xdr:to>
    <xdr:cxnSp macro="">
      <xdr:nvCxnSpPr>
        <xdr:cNvPr id="264" name="直線コネクタ 263"/>
        <xdr:cNvCxnSpPr/>
      </xdr:nvCxnSpPr>
      <xdr:spPr>
        <a:xfrm flipV="1">
          <a:off x="13512800" y="143981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139095</xdr:rowOff>
    </xdr:from>
    <xdr:to>
      <xdr:col>21</xdr:col>
      <xdr:colOff>50800</xdr:colOff>
      <xdr:row>83</xdr:row>
      <xdr:rowOff>69245</xdr:rowOff>
    </xdr:to>
    <xdr:sp macro="" textlink="">
      <xdr:nvSpPr>
        <xdr:cNvPr id="265" name="フローチャート : 判断 264"/>
        <xdr:cNvSpPr/>
      </xdr:nvSpPr>
      <xdr:spPr>
        <a:xfrm>
          <a:off x="14351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66" name="テキスト ボックス 265"/>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67" name="フローチャート : 判断 266"/>
        <xdr:cNvSpPr/>
      </xdr:nvSpPr>
      <xdr:spPr>
        <a:xfrm>
          <a:off x="13462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10479</xdr:rowOff>
    </xdr:from>
    <xdr:ext cx="762000" cy="259045"/>
    <xdr:sp macro="" textlink="">
      <xdr:nvSpPr>
        <xdr:cNvPr id="268" name="テキスト ボックス 267"/>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4" name="円/楕円 273"/>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5"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145445</xdr:rowOff>
    </xdr:from>
    <xdr:to>
      <xdr:col>23</xdr:col>
      <xdr:colOff>457200</xdr:colOff>
      <xdr:row>90</xdr:row>
      <xdr:rowOff>75595</xdr:rowOff>
    </xdr:to>
    <xdr:sp macro="" textlink="">
      <xdr:nvSpPr>
        <xdr:cNvPr id="276" name="円/楕円 275"/>
        <xdr:cNvSpPr/>
      </xdr:nvSpPr>
      <xdr:spPr>
        <a:xfrm>
          <a:off x="16129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60372</xdr:rowOff>
    </xdr:from>
    <xdr:ext cx="736600" cy="259045"/>
    <xdr:sp macro="" textlink="">
      <xdr:nvSpPr>
        <xdr:cNvPr id="277" name="テキスト ボックス 276"/>
        <xdr:cNvSpPr txBox="1"/>
      </xdr:nvSpPr>
      <xdr:spPr>
        <a:xfrm>
          <a:off x="15798800" y="154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167518</xdr:rowOff>
    </xdr:from>
    <xdr:to>
      <xdr:col>22</xdr:col>
      <xdr:colOff>254000</xdr:colOff>
      <xdr:row>89</xdr:row>
      <xdr:rowOff>97668</xdr:rowOff>
    </xdr:to>
    <xdr:sp macro="" textlink="">
      <xdr:nvSpPr>
        <xdr:cNvPr id="278" name="円/楕円 277"/>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107845</xdr:rowOff>
    </xdr:from>
    <xdr:ext cx="762000" cy="259045"/>
    <xdr:sp macro="" textlink="">
      <xdr:nvSpPr>
        <xdr:cNvPr id="279" name="テキスト ボックス 278"/>
        <xdr:cNvSpPr txBox="1"/>
      </xdr:nvSpPr>
      <xdr:spPr>
        <a:xfrm>
          <a:off x="14909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80" name="円/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81" name="テキスト ボックス 280"/>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2" name="円/楕円 281"/>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83" name="テキスト ボックス 282"/>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職員数は前年度比▲</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人となり、</a:t>
          </a:r>
          <a:r>
            <a:rPr kumimoji="1" lang="ja-JP" altLang="en-US" sz="1200">
              <a:solidFill>
                <a:schemeClr val="dk1"/>
              </a:solidFill>
              <a:effectLst/>
              <a:latin typeface="+mn-lt"/>
              <a:ea typeface="+mn-ea"/>
              <a:cs typeface="+mn-cs"/>
            </a:rPr>
            <a:t>今回も類似団体では</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位となった。</a:t>
          </a:r>
          <a:r>
            <a:rPr kumimoji="1" lang="ja-JP" altLang="ja-JP" sz="1200">
              <a:solidFill>
                <a:schemeClr val="dk1"/>
              </a:solidFill>
              <a:effectLst/>
              <a:latin typeface="+mn-lt"/>
              <a:ea typeface="+mn-ea"/>
              <a:cs typeface="+mn-cs"/>
            </a:rPr>
            <a:t>今後も人材育成計画に基づき職員一人一人の資質向上を図り</a:t>
          </a:r>
          <a:r>
            <a:rPr kumimoji="1" lang="ja-JP" altLang="en-US" sz="1200">
              <a:solidFill>
                <a:schemeClr val="dk1"/>
              </a:solidFill>
              <a:effectLst/>
              <a:latin typeface="+mn-lt"/>
              <a:ea typeface="+mn-ea"/>
              <a:cs typeface="+mn-cs"/>
            </a:rPr>
            <a:t>ながらも、</a:t>
          </a:r>
          <a:r>
            <a:rPr kumimoji="1" lang="ja-JP" altLang="ja-JP" sz="1200">
              <a:solidFill>
                <a:schemeClr val="dk1"/>
              </a:solidFill>
              <a:effectLst/>
              <a:latin typeface="+mn-lt"/>
              <a:ea typeface="+mn-ea"/>
              <a:cs typeface="+mn-cs"/>
            </a:rPr>
            <a:t>住民に必要なサービスを見極め、必要な定員数を計画しながら数値を維持していきたい。</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142180</xdr:rowOff>
    </xdr:from>
    <xdr:to>
      <xdr:col>24</xdr:col>
      <xdr:colOff>558800</xdr:colOff>
      <xdr:row>57</xdr:row>
      <xdr:rowOff>151372</xdr:rowOff>
    </xdr:to>
    <xdr:cxnSp macro="">
      <xdr:nvCxnSpPr>
        <xdr:cNvPr id="320" name="直線コネクタ 319"/>
        <xdr:cNvCxnSpPr/>
      </xdr:nvCxnSpPr>
      <xdr:spPr>
        <a:xfrm flipV="1">
          <a:off x="16179800" y="991483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1"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129540</xdr:rowOff>
    </xdr:from>
    <xdr:to>
      <xdr:col>23</xdr:col>
      <xdr:colOff>406400</xdr:colOff>
      <xdr:row>57</xdr:row>
      <xdr:rowOff>151372</xdr:rowOff>
    </xdr:to>
    <xdr:cxnSp macro="">
      <xdr:nvCxnSpPr>
        <xdr:cNvPr id="323" name="直線コネクタ 322"/>
        <xdr:cNvCxnSpPr/>
      </xdr:nvCxnSpPr>
      <xdr:spPr>
        <a:xfrm>
          <a:off x="15290800" y="99021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5" name="テキスト ボックス 324"/>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126093</xdr:rowOff>
    </xdr:from>
    <xdr:to>
      <xdr:col>22</xdr:col>
      <xdr:colOff>203200</xdr:colOff>
      <xdr:row>57</xdr:row>
      <xdr:rowOff>129540</xdr:rowOff>
    </xdr:to>
    <xdr:cxnSp macro="">
      <xdr:nvCxnSpPr>
        <xdr:cNvPr id="326" name="直線コネクタ 325"/>
        <xdr:cNvCxnSpPr/>
      </xdr:nvCxnSpPr>
      <xdr:spPr>
        <a:xfrm>
          <a:off x="14401800" y="98987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28" name="テキスト ボックス 327"/>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126093</xdr:rowOff>
    </xdr:from>
    <xdr:to>
      <xdr:col>21</xdr:col>
      <xdr:colOff>0</xdr:colOff>
      <xdr:row>57</xdr:row>
      <xdr:rowOff>127242</xdr:rowOff>
    </xdr:to>
    <xdr:cxnSp macro="">
      <xdr:nvCxnSpPr>
        <xdr:cNvPr id="329" name="直線コネクタ 328"/>
        <xdr:cNvCxnSpPr/>
      </xdr:nvCxnSpPr>
      <xdr:spPr>
        <a:xfrm flipV="1">
          <a:off x="13512800" y="98987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0" name="フローチャート : 判断 329"/>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1" name="テキスト ボックス 330"/>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2" name="フローチャート : 判断 331"/>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3" name="テキスト ボックス 332"/>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57</xdr:row>
      <xdr:rowOff>91380</xdr:rowOff>
    </xdr:from>
    <xdr:to>
      <xdr:col>24</xdr:col>
      <xdr:colOff>609600</xdr:colOff>
      <xdr:row>58</xdr:row>
      <xdr:rowOff>21530</xdr:rowOff>
    </xdr:to>
    <xdr:sp macro="" textlink="">
      <xdr:nvSpPr>
        <xdr:cNvPr id="339" name="円/楕円 338"/>
        <xdr:cNvSpPr/>
      </xdr:nvSpPr>
      <xdr:spPr>
        <a:xfrm>
          <a:off x="16967200" y="98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12657</xdr:rowOff>
    </xdr:from>
    <xdr:ext cx="762000" cy="259045"/>
    <xdr:sp macro="" textlink="">
      <xdr:nvSpPr>
        <xdr:cNvPr id="340" name="定員管理の状況該当値テキスト"/>
        <xdr:cNvSpPr txBox="1"/>
      </xdr:nvSpPr>
      <xdr:spPr>
        <a:xfrm>
          <a:off x="17106900" y="978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100572</xdr:rowOff>
    </xdr:from>
    <xdr:to>
      <xdr:col>23</xdr:col>
      <xdr:colOff>457200</xdr:colOff>
      <xdr:row>58</xdr:row>
      <xdr:rowOff>30722</xdr:rowOff>
    </xdr:to>
    <xdr:sp macro="" textlink="">
      <xdr:nvSpPr>
        <xdr:cNvPr id="341" name="円/楕円 340"/>
        <xdr:cNvSpPr/>
      </xdr:nvSpPr>
      <xdr:spPr>
        <a:xfrm>
          <a:off x="16129000" y="98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40899</xdr:rowOff>
    </xdr:from>
    <xdr:ext cx="736600" cy="259045"/>
    <xdr:sp macro="" textlink="">
      <xdr:nvSpPr>
        <xdr:cNvPr id="342" name="テキスト ボックス 341"/>
        <xdr:cNvSpPr txBox="1"/>
      </xdr:nvSpPr>
      <xdr:spPr>
        <a:xfrm>
          <a:off x="15798800" y="9642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78740</xdr:rowOff>
    </xdr:from>
    <xdr:to>
      <xdr:col>22</xdr:col>
      <xdr:colOff>254000</xdr:colOff>
      <xdr:row>58</xdr:row>
      <xdr:rowOff>8890</xdr:rowOff>
    </xdr:to>
    <xdr:sp macro="" textlink="">
      <xdr:nvSpPr>
        <xdr:cNvPr id="343" name="円/楕円 342"/>
        <xdr:cNvSpPr/>
      </xdr:nvSpPr>
      <xdr:spPr>
        <a:xfrm>
          <a:off x="15240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19067</xdr:rowOff>
    </xdr:from>
    <xdr:ext cx="762000" cy="259045"/>
    <xdr:sp macro="" textlink="">
      <xdr:nvSpPr>
        <xdr:cNvPr id="344" name="テキスト ボックス 343"/>
        <xdr:cNvSpPr txBox="1"/>
      </xdr:nvSpPr>
      <xdr:spPr>
        <a:xfrm>
          <a:off x="14909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75293</xdr:rowOff>
    </xdr:from>
    <xdr:to>
      <xdr:col>21</xdr:col>
      <xdr:colOff>50800</xdr:colOff>
      <xdr:row>58</xdr:row>
      <xdr:rowOff>5443</xdr:rowOff>
    </xdr:to>
    <xdr:sp macro="" textlink="">
      <xdr:nvSpPr>
        <xdr:cNvPr id="345" name="円/楕円 344"/>
        <xdr:cNvSpPr/>
      </xdr:nvSpPr>
      <xdr:spPr>
        <a:xfrm>
          <a:off x="14351000" y="9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15620</xdr:rowOff>
    </xdr:from>
    <xdr:ext cx="762000" cy="259045"/>
    <xdr:sp macro="" textlink="">
      <xdr:nvSpPr>
        <xdr:cNvPr id="346" name="テキスト ボックス 345"/>
        <xdr:cNvSpPr txBox="1"/>
      </xdr:nvSpPr>
      <xdr:spPr>
        <a:xfrm>
          <a:off x="14020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76442</xdr:rowOff>
    </xdr:from>
    <xdr:to>
      <xdr:col>19</xdr:col>
      <xdr:colOff>533400</xdr:colOff>
      <xdr:row>58</xdr:row>
      <xdr:rowOff>6592</xdr:rowOff>
    </xdr:to>
    <xdr:sp macro="" textlink="">
      <xdr:nvSpPr>
        <xdr:cNvPr id="347" name="円/楕円 346"/>
        <xdr:cNvSpPr/>
      </xdr:nvSpPr>
      <xdr:spPr>
        <a:xfrm>
          <a:off x="13462000" y="98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16769</xdr:rowOff>
    </xdr:from>
    <xdr:ext cx="762000" cy="259045"/>
    <xdr:sp macro="" textlink="">
      <xdr:nvSpPr>
        <xdr:cNvPr id="348" name="テキスト ボックス 347"/>
        <xdr:cNvSpPr txBox="1"/>
      </xdr:nvSpPr>
      <xdr:spPr>
        <a:xfrm>
          <a:off x="13131800" y="96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標準税収入額等があまり変わらないなかで、公債費が増加したために数値は</a:t>
          </a:r>
          <a:r>
            <a:rPr kumimoji="1" lang="en-US" altLang="ja-JP" sz="1200">
              <a:latin typeface="ＭＳ Ｐゴシック"/>
            </a:rPr>
            <a:t>0.5</a:t>
          </a:r>
          <a:r>
            <a:rPr kumimoji="1" lang="ja-JP" altLang="en-US" sz="1200">
              <a:latin typeface="ＭＳ Ｐゴシック"/>
            </a:rPr>
            <a:t>ポイント低下した。分子の増加原因は元利償還金が約</a:t>
          </a:r>
          <a:r>
            <a:rPr kumimoji="1" lang="en-US" altLang="ja-JP" sz="1200">
              <a:latin typeface="ＭＳ Ｐゴシック"/>
            </a:rPr>
            <a:t>30</a:t>
          </a:r>
          <a:r>
            <a:rPr kumimoji="1" lang="ja-JP" altLang="en-US" sz="1200">
              <a:latin typeface="ＭＳ Ｐゴシック"/>
            </a:rPr>
            <a:t>百万円</a:t>
          </a:r>
          <a:r>
            <a:rPr kumimoji="1" lang="ja-JP" altLang="ja-JP" sz="1200">
              <a:solidFill>
                <a:schemeClr val="dk1"/>
              </a:solidFill>
              <a:effectLst/>
              <a:latin typeface="+mn-lt"/>
              <a:ea typeface="+mn-ea"/>
              <a:cs typeface="+mn-cs"/>
            </a:rPr>
            <a:t>（地方道路整備事業債約</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百万円、臨財債</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百万）</a:t>
          </a:r>
          <a:r>
            <a:rPr kumimoji="1" lang="ja-JP" altLang="en-US" sz="1200">
              <a:latin typeface="ＭＳ Ｐゴシック"/>
            </a:rPr>
            <a:t>、準元利償還金が約</a:t>
          </a:r>
          <a:r>
            <a:rPr kumimoji="1" lang="en-US" altLang="ja-JP" sz="1200">
              <a:latin typeface="ＭＳ Ｐゴシック"/>
            </a:rPr>
            <a:t>34</a:t>
          </a:r>
          <a:r>
            <a:rPr kumimoji="1" lang="ja-JP" altLang="en-US" sz="1200">
              <a:latin typeface="ＭＳ Ｐゴシック"/>
            </a:rPr>
            <a:t>百万増加</a:t>
          </a:r>
          <a:r>
            <a:rPr kumimoji="1" lang="ja-JP" altLang="ja-JP" sz="1200">
              <a:solidFill>
                <a:schemeClr val="dk1"/>
              </a:solidFill>
              <a:effectLst/>
              <a:latin typeface="+mn-lt"/>
              <a:ea typeface="+mn-ea"/>
              <a:cs typeface="+mn-cs"/>
            </a:rPr>
            <a:t>（農集排事業へ</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百万、公共下水へ</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百万）</a:t>
          </a:r>
          <a:r>
            <a:rPr kumimoji="1" lang="ja-JP" altLang="en-US" sz="1200">
              <a:latin typeface="ＭＳ Ｐゴシック"/>
            </a:rPr>
            <a:t>したことである。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16631</xdr:rowOff>
    </xdr:from>
    <xdr:to>
      <xdr:col>24</xdr:col>
      <xdr:colOff>558800</xdr:colOff>
      <xdr:row>45</xdr:row>
      <xdr:rowOff>74083</xdr:rowOff>
    </xdr:to>
    <xdr:cxnSp macro="">
      <xdr:nvCxnSpPr>
        <xdr:cNvPr id="385" name="直線コネクタ 384"/>
        <xdr:cNvCxnSpPr/>
      </xdr:nvCxnSpPr>
      <xdr:spPr>
        <a:xfrm>
          <a:off x="16179800" y="773188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6"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5141</xdr:rowOff>
    </xdr:from>
    <xdr:to>
      <xdr:col>23</xdr:col>
      <xdr:colOff>406400</xdr:colOff>
      <xdr:row>45</xdr:row>
      <xdr:rowOff>16631</xdr:rowOff>
    </xdr:to>
    <xdr:cxnSp macro="">
      <xdr:nvCxnSpPr>
        <xdr:cNvPr id="388" name="直線コネクタ 387"/>
        <xdr:cNvCxnSpPr/>
      </xdr:nvCxnSpPr>
      <xdr:spPr>
        <a:xfrm>
          <a:off x="15290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0" name="テキスト ボックス 389"/>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5141</xdr:rowOff>
    </xdr:from>
    <xdr:to>
      <xdr:col>22</xdr:col>
      <xdr:colOff>203200</xdr:colOff>
      <xdr:row>45</xdr:row>
      <xdr:rowOff>5141</xdr:rowOff>
    </xdr:to>
    <xdr:cxnSp macro="">
      <xdr:nvCxnSpPr>
        <xdr:cNvPr id="391" name="直線コネクタ 390"/>
        <xdr:cNvCxnSpPr/>
      </xdr:nvCxnSpPr>
      <xdr:spPr>
        <a:xfrm>
          <a:off x="14401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3" name="テキスト ボックス 392"/>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5141</xdr:rowOff>
    </xdr:to>
    <xdr:cxnSp macro="">
      <xdr:nvCxnSpPr>
        <xdr:cNvPr id="394" name="直線コネクタ 393"/>
        <xdr:cNvCxnSpPr/>
      </xdr:nvCxnSpPr>
      <xdr:spPr>
        <a:xfrm>
          <a:off x="13512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5" name="フローチャート : 判断 394"/>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88192</xdr:rowOff>
    </xdr:from>
    <xdr:ext cx="762000" cy="259045"/>
    <xdr:sp macro="" textlink="">
      <xdr:nvSpPr>
        <xdr:cNvPr id="396" name="テキスト ボックス 395"/>
        <xdr:cNvSpPr txBox="1"/>
      </xdr:nvSpPr>
      <xdr:spPr>
        <a:xfrm>
          <a:off x="14020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7" name="フローチャート : 判断 396"/>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66118</xdr:rowOff>
    </xdr:from>
    <xdr:ext cx="762000" cy="259045"/>
    <xdr:sp macro="" textlink="">
      <xdr:nvSpPr>
        <xdr:cNvPr id="398" name="テキスト ボックス 397"/>
        <xdr:cNvSpPr txBox="1"/>
      </xdr:nvSpPr>
      <xdr:spPr>
        <a:xfrm>
          <a:off x="13131800" y="7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45</xdr:row>
      <xdr:rowOff>23283</xdr:rowOff>
    </xdr:from>
    <xdr:to>
      <xdr:col>24</xdr:col>
      <xdr:colOff>609600</xdr:colOff>
      <xdr:row>45</xdr:row>
      <xdr:rowOff>124883</xdr:rowOff>
    </xdr:to>
    <xdr:sp macro="" textlink="">
      <xdr:nvSpPr>
        <xdr:cNvPr id="404" name="円/楕円 403"/>
        <xdr:cNvSpPr/>
      </xdr:nvSpPr>
      <xdr:spPr>
        <a:xfrm>
          <a:off x="16967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90610</xdr:rowOff>
    </xdr:from>
    <xdr:ext cx="762000" cy="259045"/>
    <xdr:sp macro="" textlink="">
      <xdr:nvSpPr>
        <xdr:cNvPr id="405" name="公債費負担の状況該当値テキスト"/>
        <xdr:cNvSpPr txBox="1"/>
      </xdr:nvSpPr>
      <xdr:spPr>
        <a:xfrm>
          <a:off x="17106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137281</xdr:rowOff>
    </xdr:from>
    <xdr:to>
      <xdr:col>23</xdr:col>
      <xdr:colOff>457200</xdr:colOff>
      <xdr:row>45</xdr:row>
      <xdr:rowOff>67431</xdr:rowOff>
    </xdr:to>
    <xdr:sp macro="" textlink="">
      <xdr:nvSpPr>
        <xdr:cNvPr id="406" name="円/楕円 405"/>
        <xdr:cNvSpPr/>
      </xdr:nvSpPr>
      <xdr:spPr>
        <a:xfrm>
          <a:off x="16129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52208</xdr:rowOff>
    </xdr:from>
    <xdr:ext cx="736600" cy="259045"/>
    <xdr:sp macro="" textlink="">
      <xdr:nvSpPr>
        <xdr:cNvPr id="407" name="テキスト ボックス 406"/>
        <xdr:cNvSpPr txBox="1"/>
      </xdr:nvSpPr>
      <xdr:spPr>
        <a:xfrm>
          <a:off x="15798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125791</xdr:rowOff>
    </xdr:from>
    <xdr:to>
      <xdr:col>22</xdr:col>
      <xdr:colOff>254000</xdr:colOff>
      <xdr:row>45</xdr:row>
      <xdr:rowOff>55941</xdr:rowOff>
    </xdr:to>
    <xdr:sp macro="" textlink="">
      <xdr:nvSpPr>
        <xdr:cNvPr id="408" name="円/楕円 407"/>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40718</xdr:rowOff>
    </xdr:from>
    <xdr:ext cx="762000" cy="259045"/>
    <xdr:sp macro="" textlink="">
      <xdr:nvSpPr>
        <xdr:cNvPr id="409" name="テキスト ボックス 408"/>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125791</xdr:rowOff>
    </xdr:from>
    <xdr:to>
      <xdr:col>21</xdr:col>
      <xdr:colOff>50800</xdr:colOff>
      <xdr:row>45</xdr:row>
      <xdr:rowOff>55941</xdr:rowOff>
    </xdr:to>
    <xdr:sp macro="" textlink="">
      <xdr:nvSpPr>
        <xdr:cNvPr id="410" name="円/楕円 409"/>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40718</xdr:rowOff>
    </xdr:from>
    <xdr:ext cx="762000" cy="259045"/>
    <xdr:sp macro="" textlink="">
      <xdr:nvSpPr>
        <xdr:cNvPr id="411" name="テキスト ボックス 410"/>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2" name="円/楕円 411"/>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413" name="テキスト ボックス 412"/>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大型起債の償還終了等により地方債残高は</a:t>
          </a:r>
          <a:r>
            <a:rPr kumimoji="1" lang="en-US" altLang="ja-JP" sz="1200">
              <a:latin typeface="ＭＳ Ｐゴシック"/>
            </a:rPr>
            <a:t>360</a:t>
          </a:r>
          <a:r>
            <a:rPr kumimoji="1" lang="ja-JP" altLang="en-US" sz="1200">
              <a:latin typeface="ＭＳ Ｐゴシック"/>
            </a:rPr>
            <a:t>百万減少したが、交付税参入率が低い起債償還が残ったため、基準財政需要額算入見込額も同額程度減額し、</a:t>
          </a:r>
          <a:r>
            <a:rPr kumimoji="1" lang="en-US" altLang="ja-JP" sz="1200">
              <a:latin typeface="ＭＳ Ｐゴシック"/>
            </a:rPr>
            <a:t>4.4</a:t>
          </a:r>
          <a:r>
            <a:rPr kumimoji="1" lang="ja-JP" altLang="en-US" sz="1200">
              <a:latin typeface="ＭＳ Ｐゴシック"/>
            </a:rPr>
            <a:t>ポイントの改善にとどまった。</a:t>
          </a:r>
          <a:endParaRPr kumimoji="1" lang="en-US" altLang="ja-JP" sz="1200">
            <a:latin typeface="ＭＳ Ｐゴシック"/>
          </a:endParaRPr>
        </a:p>
        <a:p>
          <a:r>
            <a:rPr kumimoji="1" lang="ja-JP" altLang="en-US" sz="1200">
              <a:latin typeface="ＭＳ Ｐゴシック"/>
            </a:rPr>
            <a:t>今後も今まで進めてきた「償還額以上に起債しない」ルールを徹底し、負担比率の向上に努めたい。</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44269</xdr:rowOff>
    </xdr:from>
    <xdr:to>
      <xdr:col>24</xdr:col>
      <xdr:colOff>558800</xdr:colOff>
      <xdr:row>22</xdr:row>
      <xdr:rowOff>94827</xdr:rowOff>
    </xdr:to>
    <xdr:cxnSp macro="">
      <xdr:nvCxnSpPr>
        <xdr:cNvPr id="449" name="直線コネクタ 448"/>
        <xdr:cNvCxnSpPr/>
      </xdr:nvCxnSpPr>
      <xdr:spPr>
        <a:xfrm flipV="1">
          <a:off x="16179800" y="3816169"/>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0"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1" name="フローチャート : 判断 450"/>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150707</xdr:rowOff>
    </xdr:from>
    <xdr:to>
      <xdr:col>23</xdr:col>
      <xdr:colOff>406400</xdr:colOff>
      <xdr:row>22</xdr:row>
      <xdr:rowOff>94827</xdr:rowOff>
    </xdr:to>
    <xdr:cxnSp macro="">
      <xdr:nvCxnSpPr>
        <xdr:cNvPr id="452" name="直線コネクタ 451"/>
        <xdr:cNvCxnSpPr/>
      </xdr:nvCxnSpPr>
      <xdr:spPr>
        <a:xfrm>
          <a:off x="15290800" y="3408257"/>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4" name="テキスト ボックス 45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150707</xdr:rowOff>
    </xdr:from>
    <xdr:to>
      <xdr:col>22</xdr:col>
      <xdr:colOff>203200</xdr:colOff>
      <xdr:row>20</xdr:row>
      <xdr:rowOff>114844</xdr:rowOff>
    </xdr:to>
    <xdr:cxnSp macro="">
      <xdr:nvCxnSpPr>
        <xdr:cNvPr id="455" name="直線コネクタ 454"/>
        <xdr:cNvCxnSpPr/>
      </xdr:nvCxnSpPr>
      <xdr:spPr>
        <a:xfrm flipV="1">
          <a:off x="14401800" y="3408257"/>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7" name="テキスト ボックス 456"/>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114844</xdr:rowOff>
    </xdr:from>
    <xdr:to>
      <xdr:col>21</xdr:col>
      <xdr:colOff>0</xdr:colOff>
      <xdr:row>21</xdr:row>
      <xdr:rowOff>142180</xdr:rowOff>
    </xdr:to>
    <xdr:cxnSp macro="">
      <xdr:nvCxnSpPr>
        <xdr:cNvPr id="458" name="直線コネクタ 457"/>
        <xdr:cNvCxnSpPr/>
      </xdr:nvCxnSpPr>
      <xdr:spPr>
        <a:xfrm flipV="1">
          <a:off x="13512800" y="3543844"/>
          <a:ext cx="8890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9" name="フローチャート : 判断 458"/>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60" name="テキスト ボックス 459"/>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157359</xdr:rowOff>
    </xdr:from>
    <xdr:to>
      <xdr:col>19</xdr:col>
      <xdr:colOff>533400</xdr:colOff>
      <xdr:row>20</xdr:row>
      <xdr:rowOff>87509</xdr:rowOff>
    </xdr:to>
    <xdr:sp macro="" textlink="">
      <xdr:nvSpPr>
        <xdr:cNvPr id="461" name="フローチャート : 判断 460"/>
        <xdr:cNvSpPr/>
      </xdr:nvSpPr>
      <xdr:spPr>
        <a:xfrm>
          <a:off x="13462000" y="341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97686</xdr:rowOff>
    </xdr:from>
    <xdr:ext cx="762000" cy="259045"/>
    <xdr:sp macro="" textlink="">
      <xdr:nvSpPr>
        <xdr:cNvPr id="462" name="テキスト ボックス 461"/>
        <xdr:cNvSpPr txBox="1"/>
      </xdr:nvSpPr>
      <xdr:spPr>
        <a:xfrm>
          <a:off x="13131800" y="31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164919</xdr:rowOff>
    </xdr:from>
    <xdr:to>
      <xdr:col>24</xdr:col>
      <xdr:colOff>609600</xdr:colOff>
      <xdr:row>22</xdr:row>
      <xdr:rowOff>95069</xdr:rowOff>
    </xdr:to>
    <xdr:sp macro="" textlink="">
      <xdr:nvSpPr>
        <xdr:cNvPr id="468" name="円/楕円 467"/>
        <xdr:cNvSpPr/>
      </xdr:nvSpPr>
      <xdr:spPr>
        <a:xfrm>
          <a:off x="169672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60796</xdr:rowOff>
    </xdr:from>
    <xdr:ext cx="762000" cy="259045"/>
    <xdr:sp macro="" textlink="">
      <xdr:nvSpPr>
        <xdr:cNvPr id="469" name="将来負担の状況該当値テキスト"/>
        <xdr:cNvSpPr txBox="1"/>
      </xdr:nvSpPr>
      <xdr:spPr>
        <a:xfrm>
          <a:off x="17106900" y="366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44027</xdr:rowOff>
    </xdr:from>
    <xdr:to>
      <xdr:col>23</xdr:col>
      <xdr:colOff>457200</xdr:colOff>
      <xdr:row>22</xdr:row>
      <xdr:rowOff>145627</xdr:rowOff>
    </xdr:to>
    <xdr:sp macro="" textlink="">
      <xdr:nvSpPr>
        <xdr:cNvPr id="470" name="円/楕円 469"/>
        <xdr:cNvSpPr/>
      </xdr:nvSpPr>
      <xdr:spPr>
        <a:xfrm>
          <a:off x="16129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130404</xdr:rowOff>
    </xdr:from>
    <xdr:ext cx="736600" cy="259045"/>
    <xdr:sp macro="" textlink="">
      <xdr:nvSpPr>
        <xdr:cNvPr id="471" name="テキスト ボックス 470"/>
        <xdr:cNvSpPr txBox="1"/>
      </xdr:nvSpPr>
      <xdr:spPr>
        <a:xfrm>
          <a:off x="15798800" y="390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99907</xdr:rowOff>
    </xdr:from>
    <xdr:to>
      <xdr:col>22</xdr:col>
      <xdr:colOff>254000</xdr:colOff>
      <xdr:row>20</xdr:row>
      <xdr:rowOff>30057</xdr:rowOff>
    </xdr:to>
    <xdr:sp macro="" textlink="">
      <xdr:nvSpPr>
        <xdr:cNvPr id="472" name="円/楕円 471"/>
        <xdr:cNvSpPr/>
      </xdr:nvSpPr>
      <xdr:spPr>
        <a:xfrm>
          <a:off x="15240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14834</xdr:rowOff>
    </xdr:from>
    <xdr:ext cx="762000" cy="259045"/>
    <xdr:sp macro="" textlink="">
      <xdr:nvSpPr>
        <xdr:cNvPr id="473" name="テキスト ボックス 472"/>
        <xdr:cNvSpPr txBox="1"/>
      </xdr:nvSpPr>
      <xdr:spPr>
        <a:xfrm>
          <a:off x="14909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64044</xdr:rowOff>
    </xdr:from>
    <xdr:to>
      <xdr:col>21</xdr:col>
      <xdr:colOff>50800</xdr:colOff>
      <xdr:row>20</xdr:row>
      <xdr:rowOff>165644</xdr:rowOff>
    </xdr:to>
    <xdr:sp macro="" textlink="">
      <xdr:nvSpPr>
        <xdr:cNvPr id="474" name="円/楕円 473"/>
        <xdr:cNvSpPr/>
      </xdr:nvSpPr>
      <xdr:spPr>
        <a:xfrm>
          <a:off x="14351000" y="34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150421</xdr:rowOff>
    </xdr:from>
    <xdr:ext cx="762000" cy="259045"/>
    <xdr:sp macro="" textlink="">
      <xdr:nvSpPr>
        <xdr:cNvPr id="475" name="テキスト ボックス 474"/>
        <xdr:cNvSpPr txBox="1"/>
      </xdr:nvSpPr>
      <xdr:spPr>
        <a:xfrm>
          <a:off x="14020800" y="3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91380</xdr:rowOff>
    </xdr:from>
    <xdr:to>
      <xdr:col>19</xdr:col>
      <xdr:colOff>533400</xdr:colOff>
      <xdr:row>22</xdr:row>
      <xdr:rowOff>21530</xdr:rowOff>
    </xdr:to>
    <xdr:sp macro="" textlink="">
      <xdr:nvSpPr>
        <xdr:cNvPr id="476" name="円/楕円 475"/>
        <xdr:cNvSpPr/>
      </xdr:nvSpPr>
      <xdr:spPr>
        <a:xfrm>
          <a:off x="134620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6307</xdr:rowOff>
    </xdr:from>
    <xdr:ext cx="762000" cy="259045"/>
    <xdr:sp macro="" textlink="">
      <xdr:nvSpPr>
        <xdr:cNvPr id="477" name="テキスト ボックス 476"/>
        <xdr:cNvSpPr txBox="1"/>
      </xdr:nvSpPr>
      <xdr:spPr>
        <a:xfrm>
          <a:off x="13131800" y="377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13,521
13,415
45.26
5,853,029
5,428,701
410,892
3,844,334
6,598,728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130.8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a:t>
          </a:r>
          <a:r>
            <a:rPr kumimoji="1" lang="en-US" altLang="ja-JP" sz="1200">
              <a:latin typeface="ＭＳ Ｐゴシック"/>
            </a:rPr>
            <a:t>1,000</a:t>
          </a:r>
          <a:r>
            <a:rPr kumimoji="1" lang="ja-JP" altLang="en-US" sz="1200">
              <a:latin typeface="ＭＳ Ｐゴシック"/>
            </a:rPr>
            <a:t>人当たりの職員数が類似団体内で最も少ないこともあり経常経費に占める比率も最も低い値となっている。</a:t>
          </a:r>
          <a:endParaRPr kumimoji="1" lang="en-US" altLang="ja-JP" sz="1200">
            <a:latin typeface="ＭＳ Ｐゴシック"/>
          </a:endParaRPr>
        </a:p>
        <a:p>
          <a:r>
            <a:rPr kumimoji="1" lang="ja-JP" altLang="ja-JP" sz="1200">
              <a:solidFill>
                <a:schemeClr val="dk1"/>
              </a:solidFill>
              <a:effectLst/>
              <a:latin typeface="+mn-lt"/>
              <a:ea typeface="+mn-ea"/>
              <a:cs typeface="+mn-cs"/>
            </a:rPr>
            <a:t>今後も人材育成計画に基づき職員一人一人の資質向上を図りながらも、住民に必要なサービスを見極め、必要な定員数を計画しながら数値を維持していきたい。</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143328</xdr:rowOff>
    </xdr:from>
    <xdr:to>
      <xdr:col>7</xdr:col>
      <xdr:colOff>15875</xdr:colOff>
      <xdr:row>33</xdr:row>
      <xdr:rowOff>48078</xdr:rowOff>
    </xdr:to>
    <xdr:cxnSp macro="">
      <xdr:nvCxnSpPr>
        <xdr:cNvPr id="67" name="直線コネクタ 66"/>
        <xdr:cNvCxnSpPr/>
      </xdr:nvCxnSpPr>
      <xdr:spPr>
        <a:xfrm flipV="1">
          <a:off x="3987800" y="5629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48078</xdr:rowOff>
    </xdr:to>
    <xdr:cxnSp macro="">
      <xdr:nvCxnSpPr>
        <xdr:cNvPr id="70" name="直線コネクタ 69"/>
        <xdr:cNvCxnSpPr/>
      </xdr:nvCxnSpPr>
      <xdr:spPr>
        <a:xfrm>
          <a:off x="3098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165100</xdr:rowOff>
    </xdr:from>
    <xdr:to>
      <xdr:col>4</xdr:col>
      <xdr:colOff>346075</xdr:colOff>
      <xdr:row>33</xdr:row>
      <xdr:rowOff>48078</xdr:rowOff>
    </xdr:to>
    <xdr:cxnSp macro="">
      <xdr:nvCxnSpPr>
        <xdr:cNvPr id="73" name="直線コネクタ 72"/>
        <xdr:cNvCxnSpPr/>
      </xdr:nvCxnSpPr>
      <xdr:spPr>
        <a:xfrm>
          <a:off x="2209800" y="565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165100</xdr:rowOff>
    </xdr:from>
    <xdr:to>
      <xdr:col>3</xdr:col>
      <xdr:colOff>142875</xdr:colOff>
      <xdr:row>33</xdr:row>
      <xdr:rowOff>48078</xdr:rowOff>
    </xdr:to>
    <xdr:cxnSp macro="">
      <xdr:nvCxnSpPr>
        <xdr:cNvPr id="76" name="直線コネクタ 75"/>
        <xdr:cNvCxnSpPr/>
      </xdr:nvCxnSpPr>
      <xdr:spPr>
        <a:xfrm flipV="1">
          <a:off x="1320800" y="565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103414</xdr:rowOff>
    </xdr:from>
    <xdr:to>
      <xdr:col>3</xdr:col>
      <xdr:colOff>193675</xdr:colOff>
      <xdr:row>37</xdr:row>
      <xdr:rowOff>33564</xdr:rowOff>
    </xdr:to>
    <xdr:sp macro="" textlink="">
      <xdr:nvSpPr>
        <xdr:cNvPr id="77" name="フローチャート : 判断 76"/>
        <xdr:cNvSpPr/>
      </xdr:nvSpPr>
      <xdr:spPr>
        <a:xfrm>
          <a:off x="2159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18341</xdr:rowOff>
    </xdr:from>
    <xdr:ext cx="762000" cy="259045"/>
    <xdr:sp macro="" textlink="">
      <xdr:nvSpPr>
        <xdr:cNvPr id="78" name="テキスト ボックス 77"/>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79" name="フローチャート : 判断 78"/>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80" name="テキスト ボックス 79"/>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92528</xdr:rowOff>
    </xdr:from>
    <xdr:to>
      <xdr:col>7</xdr:col>
      <xdr:colOff>66675</xdr:colOff>
      <xdr:row>33</xdr:row>
      <xdr:rowOff>22678</xdr:rowOff>
    </xdr:to>
    <xdr:sp macro="" textlink="">
      <xdr:nvSpPr>
        <xdr:cNvPr id="86" name="円/楕円 85"/>
        <xdr:cNvSpPr/>
      </xdr:nvSpPr>
      <xdr:spPr>
        <a:xfrm>
          <a:off x="4775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1105</xdr:rowOff>
    </xdr:from>
    <xdr:ext cx="762000" cy="259045"/>
    <xdr:sp macro="" textlink="">
      <xdr:nvSpPr>
        <xdr:cNvPr id="87" name="人件費該当値テキスト"/>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8" name="円/楕円 87"/>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89" name="テキスト ボックス 88"/>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90" name="円/楕円 89"/>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1" name="テキスト ボックス 90"/>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114300</xdr:rowOff>
    </xdr:from>
    <xdr:to>
      <xdr:col>3</xdr:col>
      <xdr:colOff>193675</xdr:colOff>
      <xdr:row>33</xdr:row>
      <xdr:rowOff>44450</xdr:rowOff>
    </xdr:to>
    <xdr:sp macro="" textlink="">
      <xdr:nvSpPr>
        <xdr:cNvPr id="92" name="円/楕円 91"/>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54627</xdr:rowOff>
    </xdr:from>
    <xdr:ext cx="762000" cy="259045"/>
    <xdr:sp macro="" textlink="">
      <xdr:nvSpPr>
        <xdr:cNvPr id="93" name="テキスト ボックス 92"/>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168728</xdr:rowOff>
    </xdr:from>
    <xdr:to>
      <xdr:col>1</xdr:col>
      <xdr:colOff>676275</xdr:colOff>
      <xdr:row>33</xdr:row>
      <xdr:rowOff>98878</xdr:rowOff>
    </xdr:to>
    <xdr:sp macro="" textlink="">
      <xdr:nvSpPr>
        <xdr:cNvPr id="94" name="円/楕円 93"/>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109055</xdr:rowOff>
    </xdr:from>
    <xdr:ext cx="762000" cy="259045"/>
    <xdr:sp macro="" textlink="">
      <xdr:nvSpPr>
        <xdr:cNvPr id="95" name="テキスト ボックス 94"/>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物件費のうちもっとも多い割合のものは委託料である。今後は町直営でできるもの、また委託先の精査などを行い見直しをかけていく。</a:t>
          </a:r>
          <a:endParaRPr kumimoji="1" lang="en-US" altLang="ja-JP" sz="1300">
            <a:latin typeface="ＭＳ Ｐゴシック"/>
          </a:endParaRPr>
        </a:p>
        <a:p>
          <a:r>
            <a:rPr kumimoji="1" lang="ja-JP" altLang="en-US" sz="1300">
              <a:latin typeface="ＭＳ Ｐゴシック"/>
            </a:rPr>
            <a:t>また次に多い賃金に関しては、類似団体と比較し臨時職員等を多く雇用している実態があるためである。今後は、必要な事業を見極め、人員配置等を見直していく。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15</xdr:row>
      <xdr:rowOff>129286</xdr:rowOff>
    </xdr:to>
    <xdr:cxnSp macro="">
      <xdr:nvCxnSpPr>
        <xdr:cNvPr id="126" name="直線コネクタ 125"/>
        <xdr:cNvCxnSpPr/>
      </xdr:nvCxnSpPr>
      <xdr:spPr>
        <a:xfrm flipV="1">
          <a:off x="15671800" y="2691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129286</xdr:rowOff>
    </xdr:to>
    <xdr:cxnSp macro="">
      <xdr:nvCxnSpPr>
        <xdr:cNvPr id="129" name="直線コネクタ 128"/>
        <xdr:cNvCxnSpPr/>
      </xdr:nvCxnSpPr>
      <xdr:spPr>
        <a:xfrm>
          <a:off x="14782800" y="25913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31" name="テキスト ボックス 130"/>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154432</xdr:rowOff>
    </xdr:from>
    <xdr:to>
      <xdr:col>21</xdr:col>
      <xdr:colOff>361950</xdr:colOff>
      <xdr:row>15</xdr:row>
      <xdr:rowOff>19558</xdr:rowOff>
    </xdr:to>
    <xdr:cxnSp macro="">
      <xdr:nvCxnSpPr>
        <xdr:cNvPr id="132" name="直線コネクタ 131"/>
        <xdr:cNvCxnSpPr/>
      </xdr:nvCxnSpPr>
      <xdr:spPr>
        <a:xfrm>
          <a:off x="13893800" y="2554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4" name="テキスト ボックス 133"/>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145288</xdr:rowOff>
    </xdr:from>
    <xdr:to>
      <xdr:col>20</xdr:col>
      <xdr:colOff>158750</xdr:colOff>
      <xdr:row>14</xdr:row>
      <xdr:rowOff>154432</xdr:rowOff>
    </xdr:to>
    <xdr:cxnSp macro="">
      <xdr:nvCxnSpPr>
        <xdr:cNvPr id="135" name="直線コネクタ 134"/>
        <xdr:cNvCxnSpPr/>
      </xdr:nvCxnSpPr>
      <xdr:spPr>
        <a:xfrm>
          <a:off x="13004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12</xdr:row>
      <xdr:rowOff>153924</xdr:rowOff>
    </xdr:from>
    <xdr:to>
      <xdr:col>20</xdr:col>
      <xdr:colOff>209550</xdr:colOff>
      <xdr:row>13</xdr:row>
      <xdr:rowOff>84074</xdr:rowOff>
    </xdr:to>
    <xdr:sp macro="" textlink="">
      <xdr:nvSpPr>
        <xdr:cNvPr id="136" name="フローチャート : 判断 135"/>
        <xdr:cNvSpPr/>
      </xdr:nvSpPr>
      <xdr:spPr>
        <a:xfrm>
          <a:off x="13843000" y="22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37" name="テキスト ボックス 136"/>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28194</xdr:rowOff>
    </xdr:from>
    <xdr:to>
      <xdr:col>19</xdr:col>
      <xdr:colOff>6350</xdr:colOff>
      <xdr:row>13</xdr:row>
      <xdr:rowOff>129794</xdr:rowOff>
    </xdr:to>
    <xdr:sp macro="" textlink="">
      <xdr:nvSpPr>
        <xdr:cNvPr id="138" name="フローチャート : 判断 137"/>
        <xdr:cNvSpPr/>
      </xdr:nvSpPr>
      <xdr:spPr>
        <a:xfrm>
          <a:off x="12954000" y="22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139971</xdr:rowOff>
    </xdr:from>
    <xdr:ext cx="762000" cy="259045"/>
    <xdr:sp macro="" textlink="">
      <xdr:nvSpPr>
        <xdr:cNvPr id="139" name="テキスト ボックス 138"/>
        <xdr:cNvSpPr txBox="1"/>
      </xdr:nvSpPr>
      <xdr:spPr>
        <a:xfrm>
          <a:off x="12623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45" name="円/楕円 144"/>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41419</xdr:rowOff>
    </xdr:from>
    <xdr:ext cx="762000" cy="259045"/>
    <xdr:sp macro="" textlink="">
      <xdr:nvSpPr>
        <xdr:cNvPr id="146" name="物件費該当値テキスト"/>
        <xdr:cNvSpPr txBox="1"/>
      </xdr:nvSpPr>
      <xdr:spPr>
        <a:xfrm>
          <a:off x="165989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7" name="円/楕円 146"/>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48" name="テキスト ボックス 147"/>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9" name="円/楕円 148"/>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55135</xdr:rowOff>
    </xdr:from>
    <xdr:ext cx="762000" cy="259045"/>
    <xdr:sp macro="" textlink="">
      <xdr:nvSpPr>
        <xdr:cNvPr id="150" name="テキスト ボックス 149"/>
        <xdr:cNvSpPr txBox="1"/>
      </xdr:nvSpPr>
      <xdr:spPr>
        <a:xfrm>
          <a:off x="14401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1" name="円/楕円 150"/>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18559</xdr:rowOff>
    </xdr:from>
    <xdr:ext cx="762000" cy="259045"/>
    <xdr:sp macro="" textlink="">
      <xdr:nvSpPr>
        <xdr:cNvPr id="152" name="テキスト ボックス 151"/>
        <xdr:cNvSpPr txBox="1"/>
      </xdr:nvSpPr>
      <xdr:spPr>
        <a:xfrm>
          <a:off x="13512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94488</xdr:rowOff>
    </xdr:from>
    <xdr:to>
      <xdr:col>19</xdr:col>
      <xdr:colOff>6350</xdr:colOff>
      <xdr:row>15</xdr:row>
      <xdr:rowOff>24638</xdr:rowOff>
    </xdr:to>
    <xdr:sp macro="" textlink="">
      <xdr:nvSpPr>
        <xdr:cNvPr id="153" name="円/楕円 152"/>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9415</xdr:rowOff>
    </xdr:from>
    <xdr:ext cx="762000" cy="259045"/>
    <xdr:sp macro="" textlink="">
      <xdr:nvSpPr>
        <xdr:cNvPr id="154" name="テキスト ボックス 153"/>
        <xdr:cNvSpPr txBox="1"/>
      </xdr:nvSpPr>
      <xdr:spPr>
        <a:xfrm>
          <a:off x="12623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扶助費については国施策に基づくものがほとんどであり、町独自施策がこの数値に大きく影響を与えることは低いと考えられる。</a:t>
          </a:r>
          <a:endParaRPr kumimoji="1" lang="en-US" altLang="ja-JP" sz="1300">
            <a:latin typeface="ＭＳ Ｐゴシック"/>
          </a:endParaRPr>
        </a:p>
        <a:p>
          <a:r>
            <a:rPr kumimoji="1" lang="ja-JP" altLang="en-US" sz="1300">
              <a:latin typeface="ＭＳ Ｐゴシック"/>
            </a:rPr>
            <a:t>ただし、介護保険の介護サービス費に基づく町独自の給付施策もあり、今後はより生活困窮者等に対しての制度へ切り替えることで、見直しをかけていきたい。</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165100</xdr:rowOff>
    </xdr:to>
    <xdr:cxnSp macro="">
      <xdr:nvCxnSpPr>
        <xdr:cNvPr id="187" name="直線コネクタ 186"/>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12700</xdr:rowOff>
    </xdr:to>
    <xdr:cxnSp macro="">
      <xdr:nvCxnSpPr>
        <xdr:cNvPr id="190" name="直線コネクタ 189"/>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31750</xdr:rowOff>
    </xdr:to>
    <xdr:cxnSp macro="">
      <xdr:nvCxnSpPr>
        <xdr:cNvPr id="193" name="直線コネクタ 192"/>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6" name="直線コネクタ 195"/>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7" name="フローチャート : 判断 196"/>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8" name="テキスト ボックス 197"/>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9" name="フローチャート : 判断 198"/>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0" name="テキスト ボックス 19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6" name="円/楕円 205"/>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7"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8" name="円/楕円 20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9" name="テキスト ボックス 20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2" name="円/楕円 211"/>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3" name="テキスト ボックス 21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類似団体でも最高の値を占めているが、この大きな要因は特別会計への繰出金である。特に、健全化判断比率等にも影響を与えている下水道会計への準元利償還金である。</a:t>
          </a:r>
          <a:endParaRPr kumimoji="1" lang="en-US" altLang="ja-JP" sz="1300">
            <a:latin typeface="ＭＳ Ｐゴシック"/>
          </a:endParaRPr>
        </a:p>
        <a:p>
          <a:r>
            <a:rPr kumimoji="1" lang="ja-JP" altLang="en-US" sz="1300">
              <a:latin typeface="ＭＳ Ｐゴシック"/>
            </a:rPr>
            <a:t>今後は「下水道事業の統合」「使用料の見直し」を柱として、事業会計の自立性を高めていく。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35560</xdr:rowOff>
    </xdr:from>
    <xdr:to>
      <xdr:col>24</xdr:col>
      <xdr:colOff>31750</xdr:colOff>
      <xdr:row>60</xdr:row>
      <xdr:rowOff>127000</xdr:rowOff>
    </xdr:to>
    <xdr:cxnSp macro="">
      <xdr:nvCxnSpPr>
        <xdr:cNvPr id="248" name="直線コネクタ 247"/>
        <xdr:cNvCxnSpPr/>
      </xdr:nvCxnSpPr>
      <xdr:spPr>
        <a:xfrm>
          <a:off x="15671800" y="1032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130810</xdr:rowOff>
    </xdr:from>
    <xdr:to>
      <xdr:col>22</xdr:col>
      <xdr:colOff>565150</xdr:colOff>
      <xdr:row>60</xdr:row>
      <xdr:rowOff>35560</xdr:rowOff>
    </xdr:to>
    <xdr:cxnSp macro="">
      <xdr:nvCxnSpPr>
        <xdr:cNvPr id="251" name="直線コネクタ 250"/>
        <xdr:cNvCxnSpPr/>
      </xdr:nvCxnSpPr>
      <xdr:spPr>
        <a:xfrm>
          <a:off x="14782800" y="1024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130810</xdr:rowOff>
    </xdr:to>
    <xdr:cxnSp macro="">
      <xdr:nvCxnSpPr>
        <xdr:cNvPr id="254" name="直線コネクタ 253"/>
        <xdr:cNvCxnSpPr/>
      </xdr:nvCxnSpPr>
      <xdr:spPr>
        <a:xfrm>
          <a:off x="13893800" y="1019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59</xdr:row>
      <xdr:rowOff>77470</xdr:rowOff>
    </xdr:to>
    <xdr:cxnSp macro="">
      <xdr:nvCxnSpPr>
        <xdr:cNvPr id="257" name="直線コネクタ 256"/>
        <xdr:cNvCxnSpPr/>
      </xdr:nvCxnSpPr>
      <xdr:spPr>
        <a:xfrm>
          <a:off x="13004800" y="99568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8" name="フローチャート : 判断 257"/>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9" name="テキスト ボックス 258"/>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0" name="フローチャート : 判断 25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67" name="円/楕円 266"/>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8"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156210</xdr:rowOff>
    </xdr:from>
    <xdr:to>
      <xdr:col>22</xdr:col>
      <xdr:colOff>615950</xdr:colOff>
      <xdr:row>60</xdr:row>
      <xdr:rowOff>86360</xdr:rowOff>
    </xdr:to>
    <xdr:sp macro="" textlink="">
      <xdr:nvSpPr>
        <xdr:cNvPr id="269" name="円/楕円 268"/>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71137</xdr:rowOff>
    </xdr:from>
    <xdr:ext cx="736600" cy="259045"/>
    <xdr:sp macro="" textlink="">
      <xdr:nvSpPr>
        <xdr:cNvPr id="270" name="テキスト ボックス 269"/>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80010</xdr:rowOff>
    </xdr:from>
    <xdr:to>
      <xdr:col>21</xdr:col>
      <xdr:colOff>412750</xdr:colOff>
      <xdr:row>60</xdr:row>
      <xdr:rowOff>10160</xdr:rowOff>
    </xdr:to>
    <xdr:sp macro="" textlink="">
      <xdr:nvSpPr>
        <xdr:cNvPr id="271" name="円/楕円 270"/>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166387</xdr:rowOff>
    </xdr:from>
    <xdr:ext cx="762000" cy="259045"/>
    <xdr:sp macro="" textlink="">
      <xdr:nvSpPr>
        <xdr:cNvPr id="272" name="テキスト ボックス 271"/>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3" name="円/楕円 272"/>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4" name="テキスト ボックス 273"/>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5" name="円/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補助費等の経常経費に占める割合は、類似団体の中でも低い値となっている。</a:t>
          </a:r>
          <a:r>
            <a:rPr kumimoji="1" lang="en-US" altLang="ja-JP" sz="1300">
              <a:latin typeface="ＭＳ Ｐゴシック"/>
            </a:rPr>
            <a:t>H26</a:t>
          </a:r>
          <a:r>
            <a:rPr kumimoji="1" lang="ja-JP" altLang="en-US" sz="1300">
              <a:latin typeface="ＭＳ Ｐゴシック"/>
            </a:rPr>
            <a:t>年度については北部火葬場建設等の負担金が発生することで、上昇することが考えられる。</a:t>
          </a:r>
          <a:endParaRPr kumimoji="1" lang="en-US" altLang="ja-JP" sz="1300">
            <a:latin typeface="ＭＳ Ｐゴシック"/>
          </a:endParaRPr>
        </a:p>
        <a:p>
          <a:r>
            <a:rPr kumimoji="1" lang="ja-JP" altLang="en-US" sz="1200">
              <a:latin typeface="ＭＳ Ｐゴシック"/>
            </a:rPr>
            <a:t>補助費については「実績主義」「自立促進」「</a:t>
          </a:r>
          <a:r>
            <a:rPr kumimoji="1" lang="ja-JP" altLang="en-US" sz="1200">
              <a:solidFill>
                <a:schemeClr val="dk1"/>
              </a:solidFill>
              <a:effectLst/>
              <a:latin typeface="+mn-lt"/>
              <a:ea typeface="+mn-ea"/>
              <a:cs typeface="+mn-cs"/>
            </a:rPr>
            <a:t>効果検証</a:t>
          </a:r>
          <a:r>
            <a:rPr kumimoji="1" lang="ja-JP" altLang="en-US" sz="1200">
              <a:latin typeface="ＭＳ Ｐゴシック"/>
            </a:rPr>
            <a:t>」を基本原則とし、あり方を見直していく必要がある。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48078</xdr:rowOff>
    </xdr:from>
    <xdr:to>
      <xdr:col>24</xdr:col>
      <xdr:colOff>31750</xdr:colOff>
      <xdr:row>33</xdr:row>
      <xdr:rowOff>48078</xdr:rowOff>
    </xdr:to>
    <xdr:cxnSp macro="">
      <xdr:nvCxnSpPr>
        <xdr:cNvPr id="311" name="直線コネクタ 310"/>
        <xdr:cNvCxnSpPr/>
      </xdr:nvCxnSpPr>
      <xdr:spPr>
        <a:xfrm>
          <a:off x="15671800" y="570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165100</xdr:rowOff>
    </xdr:from>
    <xdr:to>
      <xdr:col>22</xdr:col>
      <xdr:colOff>565150</xdr:colOff>
      <xdr:row>33</xdr:row>
      <xdr:rowOff>48078</xdr:rowOff>
    </xdr:to>
    <xdr:cxnSp macro="">
      <xdr:nvCxnSpPr>
        <xdr:cNvPr id="314" name="直線コネクタ 313"/>
        <xdr:cNvCxnSpPr/>
      </xdr:nvCxnSpPr>
      <xdr:spPr>
        <a:xfrm>
          <a:off x="14782800" y="565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32</xdr:row>
      <xdr:rowOff>165100</xdr:rowOff>
    </xdr:to>
    <xdr:cxnSp macro="">
      <xdr:nvCxnSpPr>
        <xdr:cNvPr id="317" name="直線コネクタ 316"/>
        <xdr:cNvCxnSpPr/>
      </xdr:nvCxnSpPr>
      <xdr:spPr>
        <a:xfrm>
          <a:off x="13893800" y="565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58964</xdr:rowOff>
    </xdr:to>
    <xdr:cxnSp macro="">
      <xdr:nvCxnSpPr>
        <xdr:cNvPr id="320" name="直線コネクタ 319"/>
        <xdr:cNvCxnSpPr/>
      </xdr:nvCxnSpPr>
      <xdr:spPr>
        <a:xfrm flipV="1">
          <a:off x="13004800" y="5651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13607</xdr:rowOff>
    </xdr:from>
    <xdr:to>
      <xdr:col>20</xdr:col>
      <xdr:colOff>209550</xdr:colOff>
      <xdr:row>35</xdr:row>
      <xdr:rowOff>115207</xdr:rowOff>
    </xdr:to>
    <xdr:sp macro="" textlink="">
      <xdr:nvSpPr>
        <xdr:cNvPr id="321" name="フローチャート : 判断 320"/>
        <xdr:cNvSpPr/>
      </xdr:nvSpPr>
      <xdr:spPr>
        <a:xfrm>
          <a:off x="13843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99984</xdr:rowOff>
    </xdr:from>
    <xdr:ext cx="762000" cy="259045"/>
    <xdr:sp macro="" textlink="">
      <xdr:nvSpPr>
        <xdr:cNvPr id="322" name="テキスト ボックス 321"/>
        <xdr:cNvSpPr txBox="1"/>
      </xdr:nvSpPr>
      <xdr:spPr>
        <a:xfrm>
          <a:off x="13512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24493</xdr:rowOff>
    </xdr:from>
    <xdr:to>
      <xdr:col>19</xdr:col>
      <xdr:colOff>6350</xdr:colOff>
      <xdr:row>35</xdr:row>
      <xdr:rowOff>126093</xdr:rowOff>
    </xdr:to>
    <xdr:sp macro="" textlink="">
      <xdr:nvSpPr>
        <xdr:cNvPr id="323" name="フローチャート : 判断 322"/>
        <xdr:cNvSpPr/>
      </xdr:nvSpPr>
      <xdr:spPr>
        <a:xfrm>
          <a:off x="12954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110870</xdr:rowOff>
    </xdr:from>
    <xdr:ext cx="762000" cy="259045"/>
    <xdr:sp macro="" textlink="">
      <xdr:nvSpPr>
        <xdr:cNvPr id="324" name="テキスト ボックス 323"/>
        <xdr:cNvSpPr txBox="1"/>
      </xdr:nvSpPr>
      <xdr:spPr>
        <a:xfrm>
          <a:off x="12623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168728</xdr:rowOff>
    </xdr:from>
    <xdr:to>
      <xdr:col>24</xdr:col>
      <xdr:colOff>82550</xdr:colOff>
      <xdr:row>33</xdr:row>
      <xdr:rowOff>98878</xdr:rowOff>
    </xdr:to>
    <xdr:sp macro="" textlink="">
      <xdr:nvSpPr>
        <xdr:cNvPr id="330" name="円/楕円 329"/>
        <xdr:cNvSpPr/>
      </xdr:nvSpPr>
      <xdr:spPr>
        <a:xfrm>
          <a:off x="16459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13805</xdr:rowOff>
    </xdr:from>
    <xdr:ext cx="762000" cy="259045"/>
    <xdr:sp macro="" textlink="">
      <xdr:nvSpPr>
        <xdr:cNvPr id="331" name="補助費等該当値テキスト"/>
        <xdr:cNvSpPr txBox="1"/>
      </xdr:nvSpPr>
      <xdr:spPr>
        <a:xfrm>
          <a:off x="165989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168728</xdr:rowOff>
    </xdr:from>
    <xdr:to>
      <xdr:col>22</xdr:col>
      <xdr:colOff>615950</xdr:colOff>
      <xdr:row>33</xdr:row>
      <xdr:rowOff>98878</xdr:rowOff>
    </xdr:to>
    <xdr:sp macro="" textlink="">
      <xdr:nvSpPr>
        <xdr:cNvPr id="332" name="円/楕円 331"/>
        <xdr:cNvSpPr/>
      </xdr:nvSpPr>
      <xdr:spPr>
        <a:xfrm>
          <a:off x="15621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109055</xdr:rowOff>
    </xdr:from>
    <xdr:ext cx="736600" cy="259045"/>
    <xdr:sp macro="" textlink="">
      <xdr:nvSpPr>
        <xdr:cNvPr id="333" name="テキスト ボックス 332"/>
        <xdr:cNvSpPr txBox="1"/>
      </xdr:nvSpPr>
      <xdr:spPr>
        <a:xfrm>
          <a:off x="15290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34" name="円/楕円 333"/>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35" name="テキスト ボックス 334"/>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114300</xdr:rowOff>
    </xdr:from>
    <xdr:to>
      <xdr:col>20</xdr:col>
      <xdr:colOff>209550</xdr:colOff>
      <xdr:row>33</xdr:row>
      <xdr:rowOff>44450</xdr:rowOff>
    </xdr:to>
    <xdr:sp macro="" textlink="">
      <xdr:nvSpPr>
        <xdr:cNvPr id="336" name="円/楕円 335"/>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54627</xdr:rowOff>
    </xdr:from>
    <xdr:ext cx="762000" cy="259045"/>
    <xdr:sp macro="" textlink="">
      <xdr:nvSpPr>
        <xdr:cNvPr id="337" name="テキスト ボックス 336"/>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8164</xdr:rowOff>
    </xdr:from>
    <xdr:to>
      <xdr:col>19</xdr:col>
      <xdr:colOff>6350</xdr:colOff>
      <xdr:row>33</xdr:row>
      <xdr:rowOff>109764</xdr:rowOff>
    </xdr:to>
    <xdr:sp macro="" textlink="">
      <xdr:nvSpPr>
        <xdr:cNvPr id="338" name="円/楕円 337"/>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119941</xdr:rowOff>
    </xdr:from>
    <xdr:ext cx="762000" cy="259045"/>
    <xdr:sp macro="" textlink="">
      <xdr:nvSpPr>
        <xdr:cNvPr id="339" name="テキスト ボックス 338"/>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経常経費に占める公債費の割合は、類似団体内では最も高い割合である。平成</a:t>
          </a:r>
          <a:r>
            <a:rPr kumimoji="1" lang="en-US" altLang="ja-JP" sz="1200">
              <a:latin typeface="ＭＳ Ｐゴシック"/>
            </a:rPr>
            <a:t>28</a:t>
          </a:r>
          <a:r>
            <a:rPr kumimoji="1" lang="ja-JP" altLang="en-US" sz="1200">
              <a:latin typeface="ＭＳ Ｐゴシック"/>
            </a:rPr>
            <a:t>年度までは公債費は横ばいとみており、今後もこの数値はあまり変更しないと予想されている。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29</a:t>
          </a:r>
          <a:r>
            <a:rPr kumimoji="1" lang="ja-JP" altLang="en-US" sz="1200">
              <a:latin typeface="ＭＳ Ｐゴシック"/>
            </a:rPr>
            <a:t>年度以降は公債費は大幅に減少していくため数値も改善するとみているが、今後も「償還額以上に起債しない」ルールを堅持し、さらなる健全化につとめていく。</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79</xdr:row>
      <xdr:rowOff>92711</xdr:rowOff>
    </xdr:to>
    <xdr:cxnSp macro="">
      <xdr:nvCxnSpPr>
        <xdr:cNvPr id="367" name="直線コネクタ 366"/>
        <xdr:cNvCxnSpPr/>
      </xdr:nvCxnSpPr>
      <xdr:spPr>
        <a:xfrm flipV="1">
          <a:off x="4826000" y="12524740"/>
          <a:ext cx="0" cy="111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70"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71" name="直線コネクタ 370"/>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92711</xdr:rowOff>
    </xdr:to>
    <xdr:cxnSp macro="">
      <xdr:nvCxnSpPr>
        <xdr:cNvPr id="372" name="直線コネクタ 371"/>
        <xdr:cNvCxnSpPr/>
      </xdr:nvCxnSpPr>
      <xdr:spPr>
        <a:xfrm>
          <a:off x="3987800" y="13568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3"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4" name="フローチャート : 判断 373"/>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54611</xdr:rowOff>
    </xdr:to>
    <xdr:cxnSp macro="">
      <xdr:nvCxnSpPr>
        <xdr:cNvPr id="375" name="直線コネクタ 374"/>
        <xdr:cNvCxnSpPr/>
      </xdr:nvCxnSpPr>
      <xdr:spPr>
        <a:xfrm flipV="1">
          <a:off x="3098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76" name="フローチャート :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77" name="テキスト ボックス 37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62230</xdr:rowOff>
    </xdr:to>
    <xdr:cxnSp macro="">
      <xdr:nvCxnSpPr>
        <xdr:cNvPr id="378" name="直線コネクタ 377"/>
        <xdr:cNvCxnSpPr/>
      </xdr:nvCxnSpPr>
      <xdr:spPr>
        <a:xfrm flipV="1">
          <a:off x="2209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22861</xdr:rowOff>
    </xdr:from>
    <xdr:to>
      <xdr:col>4</xdr:col>
      <xdr:colOff>396875</xdr:colOff>
      <xdr:row>76</xdr:row>
      <xdr:rowOff>124461</xdr:rowOff>
    </xdr:to>
    <xdr:sp macro="" textlink="">
      <xdr:nvSpPr>
        <xdr:cNvPr id="379" name="フローチャート : 判断 378"/>
        <xdr:cNvSpPr/>
      </xdr:nvSpPr>
      <xdr:spPr>
        <a:xfrm>
          <a:off x="3048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0" name="テキスト ボックス 379"/>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69850</xdr:rowOff>
    </xdr:to>
    <xdr:cxnSp macro="">
      <xdr:nvCxnSpPr>
        <xdr:cNvPr id="381" name="直線コネクタ 380"/>
        <xdr:cNvCxnSpPr/>
      </xdr:nvCxnSpPr>
      <xdr:spPr>
        <a:xfrm flipV="1">
          <a:off x="1320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30480</xdr:rowOff>
    </xdr:from>
    <xdr:to>
      <xdr:col>3</xdr:col>
      <xdr:colOff>193675</xdr:colOff>
      <xdr:row>80</xdr:row>
      <xdr:rowOff>132080</xdr:rowOff>
    </xdr:to>
    <xdr:sp macro="" textlink="">
      <xdr:nvSpPr>
        <xdr:cNvPr id="382" name="フローチャート : 判断 381"/>
        <xdr:cNvSpPr/>
      </xdr:nvSpPr>
      <xdr:spPr>
        <a:xfrm>
          <a:off x="2159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83" name="テキスト ボックス 382"/>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81</xdr:row>
      <xdr:rowOff>34289</xdr:rowOff>
    </xdr:from>
    <xdr:to>
      <xdr:col>1</xdr:col>
      <xdr:colOff>676275</xdr:colOff>
      <xdr:row>81</xdr:row>
      <xdr:rowOff>135889</xdr:rowOff>
    </xdr:to>
    <xdr:sp macro="" textlink="">
      <xdr:nvSpPr>
        <xdr:cNvPr id="384" name="フローチャート : 判断 383"/>
        <xdr:cNvSpPr/>
      </xdr:nvSpPr>
      <xdr:spPr>
        <a:xfrm>
          <a:off x="1270000" y="1392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120666</xdr:rowOff>
    </xdr:from>
    <xdr:ext cx="762000" cy="259045"/>
    <xdr:sp macro="" textlink="">
      <xdr:nvSpPr>
        <xdr:cNvPr id="385" name="テキスト ボックス 384"/>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1" name="円/楕円 390"/>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121938</xdr:rowOff>
    </xdr:from>
    <xdr:ext cx="762000" cy="259045"/>
    <xdr:sp macro="" textlink="">
      <xdr:nvSpPr>
        <xdr:cNvPr id="392" name="公債費該当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3" name="円/楕円 392"/>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4" name="テキスト ボックス 393"/>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5" name="円/楕円 394"/>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6" name="テキスト ボックス 395"/>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7" name="円/楕円 396"/>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123207</xdr:rowOff>
    </xdr:from>
    <xdr:ext cx="762000" cy="259045"/>
    <xdr:sp macro="" textlink="">
      <xdr:nvSpPr>
        <xdr:cNvPr id="398" name="テキスト ボックス 397"/>
        <xdr:cNvSpPr txBox="1"/>
      </xdr:nvSpPr>
      <xdr:spPr>
        <a:xfrm>
          <a:off x="1828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9" name="円/楕円 398"/>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400" name="テキスト ボックス 39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公債費以外では、その他の欄に示した繰出し金及び物件費が大きな比率を占めている。</a:t>
          </a:r>
          <a:endParaRPr kumimoji="1" lang="en-US" altLang="ja-JP" sz="1300">
            <a:latin typeface="ＭＳ Ｐゴシック"/>
          </a:endParaRPr>
        </a:p>
        <a:p>
          <a:r>
            <a:rPr kumimoji="1" lang="ja-JP" altLang="en-US" sz="1300">
              <a:latin typeface="ＭＳ Ｐゴシック"/>
            </a:rPr>
            <a:t>　それぞれの項目に記載した改革改善に取り組み、財政の健全化を進めていく。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6" name="直線コネクタ 425"/>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9"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0" name="直線コネクタ 429"/>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37846</xdr:rowOff>
    </xdr:to>
    <xdr:cxnSp macro="">
      <xdr:nvCxnSpPr>
        <xdr:cNvPr id="431" name="直線コネクタ 430"/>
        <xdr:cNvCxnSpPr/>
      </xdr:nvCxnSpPr>
      <xdr:spPr>
        <a:xfrm>
          <a:off x="15671800" y="12864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2"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3" name="フローチャート : 判断 432"/>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72136</xdr:rowOff>
    </xdr:from>
    <xdr:to>
      <xdr:col>22</xdr:col>
      <xdr:colOff>565150</xdr:colOff>
      <xdr:row>75</xdr:row>
      <xdr:rowOff>5842</xdr:rowOff>
    </xdr:to>
    <xdr:cxnSp macro="">
      <xdr:nvCxnSpPr>
        <xdr:cNvPr id="434" name="直線コネクタ 433"/>
        <xdr:cNvCxnSpPr/>
      </xdr:nvCxnSpPr>
      <xdr:spPr>
        <a:xfrm>
          <a:off x="14782800" y="127594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5" name="フローチャート : 判断 434"/>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6" name="テキスト ボックス 435"/>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xdr:rowOff>
    </xdr:from>
    <xdr:to>
      <xdr:col>21</xdr:col>
      <xdr:colOff>361950</xdr:colOff>
      <xdr:row>74</xdr:row>
      <xdr:rowOff>72136</xdr:rowOff>
    </xdr:to>
    <xdr:cxnSp macro="">
      <xdr:nvCxnSpPr>
        <xdr:cNvPr id="437" name="直線コネクタ 436"/>
        <xdr:cNvCxnSpPr/>
      </xdr:nvCxnSpPr>
      <xdr:spPr>
        <a:xfrm>
          <a:off x="13893800" y="126908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38" name="フローチャート : 判断 437"/>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39" name="テキスト ボックス 438"/>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74422</xdr:rowOff>
    </xdr:from>
    <xdr:to>
      <xdr:col>20</xdr:col>
      <xdr:colOff>158750</xdr:colOff>
      <xdr:row>74</xdr:row>
      <xdr:rowOff>3556</xdr:rowOff>
    </xdr:to>
    <xdr:cxnSp macro="">
      <xdr:nvCxnSpPr>
        <xdr:cNvPr id="440" name="直線コネクタ 439"/>
        <xdr:cNvCxnSpPr/>
      </xdr:nvCxnSpPr>
      <xdr:spPr>
        <a:xfrm>
          <a:off x="13004800" y="125902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51054</xdr:rowOff>
    </xdr:from>
    <xdr:to>
      <xdr:col>20</xdr:col>
      <xdr:colOff>209550</xdr:colOff>
      <xdr:row>73</xdr:row>
      <xdr:rowOff>152654</xdr:rowOff>
    </xdr:to>
    <xdr:sp macro="" textlink="">
      <xdr:nvSpPr>
        <xdr:cNvPr id="441" name="フローチャート : 判断 440"/>
        <xdr:cNvSpPr/>
      </xdr:nvSpPr>
      <xdr:spPr>
        <a:xfrm>
          <a:off x="13843000" y="1256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162831</xdr:rowOff>
    </xdr:from>
    <xdr:ext cx="762000" cy="259045"/>
    <xdr:sp macro="" textlink="">
      <xdr:nvSpPr>
        <xdr:cNvPr id="442" name="テキスト ボックス 441"/>
        <xdr:cNvSpPr txBox="1"/>
      </xdr:nvSpPr>
      <xdr:spPr>
        <a:xfrm>
          <a:off x="13512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43" name="フローチャート : 判断 442"/>
        <xdr:cNvSpPr/>
      </xdr:nvSpPr>
      <xdr:spPr>
        <a:xfrm>
          <a:off x="12954000" y="1266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61993</xdr:rowOff>
    </xdr:from>
    <xdr:ext cx="762000" cy="259045"/>
    <xdr:sp macro="" textlink="">
      <xdr:nvSpPr>
        <xdr:cNvPr id="444" name="テキスト ボックス 443"/>
        <xdr:cNvSpPr txBox="1"/>
      </xdr:nvSpPr>
      <xdr:spPr>
        <a:xfrm>
          <a:off x="12623800" y="1274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158496</xdr:rowOff>
    </xdr:from>
    <xdr:to>
      <xdr:col>24</xdr:col>
      <xdr:colOff>82550</xdr:colOff>
      <xdr:row>75</xdr:row>
      <xdr:rowOff>88646</xdr:rowOff>
    </xdr:to>
    <xdr:sp macro="" textlink="">
      <xdr:nvSpPr>
        <xdr:cNvPr id="450" name="円/楕円 449"/>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3573</xdr:rowOff>
    </xdr:from>
    <xdr:ext cx="762000" cy="259045"/>
    <xdr:sp macro="" textlink="">
      <xdr:nvSpPr>
        <xdr:cNvPr id="451"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52" name="円/楕円 451"/>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53" name="テキスト ボックス 452"/>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21336</xdr:rowOff>
    </xdr:from>
    <xdr:to>
      <xdr:col>21</xdr:col>
      <xdr:colOff>412750</xdr:colOff>
      <xdr:row>74</xdr:row>
      <xdr:rowOff>122936</xdr:rowOff>
    </xdr:to>
    <xdr:sp macro="" textlink="">
      <xdr:nvSpPr>
        <xdr:cNvPr id="454" name="円/楕円 453"/>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133113</xdr:rowOff>
    </xdr:from>
    <xdr:ext cx="762000" cy="259045"/>
    <xdr:sp macro="" textlink="">
      <xdr:nvSpPr>
        <xdr:cNvPr id="455" name="テキスト ボックス 454"/>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124206</xdr:rowOff>
    </xdr:from>
    <xdr:to>
      <xdr:col>20</xdr:col>
      <xdr:colOff>209550</xdr:colOff>
      <xdr:row>74</xdr:row>
      <xdr:rowOff>54356</xdr:rowOff>
    </xdr:to>
    <xdr:sp macro="" textlink="">
      <xdr:nvSpPr>
        <xdr:cNvPr id="456" name="円/楕円 455"/>
        <xdr:cNvSpPr/>
      </xdr:nvSpPr>
      <xdr:spPr>
        <a:xfrm>
          <a:off x="13843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39133</xdr:rowOff>
    </xdr:from>
    <xdr:ext cx="762000" cy="259045"/>
    <xdr:sp macro="" textlink="">
      <xdr:nvSpPr>
        <xdr:cNvPr id="457" name="テキスト ボックス 456"/>
        <xdr:cNvSpPr txBox="1"/>
      </xdr:nvSpPr>
      <xdr:spPr>
        <a:xfrm>
          <a:off x="13512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23622</xdr:rowOff>
    </xdr:from>
    <xdr:to>
      <xdr:col>19</xdr:col>
      <xdr:colOff>6350</xdr:colOff>
      <xdr:row>73</xdr:row>
      <xdr:rowOff>125222</xdr:rowOff>
    </xdr:to>
    <xdr:sp macro="" textlink="">
      <xdr:nvSpPr>
        <xdr:cNvPr id="458" name="円/楕円 457"/>
        <xdr:cNvSpPr/>
      </xdr:nvSpPr>
      <xdr:spPr>
        <a:xfrm>
          <a:off x="12954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135399</xdr:rowOff>
    </xdr:from>
    <xdr:ext cx="762000" cy="259045"/>
    <xdr:sp macro="" textlink="">
      <xdr:nvSpPr>
        <xdr:cNvPr id="459" name="テキスト ボックス 458"/>
        <xdr:cNvSpPr txBox="1"/>
      </xdr:nvSpPr>
      <xdr:spPr>
        <a:xfrm>
          <a:off x="12623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57784</xdr:rowOff>
    </xdr:from>
    <xdr:ext cx="762000" cy="259045"/>
    <xdr:sp macro="" textlink="">
      <xdr:nvSpPr>
        <xdr:cNvPr id="46" name="人口1人当たり決算額の推移最小値テキスト130"/>
        <xdr:cNvSpPr txBox="1"/>
      </xdr:nvSpPr>
      <xdr:spPr>
        <a:xfrm>
          <a:off x="5740400" y="33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47607</xdr:rowOff>
    </xdr:from>
    <xdr:to>
      <xdr:col>4</xdr:col>
      <xdr:colOff>1117600</xdr:colOff>
      <xdr:row>19</xdr:row>
      <xdr:rowOff>55707</xdr:rowOff>
    </xdr:to>
    <xdr:cxnSp macro="">
      <xdr:nvCxnSpPr>
        <xdr:cNvPr id="50" name="直線コネクタ 49"/>
        <xdr:cNvCxnSpPr/>
      </xdr:nvCxnSpPr>
      <xdr:spPr bwMode="auto">
        <a:xfrm flipV="1">
          <a:off x="5003800" y="3352782"/>
          <a:ext cx="6477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55707</xdr:rowOff>
    </xdr:from>
    <xdr:to>
      <xdr:col>4</xdr:col>
      <xdr:colOff>469900</xdr:colOff>
      <xdr:row>19</xdr:row>
      <xdr:rowOff>57826</xdr:rowOff>
    </xdr:to>
    <xdr:cxnSp macro="">
      <xdr:nvCxnSpPr>
        <xdr:cNvPr id="53" name="直線コネクタ 52"/>
        <xdr:cNvCxnSpPr/>
      </xdr:nvCxnSpPr>
      <xdr:spPr bwMode="auto">
        <a:xfrm flipV="1">
          <a:off x="4305300" y="3360882"/>
          <a:ext cx="698500" cy="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57826</xdr:rowOff>
    </xdr:from>
    <xdr:to>
      <xdr:col>3</xdr:col>
      <xdr:colOff>904875</xdr:colOff>
      <xdr:row>19</xdr:row>
      <xdr:rowOff>80457</xdr:rowOff>
    </xdr:to>
    <xdr:cxnSp macro="">
      <xdr:nvCxnSpPr>
        <xdr:cNvPr id="56" name="直線コネクタ 55"/>
        <xdr:cNvCxnSpPr/>
      </xdr:nvCxnSpPr>
      <xdr:spPr bwMode="auto">
        <a:xfrm flipV="1">
          <a:off x="3606800" y="3363001"/>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80457</xdr:rowOff>
    </xdr:from>
    <xdr:to>
      <xdr:col>3</xdr:col>
      <xdr:colOff>206375</xdr:colOff>
      <xdr:row>19</xdr:row>
      <xdr:rowOff>84503</xdr:rowOff>
    </xdr:to>
    <xdr:cxnSp macro="">
      <xdr:nvCxnSpPr>
        <xdr:cNvPr id="59" name="直線コネクタ 58"/>
        <xdr:cNvCxnSpPr/>
      </xdr:nvCxnSpPr>
      <xdr:spPr bwMode="auto">
        <a:xfrm flipV="1">
          <a:off x="2908300" y="3385632"/>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121310</xdr:rowOff>
    </xdr:from>
    <xdr:to>
      <xdr:col>3</xdr:col>
      <xdr:colOff>257175</xdr:colOff>
      <xdr:row>17</xdr:row>
      <xdr:rowOff>51460</xdr:rowOff>
    </xdr:to>
    <xdr:sp macro="" textlink="">
      <xdr:nvSpPr>
        <xdr:cNvPr id="60" name="フローチャート : 判断 59"/>
        <xdr:cNvSpPr/>
      </xdr:nvSpPr>
      <xdr:spPr bwMode="auto">
        <a:xfrm>
          <a:off x="3556000" y="291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61637</xdr:rowOff>
    </xdr:from>
    <xdr:ext cx="762000" cy="259045"/>
    <xdr:sp macro="" textlink="">
      <xdr:nvSpPr>
        <xdr:cNvPr id="61" name="テキスト ボックス 60"/>
        <xdr:cNvSpPr txBox="1"/>
      </xdr:nvSpPr>
      <xdr:spPr>
        <a:xfrm>
          <a:off x="3225800" y="26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142029</xdr:rowOff>
    </xdr:from>
    <xdr:to>
      <xdr:col>2</xdr:col>
      <xdr:colOff>692150</xdr:colOff>
      <xdr:row>17</xdr:row>
      <xdr:rowOff>72179</xdr:rowOff>
    </xdr:to>
    <xdr:sp macro="" textlink="">
      <xdr:nvSpPr>
        <xdr:cNvPr id="62" name="フローチャート : 判断 61"/>
        <xdr:cNvSpPr/>
      </xdr:nvSpPr>
      <xdr:spPr bwMode="auto">
        <a:xfrm>
          <a:off x="2857500" y="293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82356</xdr:rowOff>
    </xdr:from>
    <xdr:ext cx="762000" cy="259045"/>
    <xdr:sp macro="" textlink="">
      <xdr:nvSpPr>
        <xdr:cNvPr id="63" name="テキスト ボックス 62"/>
        <xdr:cNvSpPr txBox="1"/>
      </xdr:nvSpPr>
      <xdr:spPr>
        <a:xfrm>
          <a:off x="2527300" y="27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168257</xdr:rowOff>
    </xdr:from>
    <xdr:to>
      <xdr:col>5</xdr:col>
      <xdr:colOff>34925</xdr:colOff>
      <xdr:row>19</xdr:row>
      <xdr:rowOff>98407</xdr:rowOff>
    </xdr:to>
    <xdr:sp macro="" textlink="">
      <xdr:nvSpPr>
        <xdr:cNvPr id="69" name="円/楕円 68"/>
        <xdr:cNvSpPr/>
      </xdr:nvSpPr>
      <xdr:spPr bwMode="auto">
        <a:xfrm>
          <a:off x="5600700" y="330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76834</xdr:rowOff>
    </xdr:from>
    <xdr:ext cx="762000" cy="259045"/>
    <xdr:sp macro="" textlink="">
      <xdr:nvSpPr>
        <xdr:cNvPr id="70" name="人口1人当たり決算額の推移該当値テキスト130"/>
        <xdr:cNvSpPr txBox="1"/>
      </xdr:nvSpPr>
      <xdr:spPr>
        <a:xfrm>
          <a:off x="5740400" y="321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76,669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4907</xdr:rowOff>
    </xdr:from>
    <xdr:to>
      <xdr:col>4</xdr:col>
      <xdr:colOff>520700</xdr:colOff>
      <xdr:row>19</xdr:row>
      <xdr:rowOff>106507</xdr:rowOff>
    </xdr:to>
    <xdr:sp macro="" textlink="">
      <xdr:nvSpPr>
        <xdr:cNvPr id="71" name="円/楕円 70"/>
        <xdr:cNvSpPr/>
      </xdr:nvSpPr>
      <xdr:spPr bwMode="auto">
        <a:xfrm>
          <a:off x="4953000" y="33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91284</xdr:rowOff>
    </xdr:from>
    <xdr:ext cx="736600" cy="259045"/>
    <xdr:sp macro="" textlink="">
      <xdr:nvSpPr>
        <xdr:cNvPr id="72" name="テキスト ボックス 71"/>
        <xdr:cNvSpPr txBox="1"/>
      </xdr:nvSpPr>
      <xdr:spPr>
        <a:xfrm>
          <a:off x="4622800" y="339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7026</xdr:rowOff>
    </xdr:from>
    <xdr:to>
      <xdr:col>3</xdr:col>
      <xdr:colOff>955675</xdr:colOff>
      <xdr:row>19</xdr:row>
      <xdr:rowOff>108626</xdr:rowOff>
    </xdr:to>
    <xdr:sp macro="" textlink="">
      <xdr:nvSpPr>
        <xdr:cNvPr id="73" name="円/楕円 72"/>
        <xdr:cNvSpPr/>
      </xdr:nvSpPr>
      <xdr:spPr bwMode="auto">
        <a:xfrm>
          <a:off x="4254500" y="331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93403</xdr:rowOff>
    </xdr:from>
    <xdr:ext cx="762000" cy="259045"/>
    <xdr:sp macro="" textlink="">
      <xdr:nvSpPr>
        <xdr:cNvPr id="74" name="テキスト ボックス 73"/>
        <xdr:cNvSpPr txBox="1"/>
      </xdr:nvSpPr>
      <xdr:spPr>
        <a:xfrm>
          <a:off x="3924300" y="33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75,328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29657</xdr:rowOff>
    </xdr:from>
    <xdr:to>
      <xdr:col>3</xdr:col>
      <xdr:colOff>257175</xdr:colOff>
      <xdr:row>19</xdr:row>
      <xdr:rowOff>131257</xdr:rowOff>
    </xdr:to>
    <xdr:sp macro="" textlink="">
      <xdr:nvSpPr>
        <xdr:cNvPr id="75" name="円/楕円 74"/>
        <xdr:cNvSpPr/>
      </xdr:nvSpPr>
      <xdr:spPr bwMode="auto">
        <a:xfrm>
          <a:off x="3556000" y="333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116034</xdr:rowOff>
    </xdr:from>
    <xdr:ext cx="762000" cy="259045"/>
    <xdr:sp macro="" textlink="">
      <xdr:nvSpPr>
        <xdr:cNvPr id="76" name="テキスト ボックス 75"/>
        <xdr:cNvSpPr txBox="1"/>
      </xdr:nvSpPr>
      <xdr:spPr>
        <a:xfrm>
          <a:off x="3225800" y="342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33703</xdr:rowOff>
    </xdr:from>
    <xdr:to>
      <xdr:col>2</xdr:col>
      <xdr:colOff>692150</xdr:colOff>
      <xdr:row>19</xdr:row>
      <xdr:rowOff>135303</xdr:rowOff>
    </xdr:to>
    <xdr:sp macro="" textlink="">
      <xdr:nvSpPr>
        <xdr:cNvPr id="77" name="円/楕円 76"/>
        <xdr:cNvSpPr/>
      </xdr:nvSpPr>
      <xdr:spPr bwMode="auto">
        <a:xfrm>
          <a:off x="2857500" y="333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120080</xdr:rowOff>
    </xdr:from>
    <xdr:ext cx="762000" cy="259045"/>
    <xdr:sp macro="" textlink="">
      <xdr:nvSpPr>
        <xdr:cNvPr id="78" name="テキスト ボックス 77"/>
        <xdr:cNvSpPr txBox="1"/>
      </xdr:nvSpPr>
      <xdr:spPr>
        <a:xfrm>
          <a:off x="2527300" y="342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80442</xdr:rowOff>
    </xdr:from>
    <xdr:to>
      <xdr:col>4</xdr:col>
      <xdr:colOff>1117600</xdr:colOff>
      <xdr:row>38</xdr:row>
      <xdr:rowOff>148107</xdr:rowOff>
    </xdr:to>
    <xdr:cxnSp macro="">
      <xdr:nvCxnSpPr>
        <xdr:cNvPr id="108" name="直線コネクタ 107"/>
        <xdr:cNvCxnSpPr/>
      </xdr:nvCxnSpPr>
      <xdr:spPr bwMode="auto">
        <a:xfrm flipV="1">
          <a:off x="5651500" y="6347892"/>
          <a:ext cx="0" cy="12678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120184</xdr:rowOff>
    </xdr:from>
    <xdr:ext cx="762000" cy="259045"/>
    <xdr:sp macro="" textlink="">
      <xdr:nvSpPr>
        <xdr:cNvPr id="109" name="人口1人当たり決算額の推移最小値テキスト445"/>
        <xdr:cNvSpPr txBox="1"/>
      </xdr:nvSpPr>
      <xdr:spPr>
        <a:xfrm>
          <a:off x="5740400" y="758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148107</xdr:rowOff>
    </xdr:from>
    <xdr:to>
      <xdr:col>5</xdr:col>
      <xdr:colOff>73025</xdr:colOff>
      <xdr:row>38</xdr:row>
      <xdr:rowOff>148107</xdr:rowOff>
    </xdr:to>
    <xdr:cxnSp macro="">
      <xdr:nvCxnSpPr>
        <xdr:cNvPr id="110" name="直線コネクタ 109"/>
        <xdr:cNvCxnSpPr/>
      </xdr:nvCxnSpPr>
      <xdr:spPr bwMode="auto">
        <a:xfrm>
          <a:off x="5562600" y="7615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166819</xdr:rowOff>
    </xdr:from>
    <xdr:ext cx="762000" cy="259045"/>
    <xdr:sp macro="" textlink="">
      <xdr:nvSpPr>
        <xdr:cNvPr id="111" name="人口1人当たり決算額の推移最大値テキスト445"/>
        <xdr:cNvSpPr txBox="1"/>
      </xdr:nvSpPr>
      <xdr:spPr>
        <a:xfrm>
          <a:off x="5740400" y="609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34</xdr:row>
      <xdr:rowOff>80442</xdr:rowOff>
    </xdr:from>
    <xdr:to>
      <xdr:col>5</xdr:col>
      <xdr:colOff>73025</xdr:colOff>
      <xdr:row>34</xdr:row>
      <xdr:rowOff>80442</xdr:rowOff>
    </xdr:to>
    <xdr:cxnSp macro="">
      <xdr:nvCxnSpPr>
        <xdr:cNvPr id="112" name="直線コネクタ 111"/>
        <xdr:cNvCxnSpPr/>
      </xdr:nvCxnSpPr>
      <xdr:spPr bwMode="auto">
        <a:xfrm>
          <a:off x="5562600" y="6347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80442</xdr:rowOff>
    </xdr:from>
    <xdr:to>
      <xdr:col>4</xdr:col>
      <xdr:colOff>1117600</xdr:colOff>
      <xdr:row>34</xdr:row>
      <xdr:rowOff>225336</xdr:rowOff>
    </xdr:to>
    <xdr:cxnSp macro="">
      <xdr:nvCxnSpPr>
        <xdr:cNvPr id="113" name="直線コネクタ 112"/>
        <xdr:cNvCxnSpPr/>
      </xdr:nvCxnSpPr>
      <xdr:spPr bwMode="auto">
        <a:xfrm flipV="1">
          <a:off x="5003800" y="6347892"/>
          <a:ext cx="647700" cy="14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300956</xdr:rowOff>
    </xdr:from>
    <xdr:ext cx="762000" cy="259045"/>
    <xdr:sp macro="" textlink="">
      <xdr:nvSpPr>
        <xdr:cNvPr id="114" name="人口1人当たり決算額の推移平均値テキスト445"/>
        <xdr:cNvSpPr txBox="1"/>
      </xdr:nvSpPr>
      <xdr:spPr>
        <a:xfrm>
          <a:off x="5740400" y="6911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328879</xdr:rowOff>
    </xdr:from>
    <xdr:to>
      <xdr:col>5</xdr:col>
      <xdr:colOff>34925</xdr:colOff>
      <xdr:row>36</xdr:row>
      <xdr:rowOff>87579</xdr:rowOff>
    </xdr:to>
    <xdr:sp macro="" textlink="">
      <xdr:nvSpPr>
        <xdr:cNvPr id="115" name="フローチャート : 判断 114"/>
        <xdr:cNvSpPr/>
      </xdr:nvSpPr>
      <xdr:spPr bwMode="auto">
        <a:xfrm>
          <a:off x="5600700" y="6939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95186</xdr:rowOff>
    </xdr:from>
    <xdr:to>
      <xdr:col>4</xdr:col>
      <xdr:colOff>469900</xdr:colOff>
      <xdr:row>34</xdr:row>
      <xdr:rowOff>225336</xdr:rowOff>
    </xdr:to>
    <xdr:cxnSp macro="">
      <xdr:nvCxnSpPr>
        <xdr:cNvPr id="116" name="直線コネクタ 115"/>
        <xdr:cNvCxnSpPr/>
      </xdr:nvCxnSpPr>
      <xdr:spPr bwMode="auto">
        <a:xfrm>
          <a:off x="4305300" y="6362636"/>
          <a:ext cx="698500" cy="13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95186</xdr:rowOff>
    </xdr:from>
    <xdr:to>
      <xdr:col>3</xdr:col>
      <xdr:colOff>904875</xdr:colOff>
      <xdr:row>34</xdr:row>
      <xdr:rowOff>156108</xdr:rowOff>
    </xdr:to>
    <xdr:cxnSp macro="">
      <xdr:nvCxnSpPr>
        <xdr:cNvPr id="119" name="直線コネクタ 118"/>
        <xdr:cNvCxnSpPr/>
      </xdr:nvCxnSpPr>
      <xdr:spPr bwMode="auto">
        <a:xfrm flipV="1">
          <a:off x="3606800" y="6362636"/>
          <a:ext cx="698500" cy="6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202120</xdr:rowOff>
    </xdr:from>
    <xdr:to>
      <xdr:col>3</xdr:col>
      <xdr:colOff>955675</xdr:colOff>
      <xdr:row>35</xdr:row>
      <xdr:rowOff>303720</xdr:rowOff>
    </xdr:to>
    <xdr:sp macro="" textlink="">
      <xdr:nvSpPr>
        <xdr:cNvPr id="120" name="フローチャート : 判断 119"/>
        <xdr:cNvSpPr/>
      </xdr:nvSpPr>
      <xdr:spPr bwMode="auto">
        <a:xfrm>
          <a:off x="4254500" y="6812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288497</xdr:rowOff>
    </xdr:from>
    <xdr:ext cx="762000" cy="259045"/>
    <xdr:sp macro="" textlink="">
      <xdr:nvSpPr>
        <xdr:cNvPr id="121" name="テキスト ボックス 120"/>
        <xdr:cNvSpPr txBox="1"/>
      </xdr:nvSpPr>
      <xdr:spPr>
        <a:xfrm>
          <a:off x="3924300" y="689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156108</xdr:rowOff>
    </xdr:from>
    <xdr:to>
      <xdr:col>3</xdr:col>
      <xdr:colOff>206375</xdr:colOff>
      <xdr:row>34</xdr:row>
      <xdr:rowOff>280505</xdr:rowOff>
    </xdr:to>
    <xdr:cxnSp macro="">
      <xdr:nvCxnSpPr>
        <xdr:cNvPr id="122" name="直線コネクタ 121"/>
        <xdr:cNvCxnSpPr/>
      </xdr:nvCxnSpPr>
      <xdr:spPr bwMode="auto">
        <a:xfrm flipV="1">
          <a:off x="2908300" y="6423558"/>
          <a:ext cx="698500" cy="12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72237</xdr:rowOff>
    </xdr:from>
    <xdr:to>
      <xdr:col>3</xdr:col>
      <xdr:colOff>257175</xdr:colOff>
      <xdr:row>33</xdr:row>
      <xdr:rowOff>173837</xdr:rowOff>
    </xdr:to>
    <xdr:sp macro="" textlink="">
      <xdr:nvSpPr>
        <xdr:cNvPr id="123" name="フローチャート : 判断 122"/>
        <xdr:cNvSpPr/>
      </xdr:nvSpPr>
      <xdr:spPr bwMode="auto">
        <a:xfrm>
          <a:off x="3556000" y="599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12564</xdr:rowOff>
    </xdr:from>
    <xdr:ext cx="762000" cy="259045"/>
    <xdr:sp macro="" textlink="">
      <xdr:nvSpPr>
        <xdr:cNvPr id="124" name="テキスト ボックス 123"/>
        <xdr:cNvSpPr txBox="1"/>
      </xdr:nvSpPr>
      <xdr:spPr>
        <a:xfrm>
          <a:off x="3225800" y="57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134645</xdr:rowOff>
    </xdr:from>
    <xdr:to>
      <xdr:col>2</xdr:col>
      <xdr:colOff>692150</xdr:colOff>
      <xdr:row>33</xdr:row>
      <xdr:rowOff>64795</xdr:rowOff>
    </xdr:to>
    <xdr:sp macro="" textlink="">
      <xdr:nvSpPr>
        <xdr:cNvPr id="125" name="フローチャート : 判断 124"/>
        <xdr:cNvSpPr/>
      </xdr:nvSpPr>
      <xdr:spPr bwMode="auto">
        <a:xfrm>
          <a:off x="2857500" y="5887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246422</xdr:rowOff>
    </xdr:from>
    <xdr:ext cx="762000" cy="259045"/>
    <xdr:sp macro="" textlink="">
      <xdr:nvSpPr>
        <xdr:cNvPr id="126" name="テキスト ボックス 125"/>
        <xdr:cNvSpPr txBox="1"/>
      </xdr:nvSpPr>
      <xdr:spPr>
        <a:xfrm>
          <a:off x="2527300" y="565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29642</xdr:rowOff>
    </xdr:from>
    <xdr:to>
      <xdr:col>5</xdr:col>
      <xdr:colOff>34925</xdr:colOff>
      <xdr:row>34</xdr:row>
      <xdr:rowOff>131242</xdr:rowOff>
    </xdr:to>
    <xdr:sp macro="" textlink="">
      <xdr:nvSpPr>
        <xdr:cNvPr id="132" name="円/楕円 131"/>
        <xdr:cNvSpPr/>
      </xdr:nvSpPr>
      <xdr:spPr bwMode="auto">
        <a:xfrm>
          <a:off x="5600700" y="629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319219</xdr:rowOff>
    </xdr:from>
    <xdr:ext cx="762000" cy="259045"/>
    <xdr:sp macro="" textlink="">
      <xdr:nvSpPr>
        <xdr:cNvPr id="133" name="人口1人当たり決算額の推移該当値テキスト445"/>
        <xdr:cNvSpPr txBox="1"/>
      </xdr:nvSpPr>
      <xdr:spPr>
        <a:xfrm>
          <a:off x="5740400" y="62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174536</xdr:rowOff>
    </xdr:from>
    <xdr:to>
      <xdr:col>4</xdr:col>
      <xdr:colOff>520700</xdr:colOff>
      <xdr:row>34</xdr:row>
      <xdr:rowOff>276137</xdr:rowOff>
    </xdr:to>
    <xdr:sp macro="" textlink="">
      <xdr:nvSpPr>
        <xdr:cNvPr id="134" name="円/楕円 133"/>
        <xdr:cNvSpPr/>
      </xdr:nvSpPr>
      <xdr:spPr bwMode="auto">
        <a:xfrm>
          <a:off x="4953000" y="64419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286313</xdr:rowOff>
    </xdr:from>
    <xdr:ext cx="736600" cy="259045"/>
    <xdr:sp macro="" textlink="">
      <xdr:nvSpPr>
        <xdr:cNvPr id="135" name="テキスト ボックス 134"/>
        <xdr:cNvSpPr txBox="1"/>
      </xdr:nvSpPr>
      <xdr:spPr>
        <a:xfrm>
          <a:off x="4622800" y="621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44386</xdr:rowOff>
    </xdr:from>
    <xdr:to>
      <xdr:col>3</xdr:col>
      <xdr:colOff>955675</xdr:colOff>
      <xdr:row>34</xdr:row>
      <xdr:rowOff>145986</xdr:rowOff>
    </xdr:to>
    <xdr:sp macro="" textlink="">
      <xdr:nvSpPr>
        <xdr:cNvPr id="136" name="円/楕円 135"/>
        <xdr:cNvSpPr/>
      </xdr:nvSpPr>
      <xdr:spPr bwMode="auto">
        <a:xfrm>
          <a:off x="4254500" y="631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156163</xdr:rowOff>
    </xdr:from>
    <xdr:ext cx="762000" cy="259045"/>
    <xdr:sp macro="" textlink="">
      <xdr:nvSpPr>
        <xdr:cNvPr id="137" name="テキスト ボックス 136"/>
        <xdr:cNvSpPr txBox="1"/>
      </xdr:nvSpPr>
      <xdr:spPr>
        <a:xfrm>
          <a:off x="3924300" y="608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105308</xdr:rowOff>
    </xdr:from>
    <xdr:to>
      <xdr:col>3</xdr:col>
      <xdr:colOff>257175</xdr:colOff>
      <xdr:row>34</xdr:row>
      <xdr:rowOff>206908</xdr:rowOff>
    </xdr:to>
    <xdr:sp macro="" textlink="">
      <xdr:nvSpPr>
        <xdr:cNvPr id="138" name="円/楕円 137"/>
        <xdr:cNvSpPr/>
      </xdr:nvSpPr>
      <xdr:spPr bwMode="auto">
        <a:xfrm>
          <a:off x="3556000" y="637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191685</xdr:rowOff>
    </xdr:from>
    <xdr:ext cx="762000" cy="259045"/>
    <xdr:sp macro="" textlink="">
      <xdr:nvSpPr>
        <xdr:cNvPr id="139" name="テキスト ボックス 138"/>
        <xdr:cNvSpPr txBox="1"/>
      </xdr:nvSpPr>
      <xdr:spPr>
        <a:xfrm>
          <a:off x="3225800" y="645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229705</xdr:rowOff>
    </xdr:from>
    <xdr:to>
      <xdr:col>2</xdr:col>
      <xdr:colOff>692150</xdr:colOff>
      <xdr:row>34</xdr:row>
      <xdr:rowOff>331305</xdr:rowOff>
    </xdr:to>
    <xdr:sp macro="" textlink="">
      <xdr:nvSpPr>
        <xdr:cNvPr id="140" name="円/楕円 139"/>
        <xdr:cNvSpPr/>
      </xdr:nvSpPr>
      <xdr:spPr bwMode="auto">
        <a:xfrm>
          <a:off x="2857500" y="649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316082</xdr:rowOff>
    </xdr:from>
    <xdr:ext cx="762000" cy="259045"/>
    <xdr:sp macro="" textlink="">
      <xdr:nvSpPr>
        <xdr:cNvPr id="141" name="テキスト ボックス 140"/>
        <xdr:cNvSpPr txBox="1"/>
      </xdr:nvSpPr>
      <xdr:spPr>
        <a:xfrm>
          <a:off x="2527300" y="658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にかけては、財調基金については利息積み立てのみをおこなったため、標準財政規模比については大幅な変化はなかった。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単体・連結ともに実質赤字額は発生していない。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年度あたりまでは元利償還金はほぼ横ばいとみており、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億弱程度減少していく見込みである。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に関しては、下水道事業（農集排・公共下水）に対する繰入金が増加していることが原因である。今後は、施設と会計の統合を柱にトータルコストの縮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地方債残高は減少傾向にあるが、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年度にかけては、基準財政需要額算入率が高い起債償還が終了したことが原因で、大幅な改善はなかった。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今後は起債においては「償還以上に起債しない」ルールを堅持し、また事業等の内容においては起債性質を見極め、有効なものを活用していくように努めたい。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また基金等においても、今後の財政状況や施設更新等を見据え、財調・特目両基金とも計画的に積み立てを行っていきたい。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5853029</v>
      </c>
      <c r="BO4" s="349"/>
      <c r="BP4" s="349"/>
      <c r="BQ4" s="349"/>
      <c r="BR4" s="349"/>
      <c r="BS4" s="349"/>
      <c r="BT4" s="349"/>
      <c r="BU4" s="350"/>
      <c r="BV4" s="348">
        <v>8470073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10.7</v>
      </c>
      <c r="CU4" s="355"/>
      <c r="CV4" s="355"/>
      <c r="CW4" s="355"/>
      <c r="CX4" s="355"/>
      <c r="CY4" s="355"/>
      <c r="CZ4" s="355"/>
      <c r="DA4" s="356"/>
      <c r="DB4" s="354">
        <v>10.7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5428701</v>
      </c>
      <c r="BO5" s="386"/>
      <c r="BP5" s="386"/>
      <c r="BQ5" s="386"/>
      <c r="BR5" s="386"/>
      <c r="BS5" s="386"/>
      <c r="BT5" s="386"/>
      <c r="BU5" s="387"/>
      <c r="BV5" s="385">
        <v>8042641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86.6</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424328</v>
      </c>
      <c r="BO6" s="386"/>
      <c r="BP6" s="386"/>
      <c r="BQ6" s="386"/>
      <c r="BR6" s="386"/>
      <c r="BS6" s="386"/>
      <c r="BT6" s="386"/>
      <c r="BU6" s="387"/>
      <c r="BV6" s="385">
        <v>427432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13436</v>
      </c>
      <c r="BO7" s="386"/>
      <c r="BP7" s="386"/>
      <c r="BQ7" s="386"/>
      <c r="BR7" s="386"/>
      <c r="BS7" s="386"/>
      <c r="BT7" s="386"/>
      <c r="BU7" s="387"/>
      <c r="BV7" s="385">
        <v>15555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3844334</v>
      </c>
      <c r="CU7" s="386"/>
      <c r="CV7" s="386"/>
      <c r="CW7" s="386"/>
      <c r="CX7" s="386"/>
      <c r="CY7" s="386"/>
      <c r="CZ7" s="386"/>
      <c r="DA7" s="387"/>
      <c r="DB7" s="385">
        <v>3836546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410892</v>
      </c>
      <c r="BO8" s="386"/>
      <c r="BP8" s="386"/>
      <c r="BQ8" s="386"/>
      <c r="BR8" s="386"/>
      <c r="BS8" s="386"/>
      <c r="BT8" s="386"/>
      <c r="BU8" s="387"/>
      <c r="BV8" s="385">
        <v>411877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13216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-985</v>
      </c>
      <c r="BO9" s="386"/>
      <c r="BP9" s="386"/>
      <c r="BQ9" s="386"/>
      <c r="BR9" s="386"/>
      <c r="BS9" s="386"/>
      <c r="BT9" s="386"/>
      <c r="BU9" s="387"/>
      <c r="BV9" s="385">
        <v>-108480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12976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2161</v>
      </c>
      <c r="BO10" s="386"/>
      <c r="BP10" s="386"/>
      <c r="BQ10" s="386"/>
      <c r="BR10" s="386"/>
      <c r="BS10" s="386"/>
      <c r="BT10" s="386"/>
      <c r="BU10" s="387"/>
      <c r="BV10" s="385">
        <v>201418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13521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13415</v>
      </c>
      <c r="S13" s="467"/>
      <c r="T13" s="467"/>
      <c r="U13" s="467"/>
      <c r="V13" s="468"/>
      <c r="W13" s="401" t="s">
        <v>125</v>
      </c>
      <c r="X13" s="402"/>
      <c r="Y13" s="402"/>
      <c r="Z13" s="402"/>
      <c r="AA13" s="402"/>
      <c r="AB13" s="392"/>
      <c r="AC13" s="436">
        <v>1257</v>
      </c>
      <c r="AD13" s="437"/>
      <c r="AE13" s="437"/>
      <c r="AF13" s="437"/>
      <c r="AG13" s="476"/>
      <c r="AH13" s="436">
        <v>1575</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1176</v>
      </c>
      <c r="BO13" s="386"/>
      <c r="BP13" s="386"/>
      <c r="BQ13" s="386"/>
      <c r="BR13" s="386"/>
      <c r="BS13" s="386"/>
      <c r="BT13" s="386"/>
      <c r="BU13" s="387"/>
      <c r="BV13" s="385">
        <v>92938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17.5</v>
      </c>
      <c r="CU13" s="383"/>
      <c r="CV13" s="383"/>
      <c r="CW13" s="383"/>
      <c r="CX13" s="383"/>
      <c r="CY13" s="383"/>
      <c r="CZ13" s="383"/>
      <c r="DA13" s="384"/>
      <c r="DB13" s="382">
        <v>17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13511</v>
      </c>
      <c r="S14" s="467"/>
      <c r="T14" s="467"/>
      <c r="U14" s="467"/>
      <c r="V14" s="468"/>
      <c r="W14" s="375"/>
      <c r="X14" s="376"/>
      <c r="Y14" s="376"/>
      <c r="Z14" s="376"/>
      <c r="AA14" s="376"/>
      <c r="AB14" s="365"/>
      <c r="AC14" s="469">
        <v>17.7</v>
      </c>
      <c r="AD14" s="470"/>
      <c r="AE14" s="470"/>
      <c r="AF14" s="470"/>
      <c r="AG14" s="471"/>
      <c r="AH14" s="469">
        <v>21.2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130.80000000000001</v>
      </c>
      <c r="CU14" s="481"/>
      <c r="CV14" s="481"/>
      <c r="CW14" s="481"/>
      <c r="CX14" s="481"/>
      <c r="CY14" s="481"/>
      <c r="CZ14" s="481"/>
      <c r="DA14" s="482"/>
      <c r="DB14" s="480">
        <v>135.19999999999999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13397</v>
      </c>
      <c r="S15" s="467"/>
      <c r="T15" s="467"/>
      <c r="U15" s="467"/>
      <c r="V15" s="468"/>
      <c r="W15" s="401" t="s">
        <v>131</v>
      </c>
      <c r="X15" s="402"/>
      <c r="Y15" s="402"/>
      <c r="Z15" s="402"/>
      <c r="AA15" s="402"/>
      <c r="AB15" s="392"/>
      <c r="AC15" s="436">
        <v>2138</v>
      </c>
      <c r="AD15" s="437"/>
      <c r="AE15" s="437"/>
      <c r="AF15" s="437"/>
      <c r="AG15" s="476"/>
      <c r="AH15" s="436">
        <v>2262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1268947</v>
      </c>
      <c r="BO15" s="349"/>
      <c r="BP15" s="349"/>
      <c r="BQ15" s="349"/>
      <c r="BR15" s="349"/>
      <c r="BS15" s="349"/>
      <c r="BT15" s="349"/>
      <c r="BU15" s="350"/>
      <c r="BV15" s="348">
        <v>1218960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30.1</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3242648</v>
      </c>
      <c r="BO16" s="386"/>
      <c r="BP16" s="386"/>
      <c r="BQ16" s="386"/>
      <c r="BR16" s="386"/>
      <c r="BS16" s="386"/>
      <c r="BT16" s="386"/>
      <c r="BU16" s="387"/>
      <c r="BV16" s="385">
        <v>3241945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3700</v>
      </c>
      <c r="AD17" s="437"/>
      <c r="AE17" s="437"/>
      <c r="AF17" s="437"/>
      <c r="AG17" s="476"/>
      <c r="AH17" s="436">
        <v>3564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1619147</v>
      </c>
      <c r="BO17" s="386"/>
      <c r="BP17" s="386"/>
      <c r="BQ17" s="386"/>
      <c r="BR17" s="386"/>
      <c r="BS17" s="386"/>
      <c r="BT17" s="386"/>
      <c r="BU17" s="387"/>
      <c r="BV17" s="385">
        <v>1554565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45.26</v>
      </c>
      <c r="M18" s="498"/>
      <c r="N18" s="498"/>
      <c r="O18" s="498"/>
      <c r="P18" s="498"/>
      <c r="Q18" s="498"/>
      <c r="R18" s="499"/>
      <c r="S18" s="499"/>
      <c r="T18" s="499"/>
      <c r="U18" s="499"/>
      <c r="V18" s="500"/>
      <c r="W18" s="403"/>
      <c r="X18" s="404"/>
      <c r="Y18" s="404"/>
      <c r="Z18" s="404"/>
      <c r="AA18" s="404"/>
      <c r="AB18" s="395"/>
      <c r="AC18" s="501">
        <v>52.1</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3373391</v>
      </c>
      <c r="BO18" s="386"/>
      <c r="BP18" s="386"/>
      <c r="BQ18" s="386"/>
      <c r="BR18" s="386"/>
      <c r="BS18" s="386"/>
      <c r="BT18" s="386"/>
      <c r="BU18" s="387"/>
      <c r="BV18" s="385">
        <v>3329870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4649568</v>
      </c>
      <c r="BO19" s="386"/>
      <c r="BP19" s="386"/>
      <c r="BQ19" s="386"/>
      <c r="BR19" s="386"/>
      <c r="BS19" s="386"/>
      <c r="BT19" s="386"/>
      <c r="BU19" s="387"/>
      <c r="BV19" s="385">
        <v>4649044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4157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6598728</v>
      </c>
      <c r="BO23" s="386"/>
      <c r="BP23" s="386"/>
      <c r="BQ23" s="386"/>
      <c r="BR23" s="386"/>
      <c r="BS23" s="386"/>
      <c r="BT23" s="386"/>
      <c r="BU23" s="387"/>
      <c r="BV23" s="385">
        <v>6899343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6130</v>
      </c>
      <c r="R24" s="437"/>
      <c r="S24" s="437"/>
      <c r="T24" s="437"/>
      <c r="U24" s="437"/>
      <c r="V24" s="476"/>
      <c r="W24" s="531"/>
      <c r="X24" s="519"/>
      <c r="Y24" s="520"/>
      <c r="Z24" s="435" t="s">
        <v>154</v>
      </c>
      <c r="AA24" s="415"/>
      <c r="AB24" s="415"/>
      <c r="AC24" s="415"/>
      <c r="AD24" s="415"/>
      <c r="AE24" s="415"/>
      <c r="AF24" s="415"/>
      <c r="AG24" s="416"/>
      <c r="AH24" s="436">
        <v>79</v>
      </c>
      <c r="AI24" s="437"/>
      <c r="AJ24" s="437"/>
      <c r="AK24" s="437"/>
      <c r="AL24" s="476"/>
      <c r="AM24" s="436">
        <v>236447</v>
      </c>
      <c r="AN24" s="437"/>
      <c r="AO24" s="437"/>
      <c r="AP24" s="437"/>
      <c r="AQ24" s="437"/>
      <c r="AR24" s="476"/>
      <c r="AS24" s="436">
        <v>2993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2417844</v>
      </c>
      <c r="BO24" s="386"/>
      <c r="BP24" s="386"/>
      <c r="BQ24" s="386"/>
      <c r="BR24" s="386"/>
      <c r="BS24" s="386"/>
      <c r="BT24" s="386"/>
      <c r="BU24" s="387"/>
      <c r="BV24" s="385">
        <v>2687426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5630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416783</v>
      </c>
      <c r="BO25" s="349"/>
      <c r="BP25" s="349"/>
      <c r="BQ25" s="349"/>
      <c r="BR25" s="349"/>
      <c r="BS25" s="349"/>
      <c r="BT25" s="349"/>
      <c r="BU25" s="350"/>
      <c r="BV25" s="348">
        <v>365795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4990</v>
      </c>
      <c r="R26" s="437"/>
      <c r="S26" s="437"/>
      <c r="T26" s="437"/>
      <c r="U26" s="437"/>
      <c r="V26" s="476"/>
      <c r="W26" s="531"/>
      <c r="X26" s="519"/>
      <c r="Y26" s="520"/>
      <c r="Z26" s="435" t="s">
        <v>160</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2523</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573473</v>
      </c>
      <c r="BO27" s="553"/>
      <c r="BP27" s="553"/>
      <c r="BQ27" s="553"/>
      <c r="BR27" s="553"/>
      <c r="BS27" s="553"/>
      <c r="BT27" s="553"/>
      <c r="BU27" s="554"/>
      <c r="BV27" s="552">
        <v>573470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1911</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561896</v>
      </c>
      <c r="BO28" s="349"/>
      <c r="BP28" s="349"/>
      <c r="BQ28" s="349"/>
      <c r="BR28" s="349"/>
      <c r="BS28" s="349"/>
      <c r="BT28" s="349"/>
      <c r="BU28" s="350"/>
      <c r="BV28" s="348">
        <v>559735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1729</v>
      </c>
      <c r="R29" s="437"/>
      <c r="S29" s="437"/>
      <c r="T29" s="437"/>
      <c r="U29" s="437"/>
      <c r="V29" s="476"/>
      <c r="W29" s="531"/>
      <c r="X29" s="519"/>
      <c r="Y29" s="520"/>
      <c r="Z29" s="435" t="s">
        <v>170</v>
      </c>
      <c r="AA29" s="415"/>
      <c r="AB29" s="415"/>
      <c r="AC29" s="415"/>
      <c r="AD29" s="415"/>
      <c r="AE29" s="415"/>
      <c r="AF29" s="415"/>
      <c r="AG29" s="416"/>
      <c r="AH29" s="436">
        <v>79</v>
      </c>
      <c r="AI29" s="437"/>
      <c r="AJ29" s="437"/>
      <c r="AK29" s="437"/>
      <c r="AL29" s="476"/>
      <c r="AM29" s="436">
        <v>236447</v>
      </c>
      <c r="AN29" s="437"/>
      <c r="AO29" s="437"/>
      <c r="AP29" s="437"/>
      <c r="AQ29" s="437"/>
      <c r="AR29" s="476"/>
      <c r="AS29" s="436">
        <v>2993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10863</v>
      </c>
      <c r="BO29" s="386"/>
      <c r="BP29" s="386"/>
      <c r="BQ29" s="386"/>
      <c r="BR29" s="386"/>
      <c r="BS29" s="386"/>
      <c r="BT29" s="386"/>
      <c r="BU29" s="387"/>
      <c r="BV29" s="385">
        <v>10819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469686</v>
      </c>
      <c r="BO30" s="553"/>
      <c r="BP30" s="553"/>
      <c r="BQ30" s="553"/>
      <c r="BR30" s="553"/>
      <c r="BS30" s="553"/>
      <c r="BT30" s="553"/>
      <c r="BU30" s="554"/>
      <c r="BV30" s="552">
        <v>444369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高森町まちづくり振興公社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ケーブルテレビ放送事業特別会計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4" t="s">
        <v>24</v>
      </c>
      <c r="C41" s="1165"/>
      <c r="D41" s="81"/>
      <c r="E41" s="1170" t="s">
        <v>25</v>
      </c>
      <c r="F41" s="1170"/>
      <c r="G41" s="1170"/>
      <c r="H41" s="1171"/>
      <c r="I41" s="82">
        <v>6828</v>
      </c>
      <c r="J41" s="83">
        <v>6495</v>
      </c>
      <c r="K41" s="83">
        <v>6574</v>
      </c>
      <c r="L41" s="83">
        <v>7154</v>
      </c>
      <c r="M41" s="84">
        <v>6791</v>
      </c>
    </row>
    <row r="42" spans="2:13" ht="27.75" customHeight="1">
      <c r="B42" s="1166"/>
      <c r="C42" s="1167"/>
      <c r="D42" s="85"/>
      <c r="E42" s="1172" t="s">
        <v>26</v>
      </c>
      <c r="F42" s="1172"/>
      <c r="G42" s="1172"/>
      <c r="H42" s="1173"/>
      <c r="I42" s="86">
        <v>441</v>
      </c>
      <c r="J42" s="87">
        <v>398</v>
      </c>
      <c r="K42" s="87">
        <v>357</v>
      </c>
      <c r="L42" s="87">
        <v>316</v>
      </c>
      <c r="M42" s="88">
        <v>278</v>
      </c>
    </row>
    <row r="43" spans="2:13" ht="27.75" customHeight="1">
      <c r="B43" s="1166"/>
      <c r="C43" s="1167"/>
      <c r="D43" s="85"/>
      <c r="E43" s="1172" t="s">
        <v>27</v>
      </c>
      <c r="F43" s="1172"/>
      <c r="G43" s="1172"/>
      <c r="H43" s="1173"/>
      <c r="I43" s="86">
        <v>5855</v>
      </c>
      <c r="J43" s="87">
        <v>5998</v>
      </c>
      <c r="K43" s="87">
        <v>6141</v>
      </c>
      <c r="L43" s="87">
        <v>6473</v>
      </c>
      <c r="M43" s="88">
        <v>6485</v>
      </c>
    </row>
    <row r="44" spans="2:13" ht="27.75" customHeight="1">
      <c r="B44" s="1166"/>
      <c r="C44" s="1167"/>
      <c r="D44" s="85"/>
      <c r="E44" s="1172" t="s">
        <v>28</v>
      </c>
      <c r="F44" s="1172"/>
      <c r="G44" s="1172"/>
      <c r="H44" s="1173"/>
      <c r="I44" s="86">
        <v>166</v>
      </c>
      <c r="J44" s="87">
        <v>149</v>
      </c>
      <c r="K44" s="87">
        <v>133</v>
      </c>
      <c r="L44" s="87">
        <v>137</v>
      </c>
      <c r="M44" s="88">
        <v>67</v>
      </c>
    </row>
    <row r="45" spans="2:13" ht="27.75" customHeight="1">
      <c r="B45" s="1166"/>
      <c r="C45" s="1167"/>
      <c r="D45" s="85"/>
      <c r="E45" s="1172" t="s">
        <v>29</v>
      </c>
      <c r="F45" s="1172"/>
      <c r="G45" s="1172"/>
      <c r="H45" s="1173"/>
      <c r="I45" s="86">
        <v>809</v>
      </c>
      <c r="J45" s="87">
        <v>768</v>
      </c>
      <c r="K45" s="87">
        <v>722</v>
      </c>
      <c r="L45" s="87">
        <v>722</v>
      </c>
      <c r="M45" s="88">
        <v>727</v>
      </c>
    </row>
    <row r="46" spans="2:13" ht="27.75" customHeight="1">
      <c r="B46" s="1166"/>
      <c r="C46" s="1167"/>
      <c r="D46" s="85"/>
      <c r="E46" s="1172" t="s">
        <v>30</v>
      </c>
      <c r="F46" s="1172"/>
      <c r="G46" s="1172"/>
      <c r="H46" s="1173"/>
      <c r="I46" s="86">
        <v>279</v>
      </c>
      <c r="J46" s="87">
        <v>141</v>
      </c>
      <c r="K46" s="87">
        <v>144</v>
      </c>
      <c r="L46" s="87" t="s">
        <v>476</v>
      </c>
      <c r="M46" s="88" t="s">
        <v>476</v>
      </c>
    </row>
    <row r="47" spans="2:13" ht="27.75" customHeight="1">
      <c r="B47" s="1166"/>
      <c r="C47" s="1167"/>
      <c r="D47" s="85"/>
      <c r="E47" s="1172" t="s">
        <v>31</v>
      </c>
      <c r="F47" s="1172"/>
      <c r="G47" s="1172"/>
      <c r="H47" s="1173"/>
      <c r="I47" s="86" t="s">
        <v>476</v>
      </c>
      <c r="J47" s="87" t="s">
        <v>476</v>
      </c>
      <c r="K47" s="87" t="s">
        <v>476</v>
      </c>
      <c r="L47" s="87" t="s">
        <v>476</v>
      </c>
      <c r="M47" s="88" t="s">
        <v>476</v>
      </c>
    </row>
    <row r="48" spans="2:13" ht="27.75" customHeight="1">
      <c r="B48" s="1168"/>
      <c r="C48" s="1169"/>
      <c r="D48" s="85"/>
      <c r="E48" s="1172" t="s">
        <v>32</v>
      </c>
      <c r="F48" s="1172"/>
      <c r="G48" s="1172"/>
      <c r="H48" s="1173"/>
      <c r="I48" s="86" t="s">
        <v>476</v>
      </c>
      <c r="J48" s="87" t="s">
        <v>476</v>
      </c>
      <c r="K48" s="87" t="s">
        <v>476</v>
      </c>
      <c r="L48" s="87" t="s">
        <v>476</v>
      </c>
      <c r="M48" s="88" t="s">
        <v>476</v>
      </c>
    </row>
    <row r="49" spans="2:13" ht="27.75" customHeight="1">
      <c r="B49" s="1174" t="s">
        <v>33</v>
      </c>
      <c r="C49" s="1175"/>
      <c r="D49" s="89"/>
      <c r="E49" s="1172" t="s">
        <v>34</v>
      </c>
      <c r="F49" s="1172"/>
      <c r="G49" s="1172"/>
      <c r="H49" s="1173"/>
      <c r="I49" s="86">
        <v>1157</v>
      </c>
      <c r="J49" s="87">
        <v>1460</v>
      </c>
      <c r="K49" s="87">
        <v>1196</v>
      </c>
      <c r="L49" s="87">
        <v>1052</v>
      </c>
      <c r="M49" s="88">
        <v>1098</v>
      </c>
    </row>
    <row r="50" spans="2:13" ht="27.75" customHeight="1">
      <c r="B50" s="1166"/>
      <c r="C50" s="1167"/>
      <c r="D50" s="85"/>
      <c r="E50" s="1172" t="s">
        <v>35</v>
      </c>
      <c r="F50" s="1172"/>
      <c r="G50" s="1172"/>
      <c r="H50" s="1173"/>
      <c r="I50" s="86">
        <v>221</v>
      </c>
      <c r="J50" s="87">
        <v>25</v>
      </c>
      <c r="K50" s="87">
        <v>21</v>
      </c>
      <c r="L50" s="87">
        <v>17</v>
      </c>
      <c r="M50" s="88">
        <v>13</v>
      </c>
    </row>
    <row r="51" spans="2:13" ht="27.75" customHeight="1">
      <c r="B51" s="1168"/>
      <c r="C51" s="1169"/>
      <c r="D51" s="85"/>
      <c r="E51" s="1172" t="s">
        <v>36</v>
      </c>
      <c r="F51" s="1172"/>
      <c r="G51" s="1172"/>
      <c r="H51" s="1173"/>
      <c r="I51" s="86">
        <v>9246</v>
      </c>
      <c r="J51" s="87">
        <v>9066</v>
      </c>
      <c r="K51" s="87">
        <v>9848</v>
      </c>
      <c r="L51" s="87">
        <v>9567</v>
      </c>
      <c r="M51" s="88">
        <v>9204</v>
      </c>
    </row>
    <row r="52" spans="2:13" ht="27.75" customHeight="1" thickBot="1">
      <c r="B52" s="1176" t="s">
        <v>37</v>
      </c>
      <c r="C52" s="1177"/>
      <c r="D52" s="90"/>
      <c r="E52" s="1178" t="s">
        <v>38</v>
      </c>
      <c r="F52" s="1178"/>
      <c r="G52" s="1178"/>
      <c r="H52" s="1179"/>
      <c r="I52" s="91">
        <v>3753</v>
      </c>
      <c r="J52" s="92">
        <v>3397</v>
      </c>
      <c r="K52" s="92">
        <v>3005</v>
      </c>
      <c r="L52" s="92">
        <v>4166</v>
      </c>
      <c r="M52" s="93">
        <v>4033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51774</v>
      </c>
      <c r="E3" s="116"/>
      <c r="F3" s="117">
        <v>127151</v>
      </c>
      <c r="G3" s="118"/>
      <c r="H3" s="119"/>
    </row>
    <row r="4" spans="1:8">
      <c r="A4" s="120"/>
      <c r="B4" s="121"/>
      <c r="C4" s="122"/>
      <c r="D4" s="123">
        <v>41016</v>
      </c>
      <c r="E4" s="124"/>
      <c r="F4" s="125">
        <v>72559</v>
      </c>
      <c r="G4" s="126"/>
      <c r="H4" s="127"/>
    </row>
    <row r="5" spans="1:8">
      <c r="A5" s="108" t="s">
        <v>510</v>
      </c>
      <c r="B5" s="113"/>
      <c r="C5" s="114"/>
      <c r="D5" s="115">
        <v>59185</v>
      </c>
      <c r="E5" s="116"/>
      <c r="F5" s="117">
        <v>147869</v>
      </c>
      <c r="G5" s="118"/>
      <c r="H5" s="119"/>
    </row>
    <row r="6" spans="1:8">
      <c r="A6" s="120"/>
      <c r="B6" s="121"/>
      <c r="C6" s="122"/>
      <c r="D6" s="123">
        <v>50331</v>
      </c>
      <c r="E6" s="124"/>
      <c r="F6" s="125">
        <v>63271</v>
      </c>
      <c r="G6" s="126"/>
      <c r="H6" s="127"/>
    </row>
    <row r="7" spans="1:8">
      <c r="A7" s="108" t="s">
        <v>511</v>
      </c>
      <c r="B7" s="113"/>
      <c r="C7" s="114"/>
      <c r="D7" s="115">
        <v>119550</v>
      </c>
      <c r="E7" s="116"/>
      <c r="F7" s="117">
        <v>72729</v>
      </c>
      <c r="G7" s="118"/>
      <c r="H7" s="119"/>
    </row>
    <row r="8" spans="1:8">
      <c r="A8" s="120"/>
      <c r="B8" s="121"/>
      <c r="C8" s="122"/>
      <c r="D8" s="123">
        <v>45095</v>
      </c>
      <c r="E8" s="124"/>
      <c r="F8" s="125">
        <v>36291</v>
      </c>
      <c r="G8" s="126"/>
      <c r="H8" s="127"/>
    </row>
    <row r="9" spans="1:8">
      <c r="A9" s="108" t="s">
        <v>512</v>
      </c>
      <c r="B9" s="113"/>
      <c r="C9" s="114"/>
      <c r="D9" s="115">
        <v>232192</v>
      </c>
      <c r="E9" s="116"/>
      <c r="F9" s="117">
        <v>70317</v>
      </c>
      <c r="G9" s="118"/>
      <c r="H9" s="119"/>
    </row>
    <row r="10" spans="1:8">
      <c r="A10" s="120"/>
      <c r="B10" s="121"/>
      <c r="C10" s="122"/>
      <c r="D10" s="123">
        <v>95082</v>
      </c>
      <c r="E10" s="124"/>
      <c r="F10" s="125">
        <v>35725</v>
      </c>
      <c r="G10" s="126"/>
      <c r="H10" s="127"/>
    </row>
    <row r="11" spans="1:8">
      <c r="A11" s="108" t="s">
        <v>513</v>
      </c>
      <c r="B11" s="113"/>
      <c r="C11" s="114"/>
      <c r="D11" s="115">
        <v>44643</v>
      </c>
      <c r="E11" s="116"/>
      <c r="F11" s="117">
        <v>105751</v>
      </c>
      <c r="G11" s="118"/>
      <c r="H11" s="119"/>
    </row>
    <row r="12" spans="1:8">
      <c r="A12" s="120"/>
      <c r="B12" s="121"/>
      <c r="C12" s="128"/>
      <c r="D12" s="123">
        <v>34456</v>
      </c>
      <c r="E12" s="124"/>
      <c r="F12" s="125">
        <v>49969</v>
      </c>
      <c r="G12" s="126"/>
      <c r="H12" s="127"/>
    </row>
    <row r="13" spans="1:8">
      <c r="A13" s="108"/>
      <c r="B13" s="113"/>
      <c r="C13" s="129"/>
      <c r="D13" s="130">
        <v>101469</v>
      </c>
      <c r="E13" s="131"/>
      <c r="F13" s="132">
        <v>104763</v>
      </c>
      <c r="G13" s="133"/>
      <c r="H13" s="119"/>
    </row>
    <row r="14" spans="1:8">
      <c r="A14" s="120"/>
      <c r="B14" s="121"/>
      <c r="C14" s="122"/>
      <c r="D14" s="123">
        <v>53196</v>
      </c>
      <c r="E14" s="124"/>
      <c r="F14" s="125">
        <v>51563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11.74</v>
      </c>
      <c r="C19" s="134">
        <f>ROUND(VALUE(SUBSTITUTE(実質収支比率等に係る経年分析!G$48,"▲","-")),2)</f>
        <v>8.56</v>
      </c>
      <c r="D19" s="134">
        <f>ROUND(VALUE(SUBSTITUTE(実質収支比率等に係る経年分析!H$48,"▲","-")),2)</f>
        <v>13.4</v>
      </c>
      <c r="E19" s="134">
        <f>ROUND(VALUE(SUBSTITUTE(実質収支比率等に係る経年分析!I$48,"▲","-")),2)</f>
        <v>10.74</v>
      </c>
      <c r="F19" s="134">
        <f>ROUND(VALUE(SUBSTITUTE(実質収支比率等に係る経年分析!J$48,"▲","-")),2)</f>
        <v>10.69</v>
      </c>
    </row>
    <row r="20" spans="1:11">
      <c r="A20" s="134" t="s">
        <v>43</v>
      </c>
      <c r="B20" s="134">
        <f>ROUND(VALUE(SUBSTITUTE(実質収支比率等に係る経年分析!F$47,"▲","-")),2)</f>
        <v>6.29</v>
      </c>
      <c r="C20" s="134">
        <f>ROUND(VALUE(SUBSTITUTE(実質収支比率等に係る経年分析!G$47,"▲","-")),2)</f>
        <v>7.35</v>
      </c>
      <c r="D20" s="134">
        <f>ROUND(VALUE(SUBSTITUTE(実質収支比率等に係る経年分析!H$47,"▲","-")),2)</f>
        <v>9.23</v>
      </c>
      <c r="E20" s="134">
        <f>ROUND(VALUE(SUBSTITUTE(実質収支比率等に係る経年分析!I$47,"▲","-")),2)</f>
        <v>14.59</v>
      </c>
      <c r="F20" s="134">
        <f>ROUND(VALUE(SUBSTITUTE(実質収支比率等に係る経年分析!J$47,"▲","-")),2)</f>
        <v>14.62</v>
      </c>
    </row>
    <row r="21" spans="1:11">
      <c r="A21" s="134" t="s">
        <v>44</v>
      </c>
      <c r="B21" s="134">
        <f>IF(ISNUMBER(VALUE(SUBSTITUTE(実質収支比率等に係る経年分析!F$49,"▲","-"))),ROUND(VALUE(SUBSTITUTE(実質収支比率等に係る経年分析!F$49,"▲","-")),2),NA())</f>
        <v>6.25</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6.63</v>
      </c>
      <c r="E21" s="134">
        <f>IF(ISNUMBER(VALUE(SUBSTITUTE(実質収支比率等に係る経年分析!I$49,"▲","-"))),ROUND(VALUE(SUBSTITUTE(実質収支比率等に係る経年分析!I$49,"▲","-")),2),NA())</f>
        <v>2.42</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ケーブルテレビ放送事業特別会計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19.190000000000001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772</v>
      </c>
      <c r="E42" s="136"/>
      <c r="F42" s="136"/>
      <c r="G42" s="136">
        <f>'実質公債費比率（分子）の構造'!L$52</f>
        <v>740</v>
      </c>
      <c r="H42" s="136"/>
      <c r="I42" s="136"/>
      <c r="J42" s="136">
        <f>'実質公債費比率（分子）の構造'!M$52</f>
        <v>739</v>
      </c>
      <c r="K42" s="136"/>
      <c r="L42" s="136"/>
      <c r="M42" s="136">
        <f>'実質公債費比率（分子）の構造'!N$52</f>
        <v>761</v>
      </c>
      <c r="N42" s="136"/>
      <c r="O42" s="136"/>
      <c r="P42" s="136">
        <f>'実質公債費比率（分子）の構造'!O$52</f>
        <v>766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54</v>
      </c>
      <c r="C44" s="136"/>
      <c r="D44" s="136"/>
      <c r="E44" s="136">
        <f>'実質公債費比率（分子）の構造'!L$50</f>
        <v>52</v>
      </c>
      <c r="F44" s="136"/>
      <c r="G44" s="136"/>
      <c r="H44" s="136">
        <f>'実質公債費比率（分子）の構造'!M$50</f>
        <v>48</v>
      </c>
      <c r="I44" s="136"/>
      <c r="J44" s="136"/>
      <c r="K44" s="136">
        <f>'実質公債費比率（分子）の構造'!N$50</f>
        <v>46</v>
      </c>
      <c r="L44" s="136"/>
      <c r="M44" s="136"/>
      <c r="N44" s="136">
        <f>'実質公債費比率（分子）の構造'!O$50</f>
        <v>42</v>
      </c>
      <c r="O44" s="136"/>
      <c r="P44" s="136"/>
    </row>
    <row r="45" spans="1:16">
      <c r="A45" s="136" t="s">
        <v>54</v>
      </c>
      <c r="B45" s="136">
        <f>'実質公債費比率（分子）の構造'!K$49</f>
        <v>15</v>
      </c>
      <c r="C45" s="136"/>
      <c r="D45" s="136"/>
      <c r="E45" s="136">
        <f>'実質公債費比率（分子）の構造'!L$49</f>
        <v>13</v>
      </c>
      <c r="F45" s="136"/>
      <c r="G45" s="136"/>
      <c r="H45" s="136">
        <f>'実質公債費比率（分子）の構造'!M$49</f>
        <v>13</v>
      </c>
      <c r="I45" s="136"/>
      <c r="J45" s="136"/>
      <c r="K45" s="136">
        <f>'実質公債費比率（分子）の構造'!N$49</f>
        <v>12</v>
      </c>
      <c r="L45" s="136"/>
      <c r="M45" s="136"/>
      <c r="N45" s="136">
        <f>'実質公債費比率（分子）の構造'!O$49</f>
        <v>11</v>
      </c>
      <c r="O45" s="136"/>
      <c r="P45" s="136"/>
    </row>
    <row r="46" spans="1:16">
      <c r="A46" s="136" t="s">
        <v>55</v>
      </c>
      <c r="B46" s="136">
        <f>'実質公債費比率（分子）の構造'!K$48</f>
        <v>353</v>
      </c>
      <c r="C46" s="136"/>
      <c r="D46" s="136"/>
      <c r="E46" s="136">
        <f>'実質公債費比率（分子）の構造'!L$48</f>
        <v>369</v>
      </c>
      <c r="F46" s="136"/>
      <c r="G46" s="136"/>
      <c r="H46" s="136">
        <f>'実質公債費比率（分子）の構造'!M$48</f>
        <v>392</v>
      </c>
      <c r="I46" s="136"/>
      <c r="J46" s="136"/>
      <c r="K46" s="136">
        <f>'実質公債費比率（分子）の構造'!N$48</f>
        <v>403</v>
      </c>
      <c r="L46" s="136"/>
      <c r="M46" s="136"/>
      <c r="N46" s="136">
        <f>'実質公債費比率（分子）の構造'!O$48</f>
        <v>437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841</v>
      </c>
      <c r="C49" s="136"/>
      <c r="D49" s="136"/>
      <c r="E49" s="136">
        <f>'実質公債費比率（分子）の構造'!L$45</f>
        <v>843</v>
      </c>
      <c r="F49" s="136"/>
      <c r="G49" s="136"/>
      <c r="H49" s="136">
        <f>'実質公債費比率（分子）の構造'!M$45</f>
        <v>839</v>
      </c>
      <c r="I49" s="136"/>
      <c r="J49" s="136"/>
      <c r="K49" s="136">
        <f>'実質公債費比率（分子）の構造'!N$45</f>
        <v>812</v>
      </c>
      <c r="L49" s="136"/>
      <c r="M49" s="136"/>
      <c r="N49" s="136">
        <f>'実質公債費比率（分子）の構造'!O$45</f>
        <v>840</v>
      </c>
      <c r="O49" s="136"/>
      <c r="P49" s="136"/>
    </row>
    <row r="50" spans="1:16">
      <c r="A50" s="136" t="s">
        <v>59</v>
      </c>
      <c r="B50" s="136" t="e">
        <f>NA()</f>
        <v>#N/A</v>
      </c>
      <c r="C50" s="136">
        <f>IF(ISNUMBER('実質公債費比率（分子）の構造'!K$53),'実質公債費比率（分子）の構造'!K$53,NA())</f>
        <v>491</v>
      </c>
      <c r="D50" s="136" t="e">
        <f>NA()</f>
        <v>#N/A</v>
      </c>
      <c r="E50" s="136" t="e">
        <f>NA()</f>
        <v>#N/A</v>
      </c>
      <c r="F50" s="136">
        <f>IF(ISNUMBER('実質公債費比率（分子）の構造'!L$53),'実質公債費比率（分子）の構造'!L$53,NA())</f>
        <v>537</v>
      </c>
      <c r="G50" s="136" t="e">
        <f>NA()</f>
        <v>#N/A</v>
      </c>
      <c r="H50" s="136" t="e">
        <f>NA()</f>
        <v>#N/A</v>
      </c>
      <c r="I50" s="136">
        <f>IF(ISNUMBER('実質公債費比率（分子）の構造'!M$53),'実質公債費比率（分子）の構造'!M$53,NA())</f>
        <v>553</v>
      </c>
      <c r="J50" s="136" t="e">
        <f>NA()</f>
        <v>#N/A</v>
      </c>
      <c r="K50" s="136" t="e">
        <f>NA()</f>
        <v>#N/A</v>
      </c>
      <c r="L50" s="136">
        <f>IF(ISNUMBER('実質公債費比率（分子）の構造'!N$53),'実質公債費比率（分子）の構造'!N$53,NA())</f>
        <v>512</v>
      </c>
      <c r="M50" s="136" t="e">
        <f>NA()</f>
        <v>#N/A</v>
      </c>
      <c r="N50" s="136" t="e">
        <f>NA()</f>
        <v>#N/A</v>
      </c>
      <c r="O50" s="136">
        <f>IF(ISNUMBER('実質公債費比率（分子）の構造'!O$53),'実質公債費比率（分子）の構造'!O$53,NA())</f>
        <v>564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9246</v>
      </c>
      <c r="E56" s="135"/>
      <c r="F56" s="135"/>
      <c r="G56" s="135">
        <f>'将来負担比率（分子）の構造'!J$51</f>
        <v>9066</v>
      </c>
      <c r="H56" s="135"/>
      <c r="I56" s="135"/>
      <c r="J56" s="135">
        <f>'将来負担比率（分子）の構造'!K$51</f>
        <v>9848</v>
      </c>
      <c r="K56" s="135"/>
      <c r="L56" s="135"/>
      <c r="M56" s="135">
        <f>'将来負担比率（分子）の構造'!L$51</f>
        <v>9567</v>
      </c>
      <c r="N56" s="135"/>
      <c r="O56" s="135"/>
      <c r="P56" s="135">
        <f>'将来負担比率（分子）の構造'!M$51</f>
        <v>9204</v>
      </c>
    </row>
    <row r="57" spans="1:16">
      <c r="A57" s="135" t="s">
        <v>35</v>
      </c>
      <c r="B57" s="135"/>
      <c r="C57" s="135"/>
      <c r="D57" s="135">
        <f>'将来負担比率（分子）の構造'!I$50</f>
        <v>221</v>
      </c>
      <c r="E57" s="135"/>
      <c r="F57" s="135"/>
      <c r="G57" s="135">
        <f>'将来負担比率（分子）の構造'!J$50</f>
        <v>25</v>
      </c>
      <c r="H57" s="135"/>
      <c r="I57" s="135"/>
      <c r="J57" s="135">
        <f>'将来負担比率（分子）の構造'!K$50</f>
        <v>21</v>
      </c>
      <c r="K57" s="135"/>
      <c r="L57" s="135"/>
      <c r="M57" s="135">
        <f>'将来負担比率（分子）の構造'!L$50</f>
        <v>17</v>
      </c>
      <c r="N57" s="135"/>
      <c r="O57" s="135"/>
      <c r="P57" s="135">
        <f>'将来負担比率（分子）の構造'!M$50</f>
        <v>13</v>
      </c>
    </row>
    <row r="58" spans="1:16">
      <c r="A58" s="135" t="s">
        <v>34</v>
      </c>
      <c r="B58" s="135"/>
      <c r="C58" s="135"/>
      <c r="D58" s="135">
        <f>'将来負担比率（分子）の構造'!I$49</f>
        <v>1157</v>
      </c>
      <c r="E58" s="135"/>
      <c r="F58" s="135"/>
      <c r="G58" s="135">
        <f>'将来負担比率（分子）の構造'!J$49</f>
        <v>1460</v>
      </c>
      <c r="H58" s="135"/>
      <c r="I58" s="135"/>
      <c r="J58" s="135">
        <f>'将来負担比率（分子）の構造'!K$49</f>
        <v>1196</v>
      </c>
      <c r="K58" s="135"/>
      <c r="L58" s="135"/>
      <c r="M58" s="135">
        <f>'将来負担比率（分子）の構造'!L$49</f>
        <v>1052</v>
      </c>
      <c r="N58" s="135"/>
      <c r="O58" s="135"/>
      <c r="P58" s="135">
        <f>'将来負担比率（分子）の構造'!M$49</f>
        <v>1098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279</v>
      </c>
      <c r="C61" s="135"/>
      <c r="D61" s="135"/>
      <c r="E61" s="135">
        <f>'将来負担比率（分子）の構造'!J$46</f>
        <v>141</v>
      </c>
      <c r="F61" s="135"/>
      <c r="G61" s="135"/>
      <c r="H61" s="135">
        <f>'将来負担比率（分子）の構造'!K$46</f>
        <v>144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809</v>
      </c>
      <c r="C62" s="135"/>
      <c r="D62" s="135"/>
      <c r="E62" s="135">
        <f>'将来負担比率（分子）の構造'!J$45</f>
        <v>768</v>
      </c>
      <c r="F62" s="135"/>
      <c r="G62" s="135"/>
      <c r="H62" s="135">
        <f>'将来負担比率（分子）の構造'!K$45</f>
        <v>722</v>
      </c>
      <c r="I62" s="135"/>
      <c r="J62" s="135"/>
      <c r="K62" s="135">
        <f>'将来負担比率（分子）の構造'!L$45</f>
        <v>722</v>
      </c>
      <c r="L62" s="135"/>
      <c r="M62" s="135"/>
      <c r="N62" s="135">
        <f>'将来負担比率（分子）の構造'!M$45</f>
        <v>727</v>
      </c>
      <c r="O62" s="135"/>
      <c r="P62" s="135"/>
    </row>
    <row r="63" spans="1:16">
      <c r="A63" s="135" t="s">
        <v>28</v>
      </c>
      <c r="B63" s="135">
        <f>'将来負担比率（分子）の構造'!I$44</f>
        <v>166</v>
      </c>
      <c r="C63" s="135"/>
      <c r="D63" s="135"/>
      <c r="E63" s="135">
        <f>'将来負担比率（分子）の構造'!J$44</f>
        <v>149</v>
      </c>
      <c r="F63" s="135"/>
      <c r="G63" s="135"/>
      <c r="H63" s="135">
        <f>'将来負担比率（分子）の構造'!K$44</f>
        <v>133</v>
      </c>
      <c r="I63" s="135"/>
      <c r="J63" s="135"/>
      <c r="K63" s="135">
        <f>'将来負担比率（分子）の構造'!L$44</f>
        <v>137</v>
      </c>
      <c r="L63" s="135"/>
      <c r="M63" s="135"/>
      <c r="N63" s="135">
        <f>'将来負担比率（分子）の構造'!M$44</f>
        <v>67</v>
      </c>
      <c r="O63" s="135"/>
      <c r="P63" s="135"/>
    </row>
    <row r="64" spans="1:16">
      <c r="A64" s="135" t="s">
        <v>27</v>
      </c>
      <c r="B64" s="135">
        <f>'将来負担比率（分子）の構造'!I$43</f>
        <v>5855</v>
      </c>
      <c r="C64" s="135"/>
      <c r="D64" s="135"/>
      <c r="E64" s="135">
        <f>'将来負担比率（分子）の構造'!J$43</f>
        <v>5998</v>
      </c>
      <c r="F64" s="135"/>
      <c r="G64" s="135"/>
      <c r="H64" s="135">
        <f>'将来負担比率（分子）の構造'!K$43</f>
        <v>6141</v>
      </c>
      <c r="I64" s="135"/>
      <c r="J64" s="135"/>
      <c r="K64" s="135">
        <f>'将来負担比率（分子）の構造'!L$43</f>
        <v>6473</v>
      </c>
      <c r="L64" s="135"/>
      <c r="M64" s="135"/>
      <c r="N64" s="135">
        <f>'将来負担比率（分子）の構造'!M$43</f>
        <v>6485</v>
      </c>
      <c r="O64" s="135"/>
      <c r="P64" s="135"/>
    </row>
    <row r="65" spans="1:16">
      <c r="A65" s="135" t="s">
        <v>26</v>
      </c>
      <c r="B65" s="135">
        <f>'将来負担比率（分子）の構造'!I$42</f>
        <v>441</v>
      </c>
      <c r="C65" s="135"/>
      <c r="D65" s="135"/>
      <c r="E65" s="135">
        <f>'将来負担比率（分子）の構造'!J$42</f>
        <v>398</v>
      </c>
      <c r="F65" s="135"/>
      <c r="G65" s="135"/>
      <c r="H65" s="135">
        <f>'将来負担比率（分子）の構造'!K$42</f>
        <v>357</v>
      </c>
      <c r="I65" s="135"/>
      <c r="J65" s="135"/>
      <c r="K65" s="135">
        <f>'将来負担比率（分子）の構造'!L$42</f>
        <v>316</v>
      </c>
      <c r="L65" s="135"/>
      <c r="M65" s="135"/>
      <c r="N65" s="135">
        <f>'将来負担比率（分子）の構造'!M$42</f>
        <v>278</v>
      </c>
      <c r="O65" s="135"/>
      <c r="P65" s="135"/>
    </row>
    <row r="66" spans="1:16">
      <c r="A66" s="135" t="s">
        <v>25</v>
      </c>
      <c r="B66" s="135">
        <f>'将来負担比率（分子）の構造'!I$41</f>
        <v>6828</v>
      </c>
      <c r="C66" s="135"/>
      <c r="D66" s="135"/>
      <c r="E66" s="135">
        <f>'将来負担比率（分子）の構造'!J$41</f>
        <v>6495</v>
      </c>
      <c r="F66" s="135"/>
      <c r="G66" s="135"/>
      <c r="H66" s="135">
        <f>'将来負担比率（分子）の構造'!K$41</f>
        <v>6574</v>
      </c>
      <c r="I66" s="135"/>
      <c r="J66" s="135"/>
      <c r="K66" s="135">
        <f>'将来負担比率（分子）の構造'!L$41</f>
        <v>7154</v>
      </c>
      <c r="L66" s="135"/>
      <c r="M66" s="135"/>
      <c r="N66" s="135">
        <f>'将来負担比率（分子）の構造'!M$41</f>
        <v>6791</v>
      </c>
      <c r="O66" s="135"/>
      <c r="P66" s="135"/>
    </row>
    <row r="67" spans="1:16">
      <c r="A67" s="135" t="s">
        <v>63</v>
      </c>
      <c r="B67" s="135" t="e">
        <f>NA()</f>
        <v>#N/A</v>
      </c>
      <c r="C67" s="135">
        <f>IF(ISNUMBER('将来負担比率（分子）の構造'!I$52), IF('将来負担比率（分子）の構造'!I$52 &lt; 0, 0, '将来負担比率（分子）の構造'!I$52), NA())</f>
        <v>3753</v>
      </c>
      <c r="D67" s="135" t="e">
        <f>NA()</f>
        <v>#N/A</v>
      </c>
      <c r="E67" s="135" t="e">
        <f>NA()</f>
        <v>#N/A</v>
      </c>
      <c r="F67" s="135">
        <f>IF(ISNUMBER('将来負担比率（分子）の構造'!J$52), IF('将来負担比率（分子）の構造'!J$52 &lt; 0, 0, '将来負担比率（分子）の構造'!J$52), NA())</f>
        <v>3397</v>
      </c>
      <c r="G67" s="135" t="e">
        <f>NA()</f>
        <v>#N/A</v>
      </c>
      <c r="H67" s="135" t="e">
        <f>NA()</f>
        <v>#N/A</v>
      </c>
      <c r="I67" s="135">
        <f>IF(ISNUMBER('将来負担比率（分子）の構造'!K$52), IF('将来負担比率（分子）の構造'!K$52 &lt; 0, 0, '将来負担比率（分子）の構造'!K$52), NA())</f>
        <v>3005</v>
      </c>
      <c r="J67" s="135" t="e">
        <f>NA()</f>
        <v>#N/A</v>
      </c>
      <c r="K67" s="135" t="e">
        <f>NA()</f>
        <v>#N/A</v>
      </c>
      <c r="L67" s="135">
        <f>IF(ISNUMBER('将来負担比率（分子）の構造'!L$52), IF('将来負担比率（分子）の構造'!L$52 &lt; 0, 0, '将来負担比率（分子）の構造'!L$52), NA())</f>
        <v>4166</v>
      </c>
      <c r="M67" s="135" t="e">
        <f>NA()</f>
        <v>#N/A</v>
      </c>
      <c r="N67" s="135" t="e">
        <f>NA()</f>
        <v>#N/A</v>
      </c>
      <c r="O67" s="135">
        <f>IF(ISNUMBER('将来負担比率（分子）の構造'!M$52), IF('将来負担比率（分子）の構造'!M$52 &lt; 0, 0, '将来負担比率（分子）の構造'!M$52), NA())</f>
        <v>4033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1389709</v>
      </c>
      <c r="S5" s="581"/>
      <c r="T5" s="581"/>
      <c r="U5" s="581"/>
      <c r="V5" s="581"/>
      <c r="W5" s="581"/>
      <c r="X5" s="581"/>
      <c r="Y5" s="582"/>
      <c r="Z5" s="583">
        <v>23.7</v>
      </c>
      <c r="AA5" s="583"/>
      <c r="AB5" s="583"/>
      <c r="AC5" s="583"/>
      <c r="AD5" s="584">
        <v>1389709</v>
      </c>
      <c r="AE5" s="584"/>
      <c r="AF5" s="584"/>
      <c r="AG5" s="584"/>
      <c r="AH5" s="584"/>
      <c r="AI5" s="584"/>
      <c r="AJ5" s="584"/>
      <c r="AK5" s="584"/>
      <c r="AL5" s="585">
        <v>38.1</v>
      </c>
      <c r="AM5" s="586"/>
      <c r="AN5" s="586"/>
      <c r="AO5" s="587"/>
      <c r="AP5" s="577" t="s">
        <v>208</v>
      </c>
      <c r="AQ5" s="578"/>
      <c r="AR5" s="578"/>
      <c r="AS5" s="578"/>
      <c r="AT5" s="578"/>
      <c r="AU5" s="578"/>
      <c r="AV5" s="578"/>
      <c r="AW5" s="578"/>
      <c r="AX5" s="578"/>
      <c r="AY5" s="578"/>
      <c r="AZ5" s="578"/>
      <c r="BA5" s="578"/>
      <c r="BB5" s="578"/>
      <c r="BC5" s="578"/>
      <c r="BD5" s="578"/>
      <c r="BE5" s="578"/>
      <c r="BF5" s="579"/>
      <c r="BG5" s="591">
        <v>1370711</v>
      </c>
      <c r="BH5" s="592"/>
      <c r="BI5" s="592"/>
      <c r="BJ5" s="592"/>
      <c r="BK5" s="592"/>
      <c r="BL5" s="592"/>
      <c r="BM5" s="592"/>
      <c r="BN5" s="593"/>
      <c r="BO5" s="594">
        <v>98.6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76802</v>
      </c>
      <c r="S6" s="592"/>
      <c r="T6" s="592"/>
      <c r="U6" s="592"/>
      <c r="V6" s="592"/>
      <c r="W6" s="592"/>
      <c r="X6" s="592"/>
      <c r="Y6" s="593"/>
      <c r="Z6" s="594">
        <v>1.3</v>
      </c>
      <c r="AA6" s="594"/>
      <c r="AB6" s="594"/>
      <c r="AC6" s="594"/>
      <c r="AD6" s="595">
        <v>76802</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1370711</v>
      </c>
      <c r="BH6" s="592"/>
      <c r="BI6" s="592"/>
      <c r="BJ6" s="592"/>
      <c r="BK6" s="592"/>
      <c r="BL6" s="592"/>
      <c r="BM6" s="592"/>
      <c r="BN6" s="593"/>
      <c r="BO6" s="594">
        <v>98.6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71783</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71783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2638</v>
      </c>
      <c r="S7" s="592"/>
      <c r="T7" s="592"/>
      <c r="U7" s="592"/>
      <c r="V7" s="592"/>
      <c r="W7" s="592"/>
      <c r="X7" s="592"/>
      <c r="Y7" s="593"/>
      <c r="Z7" s="594">
        <v>0</v>
      </c>
      <c r="AA7" s="594"/>
      <c r="AB7" s="594"/>
      <c r="AC7" s="594"/>
      <c r="AD7" s="595">
        <v>2638</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636718</v>
      </c>
      <c r="BH7" s="592"/>
      <c r="BI7" s="592"/>
      <c r="BJ7" s="592"/>
      <c r="BK7" s="592"/>
      <c r="BL7" s="592"/>
      <c r="BM7" s="592"/>
      <c r="BN7" s="593"/>
      <c r="BO7" s="594">
        <v>45.8</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754137</v>
      </c>
      <c r="CS7" s="592"/>
      <c r="CT7" s="592"/>
      <c r="CU7" s="592"/>
      <c r="CV7" s="592"/>
      <c r="CW7" s="592"/>
      <c r="CX7" s="592"/>
      <c r="CY7" s="593"/>
      <c r="CZ7" s="594">
        <v>13.9</v>
      </c>
      <c r="DA7" s="594"/>
      <c r="DB7" s="594"/>
      <c r="DC7" s="594"/>
      <c r="DD7" s="600">
        <v>144891</v>
      </c>
      <c r="DE7" s="592"/>
      <c r="DF7" s="592"/>
      <c r="DG7" s="592"/>
      <c r="DH7" s="592"/>
      <c r="DI7" s="592"/>
      <c r="DJ7" s="592"/>
      <c r="DK7" s="592"/>
      <c r="DL7" s="592"/>
      <c r="DM7" s="592"/>
      <c r="DN7" s="592"/>
      <c r="DO7" s="592"/>
      <c r="DP7" s="593"/>
      <c r="DQ7" s="600">
        <v>577208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3884</v>
      </c>
      <c r="S8" s="592"/>
      <c r="T8" s="592"/>
      <c r="U8" s="592"/>
      <c r="V8" s="592"/>
      <c r="W8" s="592"/>
      <c r="X8" s="592"/>
      <c r="Y8" s="593"/>
      <c r="Z8" s="594">
        <v>0.1</v>
      </c>
      <c r="AA8" s="594"/>
      <c r="AB8" s="594"/>
      <c r="AC8" s="594"/>
      <c r="AD8" s="595">
        <v>3884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18913</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1612248</v>
      </c>
      <c r="CS8" s="592"/>
      <c r="CT8" s="592"/>
      <c r="CU8" s="592"/>
      <c r="CV8" s="592"/>
      <c r="CW8" s="592"/>
      <c r="CX8" s="592"/>
      <c r="CY8" s="593"/>
      <c r="CZ8" s="594">
        <v>29.7</v>
      </c>
      <c r="DA8" s="594"/>
      <c r="DB8" s="594"/>
      <c r="DC8" s="594"/>
      <c r="DD8" s="600">
        <v>5264</v>
      </c>
      <c r="DE8" s="592"/>
      <c r="DF8" s="592"/>
      <c r="DG8" s="592"/>
      <c r="DH8" s="592"/>
      <c r="DI8" s="592"/>
      <c r="DJ8" s="592"/>
      <c r="DK8" s="592"/>
      <c r="DL8" s="592"/>
      <c r="DM8" s="592"/>
      <c r="DN8" s="592"/>
      <c r="DO8" s="592"/>
      <c r="DP8" s="593"/>
      <c r="DQ8" s="600">
        <v>934015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6570</v>
      </c>
      <c r="S9" s="592"/>
      <c r="T9" s="592"/>
      <c r="U9" s="592"/>
      <c r="V9" s="592"/>
      <c r="W9" s="592"/>
      <c r="X9" s="592"/>
      <c r="Y9" s="593"/>
      <c r="Z9" s="594">
        <v>0.1</v>
      </c>
      <c r="AA9" s="594"/>
      <c r="AB9" s="594"/>
      <c r="AC9" s="594"/>
      <c r="AD9" s="595">
        <v>6570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501075</v>
      </c>
      <c r="BH9" s="592"/>
      <c r="BI9" s="592"/>
      <c r="BJ9" s="592"/>
      <c r="BK9" s="592"/>
      <c r="BL9" s="592"/>
      <c r="BM9" s="592"/>
      <c r="BN9" s="593"/>
      <c r="BO9" s="594">
        <v>36.1</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478524</v>
      </c>
      <c r="CS9" s="592"/>
      <c r="CT9" s="592"/>
      <c r="CU9" s="592"/>
      <c r="CV9" s="592"/>
      <c r="CW9" s="592"/>
      <c r="CX9" s="592"/>
      <c r="CY9" s="593"/>
      <c r="CZ9" s="594">
        <v>8.8000000000000007</v>
      </c>
      <c r="DA9" s="594"/>
      <c r="DB9" s="594"/>
      <c r="DC9" s="594"/>
      <c r="DD9" s="600">
        <v>35289</v>
      </c>
      <c r="DE9" s="592"/>
      <c r="DF9" s="592"/>
      <c r="DG9" s="592"/>
      <c r="DH9" s="592"/>
      <c r="DI9" s="592"/>
      <c r="DJ9" s="592"/>
      <c r="DK9" s="592"/>
      <c r="DL9" s="592"/>
      <c r="DM9" s="592"/>
      <c r="DN9" s="592"/>
      <c r="DO9" s="592"/>
      <c r="DP9" s="593"/>
      <c r="DQ9" s="600">
        <v>431937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122185</v>
      </c>
      <c r="S10" s="592"/>
      <c r="T10" s="592"/>
      <c r="U10" s="592"/>
      <c r="V10" s="592"/>
      <c r="W10" s="592"/>
      <c r="X10" s="592"/>
      <c r="Y10" s="593"/>
      <c r="Z10" s="594">
        <v>2.1</v>
      </c>
      <c r="AA10" s="594"/>
      <c r="AB10" s="594"/>
      <c r="AC10" s="594"/>
      <c r="AD10" s="595">
        <v>122185</v>
      </c>
      <c r="AE10" s="595"/>
      <c r="AF10" s="595"/>
      <c r="AG10" s="595"/>
      <c r="AH10" s="595"/>
      <c r="AI10" s="595"/>
      <c r="AJ10" s="595"/>
      <c r="AK10" s="595"/>
      <c r="AL10" s="596">
        <v>3.3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33462</v>
      </c>
      <c r="BH10" s="592"/>
      <c r="BI10" s="592"/>
      <c r="BJ10" s="592"/>
      <c r="BK10" s="592"/>
      <c r="BL10" s="592"/>
      <c r="BM10" s="592"/>
      <c r="BN10" s="593"/>
      <c r="BO10" s="594">
        <v>2.4</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5919</v>
      </c>
      <c r="CS10" s="592"/>
      <c r="CT10" s="592"/>
      <c r="CU10" s="592"/>
      <c r="CV10" s="592"/>
      <c r="CW10" s="592"/>
      <c r="CX10" s="592"/>
      <c r="CY10" s="593"/>
      <c r="CZ10" s="594">
        <v>0.1</v>
      </c>
      <c r="DA10" s="594"/>
      <c r="DB10" s="594"/>
      <c r="DC10" s="594"/>
      <c r="DD10" s="600" t="s">
        <v>113</v>
      </c>
      <c r="DE10" s="592"/>
      <c r="DF10" s="592"/>
      <c r="DG10" s="592"/>
      <c r="DH10" s="592"/>
      <c r="DI10" s="592"/>
      <c r="DJ10" s="592"/>
      <c r="DK10" s="592"/>
      <c r="DL10" s="592"/>
      <c r="DM10" s="592"/>
      <c r="DN10" s="592"/>
      <c r="DO10" s="592"/>
      <c r="DP10" s="593"/>
      <c r="DQ10" s="600">
        <v>2390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12804</v>
      </c>
      <c r="S11" s="592"/>
      <c r="T11" s="592"/>
      <c r="U11" s="592"/>
      <c r="V11" s="592"/>
      <c r="W11" s="592"/>
      <c r="X11" s="592"/>
      <c r="Y11" s="593"/>
      <c r="Z11" s="594">
        <v>0.2</v>
      </c>
      <c r="AA11" s="594"/>
      <c r="AB11" s="594"/>
      <c r="AC11" s="594"/>
      <c r="AD11" s="595">
        <v>12804</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83268</v>
      </c>
      <c r="BH11" s="592"/>
      <c r="BI11" s="592"/>
      <c r="BJ11" s="592"/>
      <c r="BK11" s="592"/>
      <c r="BL11" s="592"/>
      <c r="BM11" s="592"/>
      <c r="BN11" s="593"/>
      <c r="BO11" s="594">
        <v>6</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411210</v>
      </c>
      <c r="CS11" s="592"/>
      <c r="CT11" s="592"/>
      <c r="CU11" s="592"/>
      <c r="CV11" s="592"/>
      <c r="CW11" s="592"/>
      <c r="CX11" s="592"/>
      <c r="CY11" s="593"/>
      <c r="CZ11" s="594">
        <v>7.6</v>
      </c>
      <c r="DA11" s="594"/>
      <c r="DB11" s="594"/>
      <c r="DC11" s="594"/>
      <c r="DD11" s="600">
        <v>119949</v>
      </c>
      <c r="DE11" s="592"/>
      <c r="DF11" s="592"/>
      <c r="DG11" s="592"/>
      <c r="DH11" s="592"/>
      <c r="DI11" s="592"/>
      <c r="DJ11" s="592"/>
      <c r="DK11" s="592"/>
      <c r="DL11" s="592"/>
      <c r="DM11" s="592"/>
      <c r="DN11" s="592"/>
      <c r="DO11" s="592"/>
      <c r="DP11" s="593"/>
      <c r="DQ11" s="600">
        <v>308951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633230</v>
      </c>
      <c r="BH12" s="592"/>
      <c r="BI12" s="592"/>
      <c r="BJ12" s="592"/>
      <c r="BK12" s="592"/>
      <c r="BL12" s="592"/>
      <c r="BM12" s="592"/>
      <c r="BN12" s="593"/>
      <c r="BO12" s="594">
        <v>45.6</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163838</v>
      </c>
      <c r="CS12" s="592"/>
      <c r="CT12" s="592"/>
      <c r="CU12" s="592"/>
      <c r="CV12" s="592"/>
      <c r="CW12" s="592"/>
      <c r="CX12" s="592"/>
      <c r="CY12" s="593"/>
      <c r="CZ12" s="594">
        <v>3</v>
      </c>
      <c r="DA12" s="594"/>
      <c r="DB12" s="594"/>
      <c r="DC12" s="594"/>
      <c r="DD12" s="600">
        <v>62774</v>
      </c>
      <c r="DE12" s="592"/>
      <c r="DF12" s="592"/>
      <c r="DG12" s="592"/>
      <c r="DH12" s="592"/>
      <c r="DI12" s="592"/>
      <c r="DJ12" s="592"/>
      <c r="DK12" s="592"/>
      <c r="DL12" s="592"/>
      <c r="DM12" s="592"/>
      <c r="DN12" s="592"/>
      <c r="DO12" s="592"/>
      <c r="DP12" s="593"/>
      <c r="DQ12" s="600">
        <v>118134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21695</v>
      </c>
      <c r="S13" s="592"/>
      <c r="T13" s="592"/>
      <c r="U13" s="592"/>
      <c r="V13" s="592"/>
      <c r="W13" s="592"/>
      <c r="X13" s="592"/>
      <c r="Y13" s="593"/>
      <c r="Z13" s="594">
        <v>0.4</v>
      </c>
      <c r="AA13" s="594"/>
      <c r="AB13" s="594"/>
      <c r="AC13" s="594"/>
      <c r="AD13" s="595">
        <v>21695</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631031</v>
      </c>
      <c r="BH13" s="592"/>
      <c r="BI13" s="592"/>
      <c r="BJ13" s="592"/>
      <c r="BK13" s="592"/>
      <c r="BL13" s="592"/>
      <c r="BM13" s="592"/>
      <c r="BN13" s="593"/>
      <c r="BO13" s="594">
        <v>45.4</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560519</v>
      </c>
      <c r="CS13" s="592"/>
      <c r="CT13" s="592"/>
      <c r="CU13" s="592"/>
      <c r="CV13" s="592"/>
      <c r="CW13" s="592"/>
      <c r="CX13" s="592"/>
      <c r="CY13" s="593"/>
      <c r="CZ13" s="594">
        <v>10.3</v>
      </c>
      <c r="DA13" s="594"/>
      <c r="DB13" s="594"/>
      <c r="DC13" s="594"/>
      <c r="DD13" s="600">
        <v>208125</v>
      </c>
      <c r="DE13" s="592"/>
      <c r="DF13" s="592"/>
      <c r="DG13" s="592"/>
      <c r="DH13" s="592"/>
      <c r="DI13" s="592"/>
      <c r="DJ13" s="592"/>
      <c r="DK13" s="592"/>
      <c r="DL13" s="592"/>
      <c r="DM13" s="592"/>
      <c r="DN13" s="592"/>
      <c r="DO13" s="592"/>
      <c r="DP13" s="593"/>
      <c r="DQ13" s="600">
        <v>466155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36662</v>
      </c>
      <c r="BH14" s="592"/>
      <c r="BI14" s="592"/>
      <c r="BJ14" s="592"/>
      <c r="BK14" s="592"/>
      <c r="BL14" s="592"/>
      <c r="BM14" s="592"/>
      <c r="BN14" s="593"/>
      <c r="BO14" s="594">
        <v>2.6</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231670</v>
      </c>
      <c r="CS14" s="592"/>
      <c r="CT14" s="592"/>
      <c r="CU14" s="592"/>
      <c r="CV14" s="592"/>
      <c r="CW14" s="592"/>
      <c r="CX14" s="592"/>
      <c r="CY14" s="593"/>
      <c r="CZ14" s="594">
        <v>4.3</v>
      </c>
      <c r="DA14" s="594"/>
      <c r="DB14" s="594"/>
      <c r="DC14" s="594"/>
      <c r="DD14" s="600">
        <v>10623</v>
      </c>
      <c r="DE14" s="592"/>
      <c r="DF14" s="592"/>
      <c r="DG14" s="592"/>
      <c r="DH14" s="592"/>
      <c r="DI14" s="592"/>
      <c r="DJ14" s="592"/>
      <c r="DK14" s="592"/>
      <c r="DL14" s="592"/>
      <c r="DM14" s="592"/>
      <c r="DN14" s="592"/>
      <c r="DO14" s="592"/>
      <c r="DP14" s="593"/>
      <c r="DQ14" s="600">
        <v>217871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10181</v>
      </c>
      <c r="S15" s="592"/>
      <c r="T15" s="592"/>
      <c r="U15" s="592"/>
      <c r="V15" s="592"/>
      <c r="W15" s="592"/>
      <c r="X15" s="592"/>
      <c r="Y15" s="593"/>
      <c r="Z15" s="594">
        <v>0.2</v>
      </c>
      <c r="AA15" s="594"/>
      <c r="AB15" s="594"/>
      <c r="AC15" s="594"/>
      <c r="AD15" s="595">
        <v>10181</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64101</v>
      </c>
      <c r="BH15" s="592"/>
      <c r="BI15" s="592"/>
      <c r="BJ15" s="592"/>
      <c r="BK15" s="592"/>
      <c r="BL15" s="592"/>
      <c r="BM15" s="592"/>
      <c r="BN15" s="593"/>
      <c r="BO15" s="594">
        <v>4.5999999999999996</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363323</v>
      </c>
      <c r="CS15" s="592"/>
      <c r="CT15" s="592"/>
      <c r="CU15" s="592"/>
      <c r="CV15" s="592"/>
      <c r="CW15" s="592"/>
      <c r="CX15" s="592"/>
      <c r="CY15" s="593"/>
      <c r="CZ15" s="594">
        <v>6.7</v>
      </c>
      <c r="DA15" s="594"/>
      <c r="DB15" s="594"/>
      <c r="DC15" s="594"/>
      <c r="DD15" s="600">
        <v>16697</v>
      </c>
      <c r="DE15" s="592"/>
      <c r="DF15" s="592"/>
      <c r="DG15" s="592"/>
      <c r="DH15" s="592"/>
      <c r="DI15" s="592"/>
      <c r="DJ15" s="592"/>
      <c r="DK15" s="592"/>
      <c r="DL15" s="592"/>
      <c r="DM15" s="592"/>
      <c r="DN15" s="592"/>
      <c r="DO15" s="592"/>
      <c r="DP15" s="593"/>
      <c r="DQ15" s="600">
        <v>325848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2167018</v>
      </c>
      <c r="S16" s="592"/>
      <c r="T16" s="592"/>
      <c r="U16" s="592"/>
      <c r="V16" s="592"/>
      <c r="W16" s="592"/>
      <c r="X16" s="592"/>
      <c r="Y16" s="593"/>
      <c r="Z16" s="594">
        <v>37</v>
      </c>
      <c r="AA16" s="594"/>
      <c r="AB16" s="594"/>
      <c r="AC16" s="594"/>
      <c r="AD16" s="595">
        <v>1977061</v>
      </c>
      <c r="AE16" s="595"/>
      <c r="AF16" s="595"/>
      <c r="AG16" s="595"/>
      <c r="AH16" s="595"/>
      <c r="AI16" s="595"/>
      <c r="AJ16" s="595"/>
      <c r="AK16" s="595"/>
      <c r="AL16" s="596">
        <v>54.2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1977061</v>
      </c>
      <c r="S17" s="592"/>
      <c r="T17" s="592"/>
      <c r="U17" s="592"/>
      <c r="V17" s="592"/>
      <c r="W17" s="592"/>
      <c r="X17" s="592"/>
      <c r="Y17" s="593"/>
      <c r="Z17" s="594">
        <v>33.799999999999997</v>
      </c>
      <c r="AA17" s="594"/>
      <c r="AB17" s="594"/>
      <c r="AC17" s="594"/>
      <c r="AD17" s="595">
        <v>1977061</v>
      </c>
      <c r="AE17" s="595"/>
      <c r="AF17" s="595"/>
      <c r="AG17" s="595"/>
      <c r="AH17" s="595"/>
      <c r="AI17" s="595"/>
      <c r="AJ17" s="595"/>
      <c r="AK17" s="595"/>
      <c r="AL17" s="596">
        <v>54.2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775530</v>
      </c>
      <c r="CS17" s="592"/>
      <c r="CT17" s="592"/>
      <c r="CU17" s="592"/>
      <c r="CV17" s="592"/>
      <c r="CW17" s="592"/>
      <c r="CX17" s="592"/>
      <c r="CY17" s="593"/>
      <c r="CZ17" s="594">
        <v>14.3</v>
      </c>
      <c r="DA17" s="594"/>
      <c r="DB17" s="594"/>
      <c r="DC17" s="594"/>
      <c r="DD17" s="600" t="s">
        <v>113</v>
      </c>
      <c r="DE17" s="592"/>
      <c r="DF17" s="592"/>
      <c r="DG17" s="592"/>
      <c r="DH17" s="592"/>
      <c r="DI17" s="592"/>
      <c r="DJ17" s="592"/>
      <c r="DK17" s="592"/>
      <c r="DL17" s="592"/>
      <c r="DM17" s="592"/>
      <c r="DN17" s="592"/>
      <c r="DO17" s="592"/>
      <c r="DP17" s="593"/>
      <c r="DQ17" s="600">
        <v>770948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188957</v>
      </c>
      <c r="S18" s="592"/>
      <c r="T18" s="592"/>
      <c r="U18" s="592"/>
      <c r="V18" s="592"/>
      <c r="W18" s="592"/>
      <c r="X18" s="592"/>
      <c r="Y18" s="593"/>
      <c r="Z18" s="594">
        <v>3.2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1000</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18998</v>
      </c>
      <c r="BH19" s="592"/>
      <c r="BI19" s="592"/>
      <c r="BJ19" s="592"/>
      <c r="BK19" s="592"/>
      <c r="BL19" s="592"/>
      <c r="BM19" s="592"/>
      <c r="BN19" s="593"/>
      <c r="BO19" s="594">
        <v>1.4</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3813486</v>
      </c>
      <c r="S20" s="592"/>
      <c r="T20" s="592"/>
      <c r="U20" s="592"/>
      <c r="V20" s="592"/>
      <c r="W20" s="592"/>
      <c r="X20" s="592"/>
      <c r="Y20" s="593"/>
      <c r="Z20" s="594">
        <v>65.2</v>
      </c>
      <c r="AA20" s="594"/>
      <c r="AB20" s="594"/>
      <c r="AC20" s="594"/>
      <c r="AD20" s="595">
        <v>3623529</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18998</v>
      </c>
      <c r="BH20" s="592"/>
      <c r="BI20" s="592"/>
      <c r="BJ20" s="592"/>
      <c r="BK20" s="592"/>
      <c r="BL20" s="592"/>
      <c r="BM20" s="592"/>
      <c r="BN20" s="593"/>
      <c r="BO20" s="594">
        <v>1.4</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5428701</v>
      </c>
      <c r="CS20" s="592"/>
      <c r="CT20" s="592"/>
      <c r="CU20" s="592"/>
      <c r="CV20" s="592"/>
      <c r="CW20" s="592"/>
      <c r="CX20" s="592"/>
      <c r="CY20" s="593"/>
      <c r="CZ20" s="594">
        <v>100</v>
      </c>
      <c r="DA20" s="594"/>
      <c r="DB20" s="594"/>
      <c r="DC20" s="594"/>
      <c r="DD20" s="600">
        <v>603612</v>
      </c>
      <c r="DE20" s="592"/>
      <c r="DF20" s="592"/>
      <c r="DG20" s="592"/>
      <c r="DH20" s="592"/>
      <c r="DI20" s="592"/>
      <c r="DJ20" s="592"/>
      <c r="DK20" s="592"/>
      <c r="DL20" s="592"/>
      <c r="DM20" s="592"/>
      <c r="DN20" s="592"/>
      <c r="DO20" s="592"/>
      <c r="DP20" s="593"/>
      <c r="DQ20" s="600">
        <v>4225240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1865</v>
      </c>
      <c r="S21" s="592"/>
      <c r="T21" s="592"/>
      <c r="U21" s="592"/>
      <c r="V21" s="592"/>
      <c r="W21" s="592"/>
      <c r="X21" s="592"/>
      <c r="Y21" s="593"/>
      <c r="Z21" s="594">
        <v>0</v>
      </c>
      <c r="AA21" s="594"/>
      <c r="AB21" s="594"/>
      <c r="AC21" s="594"/>
      <c r="AD21" s="595">
        <v>1865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18998</v>
      </c>
      <c r="BH21" s="592"/>
      <c r="BI21" s="592"/>
      <c r="BJ21" s="592"/>
      <c r="BK21" s="592"/>
      <c r="BL21" s="592"/>
      <c r="BM21" s="592"/>
      <c r="BN21" s="593"/>
      <c r="BO21" s="594">
        <v>1.4</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32755</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200725</v>
      </c>
      <c r="S23" s="592"/>
      <c r="T23" s="592"/>
      <c r="U23" s="592"/>
      <c r="V23" s="592"/>
      <c r="W23" s="592"/>
      <c r="X23" s="592"/>
      <c r="Y23" s="593"/>
      <c r="Z23" s="594">
        <v>3.4</v>
      </c>
      <c r="AA23" s="594"/>
      <c r="AB23" s="594"/>
      <c r="AC23" s="594"/>
      <c r="AD23" s="595" t="s">
        <v>113</v>
      </c>
      <c r="AE23" s="595"/>
      <c r="AF23" s="595"/>
      <c r="AG23" s="595"/>
      <c r="AH23" s="595"/>
      <c r="AI23" s="595"/>
      <c r="AJ23" s="595"/>
      <c r="AK23" s="595"/>
      <c r="AL23" s="596" t="s">
        <v>113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15326</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2145512</v>
      </c>
      <c r="CS24" s="581"/>
      <c r="CT24" s="581"/>
      <c r="CU24" s="581"/>
      <c r="CV24" s="581"/>
      <c r="CW24" s="581"/>
      <c r="CX24" s="581"/>
      <c r="CY24" s="582"/>
      <c r="CZ24" s="618">
        <v>39.5</v>
      </c>
      <c r="DA24" s="619"/>
      <c r="DB24" s="619"/>
      <c r="DC24" s="620"/>
      <c r="DD24" s="617">
        <v>1552452</v>
      </c>
      <c r="DE24" s="581"/>
      <c r="DF24" s="581"/>
      <c r="DG24" s="581"/>
      <c r="DH24" s="581"/>
      <c r="DI24" s="581"/>
      <c r="DJ24" s="581"/>
      <c r="DK24" s="582"/>
      <c r="DL24" s="617">
        <v>1551564</v>
      </c>
      <c r="DM24" s="581"/>
      <c r="DN24" s="581"/>
      <c r="DO24" s="581"/>
      <c r="DP24" s="581"/>
      <c r="DQ24" s="581"/>
      <c r="DR24" s="581"/>
      <c r="DS24" s="581"/>
      <c r="DT24" s="581"/>
      <c r="DU24" s="581"/>
      <c r="DV24" s="582"/>
      <c r="DW24" s="585">
        <v>39.799999999999997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461682</v>
      </c>
      <c r="S25" s="592"/>
      <c r="T25" s="592"/>
      <c r="U25" s="592"/>
      <c r="V25" s="592"/>
      <c r="W25" s="592"/>
      <c r="X25" s="592"/>
      <c r="Y25" s="593"/>
      <c r="Z25" s="594">
        <v>7.9</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662522</v>
      </c>
      <c r="CS25" s="623"/>
      <c r="CT25" s="623"/>
      <c r="CU25" s="623"/>
      <c r="CV25" s="623"/>
      <c r="CW25" s="623"/>
      <c r="CX25" s="623"/>
      <c r="CY25" s="624"/>
      <c r="CZ25" s="625">
        <v>12.2</v>
      </c>
      <c r="DA25" s="626"/>
      <c r="DB25" s="626"/>
      <c r="DC25" s="627"/>
      <c r="DD25" s="600">
        <v>598592</v>
      </c>
      <c r="DE25" s="623"/>
      <c r="DF25" s="623"/>
      <c r="DG25" s="623"/>
      <c r="DH25" s="623"/>
      <c r="DI25" s="623"/>
      <c r="DJ25" s="623"/>
      <c r="DK25" s="624"/>
      <c r="DL25" s="600">
        <v>598088</v>
      </c>
      <c r="DM25" s="623"/>
      <c r="DN25" s="623"/>
      <c r="DO25" s="623"/>
      <c r="DP25" s="623"/>
      <c r="DQ25" s="623"/>
      <c r="DR25" s="623"/>
      <c r="DS25" s="623"/>
      <c r="DT25" s="623"/>
      <c r="DU25" s="623"/>
      <c r="DV25" s="624"/>
      <c r="DW25" s="596">
        <v>15.3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388105</v>
      </c>
      <c r="CS26" s="592"/>
      <c r="CT26" s="592"/>
      <c r="CU26" s="592"/>
      <c r="CV26" s="592"/>
      <c r="CW26" s="592"/>
      <c r="CX26" s="592"/>
      <c r="CY26" s="593"/>
      <c r="CZ26" s="625">
        <v>7.1</v>
      </c>
      <c r="DA26" s="626"/>
      <c r="DB26" s="626"/>
      <c r="DC26" s="627"/>
      <c r="DD26" s="600">
        <v>333602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294027</v>
      </c>
      <c r="S27" s="592"/>
      <c r="T27" s="592"/>
      <c r="U27" s="592"/>
      <c r="V27" s="592"/>
      <c r="W27" s="592"/>
      <c r="X27" s="592"/>
      <c r="Y27" s="593"/>
      <c r="Z27" s="594">
        <v>5</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1389709</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707460</v>
      </c>
      <c r="CS27" s="623"/>
      <c r="CT27" s="623"/>
      <c r="CU27" s="623"/>
      <c r="CV27" s="623"/>
      <c r="CW27" s="623"/>
      <c r="CX27" s="623"/>
      <c r="CY27" s="624"/>
      <c r="CZ27" s="625">
        <v>13</v>
      </c>
      <c r="DA27" s="626"/>
      <c r="DB27" s="626"/>
      <c r="DC27" s="627"/>
      <c r="DD27" s="600">
        <v>182912</v>
      </c>
      <c r="DE27" s="623"/>
      <c r="DF27" s="623"/>
      <c r="DG27" s="623"/>
      <c r="DH27" s="623"/>
      <c r="DI27" s="623"/>
      <c r="DJ27" s="623"/>
      <c r="DK27" s="624"/>
      <c r="DL27" s="600">
        <v>182528</v>
      </c>
      <c r="DM27" s="623"/>
      <c r="DN27" s="623"/>
      <c r="DO27" s="623"/>
      <c r="DP27" s="623"/>
      <c r="DQ27" s="623"/>
      <c r="DR27" s="623"/>
      <c r="DS27" s="623"/>
      <c r="DT27" s="623"/>
      <c r="DU27" s="623"/>
      <c r="DV27" s="624"/>
      <c r="DW27" s="596">
        <v>4.7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38402</v>
      </c>
      <c r="S28" s="592"/>
      <c r="T28" s="592"/>
      <c r="U28" s="592"/>
      <c r="V28" s="592"/>
      <c r="W28" s="592"/>
      <c r="X28" s="592"/>
      <c r="Y28" s="593"/>
      <c r="Z28" s="594">
        <v>0.7</v>
      </c>
      <c r="AA28" s="594"/>
      <c r="AB28" s="594"/>
      <c r="AC28" s="594"/>
      <c r="AD28" s="595">
        <v>21169</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775530</v>
      </c>
      <c r="CS28" s="592"/>
      <c r="CT28" s="592"/>
      <c r="CU28" s="592"/>
      <c r="CV28" s="592"/>
      <c r="CW28" s="592"/>
      <c r="CX28" s="592"/>
      <c r="CY28" s="593"/>
      <c r="CZ28" s="625">
        <v>14.3</v>
      </c>
      <c r="DA28" s="626"/>
      <c r="DB28" s="626"/>
      <c r="DC28" s="627"/>
      <c r="DD28" s="600">
        <v>770948</v>
      </c>
      <c r="DE28" s="592"/>
      <c r="DF28" s="592"/>
      <c r="DG28" s="592"/>
      <c r="DH28" s="592"/>
      <c r="DI28" s="592"/>
      <c r="DJ28" s="592"/>
      <c r="DK28" s="593"/>
      <c r="DL28" s="600">
        <v>770948</v>
      </c>
      <c r="DM28" s="592"/>
      <c r="DN28" s="592"/>
      <c r="DO28" s="592"/>
      <c r="DP28" s="592"/>
      <c r="DQ28" s="592"/>
      <c r="DR28" s="592"/>
      <c r="DS28" s="592"/>
      <c r="DT28" s="592"/>
      <c r="DU28" s="592"/>
      <c r="DV28" s="593"/>
      <c r="DW28" s="596">
        <v>19.8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3864</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775530</v>
      </c>
      <c r="CS29" s="623"/>
      <c r="CT29" s="623"/>
      <c r="CU29" s="623"/>
      <c r="CV29" s="623"/>
      <c r="CW29" s="623"/>
      <c r="CX29" s="623"/>
      <c r="CY29" s="624"/>
      <c r="CZ29" s="625">
        <v>14.3</v>
      </c>
      <c r="DA29" s="626"/>
      <c r="DB29" s="626"/>
      <c r="DC29" s="627"/>
      <c r="DD29" s="600">
        <v>770948</v>
      </c>
      <c r="DE29" s="623"/>
      <c r="DF29" s="623"/>
      <c r="DG29" s="623"/>
      <c r="DH29" s="623"/>
      <c r="DI29" s="623"/>
      <c r="DJ29" s="623"/>
      <c r="DK29" s="624"/>
      <c r="DL29" s="600">
        <v>770948</v>
      </c>
      <c r="DM29" s="623"/>
      <c r="DN29" s="623"/>
      <c r="DO29" s="623"/>
      <c r="DP29" s="623"/>
      <c r="DQ29" s="623"/>
      <c r="DR29" s="623"/>
      <c r="DS29" s="623"/>
      <c r="DT29" s="623"/>
      <c r="DU29" s="623"/>
      <c r="DV29" s="624"/>
      <c r="DW29" s="596">
        <v>19.8</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12000</v>
      </c>
      <c r="S30" s="592"/>
      <c r="T30" s="592"/>
      <c r="U30" s="592"/>
      <c r="V30" s="592"/>
      <c r="W30" s="592"/>
      <c r="X30" s="592"/>
      <c r="Y30" s="593"/>
      <c r="Z30" s="594">
        <v>0.2</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94.5</v>
      </c>
      <c r="BN30" s="650"/>
      <c r="BO30" s="650"/>
      <c r="BP30" s="650"/>
      <c r="BQ30" s="651"/>
      <c r="BR30" s="649">
        <v>98.6</v>
      </c>
      <c r="BS30" s="650"/>
      <c r="BT30" s="650"/>
      <c r="BU30" s="650"/>
      <c r="BV30" s="650"/>
      <c r="BW30" s="650"/>
      <c r="BX30" s="586">
        <v>94.6</v>
      </c>
      <c r="BY30" s="650"/>
      <c r="BZ30" s="650"/>
      <c r="CA30" s="650"/>
      <c r="CB30" s="651"/>
      <c r="CD30" s="654"/>
      <c r="CE30" s="655"/>
      <c r="CF30" s="605" t="s">
        <v>292</v>
      </c>
      <c r="CG30" s="606"/>
      <c r="CH30" s="606"/>
      <c r="CI30" s="606"/>
      <c r="CJ30" s="606"/>
      <c r="CK30" s="606"/>
      <c r="CL30" s="606"/>
      <c r="CM30" s="606"/>
      <c r="CN30" s="606"/>
      <c r="CO30" s="606"/>
      <c r="CP30" s="606"/>
      <c r="CQ30" s="607"/>
      <c r="CR30" s="591">
        <v>711415</v>
      </c>
      <c r="CS30" s="592"/>
      <c r="CT30" s="592"/>
      <c r="CU30" s="592"/>
      <c r="CV30" s="592"/>
      <c r="CW30" s="592"/>
      <c r="CX30" s="592"/>
      <c r="CY30" s="593"/>
      <c r="CZ30" s="625">
        <v>13.1</v>
      </c>
      <c r="DA30" s="626"/>
      <c r="DB30" s="626"/>
      <c r="DC30" s="627"/>
      <c r="DD30" s="600">
        <v>707258</v>
      </c>
      <c r="DE30" s="592"/>
      <c r="DF30" s="592"/>
      <c r="DG30" s="592"/>
      <c r="DH30" s="592"/>
      <c r="DI30" s="592"/>
      <c r="DJ30" s="592"/>
      <c r="DK30" s="593"/>
      <c r="DL30" s="600">
        <v>707258</v>
      </c>
      <c r="DM30" s="592"/>
      <c r="DN30" s="592"/>
      <c r="DO30" s="592"/>
      <c r="DP30" s="592"/>
      <c r="DQ30" s="592"/>
      <c r="DR30" s="592"/>
      <c r="DS30" s="592"/>
      <c r="DT30" s="592"/>
      <c r="DU30" s="592"/>
      <c r="DV30" s="593"/>
      <c r="DW30" s="596">
        <v>18.2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427432</v>
      </c>
      <c r="S31" s="592"/>
      <c r="T31" s="592"/>
      <c r="U31" s="592"/>
      <c r="V31" s="592"/>
      <c r="W31" s="592"/>
      <c r="X31" s="592"/>
      <c r="Y31" s="593"/>
      <c r="Z31" s="594">
        <v>7.3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v>
      </c>
      <c r="BH31" s="623"/>
      <c r="BI31" s="623"/>
      <c r="BJ31" s="623"/>
      <c r="BK31" s="623"/>
      <c r="BL31" s="623"/>
      <c r="BM31" s="597">
        <v>95.6</v>
      </c>
      <c r="BN31" s="647"/>
      <c r="BO31" s="647"/>
      <c r="BP31" s="647"/>
      <c r="BQ31" s="648"/>
      <c r="BR31" s="646">
        <v>98.9</v>
      </c>
      <c r="BS31" s="623"/>
      <c r="BT31" s="623"/>
      <c r="BU31" s="623"/>
      <c r="BV31" s="623"/>
      <c r="BW31" s="623"/>
      <c r="BX31" s="597">
        <v>95.5</v>
      </c>
      <c r="BY31" s="647"/>
      <c r="BZ31" s="647"/>
      <c r="CA31" s="647"/>
      <c r="CB31" s="648"/>
      <c r="CD31" s="654"/>
      <c r="CE31" s="655"/>
      <c r="CF31" s="605" t="s">
        <v>296</v>
      </c>
      <c r="CG31" s="606"/>
      <c r="CH31" s="606"/>
      <c r="CI31" s="606"/>
      <c r="CJ31" s="606"/>
      <c r="CK31" s="606"/>
      <c r="CL31" s="606"/>
      <c r="CM31" s="606"/>
      <c r="CN31" s="606"/>
      <c r="CO31" s="606"/>
      <c r="CP31" s="606"/>
      <c r="CQ31" s="607"/>
      <c r="CR31" s="591">
        <v>64115</v>
      </c>
      <c r="CS31" s="623"/>
      <c r="CT31" s="623"/>
      <c r="CU31" s="623"/>
      <c r="CV31" s="623"/>
      <c r="CW31" s="623"/>
      <c r="CX31" s="623"/>
      <c r="CY31" s="624"/>
      <c r="CZ31" s="625">
        <v>1.2</v>
      </c>
      <c r="DA31" s="626"/>
      <c r="DB31" s="626"/>
      <c r="DC31" s="627"/>
      <c r="DD31" s="600">
        <v>63690</v>
      </c>
      <c r="DE31" s="623"/>
      <c r="DF31" s="623"/>
      <c r="DG31" s="623"/>
      <c r="DH31" s="623"/>
      <c r="DI31" s="623"/>
      <c r="DJ31" s="623"/>
      <c r="DK31" s="624"/>
      <c r="DL31" s="600">
        <v>63690</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140665</v>
      </c>
      <c r="S32" s="592"/>
      <c r="T32" s="592"/>
      <c r="U32" s="592"/>
      <c r="V32" s="592"/>
      <c r="W32" s="592"/>
      <c r="X32" s="592"/>
      <c r="Y32" s="593"/>
      <c r="Z32" s="594">
        <v>2.4</v>
      </c>
      <c r="AA32" s="594"/>
      <c r="AB32" s="594"/>
      <c r="AC32" s="594"/>
      <c r="AD32" s="595">
        <v>1819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92.7</v>
      </c>
      <c r="BN32" s="659"/>
      <c r="BO32" s="659"/>
      <c r="BP32" s="659"/>
      <c r="BQ32" s="661"/>
      <c r="BR32" s="658">
        <v>98.2</v>
      </c>
      <c r="BS32" s="659"/>
      <c r="BT32" s="659"/>
      <c r="BU32" s="659"/>
      <c r="BV32" s="659"/>
      <c r="BW32" s="659"/>
      <c r="BX32" s="660">
        <v>93.2</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410800</v>
      </c>
      <c r="S33" s="592"/>
      <c r="T33" s="592"/>
      <c r="U33" s="592"/>
      <c r="V33" s="592"/>
      <c r="W33" s="592"/>
      <c r="X33" s="592"/>
      <c r="Y33" s="593"/>
      <c r="Z33" s="594">
        <v>7</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2679577</v>
      </c>
      <c r="CS33" s="623"/>
      <c r="CT33" s="623"/>
      <c r="CU33" s="623"/>
      <c r="CV33" s="623"/>
      <c r="CW33" s="623"/>
      <c r="CX33" s="623"/>
      <c r="CY33" s="624"/>
      <c r="CZ33" s="625">
        <v>49.4</v>
      </c>
      <c r="DA33" s="626"/>
      <c r="DB33" s="626"/>
      <c r="DC33" s="627"/>
      <c r="DD33" s="600">
        <v>2294956</v>
      </c>
      <c r="DE33" s="623"/>
      <c r="DF33" s="623"/>
      <c r="DG33" s="623"/>
      <c r="DH33" s="623"/>
      <c r="DI33" s="623"/>
      <c r="DJ33" s="623"/>
      <c r="DK33" s="624"/>
      <c r="DL33" s="600">
        <v>1821827</v>
      </c>
      <c r="DM33" s="623"/>
      <c r="DN33" s="623"/>
      <c r="DO33" s="623"/>
      <c r="DP33" s="623"/>
      <c r="DQ33" s="623"/>
      <c r="DR33" s="623"/>
      <c r="DS33" s="623"/>
      <c r="DT33" s="623"/>
      <c r="DU33" s="623"/>
      <c r="DV33" s="624"/>
      <c r="DW33" s="596">
        <v>46.8</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944844</v>
      </c>
      <c r="CS34" s="592"/>
      <c r="CT34" s="592"/>
      <c r="CU34" s="592"/>
      <c r="CV34" s="592"/>
      <c r="CW34" s="592"/>
      <c r="CX34" s="592"/>
      <c r="CY34" s="593"/>
      <c r="CZ34" s="625">
        <v>17.399999999999999</v>
      </c>
      <c r="DA34" s="626"/>
      <c r="DB34" s="626"/>
      <c r="DC34" s="627"/>
      <c r="DD34" s="600">
        <v>719523</v>
      </c>
      <c r="DE34" s="592"/>
      <c r="DF34" s="592"/>
      <c r="DG34" s="592"/>
      <c r="DH34" s="592"/>
      <c r="DI34" s="592"/>
      <c r="DJ34" s="592"/>
      <c r="DK34" s="593"/>
      <c r="DL34" s="600">
        <v>557325</v>
      </c>
      <c r="DM34" s="592"/>
      <c r="DN34" s="592"/>
      <c r="DO34" s="592"/>
      <c r="DP34" s="592"/>
      <c r="DQ34" s="592"/>
      <c r="DR34" s="592"/>
      <c r="DS34" s="592"/>
      <c r="DT34" s="592"/>
      <c r="DU34" s="592"/>
      <c r="DV34" s="593"/>
      <c r="DW34" s="596">
        <v>14.3</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248000</v>
      </c>
      <c r="S35" s="592"/>
      <c r="T35" s="592"/>
      <c r="U35" s="592"/>
      <c r="V35" s="592"/>
      <c r="W35" s="592"/>
      <c r="X35" s="592"/>
      <c r="Y35" s="593"/>
      <c r="Z35" s="594">
        <v>4.2</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906285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106227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20522</v>
      </c>
      <c r="CS35" s="623"/>
      <c r="CT35" s="623"/>
      <c r="CU35" s="623"/>
      <c r="CV35" s="623"/>
      <c r="CW35" s="623"/>
      <c r="CX35" s="623"/>
      <c r="CY35" s="624"/>
      <c r="CZ35" s="625">
        <v>0.4</v>
      </c>
      <c r="DA35" s="626"/>
      <c r="DB35" s="626"/>
      <c r="DC35" s="627"/>
      <c r="DD35" s="600">
        <v>18488</v>
      </c>
      <c r="DE35" s="623"/>
      <c r="DF35" s="623"/>
      <c r="DG35" s="623"/>
      <c r="DH35" s="623"/>
      <c r="DI35" s="623"/>
      <c r="DJ35" s="623"/>
      <c r="DK35" s="624"/>
      <c r="DL35" s="600">
        <v>18488</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5853029</v>
      </c>
      <c r="S36" s="664"/>
      <c r="T36" s="664"/>
      <c r="U36" s="664"/>
      <c r="V36" s="664"/>
      <c r="W36" s="664"/>
      <c r="X36" s="664"/>
      <c r="Y36" s="665"/>
      <c r="Z36" s="666">
        <v>100</v>
      </c>
      <c r="AA36" s="666"/>
      <c r="AB36" s="666"/>
      <c r="AC36" s="666"/>
      <c r="AD36" s="667">
        <v>3648382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442974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102608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715628</v>
      </c>
      <c r="CS36" s="592"/>
      <c r="CT36" s="592"/>
      <c r="CU36" s="592"/>
      <c r="CV36" s="592"/>
      <c r="CW36" s="592"/>
      <c r="CX36" s="592"/>
      <c r="CY36" s="593"/>
      <c r="CZ36" s="625">
        <v>13.2</v>
      </c>
      <c r="DA36" s="626"/>
      <c r="DB36" s="626"/>
      <c r="DC36" s="627"/>
      <c r="DD36" s="600">
        <v>662731</v>
      </c>
      <c r="DE36" s="592"/>
      <c r="DF36" s="592"/>
      <c r="DG36" s="592"/>
      <c r="DH36" s="592"/>
      <c r="DI36" s="592"/>
      <c r="DJ36" s="592"/>
      <c r="DK36" s="593"/>
      <c r="DL36" s="600">
        <v>389879</v>
      </c>
      <c r="DM36" s="592"/>
      <c r="DN36" s="592"/>
      <c r="DO36" s="592"/>
      <c r="DP36" s="592"/>
      <c r="DQ36" s="592"/>
      <c r="DR36" s="592"/>
      <c r="DS36" s="592"/>
      <c r="DT36" s="592"/>
      <c r="DU36" s="592"/>
      <c r="DV36" s="593"/>
      <c r="DW36" s="596">
        <v>10</v>
      </c>
      <c r="DX36" s="621"/>
      <c r="DY36" s="621"/>
      <c r="DZ36" s="621"/>
      <c r="EA36" s="621"/>
      <c r="EB36" s="621"/>
      <c r="EC36" s="622"/>
    </row>
    <row r="37" spans="2:133" ht="11.25" customHeight="1">
      <c r="AQ37" s="670" t="s">
        <v>314</v>
      </c>
      <c r="AR37" s="671"/>
      <c r="AS37" s="671"/>
      <c r="AT37" s="671"/>
      <c r="AU37" s="671"/>
      <c r="AV37" s="671"/>
      <c r="AW37" s="671"/>
      <c r="AX37" s="671"/>
      <c r="AY37" s="672"/>
      <c r="AZ37" s="591">
        <v>2568</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1760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356560</v>
      </c>
      <c r="CS37" s="623"/>
      <c r="CT37" s="623"/>
      <c r="CU37" s="623"/>
      <c r="CV37" s="623"/>
      <c r="CW37" s="623"/>
      <c r="CX37" s="623"/>
      <c r="CY37" s="624"/>
      <c r="CZ37" s="625">
        <v>6.6</v>
      </c>
      <c r="DA37" s="626"/>
      <c r="DB37" s="626"/>
      <c r="DC37" s="627"/>
      <c r="DD37" s="600">
        <v>348303</v>
      </c>
      <c r="DE37" s="623"/>
      <c r="DF37" s="623"/>
      <c r="DG37" s="623"/>
      <c r="DH37" s="623"/>
      <c r="DI37" s="623"/>
      <c r="DJ37" s="623"/>
      <c r="DK37" s="624"/>
      <c r="DL37" s="600">
        <v>237704</v>
      </c>
      <c r="DM37" s="623"/>
      <c r="DN37" s="623"/>
      <c r="DO37" s="623"/>
      <c r="DP37" s="623"/>
      <c r="DQ37" s="623"/>
      <c r="DR37" s="623"/>
      <c r="DS37" s="623"/>
      <c r="DT37" s="623"/>
      <c r="DU37" s="623"/>
      <c r="DV37" s="624"/>
      <c r="DW37" s="596">
        <v>6.1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3212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903717</v>
      </c>
      <c r="CS38" s="592"/>
      <c r="CT38" s="592"/>
      <c r="CU38" s="592"/>
      <c r="CV38" s="592"/>
      <c r="CW38" s="592"/>
      <c r="CX38" s="592"/>
      <c r="CY38" s="593"/>
      <c r="CZ38" s="625">
        <v>16.600000000000001</v>
      </c>
      <c r="DA38" s="626"/>
      <c r="DB38" s="626"/>
      <c r="DC38" s="627"/>
      <c r="DD38" s="600">
        <v>859973</v>
      </c>
      <c r="DE38" s="592"/>
      <c r="DF38" s="592"/>
      <c r="DG38" s="592"/>
      <c r="DH38" s="592"/>
      <c r="DI38" s="592"/>
      <c r="DJ38" s="592"/>
      <c r="DK38" s="593"/>
      <c r="DL38" s="600">
        <v>851894</v>
      </c>
      <c r="DM38" s="592"/>
      <c r="DN38" s="592"/>
      <c r="DO38" s="592"/>
      <c r="DP38" s="592"/>
      <c r="DQ38" s="592"/>
      <c r="DR38" s="592"/>
      <c r="DS38" s="592"/>
      <c r="DT38" s="592"/>
      <c r="DU38" s="592"/>
      <c r="DV38" s="593"/>
      <c r="DW38" s="596">
        <v>21.9</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39522</v>
      </c>
      <c r="CS39" s="623"/>
      <c r="CT39" s="623"/>
      <c r="CU39" s="623"/>
      <c r="CV39" s="623"/>
      <c r="CW39" s="623"/>
      <c r="CX39" s="623"/>
      <c r="CY39" s="624"/>
      <c r="CZ39" s="625">
        <v>0.7</v>
      </c>
      <c r="DA39" s="626"/>
      <c r="DB39" s="626"/>
      <c r="DC39" s="627"/>
      <c r="DD39" s="600">
        <v>30000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63924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61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55344</v>
      </c>
      <c r="CS40" s="592"/>
      <c r="CT40" s="592"/>
      <c r="CU40" s="592"/>
      <c r="CV40" s="592"/>
      <c r="CW40" s="592"/>
      <c r="CX40" s="592"/>
      <c r="CY40" s="593"/>
      <c r="CZ40" s="625">
        <v>1</v>
      </c>
      <c r="DA40" s="626"/>
      <c r="DB40" s="626"/>
      <c r="DC40" s="627"/>
      <c r="DD40" s="600">
        <v>4241</v>
      </c>
      <c r="DE40" s="592"/>
      <c r="DF40" s="592"/>
      <c r="DG40" s="592"/>
      <c r="DH40" s="592"/>
      <c r="DI40" s="592"/>
      <c r="DJ40" s="592"/>
      <c r="DK40" s="593"/>
      <c r="DL40" s="600">
        <v>4241</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396819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239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603612</v>
      </c>
      <c r="CS42" s="592"/>
      <c r="CT42" s="592"/>
      <c r="CU42" s="592"/>
      <c r="CV42" s="592"/>
      <c r="CW42" s="592"/>
      <c r="CX42" s="592"/>
      <c r="CY42" s="593"/>
      <c r="CZ42" s="625">
        <v>11.1</v>
      </c>
      <c r="DA42" s="674"/>
      <c r="DB42" s="674"/>
      <c r="DC42" s="675"/>
      <c r="DD42" s="600">
        <v>377832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18901</v>
      </c>
      <c r="CS43" s="623"/>
      <c r="CT43" s="623"/>
      <c r="CU43" s="623"/>
      <c r="CV43" s="623"/>
      <c r="CW43" s="623"/>
      <c r="CX43" s="623"/>
      <c r="CY43" s="624"/>
      <c r="CZ43" s="625">
        <v>0.3</v>
      </c>
      <c r="DA43" s="626"/>
      <c r="DB43" s="626"/>
      <c r="DC43" s="627"/>
      <c r="DD43" s="600">
        <v>18901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603612</v>
      </c>
      <c r="CS44" s="592"/>
      <c r="CT44" s="592"/>
      <c r="CU44" s="592"/>
      <c r="CV44" s="592"/>
      <c r="CW44" s="592"/>
      <c r="CX44" s="592"/>
      <c r="CY44" s="593"/>
      <c r="CZ44" s="625">
        <v>11.1</v>
      </c>
      <c r="DA44" s="674"/>
      <c r="DB44" s="674"/>
      <c r="DC44" s="675"/>
      <c r="DD44" s="600">
        <v>377832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56403</v>
      </c>
      <c r="CS45" s="623"/>
      <c r="CT45" s="623"/>
      <c r="CU45" s="623"/>
      <c r="CV45" s="623"/>
      <c r="CW45" s="623"/>
      <c r="CX45" s="623"/>
      <c r="CY45" s="624"/>
      <c r="CZ45" s="625">
        <v>1</v>
      </c>
      <c r="DA45" s="626"/>
      <c r="DB45" s="626"/>
      <c r="DC45" s="627"/>
      <c r="DD45" s="600">
        <v>10024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465873</v>
      </c>
      <c r="CS46" s="592"/>
      <c r="CT46" s="592"/>
      <c r="CU46" s="592"/>
      <c r="CV46" s="592"/>
      <c r="CW46" s="592"/>
      <c r="CX46" s="592"/>
      <c r="CY46" s="593"/>
      <c r="CZ46" s="625">
        <v>8.6</v>
      </c>
      <c r="DA46" s="674"/>
      <c r="DB46" s="674"/>
      <c r="DC46" s="675"/>
      <c r="DD46" s="600">
        <v>347272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5428701</v>
      </c>
      <c r="CS49" s="659"/>
      <c r="CT49" s="659"/>
      <c r="CU49" s="659"/>
      <c r="CV49" s="659"/>
      <c r="CW49" s="659"/>
      <c r="CX49" s="659"/>
      <c r="CY49" s="686"/>
      <c r="CZ49" s="687">
        <v>100</v>
      </c>
      <c r="DA49" s="688"/>
      <c r="DB49" s="688"/>
      <c r="DC49" s="689"/>
      <c r="DD49" s="690">
        <v>4225240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P58" zoomScale="70" zoomScaleNormal="25" zoomScaleSheetLayoutView="70" workbookViewId="0">
      <selection activeCell="AU69" sqref="AU69:AY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5709</v>
      </c>
      <c r="R7" s="721"/>
      <c r="S7" s="721"/>
      <c r="T7" s="721"/>
      <c r="U7" s="721"/>
      <c r="V7" s="721">
        <v>5298</v>
      </c>
      <c r="W7" s="721"/>
      <c r="X7" s="721"/>
      <c r="Y7" s="721"/>
      <c r="Z7" s="721"/>
      <c r="AA7" s="721">
        <v>411</v>
      </c>
      <c r="AB7" s="721"/>
      <c r="AC7" s="721"/>
      <c r="AD7" s="721"/>
      <c r="AE7" s="722"/>
      <c r="AF7" s="723">
        <v>398</v>
      </c>
      <c r="AG7" s="724"/>
      <c r="AH7" s="724"/>
      <c r="AI7" s="724"/>
      <c r="AJ7" s="725"/>
      <c r="AK7" s="760" t="s">
        <v>532</v>
      </c>
      <c r="AL7" s="761"/>
      <c r="AM7" s="761"/>
      <c r="AN7" s="761"/>
      <c r="AO7" s="761"/>
      <c r="AP7" s="761">
        <v>6591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-15</v>
      </c>
      <c r="CI7" s="758"/>
      <c r="CJ7" s="758"/>
      <c r="CK7" s="758"/>
      <c r="CL7" s="759"/>
      <c r="CM7" s="757">
        <v>41</v>
      </c>
      <c r="CN7" s="758"/>
      <c r="CO7" s="758"/>
      <c r="CP7" s="758"/>
      <c r="CQ7" s="759"/>
      <c r="CR7" s="757">
        <v>15</v>
      </c>
      <c r="CS7" s="758"/>
      <c r="CT7" s="758"/>
      <c r="CU7" s="758"/>
      <c r="CV7" s="759"/>
      <c r="CW7" s="757">
        <v>10</v>
      </c>
      <c r="CX7" s="758"/>
      <c r="CY7" s="758"/>
      <c r="CZ7" s="758"/>
      <c r="DA7" s="759"/>
      <c r="DB7" s="757" t="s">
        <v>535</v>
      </c>
      <c r="DC7" s="758"/>
      <c r="DD7" s="758"/>
      <c r="DE7" s="758"/>
      <c r="DF7" s="759"/>
      <c r="DG7" s="757" t="s">
        <v>533</v>
      </c>
      <c r="DH7" s="758"/>
      <c r="DI7" s="758"/>
      <c r="DJ7" s="758"/>
      <c r="DK7" s="759"/>
      <c r="DL7" s="757" t="s">
        <v>533</v>
      </c>
      <c r="DM7" s="758"/>
      <c r="DN7" s="758"/>
      <c r="DO7" s="758"/>
      <c r="DP7" s="759"/>
      <c r="DQ7" s="757" t="s">
        <v>533</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184</v>
      </c>
      <c r="R8" s="745"/>
      <c r="S8" s="745"/>
      <c r="T8" s="745"/>
      <c r="U8" s="745"/>
      <c r="V8" s="745">
        <v>171</v>
      </c>
      <c r="W8" s="745"/>
      <c r="X8" s="745"/>
      <c r="Y8" s="745"/>
      <c r="Z8" s="745"/>
      <c r="AA8" s="745">
        <v>13</v>
      </c>
      <c r="AB8" s="745"/>
      <c r="AC8" s="745"/>
      <c r="AD8" s="745"/>
      <c r="AE8" s="746"/>
      <c r="AF8" s="747">
        <v>13</v>
      </c>
      <c r="AG8" s="748"/>
      <c r="AH8" s="748"/>
      <c r="AI8" s="748"/>
      <c r="AJ8" s="749"/>
      <c r="AK8" s="750">
        <v>53</v>
      </c>
      <c r="AL8" s="751"/>
      <c r="AM8" s="751"/>
      <c r="AN8" s="751"/>
      <c r="AO8" s="751"/>
      <c r="AP8" s="751">
        <v>200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5853</v>
      </c>
      <c r="R23" s="780"/>
      <c r="S23" s="780"/>
      <c r="T23" s="780"/>
      <c r="U23" s="780"/>
      <c r="V23" s="780">
        <v>5429</v>
      </c>
      <c r="W23" s="780"/>
      <c r="X23" s="780"/>
      <c r="Y23" s="780"/>
      <c r="Z23" s="780"/>
      <c r="AA23" s="780">
        <v>424</v>
      </c>
      <c r="AB23" s="780"/>
      <c r="AC23" s="780"/>
      <c r="AD23" s="780"/>
      <c r="AE23" s="781"/>
      <c r="AF23" s="782">
        <v>411</v>
      </c>
      <c r="AG23" s="780"/>
      <c r="AH23" s="780"/>
      <c r="AI23" s="780"/>
      <c r="AJ23" s="783"/>
      <c r="AK23" s="784"/>
      <c r="AL23" s="785"/>
      <c r="AM23" s="785"/>
      <c r="AN23" s="785"/>
      <c r="AO23" s="785"/>
      <c r="AP23" s="780">
        <v>6791</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1296</v>
      </c>
      <c r="R28" s="809"/>
      <c r="S28" s="809"/>
      <c r="T28" s="809"/>
      <c r="U28" s="809"/>
      <c r="V28" s="809">
        <v>1190</v>
      </c>
      <c r="W28" s="809"/>
      <c r="X28" s="809"/>
      <c r="Y28" s="809"/>
      <c r="Z28" s="809"/>
      <c r="AA28" s="809">
        <v>106</v>
      </c>
      <c r="AB28" s="809"/>
      <c r="AC28" s="809"/>
      <c r="AD28" s="809"/>
      <c r="AE28" s="810"/>
      <c r="AF28" s="811">
        <v>106</v>
      </c>
      <c r="AG28" s="809"/>
      <c r="AH28" s="809"/>
      <c r="AI28" s="809"/>
      <c r="AJ28" s="812"/>
      <c r="AK28" s="813">
        <v>64</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1174</v>
      </c>
      <c r="R29" s="745"/>
      <c r="S29" s="745"/>
      <c r="T29" s="745"/>
      <c r="U29" s="745"/>
      <c r="V29" s="745">
        <v>1138</v>
      </c>
      <c r="W29" s="745"/>
      <c r="X29" s="745"/>
      <c r="Y29" s="745"/>
      <c r="Z29" s="745"/>
      <c r="AA29" s="746">
        <v>36</v>
      </c>
      <c r="AB29" s="748"/>
      <c r="AC29" s="748"/>
      <c r="AD29" s="748"/>
      <c r="AE29" s="749"/>
      <c r="AF29" s="747">
        <v>36</v>
      </c>
      <c r="AG29" s="748"/>
      <c r="AH29" s="748"/>
      <c r="AI29" s="748"/>
      <c r="AJ29" s="749"/>
      <c r="AK29" s="816">
        <v>168</v>
      </c>
      <c r="AL29" s="817"/>
      <c r="AM29" s="817"/>
      <c r="AN29" s="817"/>
      <c r="AO29" s="817"/>
      <c r="AP29" s="817"/>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121</v>
      </c>
      <c r="R30" s="745"/>
      <c r="S30" s="745"/>
      <c r="T30" s="745"/>
      <c r="U30" s="745"/>
      <c r="V30" s="745">
        <v>120</v>
      </c>
      <c r="W30" s="745"/>
      <c r="X30" s="745"/>
      <c r="Y30" s="745"/>
      <c r="Z30" s="745"/>
      <c r="AA30" s="746">
        <v>1</v>
      </c>
      <c r="AB30" s="748"/>
      <c r="AC30" s="748"/>
      <c r="AD30" s="748"/>
      <c r="AE30" s="749"/>
      <c r="AF30" s="747">
        <v>1</v>
      </c>
      <c r="AG30" s="748"/>
      <c r="AH30" s="748"/>
      <c r="AI30" s="748"/>
      <c r="AJ30" s="749"/>
      <c r="AK30" s="816">
        <v>31</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247</v>
      </c>
      <c r="R31" s="745"/>
      <c r="S31" s="745"/>
      <c r="T31" s="745"/>
      <c r="U31" s="745"/>
      <c r="V31" s="745">
        <v>176</v>
      </c>
      <c r="W31" s="745"/>
      <c r="X31" s="745"/>
      <c r="Y31" s="745"/>
      <c r="Z31" s="745"/>
      <c r="AA31" s="746">
        <v>71</v>
      </c>
      <c r="AB31" s="748"/>
      <c r="AC31" s="748"/>
      <c r="AD31" s="748"/>
      <c r="AE31" s="749"/>
      <c r="AF31" s="747">
        <v>810</v>
      </c>
      <c r="AG31" s="748"/>
      <c r="AH31" s="748"/>
      <c r="AI31" s="748"/>
      <c r="AJ31" s="749"/>
      <c r="AK31" s="816">
        <v>1</v>
      </c>
      <c r="AL31" s="817"/>
      <c r="AM31" s="817"/>
      <c r="AN31" s="817"/>
      <c r="AO31" s="817"/>
      <c r="AP31" s="817">
        <v>45</v>
      </c>
      <c r="AQ31" s="817"/>
      <c r="AR31" s="817"/>
      <c r="AS31" s="817"/>
      <c r="AT31" s="817"/>
      <c r="AU31" s="817" t="s">
        <v>533</v>
      </c>
      <c r="AV31" s="817"/>
      <c r="AW31" s="817"/>
      <c r="AX31" s="817"/>
      <c r="AY31" s="817"/>
      <c r="AZ31" s="818" t="s">
        <v>533</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331</v>
      </c>
      <c r="R32" s="745"/>
      <c r="S32" s="745"/>
      <c r="T32" s="745"/>
      <c r="U32" s="745"/>
      <c r="V32" s="745">
        <v>312</v>
      </c>
      <c r="W32" s="745"/>
      <c r="X32" s="745"/>
      <c r="Y32" s="745"/>
      <c r="Z32" s="745"/>
      <c r="AA32" s="746">
        <v>19</v>
      </c>
      <c r="AB32" s="748"/>
      <c r="AC32" s="748"/>
      <c r="AD32" s="748"/>
      <c r="AE32" s="749"/>
      <c r="AF32" s="747">
        <v>19</v>
      </c>
      <c r="AG32" s="748"/>
      <c r="AH32" s="748"/>
      <c r="AI32" s="748"/>
      <c r="AJ32" s="749"/>
      <c r="AK32" s="816">
        <v>186</v>
      </c>
      <c r="AL32" s="817"/>
      <c r="AM32" s="817"/>
      <c r="AN32" s="817"/>
      <c r="AO32" s="817"/>
      <c r="AP32" s="817">
        <v>3090</v>
      </c>
      <c r="AQ32" s="817"/>
      <c r="AR32" s="817"/>
      <c r="AS32" s="817"/>
      <c r="AT32" s="817"/>
      <c r="AU32" s="817">
        <v>3090</v>
      </c>
      <c r="AV32" s="817"/>
      <c r="AW32" s="817"/>
      <c r="AX32" s="817"/>
      <c r="AY32" s="817"/>
      <c r="AZ32" s="818" t="s">
        <v>532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413</v>
      </c>
      <c r="R33" s="745"/>
      <c r="S33" s="745"/>
      <c r="T33" s="745"/>
      <c r="U33" s="745"/>
      <c r="V33" s="745">
        <v>392</v>
      </c>
      <c r="W33" s="745"/>
      <c r="X33" s="745"/>
      <c r="Y33" s="745"/>
      <c r="Z33" s="745"/>
      <c r="AA33" s="745">
        <v>21</v>
      </c>
      <c r="AB33" s="745"/>
      <c r="AC33" s="745"/>
      <c r="AD33" s="745"/>
      <c r="AE33" s="746"/>
      <c r="AF33" s="747">
        <v>21</v>
      </c>
      <c r="AG33" s="748"/>
      <c r="AH33" s="748"/>
      <c r="AI33" s="748"/>
      <c r="AJ33" s="749"/>
      <c r="AK33" s="816">
        <v>256</v>
      </c>
      <c r="AL33" s="817"/>
      <c r="AM33" s="817"/>
      <c r="AN33" s="817"/>
      <c r="AO33" s="817"/>
      <c r="AP33" s="817">
        <v>4184</v>
      </c>
      <c r="AQ33" s="817"/>
      <c r="AR33" s="817"/>
      <c r="AS33" s="817"/>
      <c r="AT33" s="817"/>
      <c r="AU33" s="817">
        <v>2633</v>
      </c>
      <c r="AV33" s="817"/>
      <c r="AW33" s="817"/>
      <c r="AX33" s="817"/>
      <c r="AY33" s="817"/>
      <c r="AZ33" s="818" t="s">
        <v>533</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992</v>
      </c>
      <c r="AG63" s="828"/>
      <c r="AH63" s="828"/>
      <c r="AI63" s="828"/>
      <c r="AJ63" s="829"/>
      <c r="AK63" s="830"/>
      <c r="AL63" s="825"/>
      <c r="AM63" s="825"/>
      <c r="AN63" s="825"/>
      <c r="AO63" s="825"/>
      <c r="AP63" s="828">
        <f>AP29+AP31+AP32+AP33</f>
        <v>7319</v>
      </c>
      <c r="AQ63" s="828"/>
      <c r="AR63" s="828"/>
      <c r="AS63" s="828"/>
      <c r="AT63" s="828"/>
      <c r="AU63" s="828">
        <f>AU32+AU33</f>
        <v>5723</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537</v>
      </c>
      <c r="C69" s="856"/>
      <c r="D69" s="856"/>
      <c r="E69" s="856"/>
      <c r="F69" s="856"/>
      <c r="G69" s="856"/>
      <c r="H69" s="856"/>
      <c r="I69" s="856"/>
      <c r="J69" s="856"/>
      <c r="K69" s="856"/>
      <c r="L69" s="856"/>
      <c r="M69" s="856"/>
      <c r="N69" s="856"/>
      <c r="O69" s="856"/>
      <c r="P69" s="857"/>
      <c r="Q69" s="859">
        <v>1602</v>
      </c>
      <c r="R69" s="817"/>
      <c r="S69" s="817"/>
      <c r="T69" s="817"/>
      <c r="U69" s="817"/>
      <c r="V69" s="817">
        <v>1543</v>
      </c>
      <c r="W69" s="817"/>
      <c r="X69" s="817"/>
      <c r="Y69" s="817"/>
      <c r="Z69" s="817"/>
      <c r="AA69" s="817">
        <v>59</v>
      </c>
      <c r="AB69" s="817"/>
      <c r="AC69" s="817"/>
      <c r="AD69" s="817"/>
      <c r="AE69" s="817"/>
      <c r="AF69" s="817">
        <v>37</v>
      </c>
      <c r="AG69" s="817"/>
      <c r="AH69" s="817"/>
      <c r="AI69" s="817"/>
      <c r="AJ69" s="817"/>
      <c r="AK69" s="817" t="s">
        <v>538</v>
      </c>
      <c r="AL69" s="817"/>
      <c r="AM69" s="817"/>
      <c r="AN69" s="817"/>
      <c r="AO69" s="817"/>
      <c r="AP69" s="817">
        <v>748</v>
      </c>
      <c r="AQ69" s="817"/>
      <c r="AR69" s="817"/>
      <c r="AS69" s="817"/>
      <c r="AT69" s="817"/>
      <c r="AU69" s="817">
        <v>44</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539</v>
      </c>
      <c r="C70" s="856"/>
      <c r="D70" s="856"/>
      <c r="E70" s="856"/>
      <c r="F70" s="856"/>
      <c r="G70" s="856"/>
      <c r="H70" s="856"/>
      <c r="I70" s="856"/>
      <c r="J70" s="856"/>
      <c r="K70" s="856"/>
      <c r="L70" s="856"/>
      <c r="M70" s="856"/>
      <c r="N70" s="856"/>
      <c r="O70" s="856"/>
      <c r="P70" s="857"/>
      <c r="Q70" s="859">
        <v>520</v>
      </c>
      <c r="R70" s="817"/>
      <c r="S70" s="817"/>
      <c r="T70" s="817"/>
      <c r="U70" s="817"/>
      <c r="V70" s="817">
        <v>514</v>
      </c>
      <c r="W70" s="817"/>
      <c r="X70" s="817"/>
      <c r="Y70" s="817"/>
      <c r="Z70" s="817"/>
      <c r="AA70" s="817">
        <v>6</v>
      </c>
      <c r="AB70" s="817"/>
      <c r="AC70" s="817"/>
      <c r="AD70" s="817"/>
      <c r="AE70" s="817"/>
      <c r="AF70" s="817">
        <v>6</v>
      </c>
      <c r="AG70" s="817"/>
      <c r="AH70" s="817"/>
      <c r="AI70" s="817"/>
      <c r="AJ70" s="817"/>
      <c r="AK70" s="817" t="s">
        <v>538</v>
      </c>
      <c r="AL70" s="817"/>
      <c r="AM70" s="817"/>
      <c r="AN70" s="817"/>
      <c r="AO70" s="817"/>
      <c r="AP70" s="817"/>
      <c r="AQ70" s="817"/>
      <c r="AR70" s="817"/>
      <c r="AS70" s="817"/>
      <c r="AT70" s="817"/>
      <c r="AU70" s="817"/>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540</v>
      </c>
      <c r="C71" s="856"/>
      <c r="D71" s="856"/>
      <c r="E71" s="856"/>
      <c r="F71" s="856"/>
      <c r="G71" s="856"/>
      <c r="H71" s="856"/>
      <c r="I71" s="856"/>
      <c r="J71" s="856"/>
      <c r="K71" s="856"/>
      <c r="L71" s="856"/>
      <c r="M71" s="856"/>
      <c r="N71" s="856"/>
      <c r="O71" s="856"/>
      <c r="P71" s="857"/>
      <c r="Q71" s="859">
        <v>2695</v>
      </c>
      <c r="R71" s="817"/>
      <c r="S71" s="817"/>
      <c r="T71" s="817"/>
      <c r="U71" s="817"/>
      <c r="V71" s="817">
        <v>2687</v>
      </c>
      <c r="W71" s="817"/>
      <c r="X71" s="817"/>
      <c r="Y71" s="817"/>
      <c r="Z71" s="817"/>
      <c r="AA71" s="817">
        <v>8</v>
      </c>
      <c r="AB71" s="817"/>
      <c r="AC71" s="817"/>
      <c r="AD71" s="817"/>
      <c r="AE71" s="817"/>
      <c r="AF71" s="817">
        <v>28</v>
      </c>
      <c r="AG71" s="817"/>
      <c r="AH71" s="817"/>
      <c r="AI71" s="817"/>
      <c r="AJ71" s="817"/>
      <c r="AK71" s="817" t="s">
        <v>538</v>
      </c>
      <c r="AL71" s="817"/>
      <c r="AM71" s="817"/>
      <c r="AN71" s="817"/>
      <c r="AO71" s="817"/>
      <c r="AP71" s="817">
        <v>273</v>
      </c>
      <c r="AQ71" s="817"/>
      <c r="AR71" s="817"/>
      <c r="AS71" s="817"/>
      <c r="AT71" s="817"/>
      <c r="AU71" s="817">
        <v>23</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541</v>
      </c>
      <c r="C72" s="856"/>
      <c r="D72" s="856"/>
      <c r="E72" s="856"/>
      <c r="F72" s="856"/>
      <c r="G72" s="856"/>
      <c r="H72" s="856"/>
      <c r="I72" s="856"/>
      <c r="J72" s="856"/>
      <c r="K72" s="856"/>
      <c r="L72" s="856"/>
      <c r="M72" s="856"/>
      <c r="N72" s="856"/>
      <c r="O72" s="856"/>
      <c r="P72" s="857"/>
      <c r="Q72" s="859"/>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542</v>
      </c>
      <c r="C73" s="856"/>
      <c r="D73" s="856"/>
      <c r="E73" s="856"/>
      <c r="F73" s="856"/>
      <c r="G73" s="856"/>
      <c r="H73" s="856"/>
      <c r="I73" s="856"/>
      <c r="J73" s="856"/>
      <c r="K73" s="856"/>
      <c r="L73" s="856"/>
      <c r="M73" s="856"/>
      <c r="N73" s="856"/>
      <c r="O73" s="856"/>
      <c r="P73" s="857"/>
      <c r="Q73" s="859">
        <v>388</v>
      </c>
      <c r="R73" s="817"/>
      <c r="S73" s="817"/>
      <c r="T73" s="817"/>
      <c r="U73" s="817"/>
      <c r="V73" s="817">
        <v>283</v>
      </c>
      <c r="W73" s="817"/>
      <c r="X73" s="817"/>
      <c r="Y73" s="817"/>
      <c r="Z73" s="817"/>
      <c r="AA73" s="817">
        <v>104</v>
      </c>
      <c r="AB73" s="817"/>
      <c r="AC73" s="817"/>
      <c r="AD73" s="817"/>
      <c r="AE73" s="817"/>
      <c r="AF73" s="817">
        <v>104</v>
      </c>
      <c r="AG73" s="817"/>
      <c r="AH73" s="817"/>
      <c r="AI73" s="817"/>
      <c r="AJ73" s="817"/>
      <c r="AK73" s="817">
        <v>153</v>
      </c>
      <c r="AL73" s="817"/>
      <c r="AM73" s="817"/>
      <c r="AN73" s="817"/>
      <c r="AO73" s="817"/>
      <c r="AP73" s="817" t="s">
        <v>538</v>
      </c>
      <c r="AQ73" s="817"/>
      <c r="AR73" s="817"/>
      <c r="AS73" s="817"/>
      <c r="AT73" s="817"/>
      <c r="AU73" s="817" t="s">
        <v>538</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543</v>
      </c>
      <c r="C74" s="856"/>
      <c r="D74" s="856"/>
      <c r="E74" s="856"/>
      <c r="F74" s="856"/>
      <c r="G74" s="856"/>
      <c r="H74" s="856"/>
      <c r="I74" s="856"/>
      <c r="J74" s="856"/>
      <c r="K74" s="856"/>
      <c r="L74" s="856"/>
      <c r="M74" s="856"/>
      <c r="N74" s="856"/>
      <c r="O74" s="856"/>
      <c r="P74" s="857"/>
      <c r="Q74" s="859">
        <v>256025</v>
      </c>
      <c r="R74" s="817"/>
      <c r="S74" s="817"/>
      <c r="T74" s="817"/>
      <c r="U74" s="817"/>
      <c r="V74" s="817">
        <v>245776</v>
      </c>
      <c r="W74" s="817"/>
      <c r="X74" s="817"/>
      <c r="Y74" s="817"/>
      <c r="Z74" s="817"/>
      <c r="AA74" s="817">
        <v>10249</v>
      </c>
      <c r="AB74" s="817"/>
      <c r="AC74" s="817"/>
      <c r="AD74" s="817"/>
      <c r="AE74" s="817"/>
      <c r="AF74" s="817">
        <v>10249</v>
      </c>
      <c r="AG74" s="817"/>
      <c r="AH74" s="817"/>
      <c r="AI74" s="817"/>
      <c r="AJ74" s="817"/>
      <c r="AK74" s="817">
        <v>1593</v>
      </c>
      <c r="AL74" s="817"/>
      <c r="AM74" s="817"/>
      <c r="AN74" s="817"/>
      <c r="AO74" s="817"/>
      <c r="AP74" s="817" t="s">
        <v>538</v>
      </c>
      <c r="AQ74" s="817"/>
      <c r="AR74" s="817"/>
      <c r="AS74" s="817"/>
      <c r="AT74" s="817"/>
      <c r="AU74" s="817" t="s">
        <v>538</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544</v>
      </c>
      <c r="C75" s="856"/>
      <c r="D75" s="856"/>
      <c r="E75" s="856"/>
      <c r="F75" s="856"/>
      <c r="G75" s="856"/>
      <c r="H75" s="856"/>
      <c r="I75" s="856"/>
      <c r="J75" s="856"/>
      <c r="K75" s="856"/>
      <c r="L75" s="856"/>
      <c r="M75" s="856"/>
      <c r="N75" s="856"/>
      <c r="O75" s="856"/>
      <c r="P75" s="857"/>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538</v>
      </c>
      <c r="AL75" s="863"/>
      <c r="AM75" s="863"/>
      <c r="AN75" s="863"/>
      <c r="AO75" s="816"/>
      <c r="AP75" s="864" t="s">
        <v>538</v>
      </c>
      <c r="AQ75" s="863"/>
      <c r="AR75" s="863"/>
      <c r="AS75" s="863"/>
      <c r="AT75" s="816"/>
      <c r="AU75" s="864" t="s">
        <v>538</v>
      </c>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545</v>
      </c>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537</v>
      </c>
      <c r="C77" s="856"/>
      <c r="D77" s="856"/>
      <c r="E77" s="856"/>
      <c r="F77" s="856"/>
      <c r="G77" s="856"/>
      <c r="H77" s="856"/>
      <c r="I77" s="856"/>
      <c r="J77" s="856"/>
      <c r="K77" s="856"/>
      <c r="L77" s="856"/>
      <c r="M77" s="856"/>
      <c r="N77" s="856"/>
      <c r="O77" s="856"/>
      <c r="P77" s="857"/>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538</v>
      </c>
      <c r="AQ77" s="863"/>
      <c r="AR77" s="863"/>
      <c r="AS77" s="863"/>
      <c r="AT77" s="816"/>
      <c r="AU77" s="864" t="s">
        <v>538</v>
      </c>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546</v>
      </c>
      <c r="C78" s="856"/>
      <c r="D78" s="856"/>
      <c r="E78" s="856"/>
      <c r="F78" s="856"/>
      <c r="G78" s="856"/>
      <c r="H78" s="856"/>
      <c r="I78" s="856"/>
      <c r="J78" s="856"/>
      <c r="K78" s="856"/>
      <c r="L78" s="856"/>
      <c r="M78" s="856"/>
      <c r="N78" s="856"/>
      <c r="O78" s="856"/>
      <c r="P78" s="857"/>
      <c r="Q78" s="859">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538</v>
      </c>
      <c r="AQ78" s="817"/>
      <c r="AR78" s="817"/>
      <c r="AS78" s="817"/>
      <c r="AT78" s="817"/>
      <c r="AU78" s="817" t="s">
        <v>538</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t="s">
        <v>547</v>
      </c>
      <c r="C79" s="856"/>
      <c r="D79" s="856"/>
      <c r="E79" s="856"/>
      <c r="F79" s="856"/>
      <c r="G79" s="856"/>
      <c r="H79" s="856"/>
      <c r="I79" s="856"/>
      <c r="J79" s="856"/>
      <c r="K79" s="856"/>
      <c r="L79" s="856"/>
      <c r="M79" s="856"/>
      <c r="N79" s="856"/>
      <c r="O79" s="856"/>
      <c r="P79" s="857"/>
      <c r="Q79" s="859">
        <v>33</v>
      </c>
      <c r="R79" s="817"/>
      <c r="S79" s="817"/>
      <c r="T79" s="817"/>
      <c r="U79" s="817"/>
      <c r="V79" s="817">
        <v>33</v>
      </c>
      <c r="W79" s="817"/>
      <c r="X79" s="817"/>
      <c r="Y79" s="817"/>
      <c r="Z79" s="817"/>
      <c r="AA79" s="817">
        <v>0</v>
      </c>
      <c r="AB79" s="817"/>
      <c r="AC79" s="817"/>
      <c r="AD79" s="817"/>
      <c r="AE79" s="817"/>
      <c r="AF79" s="817">
        <v>0</v>
      </c>
      <c r="AG79" s="817"/>
      <c r="AH79" s="817"/>
      <c r="AI79" s="817"/>
      <c r="AJ79" s="817"/>
      <c r="AK79" s="817" t="s">
        <v>538</v>
      </c>
      <c r="AL79" s="817"/>
      <c r="AM79" s="817"/>
      <c r="AN79" s="817"/>
      <c r="AO79" s="817"/>
      <c r="AP79" s="817" t="s">
        <v>538</v>
      </c>
      <c r="AQ79" s="817"/>
      <c r="AR79" s="817"/>
      <c r="AS79" s="817"/>
      <c r="AT79" s="817"/>
      <c r="AU79" s="817" t="s">
        <v>538</v>
      </c>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t="s">
        <v>548</v>
      </c>
      <c r="C80" s="856"/>
      <c r="D80" s="856"/>
      <c r="E80" s="856"/>
      <c r="F80" s="856"/>
      <c r="G80" s="856"/>
      <c r="H80" s="856"/>
      <c r="I80" s="856"/>
      <c r="J80" s="856"/>
      <c r="K80" s="856"/>
      <c r="L80" s="856"/>
      <c r="M80" s="856"/>
      <c r="N80" s="856"/>
      <c r="O80" s="856"/>
      <c r="P80" s="857"/>
      <c r="Q80" s="859">
        <v>101</v>
      </c>
      <c r="R80" s="817"/>
      <c r="S80" s="817"/>
      <c r="T80" s="817"/>
      <c r="U80" s="817"/>
      <c r="V80" s="817">
        <v>94</v>
      </c>
      <c r="W80" s="817"/>
      <c r="X80" s="817"/>
      <c r="Y80" s="817"/>
      <c r="Z80" s="817"/>
      <c r="AA80" s="817">
        <v>7</v>
      </c>
      <c r="AB80" s="817"/>
      <c r="AC80" s="817"/>
      <c r="AD80" s="817"/>
      <c r="AE80" s="817"/>
      <c r="AF80" s="817">
        <v>7</v>
      </c>
      <c r="AG80" s="817"/>
      <c r="AH80" s="817"/>
      <c r="AI80" s="817"/>
      <c r="AJ80" s="817"/>
      <c r="AK80" s="817" t="s">
        <v>538</v>
      </c>
      <c r="AL80" s="817"/>
      <c r="AM80" s="817"/>
      <c r="AN80" s="817"/>
      <c r="AO80" s="817"/>
      <c r="AP80" s="817" t="s">
        <v>538</v>
      </c>
      <c r="AQ80" s="817"/>
      <c r="AR80" s="817"/>
      <c r="AS80" s="817"/>
      <c r="AT80" s="817"/>
      <c r="AU80" s="817" t="s">
        <v>538</v>
      </c>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t="s">
        <v>549</v>
      </c>
      <c r="C81" s="856"/>
      <c r="D81" s="856"/>
      <c r="E81" s="856"/>
      <c r="F81" s="856"/>
      <c r="G81" s="856"/>
      <c r="H81" s="856"/>
      <c r="I81" s="856"/>
      <c r="J81" s="856"/>
      <c r="K81" s="856"/>
      <c r="L81" s="856"/>
      <c r="M81" s="856"/>
      <c r="N81" s="856"/>
      <c r="O81" s="856"/>
      <c r="P81" s="857"/>
      <c r="Q81" s="859">
        <v>2</v>
      </c>
      <c r="R81" s="817"/>
      <c r="S81" s="817"/>
      <c r="T81" s="817"/>
      <c r="U81" s="817"/>
      <c r="V81" s="817">
        <v>2</v>
      </c>
      <c r="W81" s="817"/>
      <c r="X81" s="817"/>
      <c r="Y81" s="817"/>
      <c r="Z81" s="817"/>
      <c r="AA81" s="817">
        <v>0</v>
      </c>
      <c r="AB81" s="817"/>
      <c r="AC81" s="817"/>
      <c r="AD81" s="817"/>
      <c r="AE81" s="817"/>
      <c r="AF81" s="817">
        <v>0</v>
      </c>
      <c r="AG81" s="817"/>
      <c r="AH81" s="817"/>
      <c r="AI81" s="817"/>
      <c r="AJ81" s="817"/>
      <c r="AK81" s="817" t="s">
        <v>538</v>
      </c>
      <c r="AL81" s="817"/>
      <c r="AM81" s="817"/>
      <c r="AN81" s="817"/>
      <c r="AO81" s="817"/>
      <c r="AP81" s="817" t="s">
        <v>538</v>
      </c>
      <c r="AQ81" s="817"/>
      <c r="AR81" s="817"/>
      <c r="AS81" s="817"/>
      <c r="AT81" s="817"/>
      <c r="AU81" s="817" t="s">
        <v>538</v>
      </c>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t="s">
        <v>550</v>
      </c>
      <c r="C82" s="856"/>
      <c r="D82" s="856"/>
      <c r="E82" s="856"/>
      <c r="F82" s="856"/>
      <c r="G82" s="856"/>
      <c r="H82" s="856"/>
      <c r="I82" s="856"/>
      <c r="J82" s="856"/>
      <c r="K82" s="856"/>
      <c r="L82" s="856"/>
      <c r="M82" s="856"/>
      <c r="N82" s="856"/>
      <c r="O82" s="856"/>
      <c r="P82" s="857"/>
      <c r="Q82" s="859">
        <v>0</v>
      </c>
      <c r="R82" s="817"/>
      <c r="S82" s="817"/>
      <c r="T82" s="817"/>
      <c r="U82" s="817"/>
      <c r="V82" s="817">
        <v>0</v>
      </c>
      <c r="W82" s="817"/>
      <c r="X82" s="817"/>
      <c r="Y82" s="817"/>
      <c r="Z82" s="817"/>
      <c r="AA82" s="817">
        <v>0</v>
      </c>
      <c r="AB82" s="817"/>
      <c r="AC82" s="817"/>
      <c r="AD82" s="817"/>
      <c r="AE82" s="817"/>
      <c r="AF82" s="817">
        <v>3</v>
      </c>
      <c r="AG82" s="817"/>
      <c r="AH82" s="817"/>
      <c r="AI82" s="817"/>
      <c r="AJ82" s="817"/>
      <c r="AK82" s="817" t="s">
        <v>538</v>
      </c>
      <c r="AL82" s="817"/>
      <c r="AM82" s="817"/>
      <c r="AN82" s="817"/>
      <c r="AO82" s="817"/>
      <c r="AP82" s="817" t="s">
        <v>538</v>
      </c>
      <c r="AQ82" s="817"/>
      <c r="AR82" s="817"/>
      <c r="AS82" s="817"/>
      <c r="AT82" s="817"/>
      <c r="AU82" s="817" t="s">
        <v>538</v>
      </c>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t="s">
        <v>551</v>
      </c>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t="s">
        <v>537</v>
      </c>
      <c r="C84" s="856"/>
      <c r="D84" s="856"/>
      <c r="E84" s="856"/>
      <c r="F84" s="856"/>
      <c r="G84" s="856"/>
      <c r="H84" s="856"/>
      <c r="I84" s="856"/>
      <c r="J84" s="856"/>
      <c r="K84" s="856"/>
      <c r="L84" s="856"/>
      <c r="M84" s="856"/>
      <c r="N84" s="856"/>
      <c r="O84" s="856"/>
      <c r="P84" s="857"/>
      <c r="Q84" s="859">
        <v>346</v>
      </c>
      <c r="R84" s="817"/>
      <c r="S84" s="817"/>
      <c r="T84" s="817"/>
      <c r="U84" s="817"/>
      <c r="V84" s="817">
        <v>200</v>
      </c>
      <c r="W84" s="817"/>
      <c r="X84" s="817"/>
      <c r="Y84" s="817"/>
      <c r="Z84" s="817"/>
      <c r="AA84" s="817">
        <v>146</v>
      </c>
      <c r="AB84" s="817"/>
      <c r="AC84" s="817"/>
      <c r="AD84" s="817"/>
      <c r="AE84" s="817"/>
      <c r="AF84" s="817">
        <v>6</v>
      </c>
      <c r="AG84" s="817"/>
      <c r="AH84" s="817"/>
      <c r="AI84" s="817"/>
      <c r="AJ84" s="817"/>
      <c r="AK84" s="817" t="s">
        <v>538</v>
      </c>
      <c r="AL84" s="817"/>
      <c r="AM84" s="817"/>
      <c r="AN84" s="817"/>
      <c r="AO84" s="817"/>
      <c r="AP84" s="817" t="s">
        <v>538</v>
      </c>
      <c r="AQ84" s="817"/>
      <c r="AR84" s="817"/>
      <c r="AS84" s="817"/>
      <c r="AT84" s="817"/>
      <c r="AU84" s="817" t="s">
        <v>538</v>
      </c>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t="s">
        <v>552</v>
      </c>
      <c r="C85" s="856"/>
      <c r="D85" s="856"/>
      <c r="E85" s="856"/>
      <c r="F85" s="856"/>
      <c r="G85" s="856"/>
      <c r="H85" s="856"/>
      <c r="I85" s="856"/>
      <c r="J85" s="856"/>
      <c r="K85" s="856"/>
      <c r="L85" s="856"/>
      <c r="M85" s="856"/>
      <c r="N85" s="856"/>
      <c r="O85" s="856"/>
      <c r="P85" s="857"/>
      <c r="Q85" s="859">
        <v>1</v>
      </c>
      <c r="R85" s="817"/>
      <c r="S85" s="817"/>
      <c r="T85" s="817"/>
      <c r="U85" s="817"/>
      <c r="V85" s="817">
        <v>0</v>
      </c>
      <c r="W85" s="817"/>
      <c r="X85" s="817"/>
      <c r="Y85" s="817"/>
      <c r="Z85" s="817"/>
      <c r="AA85" s="817">
        <v>1</v>
      </c>
      <c r="AB85" s="817"/>
      <c r="AC85" s="817"/>
      <c r="AD85" s="817"/>
      <c r="AE85" s="817"/>
      <c r="AF85" s="817">
        <v>0</v>
      </c>
      <c r="AG85" s="817"/>
      <c r="AH85" s="817"/>
      <c r="AI85" s="817"/>
      <c r="AJ85" s="817"/>
      <c r="AK85" s="817" t="s">
        <v>538</v>
      </c>
      <c r="AL85" s="817"/>
      <c r="AM85" s="817"/>
      <c r="AN85" s="817"/>
      <c r="AO85" s="817"/>
      <c r="AP85" s="817" t="s">
        <v>538</v>
      </c>
      <c r="AQ85" s="817"/>
      <c r="AR85" s="817"/>
      <c r="AS85" s="817"/>
      <c r="AT85" s="817"/>
      <c r="AU85" s="817" t="s">
        <v>538</v>
      </c>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t="s">
        <v>553</v>
      </c>
      <c r="C86" s="856"/>
      <c r="D86" s="856"/>
      <c r="E86" s="856"/>
      <c r="F86" s="856"/>
      <c r="G86" s="856"/>
      <c r="H86" s="856"/>
      <c r="I86" s="856"/>
      <c r="J86" s="856"/>
      <c r="K86" s="856"/>
      <c r="L86" s="856"/>
      <c r="M86" s="856"/>
      <c r="N86" s="856"/>
      <c r="O86" s="856"/>
      <c r="P86" s="857"/>
      <c r="Q86" s="859">
        <v>201</v>
      </c>
      <c r="R86" s="817"/>
      <c r="S86" s="817"/>
      <c r="T86" s="817"/>
      <c r="U86" s="817"/>
      <c r="V86" s="817">
        <v>175</v>
      </c>
      <c r="W86" s="817"/>
      <c r="X86" s="817"/>
      <c r="Y86" s="817"/>
      <c r="Z86" s="817"/>
      <c r="AA86" s="817">
        <v>26</v>
      </c>
      <c r="AB86" s="817"/>
      <c r="AC86" s="817"/>
      <c r="AD86" s="817"/>
      <c r="AE86" s="817"/>
      <c r="AF86" s="817">
        <v>26</v>
      </c>
      <c r="AG86" s="817"/>
      <c r="AH86" s="817"/>
      <c r="AI86" s="817"/>
      <c r="AJ86" s="817"/>
      <c r="AK86" s="817" t="s">
        <v>538</v>
      </c>
      <c r="AL86" s="817"/>
      <c r="AM86" s="817"/>
      <c r="AN86" s="817"/>
      <c r="AO86" s="817"/>
      <c r="AP86" s="817" t="s">
        <v>538</v>
      </c>
      <c r="AQ86" s="817"/>
      <c r="AR86" s="817"/>
      <c r="AS86" s="817"/>
      <c r="AT86" s="817"/>
      <c r="AU86" s="817" t="s">
        <v>538</v>
      </c>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SUM(AF68:AJ86)</f>
        <v>10658</v>
      </c>
      <c r="AG88" s="828"/>
      <c r="AH88" s="828"/>
      <c r="AI88" s="828"/>
      <c r="AJ88" s="828"/>
      <c r="AK88" s="825"/>
      <c r="AL88" s="825"/>
      <c r="AM88" s="825"/>
      <c r="AN88" s="825"/>
      <c r="AO88" s="825"/>
      <c r="AP88" s="828">
        <f t="shared" ref="AP88" si="0">SUM(AP68:AT86)</f>
        <v>1021</v>
      </c>
      <c r="AQ88" s="828"/>
      <c r="AR88" s="828"/>
      <c r="AS88" s="828"/>
      <c r="AT88" s="828"/>
      <c r="AU88" s="828">
        <f t="shared" ref="AU88" si="1">SUM(AU68:AY86)</f>
        <v>67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f>CR7</f>
        <v>15</v>
      </c>
      <c r="CS102" s="836"/>
      <c r="CT102" s="836"/>
      <c r="CU102" s="836"/>
      <c r="CV102" s="876"/>
      <c r="CW102" s="875">
        <f t="shared" ref="CW102" si="2">CW7</f>
        <v>10</v>
      </c>
      <c r="CX102" s="836"/>
      <c r="CY102" s="836"/>
      <c r="CZ102" s="836"/>
      <c r="DA102" s="876"/>
      <c r="DB102" s="875" t="str">
        <f t="shared" ref="DB102" si="3">DB7</f>
        <v>-</v>
      </c>
      <c r="DC102" s="836"/>
      <c r="DD102" s="836"/>
      <c r="DE102" s="836"/>
      <c r="DF102" s="876"/>
      <c r="DG102" s="875" t="str">
        <f t="shared" ref="DG102" si="4">DG7</f>
        <v>-</v>
      </c>
      <c r="DH102" s="836"/>
      <c r="DI102" s="836"/>
      <c r="DJ102" s="836"/>
      <c r="DK102" s="876"/>
      <c r="DL102" s="875" t="str">
        <f t="shared" ref="DL102" si="5">DL7</f>
        <v>-</v>
      </c>
      <c r="DM102" s="836"/>
      <c r="DN102" s="836"/>
      <c r="DO102" s="836"/>
      <c r="DP102" s="876"/>
      <c r="DQ102" s="875" t="str">
        <f t="shared" ref="DQ102" si="6">DQ7</f>
        <v>-</v>
      </c>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395</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396</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399</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400</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401</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402</v>
      </c>
      <c r="AB109" s="878"/>
      <c r="AC109" s="878"/>
      <c r="AD109" s="878"/>
      <c r="AE109" s="879"/>
      <c r="AF109" s="877" t="s">
        <v>286</v>
      </c>
      <c r="AG109" s="878"/>
      <c r="AH109" s="878"/>
      <c r="AI109" s="878"/>
      <c r="AJ109" s="879"/>
      <c r="AK109" s="877" t="s">
        <v>285</v>
      </c>
      <c r="AL109" s="878"/>
      <c r="AM109" s="878"/>
      <c r="AN109" s="878"/>
      <c r="AO109" s="879"/>
      <c r="AP109" s="877" t="s">
        <v>403</v>
      </c>
      <c r="AQ109" s="878"/>
      <c r="AR109" s="878"/>
      <c r="AS109" s="878"/>
      <c r="AT109" s="880"/>
      <c r="AU109" s="899" t="s">
        <v>401</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402</v>
      </c>
      <c r="BR109" s="878"/>
      <c r="BS109" s="878"/>
      <c r="BT109" s="878"/>
      <c r="BU109" s="879"/>
      <c r="BV109" s="877" t="s">
        <v>286</v>
      </c>
      <c r="BW109" s="878"/>
      <c r="BX109" s="878"/>
      <c r="BY109" s="878"/>
      <c r="BZ109" s="879"/>
      <c r="CA109" s="877" t="s">
        <v>285</v>
      </c>
      <c r="CB109" s="878"/>
      <c r="CC109" s="878"/>
      <c r="CD109" s="878"/>
      <c r="CE109" s="879"/>
      <c r="CF109" s="900" t="s">
        <v>403</v>
      </c>
      <c r="CG109" s="900"/>
      <c r="CH109" s="900"/>
      <c r="CI109" s="900"/>
      <c r="CJ109" s="900"/>
      <c r="CK109" s="877" t="s">
        <v>404</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402</v>
      </c>
      <c r="DH109" s="878"/>
      <c r="DI109" s="878"/>
      <c r="DJ109" s="878"/>
      <c r="DK109" s="879"/>
      <c r="DL109" s="877" t="s">
        <v>286</v>
      </c>
      <c r="DM109" s="878"/>
      <c r="DN109" s="878"/>
      <c r="DO109" s="878"/>
      <c r="DP109" s="879"/>
      <c r="DQ109" s="877" t="s">
        <v>285</v>
      </c>
      <c r="DR109" s="878"/>
      <c r="DS109" s="878"/>
      <c r="DT109" s="878"/>
      <c r="DU109" s="879"/>
      <c r="DV109" s="877" t="s">
        <v>403</v>
      </c>
      <c r="DW109" s="878"/>
      <c r="DX109" s="878"/>
      <c r="DY109" s="878"/>
      <c r="DZ109" s="880"/>
    </row>
    <row r="110" spans="1:131" s="197" customFormat="1" ht="26.25" customHeight="1">
      <c r="A110" s="881" t="s">
        <v>405</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839032</v>
      </c>
      <c r="AB110" s="885"/>
      <c r="AC110" s="885"/>
      <c r="AD110" s="885"/>
      <c r="AE110" s="886"/>
      <c r="AF110" s="887">
        <v>811677</v>
      </c>
      <c r="AG110" s="885"/>
      <c r="AH110" s="885"/>
      <c r="AI110" s="885"/>
      <c r="AJ110" s="886"/>
      <c r="AK110" s="887">
        <v>839869</v>
      </c>
      <c r="AL110" s="885"/>
      <c r="AM110" s="885"/>
      <c r="AN110" s="885"/>
      <c r="AO110" s="886"/>
      <c r="AP110" s="888">
        <v>27.2</v>
      </c>
      <c r="AQ110" s="889"/>
      <c r="AR110" s="889"/>
      <c r="AS110" s="889"/>
      <c r="AT110" s="890"/>
      <c r="AU110" s="891" t="s">
        <v>61</v>
      </c>
      <c r="AV110" s="892"/>
      <c r="AW110" s="892"/>
      <c r="AX110" s="892"/>
      <c r="AY110" s="893"/>
      <c r="AZ110" s="935" t="s">
        <v>406</v>
      </c>
      <c r="BA110" s="882"/>
      <c r="BB110" s="882"/>
      <c r="BC110" s="882"/>
      <c r="BD110" s="882"/>
      <c r="BE110" s="882"/>
      <c r="BF110" s="882"/>
      <c r="BG110" s="882"/>
      <c r="BH110" s="882"/>
      <c r="BI110" s="882"/>
      <c r="BJ110" s="882"/>
      <c r="BK110" s="882"/>
      <c r="BL110" s="882"/>
      <c r="BM110" s="882"/>
      <c r="BN110" s="882"/>
      <c r="BO110" s="882"/>
      <c r="BP110" s="883"/>
      <c r="BQ110" s="921">
        <v>6573633</v>
      </c>
      <c r="BR110" s="922"/>
      <c r="BS110" s="922"/>
      <c r="BT110" s="922"/>
      <c r="BU110" s="922"/>
      <c r="BV110" s="922">
        <v>7153866</v>
      </c>
      <c r="BW110" s="922"/>
      <c r="BX110" s="922"/>
      <c r="BY110" s="922"/>
      <c r="BZ110" s="922"/>
      <c r="CA110" s="922">
        <v>6790921</v>
      </c>
      <c r="CB110" s="922"/>
      <c r="CC110" s="922"/>
      <c r="CD110" s="922"/>
      <c r="CE110" s="922"/>
      <c r="CF110" s="936">
        <v>220.3</v>
      </c>
      <c r="CG110" s="937"/>
      <c r="CH110" s="937"/>
      <c r="CI110" s="937"/>
      <c r="CJ110" s="937"/>
      <c r="CK110" s="938" t="s">
        <v>407</v>
      </c>
      <c r="CL110" s="939"/>
      <c r="CM110" s="918" t="s">
        <v>408</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113</v>
      </c>
      <c r="DH110" s="922"/>
      <c r="DI110" s="922"/>
      <c r="DJ110" s="922"/>
      <c r="DK110" s="922"/>
      <c r="DL110" s="922" t="s">
        <v>113</v>
      </c>
      <c r="DM110" s="922"/>
      <c r="DN110" s="922"/>
      <c r="DO110" s="922"/>
      <c r="DP110" s="922"/>
      <c r="DQ110" s="922" t="s">
        <v>113</v>
      </c>
      <c r="DR110" s="922"/>
      <c r="DS110" s="922"/>
      <c r="DT110" s="922"/>
      <c r="DU110" s="922"/>
      <c r="DV110" s="923" t="s">
        <v>113</v>
      </c>
      <c r="DW110" s="923"/>
      <c r="DX110" s="923"/>
      <c r="DY110" s="923"/>
      <c r="DZ110" s="924"/>
    </row>
    <row r="111" spans="1:131" s="197" customFormat="1" ht="26.25" customHeight="1">
      <c r="A111" s="925" t="s">
        <v>409</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113</v>
      </c>
      <c r="AB111" s="929"/>
      <c r="AC111" s="929"/>
      <c r="AD111" s="929"/>
      <c r="AE111" s="930"/>
      <c r="AF111" s="931" t="s">
        <v>113</v>
      </c>
      <c r="AG111" s="929"/>
      <c r="AH111" s="929"/>
      <c r="AI111" s="929"/>
      <c r="AJ111" s="930"/>
      <c r="AK111" s="931" t="s">
        <v>113</v>
      </c>
      <c r="AL111" s="929"/>
      <c r="AM111" s="929"/>
      <c r="AN111" s="929"/>
      <c r="AO111" s="930"/>
      <c r="AP111" s="932" t="s">
        <v>113</v>
      </c>
      <c r="AQ111" s="933"/>
      <c r="AR111" s="933"/>
      <c r="AS111" s="933"/>
      <c r="AT111" s="934"/>
      <c r="AU111" s="894"/>
      <c r="AV111" s="895"/>
      <c r="AW111" s="895"/>
      <c r="AX111" s="895"/>
      <c r="AY111" s="896"/>
      <c r="AZ111" s="944" t="s">
        <v>410</v>
      </c>
      <c r="BA111" s="945"/>
      <c r="BB111" s="945"/>
      <c r="BC111" s="945"/>
      <c r="BD111" s="945"/>
      <c r="BE111" s="945"/>
      <c r="BF111" s="945"/>
      <c r="BG111" s="945"/>
      <c r="BH111" s="945"/>
      <c r="BI111" s="945"/>
      <c r="BJ111" s="945"/>
      <c r="BK111" s="945"/>
      <c r="BL111" s="945"/>
      <c r="BM111" s="945"/>
      <c r="BN111" s="945"/>
      <c r="BO111" s="945"/>
      <c r="BP111" s="946"/>
      <c r="BQ111" s="914">
        <v>357430</v>
      </c>
      <c r="BR111" s="915"/>
      <c r="BS111" s="915"/>
      <c r="BT111" s="915"/>
      <c r="BU111" s="915"/>
      <c r="BV111" s="915">
        <v>316455</v>
      </c>
      <c r="BW111" s="915"/>
      <c r="BX111" s="915"/>
      <c r="BY111" s="915"/>
      <c r="BZ111" s="915"/>
      <c r="CA111" s="915">
        <v>278145</v>
      </c>
      <c r="CB111" s="915"/>
      <c r="CC111" s="915"/>
      <c r="CD111" s="915"/>
      <c r="CE111" s="915"/>
      <c r="CF111" s="909">
        <v>9</v>
      </c>
      <c r="CG111" s="910"/>
      <c r="CH111" s="910"/>
      <c r="CI111" s="910"/>
      <c r="CJ111" s="910"/>
      <c r="CK111" s="940"/>
      <c r="CL111" s="941"/>
      <c r="CM111" s="911" t="s">
        <v>411</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113</v>
      </c>
      <c r="DH111" s="915"/>
      <c r="DI111" s="915"/>
      <c r="DJ111" s="915"/>
      <c r="DK111" s="915"/>
      <c r="DL111" s="915" t="s">
        <v>113</v>
      </c>
      <c r="DM111" s="915"/>
      <c r="DN111" s="915"/>
      <c r="DO111" s="915"/>
      <c r="DP111" s="915"/>
      <c r="DQ111" s="915" t="s">
        <v>113</v>
      </c>
      <c r="DR111" s="915"/>
      <c r="DS111" s="915"/>
      <c r="DT111" s="915"/>
      <c r="DU111" s="915"/>
      <c r="DV111" s="916" t="s">
        <v>113</v>
      </c>
      <c r="DW111" s="916"/>
      <c r="DX111" s="916"/>
      <c r="DY111" s="916"/>
      <c r="DZ111" s="917"/>
    </row>
    <row r="112" spans="1:131" s="197" customFormat="1" ht="26.25" customHeight="1">
      <c r="A112" s="947" t="s">
        <v>412</v>
      </c>
      <c r="B112" s="948"/>
      <c r="C112" s="945" t="s">
        <v>413</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113</v>
      </c>
      <c r="AB112" s="954"/>
      <c r="AC112" s="954"/>
      <c r="AD112" s="954"/>
      <c r="AE112" s="955"/>
      <c r="AF112" s="956" t="s">
        <v>113</v>
      </c>
      <c r="AG112" s="954"/>
      <c r="AH112" s="954"/>
      <c r="AI112" s="954"/>
      <c r="AJ112" s="955"/>
      <c r="AK112" s="956" t="s">
        <v>113</v>
      </c>
      <c r="AL112" s="954"/>
      <c r="AM112" s="954"/>
      <c r="AN112" s="954"/>
      <c r="AO112" s="955"/>
      <c r="AP112" s="957" t="s">
        <v>113</v>
      </c>
      <c r="AQ112" s="958"/>
      <c r="AR112" s="958"/>
      <c r="AS112" s="958"/>
      <c r="AT112" s="959"/>
      <c r="AU112" s="894"/>
      <c r="AV112" s="895"/>
      <c r="AW112" s="895"/>
      <c r="AX112" s="895"/>
      <c r="AY112" s="896"/>
      <c r="AZ112" s="944" t="s">
        <v>414</v>
      </c>
      <c r="BA112" s="945"/>
      <c r="BB112" s="945"/>
      <c r="BC112" s="945"/>
      <c r="BD112" s="945"/>
      <c r="BE112" s="945"/>
      <c r="BF112" s="945"/>
      <c r="BG112" s="945"/>
      <c r="BH112" s="945"/>
      <c r="BI112" s="945"/>
      <c r="BJ112" s="945"/>
      <c r="BK112" s="945"/>
      <c r="BL112" s="945"/>
      <c r="BM112" s="945"/>
      <c r="BN112" s="945"/>
      <c r="BO112" s="945"/>
      <c r="BP112" s="946"/>
      <c r="BQ112" s="914">
        <v>6140544</v>
      </c>
      <c r="BR112" s="915"/>
      <c r="BS112" s="915"/>
      <c r="BT112" s="915"/>
      <c r="BU112" s="915"/>
      <c r="BV112" s="915">
        <v>6472519</v>
      </c>
      <c r="BW112" s="915"/>
      <c r="BX112" s="915"/>
      <c r="BY112" s="915"/>
      <c r="BZ112" s="915"/>
      <c r="CA112" s="915">
        <v>6484960</v>
      </c>
      <c r="CB112" s="915"/>
      <c r="CC112" s="915"/>
      <c r="CD112" s="915"/>
      <c r="CE112" s="915"/>
      <c r="CF112" s="909">
        <v>210.3</v>
      </c>
      <c r="CG112" s="910"/>
      <c r="CH112" s="910"/>
      <c r="CI112" s="910"/>
      <c r="CJ112" s="910"/>
      <c r="CK112" s="940"/>
      <c r="CL112" s="941"/>
      <c r="CM112" s="911" t="s">
        <v>415</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113</v>
      </c>
      <c r="DH112" s="915"/>
      <c r="DI112" s="915"/>
      <c r="DJ112" s="915"/>
      <c r="DK112" s="915"/>
      <c r="DL112" s="915" t="s">
        <v>113</v>
      </c>
      <c r="DM112" s="915"/>
      <c r="DN112" s="915"/>
      <c r="DO112" s="915"/>
      <c r="DP112" s="915"/>
      <c r="DQ112" s="915" t="s">
        <v>113</v>
      </c>
      <c r="DR112" s="915"/>
      <c r="DS112" s="915"/>
      <c r="DT112" s="915"/>
      <c r="DU112" s="915"/>
      <c r="DV112" s="916" t="s">
        <v>113</v>
      </c>
      <c r="DW112" s="916"/>
      <c r="DX112" s="916"/>
      <c r="DY112" s="916"/>
      <c r="DZ112" s="917"/>
    </row>
    <row r="113" spans="1:130" s="197" customFormat="1" ht="26.25" customHeight="1">
      <c r="A113" s="949"/>
      <c r="B113" s="950"/>
      <c r="C113" s="945" t="s">
        <v>416</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392496</v>
      </c>
      <c r="AB113" s="929"/>
      <c r="AC113" s="929"/>
      <c r="AD113" s="929"/>
      <c r="AE113" s="930"/>
      <c r="AF113" s="931">
        <v>402538</v>
      </c>
      <c r="AG113" s="929"/>
      <c r="AH113" s="929"/>
      <c r="AI113" s="929"/>
      <c r="AJ113" s="930"/>
      <c r="AK113" s="931">
        <v>436831</v>
      </c>
      <c r="AL113" s="929"/>
      <c r="AM113" s="929"/>
      <c r="AN113" s="929"/>
      <c r="AO113" s="930"/>
      <c r="AP113" s="932">
        <v>14.2</v>
      </c>
      <c r="AQ113" s="933"/>
      <c r="AR113" s="933"/>
      <c r="AS113" s="933"/>
      <c r="AT113" s="934"/>
      <c r="AU113" s="894"/>
      <c r="AV113" s="895"/>
      <c r="AW113" s="895"/>
      <c r="AX113" s="895"/>
      <c r="AY113" s="896"/>
      <c r="AZ113" s="944" t="s">
        <v>417</v>
      </c>
      <c r="BA113" s="945"/>
      <c r="BB113" s="945"/>
      <c r="BC113" s="945"/>
      <c r="BD113" s="945"/>
      <c r="BE113" s="945"/>
      <c r="BF113" s="945"/>
      <c r="BG113" s="945"/>
      <c r="BH113" s="945"/>
      <c r="BI113" s="945"/>
      <c r="BJ113" s="945"/>
      <c r="BK113" s="945"/>
      <c r="BL113" s="945"/>
      <c r="BM113" s="945"/>
      <c r="BN113" s="945"/>
      <c r="BO113" s="945"/>
      <c r="BP113" s="946"/>
      <c r="BQ113" s="914">
        <v>132769</v>
      </c>
      <c r="BR113" s="915"/>
      <c r="BS113" s="915"/>
      <c r="BT113" s="915"/>
      <c r="BU113" s="915"/>
      <c r="BV113" s="915">
        <v>137236</v>
      </c>
      <c r="BW113" s="915"/>
      <c r="BX113" s="915"/>
      <c r="BY113" s="915"/>
      <c r="BZ113" s="915"/>
      <c r="CA113" s="915">
        <v>67444</v>
      </c>
      <c r="CB113" s="915"/>
      <c r="CC113" s="915"/>
      <c r="CD113" s="915"/>
      <c r="CE113" s="915"/>
      <c r="CF113" s="909">
        <v>2.2000000000000002</v>
      </c>
      <c r="CG113" s="910"/>
      <c r="CH113" s="910"/>
      <c r="CI113" s="910"/>
      <c r="CJ113" s="910"/>
      <c r="CK113" s="940"/>
      <c r="CL113" s="941"/>
      <c r="CM113" s="911" t="s">
        <v>418</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113</v>
      </c>
      <c r="DH113" s="954"/>
      <c r="DI113" s="954"/>
      <c r="DJ113" s="954"/>
      <c r="DK113" s="955"/>
      <c r="DL113" s="956" t="s">
        <v>113</v>
      </c>
      <c r="DM113" s="954"/>
      <c r="DN113" s="954"/>
      <c r="DO113" s="954"/>
      <c r="DP113" s="955"/>
      <c r="DQ113" s="956" t="s">
        <v>113</v>
      </c>
      <c r="DR113" s="954"/>
      <c r="DS113" s="954"/>
      <c r="DT113" s="954"/>
      <c r="DU113" s="955"/>
      <c r="DV113" s="957" t="s">
        <v>113</v>
      </c>
      <c r="DW113" s="958"/>
      <c r="DX113" s="958"/>
      <c r="DY113" s="958"/>
      <c r="DZ113" s="959"/>
    </row>
    <row r="114" spans="1:130" s="197" customFormat="1" ht="26.25" customHeight="1">
      <c r="A114" s="949"/>
      <c r="B114" s="950"/>
      <c r="C114" s="945" t="s">
        <v>419</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13416</v>
      </c>
      <c r="AB114" s="954"/>
      <c r="AC114" s="954"/>
      <c r="AD114" s="954"/>
      <c r="AE114" s="955"/>
      <c r="AF114" s="956">
        <v>11621</v>
      </c>
      <c r="AG114" s="954"/>
      <c r="AH114" s="954"/>
      <c r="AI114" s="954"/>
      <c r="AJ114" s="955"/>
      <c r="AK114" s="956">
        <v>10661</v>
      </c>
      <c r="AL114" s="954"/>
      <c r="AM114" s="954"/>
      <c r="AN114" s="954"/>
      <c r="AO114" s="955"/>
      <c r="AP114" s="957">
        <v>0.3</v>
      </c>
      <c r="AQ114" s="958"/>
      <c r="AR114" s="958"/>
      <c r="AS114" s="958"/>
      <c r="AT114" s="959"/>
      <c r="AU114" s="894"/>
      <c r="AV114" s="895"/>
      <c r="AW114" s="895"/>
      <c r="AX114" s="895"/>
      <c r="AY114" s="896"/>
      <c r="AZ114" s="944" t="s">
        <v>420</v>
      </c>
      <c r="BA114" s="945"/>
      <c r="BB114" s="945"/>
      <c r="BC114" s="945"/>
      <c r="BD114" s="945"/>
      <c r="BE114" s="945"/>
      <c r="BF114" s="945"/>
      <c r="BG114" s="945"/>
      <c r="BH114" s="945"/>
      <c r="BI114" s="945"/>
      <c r="BJ114" s="945"/>
      <c r="BK114" s="945"/>
      <c r="BL114" s="945"/>
      <c r="BM114" s="945"/>
      <c r="BN114" s="945"/>
      <c r="BO114" s="945"/>
      <c r="BP114" s="946"/>
      <c r="BQ114" s="914">
        <v>722222</v>
      </c>
      <c r="BR114" s="915"/>
      <c r="BS114" s="915"/>
      <c r="BT114" s="915"/>
      <c r="BU114" s="915"/>
      <c r="BV114" s="915">
        <v>721998</v>
      </c>
      <c r="BW114" s="915"/>
      <c r="BX114" s="915"/>
      <c r="BY114" s="915"/>
      <c r="BZ114" s="915"/>
      <c r="CA114" s="915">
        <v>726961</v>
      </c>
      <c r="CB114" s="915"/>
      <c r="CC114" s="915"/>
      <c r="CD114" s="915"/>
      <c r="CE114" s="915"/>
      <c r="CF114" s="909">
        <v>23.6</v>
      </c>
      <c r="CG114" s="910"/>
      <c r="CH114" s="910"/>
      <c r="CI114" s="910"/>
      <c r="CJ114" s="910"/>
      <c r="CK114" s="940"/>
      <c r="CL114" s="941"/>
      <c r="CM114" s="911" t="s">
        <v>421</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113</v>
      </c>
      <c r="DH114" s="954"/>
      <c r="DI114" s="954"/>
      <c r="DJ114" s="954"/>
      <c r="DK114" s="955"/>
      <c r="DL114" s="956" t="s">
        <v>113</v>
      </c>
      <c r="DM114" s="954"/>
      <c r="DN114" s="954"/>
      <c r="DO114" s="954"/>
      <c r="DP114" s="955"/>
      <c r="DQ114" s="956" t="s">
        <v>113</v>
      </c>
      <c r="DR114" s="954"/>
      <c r="DS114" s="954"/>
      <c r="DT114" s="954"/>
      <c r="DU114" s="955"/>
      <c r="DV114" s="957" t="s">
        <v>113</v>
      </c>
      <c r="DW114" s="958"/>
      <c r="DX114" s="958"/>
      <c r="DY114" s="958"/>
      <c r="DZ114" s="959"/>
    </row>
    <row r="115" spans="1:130" s="197" customFormat="1" ht="26.25" customHeight="1">
      <c r="A115" s="949"/>
      <c r="B115" s="950"/>
      <c r="C115" s="945" t="s">
        <v>422</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47799</v>
      </c>
      <c r="AB115" s="929"/>
      <c r="AC115" s="929"/>
      <c r="AD115" s="929"/>
      <c r="AE115" s="930"/>
      <c r="AF115" s="931">
        <v>45783</v>
      </c>
      <c r="AG115" s="929"/>
      <c r="AH115" s="929"/>
      <c r="AI115" s="929"/>
      <c r="AJ115" s="930"/>
      <c r="AK115" s="931">
        <v>42413</v>
      </c>
      <c r="AL115" s="929"/>
      <c r="AM115" s="929"/>
      <c r="AN115" s="929"/>
      <c r="AO115" s="930"/>
      <c r="AP115" s="932">
        <v>1.4</v>
      </c>
      <c r="AQ115" s="933"/>
      <c r="AR115" s="933"/>
      <c r="AS115" s="933"/>
      <c r="AT115" s="934"/>
      <c r="AU115" s="894"/>
      <c r="AV115" s="895"/>
      <c r="AW115" s="895"/>
      <c r="AX115" s="895"/>
      <c r="AY115" s="896"/>
      <c r="AZ115" s="944" t="s">
        <v>423</v>
      </c>
      <c r="BA115" s="945"/>
      <c r="BB115" s="945"/>
      <c r="BC115" s="945"/>
      <c r="BD115" s="945"/>
      <c r="BE115" s="945"/>
      <c r="BF115" s="945"/>
      <c r="BG115" s="945"/>
      <c r="BH115" s="945"/>
      <c r="BI115" s="945"/>
      <c r="BJ115" s="945"/>
      <c r="BK115" s="945"/>
      <c r="BL115" s="945"/>
      <c r="BM115" s="945"/>
      <c r="BN115" s="945"/>
      <c r="BO115" s="945"/>
      <c r="BP115" s="946"/>
      <c r="BQ115" s="914">
        <v>143755</v>
      </c>
      <c r="BR115" s="915"/>
      <c r="BS115" s="915"/>
      <c r="BT115" s="915"/>
      <c r="BU115" s="915"/>
      <c r="BV115" s="915" t="s">
        <v>113</v>
      </c>
      <c r="BW115" s="915"/>
      <c r="BX115" s="915"/>
      <c r="BY115" s="915"/>
      <c r="BZ115" s="915"/>
      <c r="CA115" s="915" t="s">
        <v>113</v>
      </c>
      <c r="CB115" s="915"/>
      <c r="CC115" s="915"/>
      <c r="CD115" s="915"/>
      <c r="CE115" s="915"/>
      <c r="CF115" s="909" t="s">
        <v>113</v>
      </c>
      <c r="CG115" s="910"/>
      <c r="CH115" s="910"/>
      <c r="CI115" s="910"/>
      <c r="CJ115" s="910"/>
      <c r="CK115" s="940"/>
      <c r="CL115" s="941"/>
      <c r="CM115" s="944" t="s">
        <v>424</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113</v>
      </c>
      <c r="DH115" s="954"/>
      <c r="DI115" s="954"/>
      <c r="DJ115" s="954"/>
      <c r="DK115" s="955"/>
      <c r="DL115" s="956" t="s">
        <v>113</v>
      </c>
      <c r="DM115" s="954"/>
      <c r="DN115" s="954"/>
      <c r="DO115" s="954"/>
      <c r="DP115" s="955"/>
      <c r="DQ115" s="956" t="s">
        <v>113</v>
      </c>
      <c r="DR115" s="954"/>
      <c r="DS115" s="954"/>
      <c r="DT115" s="954"/>
      <c r="DU115" s="955"/>
      <c r="DV115" s="957" t="s">
        <v>113</v>
      </c>
      <c r="DW115" s="958"/>
      <c r="DX115" s="958"/>
      <c r="DY115" s="958"/>
      <c r="DZ115" s="959"/>
    </row>
    <row r="116" spans="1:130" s="197" customFormat="1" ht="26.25" customHeight="1">
      <c r="A116" s="951"/>
      <c r="B116" s="952"/>
      <c r="C116" s="966" t="s">
        <v>425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113</v>
      </c>
      <c r="AB116" s="954"/>
      <c r="AC116" s="954"/>
      <c r="AD116" s="954"/>
      <c r="AE116" s="955"/>
      <c r="AF116" s="956">
        <v>12</v>
      </c>
      <c r="AG116" s="954"/>
      <c r="AH116" s="954"/>
      <c r="AI116" s="954"/>
      <c r="AJ116" s="955"/>
      <c r="AK116" s="956" t="s">
        <v>113</v>
      </c>
      <c r="AL116" s="954"/>
      <c r="AM116" s="954"/>
      <c r="AN116" s="954"/>
      <c r="AO116" s="955"/>
      <c r="AP116" s="957" t="s">
        <v>113</v>
      </c>
      <c r="AQ116" s="958"/>
      <c r="AR116" s="958"/>
      <c r="AS116" s="958"/>
      <c r="AT116" s="959"/>
      <c r="AU116" s="894"/>
      <c r="AV116" s="895"/>
      <c r="AW116" s="895"/>
      <c r="AX116" s="895"/>
      <c r="AY116" s="896"/>
      <c r="AZ116" s="944" t="s">
        <v>426</v>
      </c>
      <c r="BA116" s="945"/>
      <c r="BB116" s="945"/>
      <c r="BC116" s="945"/>
      <c r="BD116" s="945"/>
      <c r="BE116" s="945"/>
      <c r="BF116" s="945"/>
      <c r="BG116" s="945"/>
      <c r="BH116" s="945"/>
      <c r="BI116" s="945"/>
      <c r="BJ116" s="945"/>
      <c r="BK116" s="945"/>
      <c r="BL116" s="945"/>
      <c r="BM116" s="945"/>
      <c r="BN116" s="945"/>
      <c r="BO116" s="945"/>
      <c r="BP116" s="946"/>
      <c r="BQ116" s="914" t="s">
        <v>113</v>
      </c>
      <c r="BR116" s="915"/>
      <c r="BS116" s="915"/>
      <c r="BT116" s="915"/>
      <c r="BU116" s="915"/>
      <c r="BV116" s="915" t="s">
        <v>113</v>
      </c>
      <c r="BW116" s="915"/>
      <c r="BX116" s="915"/>
      <c r="BY116" s="915"/>
      <c r="BZ116" s="915"/>
      <c r="CA116" s="915" t="s">
        <v>113</v>
      </c>
      <c r="CB116" s="915"/>
      <c r="CC116" s="915"/>
      <c r="CD116" s="915"/>
      <c r="CE116" s="915"/>
      <c r="CF116" s="909" t="s">
        <v>113</v>
      </c>
      <c r="CG116" s="910"/>
      <c r="CH116" s="910"/>
      <c r="CI116" s="910"/>
      <c r="CJ116" s="910"/>
      <c r="CK116" s="940"/>
      <c r="CL116" s="941"/>
      <c r="CM116" s="911" t="s">
        <v>427</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113</v>
      </c>
      <c r="DH116" s="954"/>
      <c r="DI116" s="954"/>
      <c r="DJ116" s="954"/>
      <c r="DK116" s="955"/>
      <c r="DL116" s="956" t="s">
        <v>113</v>
      </c>
      <c r="DM116" s="954"/>
      <c r="DN116" s="954"/>
      <c r="DO116" s="954"/>
      <c r="DP116" s="955"/>
      <c r="DQ116" s="956" t="s">
        <v>113</v>
      </c>
      <c r="DR116" s="954"/>
      <c r="DS116" s="954"/>
      <c r="DT116" s="954"/>
      <c r="DU116" s="955"/>
      <c r="DV116" s="957" t="s">
        <v>113</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428</v>
      </c>
      <c r="Z117" s="879"/>
      <c r="AA117" s="991">
        <v>1292743</v>
      </c>
      <c r="AB117" s="961"/>
      <c r="AC117" s="961"/>
      <c r="AD117" s="961"/>
      <c r="AE117" s="962"/>
      <c r="AF117" s="960">
        <v>1271631</v>
      </c>
      <c r="AG117" s="961"/>
      <c r="AH117" s="961"/>
      <c r="AI117" s="961"/>
      <c r="AJ117" s="962"/>
      <c r="AK117" s="960">
        <v>1329774</v>
      </c>
      <c r="AL117" s="961"/>
      <c r="AM117" s="961"/>
      <c r="AN117" s="961"/>
      <c r="AO117" s="962"/>
      <c r="AP117" s="963"/>
      <c r="AQ117" s="964"/>
      <c r="AR117" s="964"/>
      <c r="AS117" s="964"/>
      <c r="AT117" s="965"/>
      <c r="AU117" s="894"/>
      <c r="AV117" s="895"/>
      <c r="AW117" s="895"/>
      <c r="AX117" s="895"/>
      <c r="AY117" s="896"/>
      <c r="AZ117" s="990" t="s">
        <v>429</v>
      </c>
      <c r="BA117" s="966"/>
      <c r="BB117" s="966"/>
      <c r="BC117" s="966"/>
      <c r="BD117" s="966"/>
      <c r="BE117" s="966"/>
      <c r="BF117" s="966"/>
      <c r="BG117" s="966"/>
      <c r="BH117" s="966"/>
      <c r="BI117" s="966"/>
      <c r="BJ117" s="966"/>
      <c r="BK117" s="966"/>
      <c r="BL117" s="966"/>
      <c r="BM117" s="966"/>
      <c r="BN117" s="966"/>
      <c r="BO117" s="966"/>
      <c r="BP117" s="967"/>
      <c r="BQ117" s="980" t="s">
        <v>113</v>
      </c>
      <c r="BR117" s="981"/>
      <c r="BS117" s="981"/>
      <c r="BT117" s="981"/>
      <c r="BU117" s="981"/>
      <c r="BV117" s="981" t="s">
        <v>113</v>
      </c>
      <c r="BW117" s="981"/>
      <c r="BX117" s="981"/>
      <c r="BY117" s="981"/>
      <c r="BZ117" s="981"/>
      <c r="CA117" s="981" t="s">
        <v>113</v>
      </c>
      <c r="CB117" s="981"/>
      <c r="CC117" s="981"/>
      <c r="CD117" s="981"/>
      <c r="CE117" s="981"/>
      <c r="CF117" s="909" t="s">
        <v>113</v>
      </c>
      <c r="CG117" s="910"/>
      <c r="CH117" s="910"/>
      <c r="CI117" s="910"/>
      <c r="CJ117" s="910"/>
      <c r="CK117" s="940"/>
      <c r="CL117" s="941"/>
      <c r="CM117" s="911" t="s">
        <v>430</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113</v>
      </c>
      <c r="DH117" s="954"/>
      <c r="DI117" s="954"/>
      <c r="DJ117" s="954"/>
      <c r="DK117" s="955"/>
      <c r="DL117" s="956" t="s">
        <v>113</v>
      </c>
      <c r="DM117" s="954"/>
      <c r="DN117" s="954"/>
      <c r="DO117" s="954"/>
      <c r="DP117" s="955"/>
      <c r="DQ117" s="956" t="s">
        <v>113</v>
      </c>
      <c r="DR117" s="954"/>
      <c r="DS117" s="954"/>
      <c r="DT117" s="954"/>
      <c r="DU117" s="955"/>
      <c r="DV117" s="957" t="s">
        <v>113</v>
      </c>
      <c r="DW117" s="958"/>
      <c r="DX117" s="958"/>
      <c r="DY117" s="958"/>
      <c r="DZ117" s="959"/>
    </row>
    <row r="118" spans="1:130" s="197" customFormat="1" ht="26.25" customHeight="1">
      <c r="A118" s="899" t="s">
        <v>404</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402</v>
      </c>
      <c r="AB118" s="878"/>
      <c r="AC118" s="878"/>
      <c r="AD118" s="878"/>
      <c r="AE118" s="879"/>
      <c r="AF118" s="877" t="s">
        <v>286</v>
      </c>
      <c r="AG118" s="878"/>
      <c r="AH118" s="878"/>
      <c r="AI118" s="878"/>
      <c r="AJ118" s="879"/>
      <c r="AK118" s="877" t="s">
        <v>285</v>
      </c>
      <c r="AL118" s="878"/>
      <c r="AM118" s="878"/>
      <c r="AN118" s="878"/>
      <c r="AO118" s="879"/>
      <c r="AP118" s="985" t="s">
        <v>403</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431</v>
      </c>
      <c r="BP118" s="989"/>
      <c r="BQ118" s="980">
        <v>14070353</v>
      </c>
      <c r="BR118" s="981"/>
      <c r="BS118" s="981"/>
      <c r="BT118" s="981"/>
      <c r="BU118" s="981"/>
      <c r="BV118" s="981">
        <v>14802074</v>
      </c>
      <c r="BW118" s="981"/>
      <c r="BX118" s="981"/>
      <c r="BY118" s="981"/>
      <c r="BZ118" s="981"/>
      <c r="CA118" s="981">
        <v>14348431</v>
      </c>
      <c r="CB118" s="981"/>
      <c r="CC118" s="981"/>
      <c r="CD118" s="981"/>
      <c r="CE118" s="981"/>
      <c r="CF118" s="982"/>
      <c r="CG118" s="983"/>
      <c r="CH118" s="983"/>
      <c r="CI118" s="983"/>
      <c r="CJ118" s="984"/>
      <c r="CK118" s="940"/>
      <c r="CL118" s="941"/>
      <c r="CM118" s="911" t="s">
        <v>432</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113</v>
      </c>
      <c r="DH118" s="954"/>
      <c r="DI118" s="954"/>
      <c r="DJ118" s="954"/>
      <c r="DK118" s="955"/>
      <c r="DL118" s="956" t="s">
        <v>113</v>
      </c>
      <c r="DM118" s="954"/>
      <c r="DN118" s="954"/>
      <c r="DO118" s="954"/>
      <c r="DP118" s="955"/>
      <c r="DQ118" s="956" t="s">
        <v>113</v>
      </c>
      <c r="DR118" s="954"/>
      <c r="DS118" s="954"/>
      <c r="DT118" s="954"/>
      <c r="DU118" s="955"/>
      <c r="DV118" s="957" t="s">
        <v>113</v>
      </c>
      <c r="DW118" s="958"/>
      <c r="DX118" s="958"/>
      <c r="DY118" s="958"/>
      <c r="DZ118" s="959"/>
    </row>
    <row r="119" spans="1:130" s="197" customFormat="1" ht="26.25" customHeight="1">
      <c r="A119" s="969" t="s">
        <v>407</v>
      </c>
      <c r="B119" s="939"/>
      <c r="C119" s="918" t="s">
        <v>408</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113</v>
      </c>
      <c r="AB119" s="885"/>
      <c r="AC119" s="885"/>
      <c r="AD119" s="885"/>
      <c r="AE119" s="886"/>
      <c r="AF119" s="887" t="s">
        <v>113</v>
      </c>
      <c r="AG119" s="885"/>
      <c r="AH119" s="885"/>
      <c r="AI119" s="885"/>
      <c r="AJ119" s="886"/>
      <c r="AK119" s="887" t="s">
        <v>113</v>
      </c>
      <c r="AL119" s="885"/>
      <c r="AM119" s="885"/>
      <c r="AN119" s="885"/>
      <c r="AO119" s="886"/>
      <c r="AP119" s="888" t="s">
        <v>113</v>
      </c>
      <c r="AQ119" s="889"/>
      <c r="AR119" s="889"/>
      <c r="AS119" s="889"/>
      <c r="AT119" s="890"/>
      <c r="AU119" s="972" t="s">
        <v>433</v>
      </c>
      <c r="AV119" s="973"/>
      <c r="AW119" s="973"/>
      <c r="AX119" s="973"/>
      <c r="AY119" s="974"/>
      <c r="AZ119" s="935" t="s">
        <v>434</v>
      </c>
      <c r="BA119" s="882"/>
      <c r="BB119" s="882"/>
      <c r="BC119" s="882"/>
      <c r="BD119" s="882"/>
      <c r="BE119" s="882"/>
      <c r="BF119" s="882"/>
      <c r="BG119" s="882"/>
      <c r="BH119" s="882"/>
      <c r="BI119" s="882"/>
      <c r="BJ119" s="882"/>
      <c r="BK119" s="882"/>
      <c r="BL119" s="882"/>
      <c r="BM119" s="882"/>
      <c r="BN119" s="882"/>
      <c r="BO119" s="882"/>
      <c r="BP119" s="883"/>
      <c r="BQ119" s="921">
        <v>1196432</v>
      </c>
      <c r="BR119" s="922"/>
      <c r="BS119" s="922"/>
      <c r="BT119" s="922"/>
      <c r="BU119" s="922"/>
      <c r="BV119" s="922">
        <v>1051947</v>
      </c>
      <c r="BW119" s="922"/>
      <c r="BX119" s="922"/>
      <c r="BY119" s="922"/>
      <c r="BZ119" s="922"/>
      <c r="CA119" s="922">
        <v>1097648</v>
      </c>
      <c r="CB119" s="922"/>
      <c r="CC119" s="922"/>
      <c r="CD119" s="922"/>
      <c r="CE119" s="922"/>
      <c r="CF119" s="936">
        <v>35.6</v>
      </c>
      <c r="CG119" s="937"/>
      <c r="CH119" s="937"/>
      <c r="CI119" s="937"/>
      <c r="CJ119" s="937"/>
      <c r="CK119" s="942"/>
      <c r="CL119" s="943"/>
      <c r="CM119" s="999" t="s">
        <v>435</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357430</v>
      </c>
      <c r="DH119" s="993"/>
      <c r="DI119" s="993"/>
      <c r="DJ119" s="993"/>
      <c r="DK119" s="994"/>
      <c r="DL119" s="995">
        <v>316455</v>
      </c>
      <c r="DM119" s="993"/>
      <c r="DN119" s="993"/>
      <c r="DO119" s="993"/>
      <c r="DP119" s="994"/>
      <c r="DQ119" s="995">
        <v>278145</v>
      </c>
      <c r="DR119" s="993"/>
      <c r="DS119" s="993"/>
      <c r="DT119" s="993"/>
      <c r="DU119" s="994"/>
      <c r="DV119" s="996">
        <v>9</v>
      </c>
      <c r="DW119" s="997"/>
      <c r="DX119" s="997"/>
      <c r="DY119" s="997"/>
      <c r="DZ119" s="998"/>
    </row>
    <row r="120" spans="1:130" s="197" customFormat="1" ht="26.25" customHeight="1">
      <c r="A120" s="970"/>
      <c r="B120" s="941"/>
      <c r="C120" s="911" t="s">
        <v>411</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113</v>
      </c>
      <c r="AB120" s="954"/>
      <c r="AC120" s="954"/>
      <c r="AD120" s="954"/>
      <c r="AE120" s="955"/>
      <c r="AF120" s="956" t="s">
        <v>113</v>
      </c>
      <c r="AG120" s="954"/>
      <c r="AH120" s="954"/>
      <c r="AI120" s="954"/>
      <c r="AJ120" s="955"/>
      <c r="AK120" s="956" t="s">
        <v>113</v>
      </c>
      <c r="AL120" s="954"/>
      <c r="AM120" s="954"/>
      <c r="AN120" s="954"/>
      <c r="AO120" s="955"/>
      <c r="AP120" s="957" t="s">
        <v>113</v>
      </c>
      <c r="AQ120" s="958"/>
      <c r="AR120" s="958"/>
      <c r="AS120" s="958"/>
      <c r="AT120" s="959"/>
      <c r="AU120" s="975"/>
      <c r="AV120" s="976"/>
      <c r="AW120" s="976"/>
      <c r="AX120" s="976"/>
      <c r="AY120" s="977"/>
      <c r="AZ120" s="944" t="s">
        <v>436</v>
      </c>
      <c r="BA120" s="945"/>
      <c r="BB120" s="945"/>
      <c r="BC120" s="945"/>
      <c r="BD120" s="945"/>
      <c r="BE120" s="945"/>
      <c r="BF120" s="945"/>
      <c r="BG120" s="945"/>
      <c r="BH120" s="945"/>
      <c r="BI120" s="945"/>
      <c r="BJ120" s="945"/>
      <c r="BK120" s="945"/>
      <c r="BL120" s="945"/>
      <c r="BM120" s="945"/>
      <c r="BN120" s="945"/>
      <c r="BO120" s="945"/>
      <c r="BP120" s="946"/>
      <c r="BQ120" s="914">
        <v>21347</v>
      </c>
      <c r="BR120" s="915"/>
      <c r="BS120" s="915"/>
      <c r="BT120" s="915"/>
      <c r="BU120" s="915"/>
      <c r="BV120" s="915">
        <v>17297</v>
      </c>
      <c r="BW120" s="915"/>
      <c r="BX120" s="915"/>
      <c r="BY120" s="915"/>
      <c r="BZ120" s="915"/>
      <c r="CA120" s="915">
        <v>13140</v>
      </c>
      <c r="CB120" s="915"/>
      <c r="CC120" s="915"/>
      <c r="CD120" s="915"/>
      <c r="CE120" s="915"/>
      <c r="CF120" s="909">
        <v>0.4</v>
      </c>
      <c r="CG120" s="910"/>
      <c r="CH120" s="910"/>
      <c r="CI120" s="910"/>
      <c r="CJ120" s="910"/>
      <c r="CK120" s="1008" t="s">
        <v>437</v>
      </c>
      <c r="CL120" s="1009"/>
      <c r="CM120" s="1009"/>
      <c r="CN120" s="1009"/>
      <c r="CO120" s="1010"/>
      <c r="CP120" s="1016" t="s">
        <v>387</v>
      </c>
      <c r="CQ120" s="1017"/>
      <c r="CR120" s="1017"/>
      <c r="CS120" s="1017"/>
      <c r="CT120" s="1017"/>
      <c r="CU120" s="1017"/>
      <c r="CV120" s="1017"/>
      <c r="CW120" s="1017"/>
      <c r="CX120" s="1017"/>
      <c r="CY120" s="1017"/>
      <c r="CZ120" s="1017"/>
      <c r="DA120" s="1017"/>
      <c r="DB120" s="1017"/>
      <c r="DC120" s="1017"/>
      <c r="DD120" s="1017"/>
      <c r="DE120" s="1017"/>
      <c r="DF120" s="1018"/>
      <c r="DG120" s="921">
        <v>3407702</v>
      </c>
      <c r="DH120" s="922"/>
      <c r="DI120" s="922"/>
      <c r="DJ120" s="922"/>
      <c r="DK120" s="922"/>
      <c r="DL120" s="922">
        <v>3392843</v>
      </c>
      <c r="DM120" s="922"/>
      <c r="DN120" s="922"/>
      <c r="DO120" s="922"/>
      <c r="DP120" s="922"/>
      <c r="DQ120" s="922">
        <v>3422919</v>
      </c>
      <c r="DR120" s="922"/>
      <c r="DS120" s="922"/>
      <c r="DT120" s="922"/>
      <c r="DU120" s="922"/>
      <c r="DV120" s="923">
        <v>111</v>
      </c>
      <c r="DW120" s="923"/>
      <c r="DX120" s="923"/>
      <c r="DY120" s="923"/>
      <c r="DZ120" s="924"/>
    </row>
    <row r="121" spans="1:130" s="197" customFormat="1" ht="26.25" customHeight="1">
      <c r="A121" s="970"/>
      <c r="B121" s="941"/>
      <c r="C121" s="1005" t="s">
        <v>438</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113</v>
      </c>
      <c r="AB121" s="954"/>
      <c r="AC121" s="954"/>
      <c r="AD121" s="954"/>
      <c r="AE121" s="955"/>
      <c r="AF121" s="956" t="s">
        <v>113</v>
      </c>
      <c r="AG121" s="954"/>
      <c r="AH121" s="954"/>
      <c r="AI121" s="954"/>
      <c r="AJ121" s="955"/>
      <c r="AK121" s="956" t="s">
        <v>113</v>
      </c>
      <c r="AL121" s="954"/>
      <c r="AM121" s="954"/>
      <c r="AN121" s="954"/>
      <c r="AO121" s="955"/>
      <c r="AP121" s="957" t="s">
        <v>113</v>
      </c>
      <c r="AQ121" s="958"/>
      <c r="AR121" s="958"/>
      <c r="AS121" s="958"/>
      <c r="AT121" s="959"/>
      <c r="AU121" s="975"/>
      <c r="AV121" s="976"/>
      <c r="AW121" s="976"/>
      <c r="AX121" s="976"/>
      <c r="AY121" s="977"/>
      <c r="AZ121" s="990" t="s">
        <v>439</v>
      </c>
      <c r="BA121" s="966"/>
      <c r="BB121" s="966"/>
      <c r="BC121" s="966"/>
      <c r="BD121" s="966"/>
      <c r="BE121" s="966"/>
      <c r="BF121" s="966"/>
      <c r="BG121" s="966"/>
      <c r="BH121" s="966"/>
      <c r="BI121" s="966"/>
      <c r="BJ121" s="966"/>
      <c r="BK121" s="966"/>
      <c r="BL121" s="966"/>
      <c r="BM121" s="966"/>
      <c r="BN121" s="966"/>
      <c r="BO121" s="966"/>
      <c r="BP121" s="967"/>
      <c r="BQ121" s="980">
        <v>9847974</v>
      </c>
      <c r="BR121" s="981"/>
      <c r="BS121" s="981"/>
      <c r="BT121" s="981"/>
      <c r="BU121" s="981"/>
      <c r="BV121" s="981">
        <v>9566936</v>
      </c>
      <c r="BW121" s="981"/>
      <c r="BX121" s="981"/>
      <c r="BY121" s="981"/>
      <c r="BZ121" s="981"/>
      <c r="CA121" s="981">
        <v>9204393</v>
      </c>
      <c r="CB121" s="981"/>
      <c r="CC121" s="981"/>
      <c r="CD121" s="981"/>
      <c r="CE121" s="981"/>
      <c r="CF121" s="1019">
        <v>298.5</v>
      </c>
      <c r="CG121" s="1020"/>
      <c r="CH121" s="1020"/>
      <c r="CI121" s="1020"/>
      <c r="CJ121" s="1020"/>
      <c r="CK121" s="1011"/>
      <c r="CL121" s="1012"/>
      <c r="CM121" s="1012"/>
      <c r="CN121" s="1012"/>
      <c r="CO121" s="1013"/>
      <c r="CP121" s="1002" t="s">
        <v>385</v>
      </c>
      <c r="CQ121" s="1003"/>
      <c r="CR121" s="1003"/>
      <c r="CS121" s="1003"/>
      <c r="CT121" s="1003"/>
      <c r="CU121" s="1003"/>
      <c r="CV121" s="1003"/>
      <c r="CW121" s="1003"/>
      <c r="CX121" s="1003"/>
      <c r="CY121" s="1003"/>
      <c r="CZ121" s="1003"/>
      <c r="DA121" s="1003"/>
      <c r="DB121" s="1003"/>
      <c r="DC121" s="1003"/>
      <c r="DD121" s="1003"/>
      <c r="DE121" s="1003"/>
      <c r="DF121" s="1004"/>
      <c r="DG121" s="914">
        <v>2732681</v>
      </c>
      <c r="DH121" s="915"/>
      <c r="DI121" s="915"/>
      <c r="DJ121" s="915"/>
      <c r="DK121" s="915"/>
      <c r="DL121" s="915">
        <v>3079578</v>
      </c>
      <c r="DM121" s="915"/>
      <c r="DN121" s="915"/>
      <c r="DO121" s="915"/>
      <c r="DP121" s="915"/>
      <c r="DQ121" s="915">
        <v>3061997</v>
      </c>
      <c r="DR121" s="915"/>
      <c r="DS121" s="915"/>
      <c r="DT121" s="915"/>
      <c r="DU121" s="915"/>
      <c r="DV121" s="916">
        <v>99.3</v>
      </c>
      <c r="DW121" s="916"/>
      <c r="DX121" s="916"/>
      <c r="DY121" s="916"/>
      <c r="DZ121" s="917"/>
    </row>
    <row r="122" spans="1:130" s="197" customFormat="1" ht="26.25" customHeight="1">
      <c r="A122" s="970"/>
      <c r="B122" s="941"/>
      <c r="C122" s="911" t="s">
        <v>421</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113</v>
      </c>
      <c r="AB122" s="954"/>
      <c r="AC122" s="954"/>
      <c r="AD122" s="954"/>
      <c r="AE122" s="955"/>
      <c r="AF122" s="956" t="s">
        <v>113</v>
      </c>
      <c r="AG122" s="954"/>
      <c r="AH122" s="954"/>
      <c r="AI122" s="954"/>
      <c r="AJ122" s="955"/>
      <c r="AK122" s="956" t="s">
        <v>113</v>
      </c>
      <c r="AL122" s="954"/>
      <c r="AM122" s="954"/>
      <c r="AN122" s="954"/>
      <c r="AO122" s="955"/>
      <c r="AP122" s="957" t="s">
        <v>113</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440</v>
      </c>
      <c r="BP122" s="989"/>
      <c r="BQ122" s="1029">
        <v>11065753</v>
      </c>
      <c r="BR122" s="1030"/>
      <c r="BS122" s="1030"/>
      <c r="BT122" s="1030"/>
      <c r="BU122" s="1030"/>
      <c r="BV122" s="1030">
        <v>10636180</v>
      </c>
      <c r="BW122" s="1030"/>
      <c r="BX122" s="1030"/>
      <c r="BY122" s="1030"/>
      <c r="BZ122" s="1030"/>
      <c r="CA122" s="1030">
        <v>10315181</v>
      </c>
      <c r="CB122" s="1030"/>
      <c r="CC122" s="1030"/>
      <c r="CD122" s="1030"/>
      <c r="CE122" s="1030"/>
      <c r="CF122" s="982"/>
      <c r="CG122" s="983"/>
      <c r="CH122" s="983"/>
      <c r="CI122" s="983"/>
      <c r="CJ122" s="984"/>
      <c r="CK122" s="1011"/>
      <c r="CL122" s="1012"/>
      <c r="CM122" s="1012"/>
      <c r="CN122" s="1012"/>
      <c r="CO122" s="1013"/>
      <c r="CP122" s="1002" t="s">
        <v>383</v>
      </c>
      <c r="CQ122" s="1003"/>
      <c r="CR122" s="1003"/>
      <c r="CS122" s="1003"/>
      <c r="CT122" s="1003"/>
      <c r="CU122" s="1003"/>
      <c r="CV122" s="1003"/>
      <c r="CW122" s="1003"/>
      <c r="CX122" s="1003"/>
      <c r="CY122" s="1003"/>
      <c r="CZ122" s="1003"/>
      <c r="DA122" s="1003"/>
      <c r="DB122" s="1003"/>
      <c r="DC122" s="1003"/>
      <c r="DD122" s="1003"/>
      <c r="DE122" s="1003"/>
      <c r="DF122" s="1004"/>
      <c r="DG122" s="914">
        <v>161</v>
      </c>
      <c r="DH122" s="915"/>
      <c r="DI122" s="915"/>
      <c r="DJ122" s="915"/>
      <c r="DK122" s="915"/>
      <c r="DL122" s="915">
        <v>98</v>
      </c>
      <c r="DM122" s="915"/>
      <c r="DN122" s="915"/>
      <c r="DO122" s="915"/>
      <c r="DP122" s="915"/>
      <c r="DQ122" s="915">
        <v>44</v>
      </c>
      <c r="DR122" s="915"/>
      <c r="DS122" s="915"/>
      <c r="DT122" s="915"/>
      <c r="DU122" s="915"/>
      <c r="DV122" s="916">
        <v>0</v>
      </c>
      <c r="DW122" s="916"/>
      <c r="DX122" s="916"/>
      <c r="DY122" s="916"/>
      <c r="DZ122" s="917"/>
    </row>
    <row r="123" spans="1:130" s="197" customFormat="1" ht="26.25" customHeight="1" thickBot="1">
      <c r="A123" s="970"/>
      <c r="B123" s="941"/>
      <c r="C123" s="911" t="s">
        <v>427</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113</v>
      </c>
      <c r="AB123" s="954"/>
      <c r="AC123" s="954"/>
      <c r="AD123" s="954"/>
      <c r="AE123" s="955"/>
      <c r="AF123" s="956" t="s">
        <v>113</v>
      </c>
      <c r="AG123" s="954"/>
      <c r="AH123" s="954"/>
      <c r="AI123" s="954"/>
      <c r="AJ123" s="955"/>
      <c r="AK123" s="956" t="s">
        <v>113</v>
      </c>
      <c r="AL123" s="954"/>
      <c r="AM123" s="954"/>
      <c r="AN123" s="954"/>
      <c r="AO123" s="955"/>
      <c r="AP123" s="957" t="s">
        <v>113</v>
      </c>
      <c r="AQ123" s="958"/>
      <c r="AR123" s="958"/>
      <c r="AS123" s="958"/>
      <c r="AT123" s="959"/>
      <c r="AU123" s="1026" t="s">
        <v>441</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95.3</v>
      </c>
      <c r="BR123" s="1022"/>
      <c r="BS123" s="1022"/>
      <c r="BT123" s="1022"/>
      <c r="BU123" s="1022"/>
      <c r="BV123" s="1022">
        <v>135.19999999999999</v>
      </c>
      <c r="BW123" s="1022"/>
      <c r="BX123" s="1022"/>
      <c r="BY123" s="1022"/>
      <c r="BZ123" s="1022"/>
      <c r="CA123" s="1022">
        <v>130.80000000000001</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430</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113</v>
      </c>
      <c r="AB124" s="954"/>
      <c r="AC124" s="954"/>
      <c r="AD124" s="954"/>
      <c r="AE124" s="955"/>
      <c r="AF124" s="956" t="s">
        <v>113</v>
      </c>
      <c r="AG124" s="954"/>
      <c r="AH124" s="954"/>
      <c r="AI124" s="954"/>
      <c r="AJ124" s="955"/>
      <c r="AK124" s="956" t="s">
        <v>113</v>
      </c>
      <c r="AL124" s="954"/>
      <c r="AM124" s="954"/>
      <c r="AN124" s="954"/>
      <c r="AO124" s="955"/>
      <c r="AP124" s="957" t="s">
        <v>113</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442</v>
      </c>
      <c r="CQ124" s="1003"/>
      <c r="CR124" s="1003"/>
      <c r="CS124" s="1003"/>
      <c r="CT124" s="1003"/>
      <c r="CU124" s="1003"/>
      <c r="CV124" s="1003"/>
      <c r="CW124" s="1003"/>
      <c r="CX124" s="1003"/>
      <c r="CY124" s="1003"/>
      <c r="CZ124" s="1003"/>
      <c r="DA124" s="1003"/>
      <c r="DB124" s="1003"/>
      <c r="DC124" s="1003"/>
      <c r="DD124" s="1003"/>
      <c r="DE124" s="1003"/>
      <c r="DF124" s="1004"/>
      <c r="DG124" s="992" t="s">
        <v>113</v>
      </c>
      <c r="DH124" s="993"/>
      <c r="DI124" s="993"/>
      <c r="DJ124" s="993"/>
      <c r="DK124" s="994"/>
      <c r="DL124" s="995" t="s">
        <v>113</v>
      </c>
      <c r="DM124" s="993"/>
      <c r="DN124" s="993"/>
      <c r="DO124" s="993"/>
      <c r="DP124" s="994"/>
      <c r="DQ124" s="995" t="s">
        <v>113</v>
      </c>
      <c r="DR124" s="993"/>
      <c r="DS124" s="993"/>
      <c r="DT124" s="993"/>
      <c r="DU124" s="994"/>
      <c r="DV124" s="996" t="s">
        <v>113</v>
      </c>
      <c r="DW124" s="997"/>
      <c r="DX124" s="997"/>
      <c r="DY124" s="997"/>
      <c r="DZ124" s="998"/>
    </row>
    <row r="125" spans="1:130" s="197" customFormat="1" ht="26.25" customHeight="1" thickBot="1">
      <c r="A125" s="970"/>
      <c r="B125" s="941"/>
      <c r="C125" s="911" t="s">
        <v>432</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113</v>
      </c>
      <c r="AB125" s="954"/>
      <c r="AC125" s="954"/>
      <c r="AD125" s="954"/>
      <c r="AE125" s="955"/>
      <c r="AF125" s="956" t="s">
        <v>113</v>
      </c>
      <c r="AG125" s="954"/>
      <c r="AH125" s="954"/>
      <c r="AI125" s="954"/>
      <c r="AJ125" s="955"/>
      <c r="AK125" s="956" t="s">
        <v>113</v>
      </c>
      <c r="AL125" s="954"/>
      <c r="AM125" s="954"/>
      <c r="AN125" s="954"/>
      <c r="AO125" s="955"/>
      <c r="AP125" s="957" t="s">
        <v>113</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443</v>
      </c>
      <c r="CL125" s="1009"/>
      <c r="CM125" s="1009"/>
      <c r="CN125" s="1009"/>
      <c r="CO125" s="1010"/>
      <c r="CP125" s="935" t="s">
        <v>444</v>
      </c>
      <c r="CQ125" s="882"/>
      <c r="CR125" s="882"/>
      <c r="CS125" s="882"/>
      <c r="CT125" s="882"/>
      <c r="CU125" s="882"/>
      <c r="CV125" s="882"/>
      <c r="CW125" s="882"/>
      <c r="CX125" s="882"/>
      <c r="CY125" s="882"/>
      <c r="CZ125" s="882"/>
      <c r="DA125" s="882"/>
      <c r="DB125" s="882"/>
      <c r="DC125" s="882"/>
      <c r="DD125" s="882"/>
      <c r="DE125" s="882"/>
      <c r="DF125" s="883"/>
      <c r="DG125" s="921" t="s">
        <v>113</v>
      </c>
      <c r="DH125" s="922"/>
      <c r="DI125" s="922"/>
      <c r="DJ125" s="922"/>
      <c r="DK125" s="922"/>
      <c r="DL125" s="922" t="s">
        <v>113</v>
      </c>
      <c r="DM125" s="922"/>
      <c r="DN125" s="922"/>
      <c r="DO125" s="922"/>
      <c r="DP125" s="922"/>
      <c r="DQ125" s="922" t="s">
        <v>113</v>
      </c>
      <c r="DR125" s="922"/>
      <c r="DS125" s="922"/>
      <c r="DT125" s="922"/>
      <c r="DU125" s="922"/>
      <c r="DV125" s="923" t="s">
        <v>113</v>
      </c>
      <c r="DW125" s="923"/>
      <c r="DX125" s="923"/>
      <c r="DY125" s="923"/>
      <c r="DZ125" s="924"/>
    </row>
    <row r="126" spans="1:130" s="197" customFormat="1" ht="26.25" customHeight="1">
      <c r="A126" s="970"/>
      <c r="B126" s="941"/>
      <c r="C126" s="911" t="s">
        <v>435</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47799</v>
      </c>
      <c r="AB126" s="954"/>
      <c r="AC126" s="954"/>
      <c r="AD126" s="954"/>
      <c r="AE126" s="955"/>
      <c r="AF126" s="956">
        <v>45783</v>
      </c>
      <c r="AG126" s="954"/>
      <c r="AH126" s="954"/>
      <c r="AI126" s="954"/>
      <c r="AJ126" s="955"/>
      <c r="AK126" s="956">
        <v>42413</v>
      </c>
      <c r="AL126" s="954"/>
      <c r="AM126" s="954"/>
      <c r="AN126" s="954"/>
      <c r="AO126" s="955"/>
      <c r="AP126" s="957">
        <v>1.4</v>
      </c>
      <c r="AQ126" s="958"/>
      <c r="AR126" s="958"/>
      <c r="AS126" s="958"/>
      <c r="AT126" s="959"/>
      <c r="AU126" s="233"/>
      <c r="AV126" s="233"/>
      <c r="AW126" s="233"/>
      <c r="AX126" s="1031" t="s">
        <v>445</v>
      </c>
      <c r="AY126" s="1032"/>
      <c r="AZ126" s="1032"/>
      <c r="BA126" s="1032"/>
      <c r="BB126" s="1032"/>
      <c r="BC126" s="1032"/>
      <c r="BD126" s="1032"/>
      <c r="BE126" s="1033"/>
      <c r="BF126" s="1047" t="s">
        <v>446</v>
      </c>
      <c r="BG126" s="1032"/>
      <c r="BH126" s="1032"/>
      <c r="BI126" s="1032"/>
      <c r="BJ126" s="1032"/>
      <c r="BK126" s="1032"/>
      <c r="BL126" s="1033"/>
      <c r="BM126" s="1047" t="s">
        <v>447</v>
      </c>
      <c r="BN126" s="1032"/>
      <c r="BO126" s="1032"/>
      <c r="BP126" s="1032"/>
      <c r="BQ126" s="1032"/>
      <c r="BR126" s="1032"/>
      <c r="BS126" s="1033"/>
      <c r="BT126" s="1047" t="s">
        <v>448</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449</v>
      </c>
      <c r="CQ126" s="945"/>
      <c r="CR126" s="945"/>
      <c r="CS126" s="945"/>
      <c r="CT126" s="945"/>
      <c r="CU126" s="945"/>
      <c r="CV126" s="945"/>
      <c r="CW126" s="945"/>
      <c r="CX126" s="945"/>
      <c r="CY126" s="945"/>
      <c r="CZ126" s="945"/>
      <c r="DA126" s="945"/>
      <c r="DB126" s="945"/>
      <c r="DC126" s="945"/>
      <c r="DD126" s="945"/>
      <c r="DE126" s="945"/>
      <c r="DF126" s="946"/>
      <c r="DG126" s="914">
        <v>143755</v>
      </c>
      <c r="DH126" s="915"/>
      <c r="DI126" s="915"/>
      <c r="DJ126" s="915"/>
      <c r="DK126" s="915"/>
      <c r="DL126" s="915" t="s">
        <v>113</v>
      </c>
      <c r="DM126" s="915"/>
      <c r="DN126" s="915"/>
      <c r="DO126" s="915"/>
      <c r="DP126" s="915"/>
      <c r="DQ126" s="915" t="s">
        <v>113</v>
      </c>
      <c r="DR126" s="915"/>
      <c r="DS126" s="915"/>
      <c r="DT126" s="915"/>
      <c r="DU126" s="915"/>
      <c r="DV126" s="916" t="s">
        <v>113</v>
      </c>
      <c r="DW126" s="916"/>
      <c r="DX126" s="916"/>
      <c r="DY126" s="916"/>
      <c r="DZ126" s="917"/>
    </row>
    <row r="127" spans="1:130" s="197" customFormat="1" ht="26.25" customHeight="1" thickBot="1">
      <c r="A127" s="971"/>
      <c r="B127" s="943"/>
      <c r="C127" s="999" t="s">
        <v>450</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113</v>
      </c>
      <c r="AB127" s="954"/>
      <c r="AC127" s="954"/>
      <c r="AD127" s="954"/>
      <c r="AE127" s="955"/>
      <c r="AF127" s="956" t="s">
        <v>113</v>
      </c>
      <c r="AG127" s="954"/>
      <c r="AH127" s="954"/>
      <c r="AI127" s="954"/>
      <c r="AJ127" s="955"/>
      <c r="AK127" s="956" t="s">
        <v>113</v>
      </c>
      <c r="AL127" s="954"/>
      <c r="AM127" s="954"/>
      <c r="AN127" s="954"/>
      <c r="AO127" s="955"/>
      <c r="AP127" s="957" t="s">
        <v>113</v>
      </c>
      <c r="AQ127" s="958"/>
      <c r="AR127" s="958"/>
      <c r="AS127" s="958"/>
      <c r="AT127" s="959"/>
      <c r="AU127" s="233"/>
      <c r="AV127" s="233"/>
      <c r="AW127" s="233"/>
      <c r="AX127" s="881" t="s">
        <v>451</v>
      </c>
      <c r="AY127" s="882"/>
      <c r="AZ127" s="882"/>
      <c r="BA127" s="882"/>
      <c r="BB127" s="882"/>
      <c r="BC127" s="882"/>
      <c r="BD127" s="882"/>
      <c r="BE127" s="883"/>
      <c r="BF127" s="1036" t="s">
        <v>113</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452</v>
      </c>
      <c r="CQ127" s="1040"/>
      <c r="CR127" s="1040"/>
      <c r="CS127" s="1040"/>
      <c r="CT127" s="1040"/>
      <c r="CU127" s="1040"/>
      <c r="CV127" s="1040"/>
      <c r="CW127" s="1040"/>
      <c r="CX127" s="1040"/>
      <c r="CY127" s="1040"/>
      <c r="CZ127" s="1040"/>
      <c r="DA127" s="1040"/>
      <c r="DB127" s="1040"/>
      <c r="DC127" s="1040"/>
      <c r="DD127" s="1040"/>
      <c r="DE127" s="1040"/>
      <c r="DF127" s="1041"/>
      <c r="DG127" s="1042" t="s">
        <v>113</v>
      </c>
      <c r="DH127" s="1043"/>
      <c r="DI127" s="1043"/>
      <c r="DJ127" s="1043"/>
      <c r="DK127" s="1043"/>
      <c r="DL127" s="1043" t="s">
        <v>113</v>
      </c>
      <c r="DM127" s="1043"/>
      <c r="DN127" s="1043"/>
      <c r="DO127" s="1043"/>
      <c r="DP127" s="1043"/>
      <c r="DQ127" s="1043" t="s">
        <v>113</v>
      </c>
      <c r="DR127" s="1043"/>
      <c r="DS127" s="1043"/>
      <c r="DT127" s="1043"/>
      <c r="DU127" s="1043"/>
      <c r="DV127" s="1044" t="s">
        <v>113</v>
      </c>
      <c r="DW127" s="1044"/>
      <c r="DX127" s="1044"/>
      <c r="DY127" s="1044"/>
      <c r="DZ127" s="1045"/>
    </row>
    <row r="128" spans="1:130" s="197" customFormat="1" ht="26.25" customHeight="1">
      <c r="A128" s="1066" t="s">
        <v>453</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454</v>
      </c>
      <c r="X128" s="1068"/>
      <c r="Y128" s="1068"/>
      <c r="Z128" s="1069"/>
      <c r="AA128" s="1084">
        <v>4582</v>
      </c>
      <c r="AB128" s="1085"/>
      <c r="AC128" s="1085"/>
      <c r="AD128" s="1085"/>
      <c r="AE128" s="1086"/>
      <c r="AF128" s="1087">
        <v>4582</v>
      </c>
      <c r="AG128" s="1085"/>
      <c r="AH128" s="1085"/>
      <c r="AI128" s="1085"/>
      <c r="AJ128" s="1086"/>
      <c r="AK128" s="1087">
        <v>4582</v>
      </c>
      <c r="AL128" s="1085"/>
      <c r="AM128" s="1085"/>
      <c r="AN128" s="1085"/>
      <c r="AO128" s="1086"/>
      <c r="AP128" s="1088"/>
      <c r="AQ128" s="1089"/>
      <c r="AR128" s="1089"/>
      <c r="AS128" s="1089"/>
      <c r="AT128" s="1090"/>
      <c r="AU128" s="235"/>
      <c r="AV128" s="235"/>
      <c r="AW128" s="235"/>
      <c r="AX128" s="1049" t="s">
        <v>455</v>
      </c>
      <c r="AY128" s="945"/>
      <c r="AZ128" s="945"/>
      <c r="BA128" s="945"/>
      <c r="BB128" s="945"/>
      <c r="BC128" s="945"/>
      <c r="BD128" s="945"/>
      <c r="BE128" s="946"/>
      <c r="BF128" s="1061" t="s">
        <v>113</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456</v>
      </c>
      <c r="X129" s="1056"/>
      <c r="Y129" s="1056"/>
      <c r="Z129" s="1057"/>
      <c r="AA129" s="953">
        <v>3883506</v>
      </c>
      <c r="AB129" s="954"/>
      <c r="AC129" s="954"/>
      <c r="AD129" s="954"/>
      <c r="AE129" s="955"/>
      <c r="AF129" s="956">
        <v>3836546</v>
      </c>
      <c r="AG129" s="954"/>
      <c r="AH129" s="954"/>
      <c r="AI129" s="954"/>
      <c r="AJ129" s="955"/>
      <c r="AK129" s="956">
        <v>3844334</v>
      </c>
      <c r="AL129" s="954"/>
      <c r="AM129" s="954"/>
      <c r="AN129" s="954"/>
      <c r="AO129" s="955"/>
      <c r="AP129" s="1058"/>
      <c r="AQ129" s="1059"/>
      <c r="AR129" s="1059"/>
      <c r="AS129" s="1059"/>
      <c r="AT129" s="1060"/>
      <c r="AU129" s="235"/>
      <c r="AV129" s="235"/>
      <c r="AW129" s="235"/>
      <c r="AX129" s="1049" t="s">
        <v>457</v>
      </c>
      <c r="AY129" s="945"/>
      <c r="AZ129" s="945"/>
      <c r="BA129" s="945"/>
      <c r="BB129" s="945"/>
      <c r="BC129" s="945"/>
      <c r="BD129" s="945"/>
      <c r="BE129" s="946"/>
      <c r="BF129" s="1050">
        <v>17.5</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458</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459</v>
      </c>
      <c r="X130" s="1056"/>
      <c r="Y130" s="1056"/>
      <c r="Z130" s="1057"/>
      <c r="AA130" s="953">
        <v>733026</v>
      </c>
      <c r="AB130" s="954"/>
      <c r="AC130" s="954"/>
      <c r="AD130" s="954"/>
      <c r="AE130" s="955"/>
      <c r="AF130" s="956">
        <v>755645</v>
      </c>
      <c r="AG130" s="954"/>
      <c r="AH130" s="954"/>
      <c r="AI130" s="954"/>
      <c r="AJ130" s="955"/>
      <c r="AK130" s="956">
        <v>761068</v>
      </c>
      <c r="AL130" s="954"/>
      <c r="AM130" s="954"/>
      <c r="AN130" s="954"/>
      <c r="AO130" s="955"/>
      <c r="AP130" s="1058"/>
      <c r="AQ130" s="1059"/>
      <c r="AR130" s="1059"/>
      <c r="AS130" s="1059"/>
      <c r="AT130" s="1060"/>
      <c r="AU130" s="235"/>
      <c r="AV130" s="235"/>
      <c r="AW130" s="235"/>
      <c r="AX130" s="1108" t="s">
        <v>460</v>
      </c>
      <c r="AY130" s="1040"/>
      <c r="AZ130" s="1040"/>
      <c r="BA130" s="1040"/>
      <c r="BB130" s="1040"/>
      <c r="BC130" s="1040"/>
      <c r="BD130" s="1040"/>
      <c r="BE130" s="1041"/>
      <c r="BF130" s="1070">
        <v>130.80000000000001</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461</v>
      </c>
      <c r="X131" s="1079"/>
      <c r="Y131" s="1079"/>
      <c r="Z131" s="1080"/>
      <c r="AA131" s="992">
        <v>3150480</v>
      </c>
      <c r="AB131" s="993"/>
      <c r="AC131" s="993"/>
      <c r="AD131" s="993"/>
      <c r="AE131" s="994"/>
      <c r="AF131" s="995">
        <v>3080901</v>
      </c>
      <c r="AG131" s="993"/>
      <c r="AH131" s="993"/>
      <c r="AI131" s="993"/>
      <c r="AJ131" s="994"/>
      <c r="AK131" s="995">
        <v>3083266</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462</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463</v>
      </c>
      <c r="W132" s="1096"/>
      <c r="X132" s="1096"/>
      <c r="Y132" s="1096"/>
      <c r="Z132" s="1097"/>
      <c r="AA132" s="1098">
        <v>17.620648280000001</v>
      </c>
      <c r="AB132" s="1099"/>
      <c r="AC132" s="1099"/>
      <c r="AD132" s="1099"/>
      <c r="AE132" s="1100"/>
      <c r="AF132" s="1101">
        <v>16.599170180000002</v>
      </c>
      <c r="AG132" s="1099"/>
      <c r="AH132" s="1099"/>
      <c r="AI132" s="1099"/>
      <c r="AJ132" s="1100"/>
      <c r="AK132" s="1101">
        <v>18.29631307</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464</v>
      </c>
      <c r="W133" s="1103"/>
      <c r="X133" s="1103"/>
      <c r="Y133" s="1103"/>
      <c r="Z133" s="1104"/>
      <c r="AA133" s="1105">
        <v>16.899999999999999</v>
      </c>
      <c r="AB133" s="1106"/>
      <c r="AC133" s="1106"/>
      <c r="AD133" s="1106"/>
      <c r="AE133" s="1107"/>
      <c r="AF133" s="1105">
        <v>17</v>
      </c>
      <c r="AG133" s="1106"/>
      <c r="AH133" s="1106"/>
      <c r="AI133" s="1106"/>
      <c r="AJ133" s="1107"/>
      <c r="AK133" s="1105">
        <v>17.5</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46" zoomScaleNormal="85" zoomScaleSheetLayoutView="55" workbookViewId="0">
      <selection activeCell="D61" sqref="A61:XFD6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K10" sqref="K10:N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2" t="s">
        <v>467</v>
      </c>
      <c r="L7" s="254"/>
      <c r="M7" s="255" t="s">
        <v>468</v>
      </c>
      <c r="N7" s="256"/>
    </row>
    <row r="8" spans="1:16">
      <c r="A8" s="248"/>
      <c r="B8" s="244"/>
      <c r="C8" s="244"/>
      <c r="D8" s="244"/>
      <c r="E8" s="244"/>
      <c r="F8" s="244"/>
      <c r="G8" s="257"/>
      <c r="H8" s="258"/>
      <c r="I8" s="258"/>
      <c r="J8" s="259"/>
      <c r="K8" s="1113"/>
      <c r="L8" s="260" t="s">
        <v>469</v>
      </c>
      <c r="M8" s="261" t="s">
        <v>470</v>
      </c>
      <c r="N8" s="262" t="s">
        <v>471</v>
      </c>
    </row>
    <row r="9" spans="1:16">
      <c r="A9" s="248"/>
      <c r="B9" s="244"/>
      <c r="C9" s="244"/>
      <c r="D9" s="244"/>
      <c r="E9" s="244"/>
      <c r="F9" s="244"/>
      <c r="G9" s="1114" t="s">
        <v>472</v>
      </c>
      <c r="H9" s="1115"/>
      <c r="I9" s="1115"/>
      <c r="J9" s="1116"/>
      <c r="K9" s="263">
        <v>662522</v>
      </c>
      <c r="L9" s="264">
        <v>48999</v>
      </c>
      <c r="M9" s="265">
        <v>80329</v>
      </c>
      <c r="N9" s="266">
        <v>-39</v>
      </c>
    </row>
    <row r="10" spans="1:16">
      <c r="A10" s="248"/>
      <c r="B10" s="244"/>
      <c r="C10" s="244"/>
      <c r="D10" s="244"/>
      <c r="E10" s="244"/>
      <c r="F10" s="244"/>
      <c r="G10" s="1114" t="s">
        <v>473</v>
      </c>
      <c r="H10" s="1115"/>
      <c r="I10" s="1115"/>
      <c r="J10" s="1116"/>
      <c r="K10" s="267">
        <v>234638</v>
      </c>
      <c r="L10" s="268">
        <v>17354</v>
      </c>
      <c r="M10" s="269">
        <v>8609</v>
      </c>
      <c r="N10" s="270">
        <v>101.6</v>
      </c>
    </row>
    <row r="11" spans="1:16" ht="13.5" customHeight="1">
      <c r="A11" s="248"/>
      <c r="B11" s="244"/>
      <c r="C11" s="244"/>
      <c r="D11" s="244"/>
      <c r="E11" s="244"/>
      <c r="F11" s="244"/>
      <c r="G11" s="1114" t="s">
        <v>474</v>
      </c>
      <c r="H11" s="1115"/>
      <c r="I11" s="1115"/>
      <c r="J11" s="1116"/>
      <c r="K11" s="267">
        <v>144332</v>
      </c>
      <c r="L11" s="268">
        <v>10675</v>
      </c>
      <c r="M11" s="269">
        <v>13591</v>
      </c>
      <c r="N11" s="270">
        <v>-21.5</v>
      </c>
    </row>
    <row r="12" spans="1:16" ht="13.5" customHeight="1">
      <c r="A12" s="248"/>
      <c r="B12" s="244"/>
      <c r="C12" s="244"/>
      <c r="D12" s="244"/>
      <c r="E12" s="244"/>
      <c r="F12" s="244"/>
      <c r="G12" s="1114" t="s">
        <v>475</v>
      </c>
      <c r="H12" s="1115"/>
      <c r="I12" s="1115"/>
      <c r="J12" s="1116"/>
      <c r="K12" s="267" t="s">
        <v>476</v>
      </c>
      <c r="L12" s="268" t="s">
        <v>476</v>
      </c>
      <c r="M12" s="269">
        <v>743</v>
      </c>
      <c r="N12" s="270" t="s">
        <v>476</v>
      </c>
    </row>
    <row r="13" spans="1:16" ht="13.5" customHeight="1">
      <c r="A13" s="248"/>
      <c r="B13" s="244"/>
      <c r="C13" s="244"/>
      <c r="D13" s="244"/>
      <c r="E13" s="244"/>
      <c r="F13" s="244"/>
      <c r="G13" s="1114" t="s">
        <v>477</v>
      </c>
      <c r="H13" s="1115"/>
      <c r="I13" s="1115"/>
      <c r="J13" s="1116"/>
      <c r="K13" s="267" t="s">
        <v>476</v>
      </c>
      <c r="L13" s="268" t="s">
        <v>476</v>
      </c>
      <c r="M13" s="269" t="s">
        <v>476</v>
      </c>
      <c r="N13" s="270" t="s">
        <v>476</v>
      </c>
    </row>
    <row r="14" spans="1:16" ht="13.5" customHeight="1">
      <c r="A14" s="248"/>
      <c r="B14" s="244"/>
      <c r="C14" s="244"/>
      <c r="D14" s="244"/>
      <c r="E14" s="244"/>
      <c r="F14" s="244"/>
      <c r="G14" s="1114" t="s">
        <v>478</v>
      </c>
      <c r="H14" s="1115"/>
      <c r="I14" s="1115"/>
      <c r="J14" s="1116"/>
      <c r="K14" s="267">
        <v>35662</v>
      </c>
      <c r="L14" s="268">
        <v>2638</v>
      </c>
      <c r="M14" s="269">
        <v>5092</v>
      </c>
      <c r="N14" s="270">
        <v>-48.2</v>
      </c>
    </row>
    <row r="15" spans="1:16" ht="13.5" customHeight="1">
      <c r="A15" s="248"/>
      <c r="B15" s="244"/>
      <c r="C15" s="244"/>
      <c r="D15" s="244"/>
      <c r="E15" s="244"/>
      <c r="F15" s="244"/>
      <c r="G15" s="1114" t="s">
        <v>479</v>
      </c>
      <c r="H15" s="1115"/>
      <c r="I15" s="1115"/>
      <c r="J15" s="1116"/>
      <c r="K15" s="267">
        <v>18901</v>
      </c>
      <c r="L15" s="268">
        <v>1398</v>
      </c>
      <c r="M15" s="269">
        <v>1814</v>
      </c>
      <c r="N15" s="270">
        <v>-22.9</v>
      </c>
    </row>
    <row r="16" spans="1:16">
      <c r="A16" s="248"/>
      <c r="B16" s="244"/>
      <c r="C16" s="244"/>
      <c r="D16" s="244"/>
      <c r="E16" s="244"/>
      <c r="F16" s="244"/>
      <c r="G16" s="1117" t="s">
        <v>480</v>
      </c>
      <c r="H16" s="1118"/>
      <c r="I16" s="1118"/>
      <c r="J16" s="1119"/>
      <c r="K16" s="268">
        <v>-59418</v>
      </c>
      <c r="L16" s="268">
        <v>-4394</v>
      </c>
      <c r="M16" s="269">
        <v>-8452</v>
      </c>
      <c r="N16" s="270">
        <v>-48</v>
      </c>
    </row>
    <row r="17" spans="1:16">
      <c r="A17" s="248"/>
      <c r="B17" s="244"/>
      <c r="C17" s="244"/>
      <c r="D17" s="244"/>
      <c r="E17" s="244"/>
      <c r="F17" s="244"/>
      <c r="G17" s="1117" t="s">
        <v>170</v>
      </c>
      <c r="H17" s="1118"/>
      <c r="I17" s="1118"/>
      <c r="J17" s="1119"/>
      <c r="K17" s="268">
        <v>1036637</v>
      </c>
      <c r="L17" s="268">
        <v>76669</v>
      </c>
      <c r="M17" s="269">
        <v>101726</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09" t="s">
        <v>485</v>
      </c>
      <c r="H21" s="1110"/>
      <c r="I21" s="1110"/>
      <c r="J21" s="1111"/>
      <c r="K21" s="280">
        <v>5.84</v>
      </c>
      <c r="L21" s="281">
        <v>9.5500000000000007</v>
      </c>
      <c r="M21" s="282">
        <v>-3.71</v>
      </c>
      <c r="N21" s="249"/>
      <c r="O21" s="283"/>
      <c r="P21" s="279"/>
    </row>
    <row r="22" spans="1:16" s="284" customFormat="1">
      <c r="A22" s="279"/>
      <c r="B22" s="249"/>
      <c r="C22" s="249"/>
      <c r="D22" s="249"/>
      <c r="E22" s="249"/>
      <c r="F22" s="249"/>
      <c r="G22" s="1109" t="s">
        <v>486</v>
      </c>
      <c r="H22" s="1110"/>
      <c r="I22" s="1110"/>
      <c r="J22" s="1111"/>
      <c r="K22" s="285">
        <v>97</v>
      </c>
      <c r="L22" s="286">
        <v>96</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2" t="s">
        <v>467</v>
      </c>
      <c r="L30" s="254"/>
      <c r="M30" s="255" t="s">
        <v>468</v>
      </c>
      <c r="N30" s="256"/>
    </row>
    <row r="31" spans="1:16">
      <c r="A31" s="248"/>
      <c r="B31" s="244"/>
      <c r="C31" s="244"/>
      <c r="D31" s="244"/>
      <c r="E31" s="244"/>
      <c r="F31" s="244"/>
      <c r="G31" s="257"/>
      <c r="H31" s="258"/>
      <c r="I31" s="258"/>
      <c r="J31" s="259"/>
      <c r="K31" s="1113"/>
      <c r="L31" s="260" t="s">
        <v>469</v>
      </c>
      <c r="M31" s="261" t="s">
        <v>470</v>
      </c>
      <c r="N31" s="262" t="s">
        <v>471</v>
      </c>
    </row>
    <row r="32" spans="1:16" ht="27" customHeight="1">
      <c r="A32" s="248"/>
      <c r="B32" s="244"/>
      <c r="C32" s="244"/>
      <c r="D32" s="244"/>
      <c r="E32" s="244"/>
      <c r="F32" s="244"/>
      <c r="G32" s="1125" t="s">
        <v>490</v>
      </c>
      <c r="H32" s="1126"/>
      <c r="I32" s="1126"/>
      <c r="J32" s="1127"/>
      <c r="K32" s="294">
        <v>839869</v>
      </c>
      <c r="L32" s="294">
        <v>62116</v>
      </c>
      <c r="M32" s="295">
        <v>44248</v>
      </c>
      <c r="N32" s="296">
        <v>40.4</v>
      </c>
    </row>
    <row r="33" spans="1:16" ht="13.5" customHeight="1">
      <c r="A33" s="248"/>
      <c r="B33" s="244"/>
      <c r="C33" s="244"/>
      <c r="D33" s="244"/>
      <c r="E33" s="244"/>
      <c r="F33" s="244"/>
      <c r="G33" s="1125" t="s">
        <v>491</v>
      </c>
      <c r="H33" s="1126"/>
      <c r="I33" s="1126"/>
      <c r="J33" s="1127"/>
      <c r="K33" s="294" t="s">
        <v>476</v>
      </c>
      <c r="L33" s="294" t="s">
        <v>476</v>
      </c>
      <c r="M33" s="295" t="s">
        <v>476</v>
      </c>
      <c r="N33" s="296" t="s">
        <v>476</v>
      </c>
    </row>
    <row r="34" spans="1:16" ht="27" customHeight="1">
      <c r="A34" s="248"/>
      <c r="B34" s="244"/>
      <c r="C34" s="244"/>
      <c r="D34" s="244"/>
      <c r="E34" s="244"/>
      <c r="F34" s="244"/>
      <c r="G34" s="1125" t="s">
        <v>492</v>
      </c>
      <c r="H34" s="1126"/>
      <c r="I34" s="1126"/>
      <c r="J34" s="1127"/>
      <c r="K34" s="294" t="s">
        <v>476</v>
      </c>
      <c r="L34" s="294" t="s">
        <v>476</v>
      </c>
      <c r="M34" s="295" t="s">
        <v>476</v>
      </c>
      <c r="N34" s="296" t="s">
        <v>476</v>
      </c>
    </row>
    <row r="35" spans="1:16" ht="27" customHeight="1">
      <c r="A35" s="248"/>
      <c r="B35" s="244"/>
      <c r="C35" s="244"/>
      <c r="D35" s="244"/>
      <c r="E35" s="244"/>
      <c r="F35" s="244"/>
      <c r="G35" s="1125" t="s">
        <v>493</v>
      </c>
      <c r="H35" s="1126"/>
      <c r="I35" s="1126"/>
      <c r="J35" s="1127"/>
      <c r="K35" s="294">
        <v>436831</v>
      </c>
      <c r="L35" s="294">
        <v>32308</v>
      </c>
      <c r="M35" s="295">
        <v>15882</v>
      </c>
      <c r="N35" s="296">
        <v>103.4</v>
      </c>
    </row>
    <row r="36" spans="1:16" ht="27" customHeight="1">
      <c r="A36" s="248"/>
      <c r="B36" s="244"/>
      <c r="C36" s="244"/>
      <c r="D36" s="244"/>
      <c r="E36" s="244"/>
      <c r="F36" s="244"/>
      <c r="G36" s="1125" t="s">
        <v>494</v>
      </c>
      <c r="H36" s="1126"/>
      <c r="I36" s="1126"/>
      <c r="J36" s="1127"/>
      <c r="K36" s="294">
        <v>10661</v>
      </c>
      <c r="L36" s="294">
        <v>788</v>
      </c>
      <c r="M36" s="295">
        <v>6478</v>
      </c>
      <c r="N36" s="296">
        <v>-87.8</v>
      </c>
    </row>
    <row r="37" spans="1:16" ht="13.5" customHeight="1">
      <c r="A37" s="248"/>
      <c r="B37" s="244"/>
      <c r="C37" s="244"/>
      <c r="D37" s="244"/>
      <c r="E37" s="244"/>
      <c r="F37" s="244"/>
      <c r="G37" s="1125" t="s">
        <v>495</v>
      </c>
      <c r="H37" s="1126"/>
      <c r="I37" s="1126"/>
      <c r="J37" s="1127"/>
      <c r="K37" s="294">
        <v>42413</v>
      </c>
      <c r="L37" s="294">
        <v>3137</v>
      </c>
      <c r="M37" s="295">
        <v>2404</v>
      </c>
      <c r="N37" s="296">
        <v>30.5</v>
      </c>
    </row>
    <row r="38" spans="1:16" ht="27" customHeight="1">
      <c r="A38" s="248"/>
      <c r="B38" s="244"/>
      <c r="C38" s="244"/>
      <c r="D38" s="244"/>
      <c r="E38" s="244"/>
      <c r="F38" s="244"/>
      <c r="G38" s="1128" t="s">
        <v>496</v>
      </c>
      <c r="H38" s="1129"/>
      <c r="I38" s="1129"/>
      <c r="J38" s="1130"/>
      <c r="K38" s="297" t="s">
        <v>476</v>
      </c>
      <c r="L38" s="297" t="s">
        <v>476</v>
      </c>
      <c r="M38" s="298">
        <v>1</v>
      </c>
      <c r="N38" s="299" t="s">
        <v>476</v>
      </c>
      <c r="O38" s="293"/>
    </row>
    <row r="39" spans="1:16">
      <c r="A39" s="248"/>
      <c r="B39" s="244"/>
      <c r="C39" s="244"/>
      <c r="D39" s="244"/>
      <c r="E39" s="244"/>
      <c r="F39" s="244"/>
      <c r="G39" s="1128" t="s">
        <v>497</v>
      </c>
      <c r="H39" s="1129"/>
      <c r="I39" s="1129"/>
      <c r="J39" s="1130"/>
      <c r="K39" s="300">
        <v>-4582</v>
      </c>
      <c r="L39" s="300">
        <v>-339</v>
      </c>
      <c r="M39" s="301">
        <v>-1618</v>
      </c>
      <c r="N39" s="302">
        <v>-79</v>
      </c>
      <c r="O39" s="293"/>
    </row>
    <row r="40" spans="1:16" ht="27" customHeight="1">
      <c r="A40" s="248"/>
      <c r="B40" s="244"/>
      <c r="C40" s="244"/>
      <c r="D40" s="244"/>
      <c r="E40" s="244"/>
      <c r="F40" s="244"/>
      <c r="G40" s="1125" t="s">
        <v>498</v>
      </c>
      <c r="H40" s="1126"/>
      <c r="I40" s="1126"/>
      <c r="J40" s="1127"/>
      <c r="K40" s="300">
        <v>-761068</v>
      </c>
      <c r="L40" s="300">
        <v>-56288</v>
      </c>
      <c r="M40" s="301">
        <v>-42527</v>
      </c>
      <c r="N40" s="302">
        <v>32.4</v>
      </c>
      <c r="O40" s="293"/>
    </row>
    <row r="41" spans="1:16">
      <c r="A41" s="248"/>
      <c r="B41" s="244"/>
      <c r="C41" s="244"/>
      <c r="D41" s="244"/>
      <c r="E41" s="244"/>
      <c r="F41" s="244"/>
      <c r="G41" s="1131" t="s">
        <v>280</v>
      </c>
      <c r="H41" s="1132"/>
      <c r="I41" s="1132"/>
      <c r="J41" s="1133"/>
      <c r="K41" s="294">
        <v>564124</v>
      </c>
      <c r="L41" s="300">
        <v>41722</v>
      </c>
      <c r="M41" s="301">
        <v>24868</v>
      </c>
      <c r="N41" s="302">
        <v>67.8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0" t="s">
        <v>467</v>
      </c>
      <c r="J49" s="1122" t="s">
        <v>502</v>
      </c>
      <c r="K49" s="1123"/>
      <c r="L49" s="1123"/>
      <c r="M49" s="1123"/>
      <c r="N49" s="1124"/>
    </row>
    <row r="50" spans="1:14">
      <c r="A50" s="248"/>
      <c r="B50" s="244"/>
      <c r="C50" s="244"/>
      <c r="D50" s="244"/>
      <c r="E50" s="244"/>
      <c r="F50" s="244"/>
      <c r="G50" s="312"/>
      <c r="H50" s="313"/>
      <c r="I50" s="1121"/>
      <c r="J50" s="314" t="s">
        <v>503</v>
      </c>
      <c r="K50" s="315" t="s">
        <v>504</v>
      </c>
      <c r="L50" s="316" t="s">
        <v>505</v>
      </c>
      <c r="M50" s="317" t="s">
        <v>506</v>
      </c>
      <c r="N50" s="318" t="s">
        <v>507</v>
      </c>
    </row>
    <row r="51" spans="1:14">
      <c r="A51" s="248"/>
      <c r="B51" s="244"/>
      <c r="C51" s="244"/>
      <c r="D51" s="244"/>
      <c r="E51" s="244"/>
      <c r="F51" s="244"/>
      <c r="G51" s="310" t="s">
        <v>508</v>
      </c>
      <c r="H51" s="311"/>
      <c r="I51" s="319">
        <v>697660</v>
      </c>
      <c r="J51" s="320">
        <v>51774</v>
      </c>
      <c r="K51" s="321">
        <v>38.6</v>
      </c>
      <c r="L51" s="322">
        <v>127151</v>
      </c>
      <c r="M51" s="323">
        <v>51.8</v>
      </c>
      <c r="N51" s="324">
        <v>-13.2</v>
      </c>
    </row>
    <row r="52" spans="1:14">
      <c r="A52" s="248"/>
      <c r="B52" s="244"/>
      <c r="C52" s="244"/>
      <c r="D52" s="244"/>
      <c r="E52" s="244"/>
      <c r="F52" s="244"/>
      <c r="G52" s="325"/>
      <c r="H52" s="326" t="s">
        <v>509</v>
      </c>
      <c r="I52" s="327">
        <v>552686</v>
      </c>
      <c r="J52" s="328">
        <v>41016</v>
      </c>
      <c r="K52" s="329">
        <v>28.6</v>
      </c>
      <c r="L52" s="330">
        <v>72559</v>
      </c>
      <c r="M52" s="331">
        <v>74.900000000000006</v>
      </c>
      <c r="N52" s="332">
        <v>-46.3</v>
      </c>
    </row>
    <row r="53" spans="1:14">
      <c r="A53" s="248"/>
      <c r="B53" s="244"/>
      <c r="C53" s="244"/>
      <c r="D53" s="244"/>
      <c r="E53" s="244"/>
      <c r="F53" s="244"/>
      <c r="G53" s="310" t="s">
        <v>510</v>
      </c>
      <c r="H53" s="311"/>
      <c r="I53" s="319">
        <v>799410</v>
      </c>
      <c r="J53" s="320">
        <v>59185</v>
      </c>
      <c r="K53" s="321">
        <v>14.3</v>
      </c>
      <c r="L53" s="322">
        <v>147869</v>
      </c>
      <c r="M53" s="323">
        <v>16.3</v>
      </c>
      <c r="N53" s="324">
        <v>-2</v>
      </c>
    </row>
    <row r="54" spans="1:14">
      <c r="A54" s="248"/>
      <c r="B54" s="244"/>
      <c r="C54" s="244"/>
      <c r="D54" s="244"/>
      <c r="E54" s="244"/>
      <c r="F54" s="244"/>
      <c r="G54" s="325"/>
      <c r="H54" s="326" t="s">
        <v>509</v>
      </c>
      <c r="I54" s="327">
        <v>679819</v>
      </c>
      <c r="J54" s="328">
        <v>50331</v>
      </c>
      <c r="K54" s="329">
        <v>22.7</v>
      </c>
      <c r="L54" s="330">
        <v>63271</v>
      </c>
      <c r="M54" s="331">
        <v>-12.8</v>
      </c>
      <c r="N54" s="332">
        <v>35.5</v>
      </c>
    </row>
    <row r="55" spans="1:14">
      <c r="A55" s="248"/>
      <c r="B55" s="244"/>
      <c r="C55" s="244"/>
      <c r="D55" s="244"/>
      <c r="E55" s="244"/>
      <c r="F55" s="244"/>
      <c r="G55" s="310" t="s">
        <v>511</v>
      </c>
      <c r="H55" s="311"/>
      <c r="I55" s="319">
        <v>1605556</v>
      </c>
      <c r="J55" s="320">
        <v>119550</v>
      </c>
      <c r="K55" s="321">
        <v>102</v>
      </c>
      <c r="L55" s="322">
        <v>72729</v>
      </c>
      <c r="M55" s="323">
        <v>-50.8</v>
      </c>
      <c r="N55" s="324">
        <v>152.80000000000001</v>
      </c>
    </row>
    <row r="56" spans="1:14">
      <c r="A56" s="248"/>
      <c r="B56" s="244"/>
      <c r="C56" s="244"/>
      <c r="D56" s="244"/>
      <c r="E56" s="244"/>
      <c r="F56" s="244"/>
      <c r="G56" s="325"/>
      <c r="H56" s="326" t="s">
        <v>509</v>
      </c>
      <c r="I56" s="327">
        <v>605627</v>
      </c>
      <c r="J56" s="328">
        <v>45095</v>
      </c>
      <c r="K56" s="329">
        <v>-10.4</v>
      </c>
      <c r="L56" s="330">
        <v>36291</v>
      </c>
      <c r="M56" s="331">
        <v>-42.6</v>
      </c>
      <c r="N56" s="332">
        <v>32.200000000000003</v>
      </c>
    </row>
    <row r="57" spans="1:14">
      <c r="A57" s="248"/>
      <c r="B57" s="244"/>
      <c r="C57" s="244"/>
      <c r="D57" s="244"/>
      <c r="E57" s="244"/>
      <c r="F57" s="244"/>
      <c r="G57" s="310" t="s">
        <v>512</v>
      </c>
      <c r="H57" s="311"/>
      <c r="I57" s="319">
        <v>3137147</v>
      </c>
      <c r="J57" s="320">
        <v>232192</v>
      </c>
      <c r="K57" s="321">
        <v>94.2</v>
      </c>
      <c r="L57" s="322">
        <v>70317</v>
      </c>
      <c r="M57" s="323">
        <v>-3.3</v>
      </c>
      <c r="N57" s="324">
        <v>97.5</v>
      </c>
    </row>
    <row r="58" spans="1:14">
      <c r="A58" s="248"/>
      <c r="B58" s="244"/>
      <c r="C58" s="244"/>
      <c r="D58" s="244"/>
      <c r="E58" s="244"/>
      <c r="F58" s="244"/>
      <c r="G58" s="325"/>
      <c r="H58" s="326" t="s">
        <v>509</v>
      </c>
      <c r="I58" s="327">
        <v>1284652</v>
      </c>
      <c r="J58" s="328">
        <v>95082</v>
      </c>
      <c r="K58" s="329">
        <v>110.8</v>
      </c>
      <c r="L58" s="330">
        <v>35725</v>
      </c>
      <c r="M58" s="331">
        <v>-1.6</v>
      </c>
      <c r="N58" s="332">
        <v>112.4</v>
      </c>
    </row>
    <row r="59" spans="1:14">
      <c r="A59" s="248"/>
      <c r="B59" s="244"/>
      <c r="C59" s="244"/>
      <c r="D59" s="244"/>
      <c r="E59" s="244"/>
      <c r="F59" s="244"/>
      <c r="G59" s="310" t="s">
        <v>513</v>
      </c>
      <c r="H59" s="311"/>
      <c r="I59" s="319">
        <v>603612</v>
      </c>
      <c r="J59" s="320">
        <v>44643</v>
      </c>
      <c r="K59" s="321">
        <v>-80.8</v>
      </c>
      <c r="L59" s="322">
        <v>105751</v>
      </c>
      <c r="M59" s="323">
        <v>50.4</v>
      </c>
      <c r="N59" s="324">
        <v>-131.19999999999999</v>
      </c>
    </row>
    <row r="60" spans="1:14">
      <c r="A60" s="248"/>
      <c r="B60" s="244"/>
      <c r="C60" s="244"/>
      <c r="D60" s="244"/>
      <c r="E60" s="244"/>
      <c r="F60" s="244"/>
      <c r="G60" s="325"/>
      <c r="H60" s="326" t="s">
        <v>509</v>
      </c>
      <c r="I60" s="333">
        <v>465873</v>
      </c>
      <c r="J60" s="328">
        <v>34456</v>
      </c>
      <c r="K60" s="329">
        <v>-63.8</v>
      </c>
      <c r="L60" s="330">
        <v>49969</v>
      </c>
      <c r="M60" s="331">
        <v>39.9</v>
      </c>
      <c r="N60" s="332">
        <v>-103.7</v>
      </c>
    </row>
    <row r="61" spans="1:14">
      <c r="A61" s="248"/>
      <c r="B61" s="244"/>
      <c r="C61" s="244"/>
      <c r="D61" s="244"/>
      <c r="E61" s="244"/>
      <c r="F61" s="244"/>
      <c r="G61" s="310" t="s">
        <v>514</v>
      </c>
      <c r="H61" s="334"/>
      <c r="I61" s="335">
        <v>1368677</v>
      </c>
      <c r="J61" s="336">
        <v>101469</v>
      </c>
      <c r="K61" s="337">
        <v>33.700000000000003</v>
      </c>
      <c r="L61" s="338">
        <v>104763</v>
      </c>
      <c r="M61" s="339">
        <v>12.9</v>
      </c>
      <c r="N61" s="324">
        <v>20.8</v>
      </c>
    </row>
    <row r="62" spans="1:14">
      <c r="A62" s="248"/>
      <c r="B62" s="244"/>
      <c r="C62" s="244"/>
      <c r="D62" s="244"/>
      <c r="E62" s="244"/>
      <c r="F62" s="244"/>
      <c r="G62" s="325"/>
      <c r="H62" s="326" t="s">
        <v>509</v>
      </c>
      <c r="I62" s="327">
        <v>717731</v>
      </c>
      <c r="J62" s="328">
        <v>53196</v>
      </c>
      <c r="K62" s="329">
        <v>17.600000000000001</v>
      </c>
      <c r="L62" s="330">
        <v>51563</v>
      </c>
      <c r="M62" s="331">
        <v>11.6</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4" t="s">
        <v>3</v>
      </c>
      <c r="D47" s="1134"/>
      <c r="E47" s="1135"/>
      <c r="F47" s="11">
        <v>6.29</v>
      </c>
      <c r="G47" s="12">
        <v>7.35</v>
      </c>
      <c r="H47" s="12">
        <v>9.23</v>
      </c>
      <c r="I47" s="12">
        <v>14.59</v>
      </c>
      <c r="J47" s="13">
        <v>14.62</v>
      </c>
    </row>
    <row r="48" spans="2:10" ht="57.75" customHeight="1">
      <c r="B48" s="14"/>
      <c r="C48" s="1136" t="s">
        <v>4</v>
      </c>
      <c r="D48" s="1136"/>
      <c r="E48" s="1137"/>
      <c r="F48" s="15">
        <v>11.74</v>
      </c>
      <c r="G48" s="16">
        <v>8.56</v>
      </c>
      <c r="H48" s="16">
        <v>13.4</v>
      </c>
      <c r="I48" s="16">
        <v>10.74</v>
      </c>
      <c r="J48" s="17">
        <v>10.69</v>
      </c>
    </row>
    <row r="49" spans="2:10" ht="57.75" customHeight="1" thickBot="1">
      <c r="B49" s="18"/>
      <c r="C49" s="1138" t="s">
        <v>5</v>
      </c>
      <c r="D49" s="1138"/>
      <c r="E49" s="1139"/>
      <c r="F49" s="19">
        <v>6.25</v>
      </c>
      <c r="G49" s="20" t="s">
        <v>521</v>
      </c>
      <c r="H49" s="20">
        <v>6.63</v>
      </c>
      <c r="I49" s="20">
        <v>2.42</v>
      </c>
      <c r="J49" s="21">
        <v>0.03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6" t="s">
        <v>522</v>
      </c>
      <c r="D34" s="1146"/>
      <c r="E34" s="1147"/>
      <c r="F34" s="32">
        <v>19.190000000000001</v>
      </c>
      <c r="G34" s="33">
        <v>18.739999999999998</v>
      </c>
      <c r="H34" s="33">
        <v>15.86</v>
      </c>
      <c r="I34" s="33">
        <v>18.18</v>
      </c>
      <c r="J34" s="34">
        <v>21.07</v>
      </c>
      <c r="K34" s="22"/>
      <c r="L34" s="22"/>
      <c r="M34" s="22"/>
      <c r="N34" s="22"/>
      <c r="O34" s="22"/>
      <c r="P34" s="22"/>
    </row>
    <row r="35" spans="1:16" ht="39" customHeight="1">
      <c r="A35" s="22"/>
      <c r="B35" s="35"/>
      <c r="C35" s="1140" t="s">
        <v>523</v>
      </c>
      <c r="D35" s="1141"/>
      <c r="E35" s="1142"/>
      <c r="F35" s="36">
        <v>10.8</v>
      </c>
      <c r="G35" s="37">
        <v>7.54</v>
      </c>
      <c r="H35" s="37">
        <v>12.63</v>
      </c>
      <c r="I35" s="37">
        <v>10.34</v>
      </c>
      <c r="J35" s="38">
        <v>10.35</v>
      </c>
      <c r="K35" s="22"/>
      <c r="L35" s="22"/>
      <c r="M35" s="22"/>
      <c r="N35" s="22"/>
      <c r="O35" s="22"/>
      <c r="P35" s="22"/>
    </row>
    <row r="36" spans="1:16" ht="39" customHeight="1">
      <c r="A36" s="22"/>
      <c r="B36" s="35"/>
      <c r="C36" s="1140" t="s">
        <v>524</v>
      </c>
      <c r="D36" s="1141"/>
      <c r="E36" s="1142"/>
      <c r="F36" s="36">
        <v>0.64</v>
      </c>
      <c r="G36" s="37">
        <v>0.87</v>
      </c>
      <c r="H36" s="37">
        <v>1.27</v>
      </c>
      <c r="I36" s="37">
        <v>2.98</v>
      </c>
      <c r="J36" s="38">
        <v>2.76</v>
      </c>
      <c r="K36" s="22"/>
      <c r="L36" s="22"/>
      <c r="M36" s="22"/>
      <c r="N36" s="22"/>
      <c r="O36" s="22"/>
      <c r="P36" s="22"/>
    </row>
    <row r="37" spans="1:16" ht="39" customHeight="1">
      <c r="A37" s="22"/>
      <c r="B37" s="35"/>
      <c r="C37" s="1140" t="s">
        <v>525</v>
      </c>
      <c r="D37" s="1141"/>
      <c r="E37" s="1142"/>
      <c r="F37" s="36">
        <v>0.25</v>
      </c>
      <c r="G37" s="37">
        <v>0.16</v>
      </c>
      <c r="H37" s="37">
        <v>0.22</v>
      </c>
      <c r="I37" s="37">
        <v>0.52</v>
      </c>
      <c r="J37" s="38">
        <v>0.93</v>
      </c>
      <c r="K37" s="22"/>
      <c r="L37" s="22"/>
      <c r="M37" s="22"/>
      <c r="N37" s="22"/>
      <c r="O37" s="22"/>
      <c r="P37" s="22"/>
    </row>
    <row r="38" spans="1:16" ht="39" customHeight="1">
      <c r="A38" s="22"/>
      <c r="B38" s="35"/>
      <c r="C38" s="1140" t="s">
        <v>526</v>
      </c>
      <c r="D38" s="1141"/>
      <c r="E38" s="1142"/>
      <c r="F38" s="36">
        <v>0.27</v>
      </c>
      <c r="G38" s="37">
        <v>0.72</v>
      </c>
      <c r="H38" s="37">
        <v>0.48</v>
      </c>
      <c r="I38" s="37">
        <v>0.38</v>
      </c>
      <c r="J38" s="38">
        <v>0.54</v>
      </c>
      <c r="K38" s="22"/>
      <c r="L38" s="22"/>
      <c r="M38" s="22"/>
      <c r="N38" s="22"/>
      <c r="O38" s="22"/>
      <c r="P38" s="22"/>
    </row>
    <row r="39" spans="1:16" ht="39" customHeight="1">
      <c r="A39" s="22"/>
      <c r="B39" s="35"/>
      <c r="C39" s="1140" t="s">
        <v>527</v>
      </c>
      <c r="D39" s="1141"/>
      <c r="E39" s="1142"/>
      <c r="F39" s="36">
        <v>0.31</v>
      </c>
      <c r="G39" s="37">
        <v>0.14000000000000001</v>
      </c>
      <c r="H39" s="37">
        <v>0.13</v>
      </c>
      <c r="I39" s="37">
        <v>0.18</v>
      </c>
      <c r="J39" s="38">
        <v>0.49</v>
      </c>
      <c r="K39" s="22"/>
      <c r="L39" s="22"/>
      <c r="M39" s="22"/>
      <c r="N39" s="22"/>
      <c r="O39" s="22"/>
      <c r="P39" s="22"/>
    </row>
    <row r="40" spans="1:16" ht="39" customHeight="1">
      <c r="A40" s="22"/>
      <c r="B40" s="35"/>
      <c r="C40" s="1140" t="s">
        <v>528</v>
      </c>
      <c r="D40" s="1141"/>
      <c r="E40" s="1142"/>
      <c r="F40" s="36">
        <v>0.95</v>
      </c>
      <c r="G40" s="37">
        <v>1.02</v>
      </c>
      <c r="H40" s="37">
        <v>0.77</v>
      </c>
      <c r="I40" s="37">
        <v>0.4</v>
      </c>
      <c r="J40" s="38">
        <v>0.34</v>
      </c>
      <c r="K40" s="22"/>
      <c r="L40" s="22"/>
      <c r="M40" s="22"/>
      <c r="N40" s="22"/>
      <c r="O40" s="22"/>
      <c r="P40" s="22"/>
    </row>
    <row r="41" spans="1:16" ht="39" customHeight="1">
      <c r="A41" s="22"/>
      <c r="B41" s="35"/>
      <c r="C41" s="1140" t="s">
        <v>529</v>
      </c>
      <c r="D41" s="1141"/>
      <c r="E41" s="1142"/>
      <c r="F41" s="36">
        <v>0.02</v>
      </c>
      <c r="G41" s="37">
        <v>0</v>
      </c>
      <c r="H41" s="37">
        <v>0.01</v>
      </c>
      <c r="I41" s="37">
        <v>0.01</v>
      </c>
      <c r="J41" s="38">
        <v>0.02</v>
      </c>
      <c r="K41" s="22"/>
      <c r="L41" s="22"/>
      <c r="M41" s="22"/>
      <c r="N41" s="22"/>
      <c r="O41" s="22"/>
      <c r="P41" s="22"/>
    </row>
    <row r="42" spans="1:16" ht="39" customHeight="1">
      <c r="A42" s="22"/>
      <c r="B42" s="39"/>
      <c r="C42" s="1140" t="s">
        <v>530</v>
      </c>
      <c r="D42" s="1141"/>
      <c r="E42" s="1142"/>
      <c r="F42" s="36" t="s">
        <v>476</v>
      </c>
      <c r="G42" s="37" t="s">
        <v>476</v>
      </c>
      <c r="H42" s="37" t="s">
        <v>476</v>
      </c>
      <c r="I42" s="37" t="s">
        <v>476</v>
      </c>
      <c r="J42" s="38" t="s">
        <v>476</v>
      </c>
      <c r="K42" s="22"/>
      <c r="L42" s="22"/>
      <c r="M42" s="22"/>
      <c r="N42" s="22"/>
      <c r="O42" s="22"/>
      <c r="P42" s="22"/>
    </row>
    <row r="43" spans="1:16" ht="39" customHeight="1" thickBot="1">
      <c r="A43" s="22"/>
      <c r="B43" s="40"/>
      <c r="C43" s="1143" t="s">
        <v>531</v>
      </c>
      <c r="D43" s="1144"/>
      <c r="E43" s="1145"/>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6" t="s">
        <v>11</v>
      </c>
      <c r="C45" s="1157"/>
      <c r="D45" s="58"/>
      <c r="E45" s="1162" t="s">
        <v>12</v>
      </c>
      <c r="F45" s="1162"/>
      <c r="G45" s="1162"/>
      <c r="H45" s="1162"/>
      <c r="I45" s="1162"/>
      <c r="J45" s="1163"/>
      <c r="K45" s="59">
        <v>841</v>
      </c>
      <c r="L45" s="60">
        <v>843</v>
      </c>
      <c r="M45" s="60">
        <v>839</v>
      </c>
      <c r="N45" s="60">
        <v>812</v>
      </c>
      <c r="O45" s="61">
        <v>840</v>
      </c>
      <c r="P45" s="48"/>
      <c r="Q45" s="48"/>
      <c r="R45" s="48"/>
      <c r="S45" s="48"/>
      <c r="T45" s="48"/>
      <c r="U45" s="48"/>
    </row>
    <row r="46" spans="1:21" ht="30.75" customHeight="1">
      <c r="A46" s="48"/>
      <c r="B46" s="1158"/>
      <c r="C46" s="1159"/>
      <c r="D46" s="62"/>
      <c r="E46" s="1150" t="s">
        <v>13</v>
      </c>
      <c r="F46" s="1150"/>
      <c r="G46" s="1150"/>
      <c r="H46" s="1150"/>
      <c r="I46" s="1150"/>
      <c r="J46" s="1151"/>
      <c r="K46" s="63" t="s">
        <v>476</v>
      </c>
      <c r="L46" s="64" t="s">
        <v>476</v>
      </c>
      <c r="M46" s="64" t="s">
        <v>476</v>
      </c>
      <c r="N46" s="64" t="s">
        <v>476</v>
      </c>
      <c r="O46" s="65" t="s">
        <v>476</v>
      </c>
      <c r="P46" s="48"/>
      <c r="Q46" s="48"/>
      <c r="R46" s="48"/>
      <c r="S46" s="48"/>
      <c r="T46" s="48"/>
      <c r="U46" s="48"/>
    </row>
    <row r="47" spans="1:21" ht="30.75" customHeight="1">
      <c r="A47" s="48"/>
      <c r="B47" s="1158"/>
      <c r="C47" s="1159"/>
      <c r="D47" s="62"/>
      <c r="E47" s="1150" t="s">
        <v>14</v>
      </c>
      <c r="F47" s="1150"/>
      <c r="G47" s="1150"/>
      <c r="H47" s="1150"/>
      <c r="I47" s="1150"/>
      <c r="J47" s="1151"/>
      <c r="K47" s="63" t="s">
        <v>476</v>
      </c>
      <c r="L47" s="64" t="s">
        <v>476</v>
      </c>
      <c r="M47" s="64" t="s">
        <v>476</v>
      </c>
      <c r="N47" s="64" t="s">
        <v>476</v>
      </c>
      <c r="O47" s="65" t="s">
        <v>476</v>
      </c>
      <c r="P47" s="48"/>
      <c r="Q47" s="48"/>
      <c r="R47" s="48"/>
      <c r="S47" s="48"/>
      <c r="T47" s="48"/>
      <c r="U47" s="48"/>
    </row>
    <row r="48" spans="1:21" ht="30.75" customHeight="1">
      <c r="A48" s="48"/>
      <c r="B48" s="1158"/>
      <c r="C48" s="1159"/>
      <c r="D48" s="62"/>
      <c r="E48" s="1150" t="s">
        <v>15</v>
      </c>
      <c r="F48" s="1150"/>
      <c r="G48" s="1150"/>
      <c r="H48" s="1150"/>
      <c r="I48" s="1150"/>
      <c r="J48" s="1151"/>
      <c r="K48" s="63">
        <v>353</v>
      </c>
      <c r="L48" s="64">
        <v>369</v>
      </c>
      <c r="M48" s="64">
        <v>392</v>
      </c>
      <c r="N48" s="64">
        <v>403</v>
      </c>
      <c r="O48" s="65">
        <v>437</v>
      </c>
      <c r="P48" s="48"/>
      <c r="Q48" s="48"/>
      <c r="R48" s="48"/>
      <c r="S48" s="48"/>
      <c r="T48" s="48"/>
      <c r="U48" s="48"/>
    </row>
    <row r="49" spans="1:21" ht="30.75" customHeight="1">
      <c r="A49" s="48"/>
      <c r="B49" s="1158"/>
      <c r="C49" s="1159"/>
      <c r="D49" s="62"/>
      <c r="E49" s="1150" t="s">
        <v>16</v>
      </c>
      <c r="F49" s="1150"/>
      <c r="G49" s="1150"/>
      <c r="H49" s="1150"/>
      <c r="I49" s="1150"/>
      <c r="J49" s="1151"/>
      <c r="K49" s="63">
        <v>15</v>
      </c>
      <c r="L49" s="64">
        <v>13</v>
      </c>
      <c r="M49" s="64">
        <v>13</v>
      </c>
      <c r="N49" s="64">
        <v>12</v>
      </c>
      <c r="O49" s="65">
        <v>11</v>
      </c>
      <c r="P49" s="48"/>
      <c r="Q49" s="48"/>
      <c r="R49" s="48"/>
      <c r="S49" s="48"/>
      <c r="T49" s="48"/>
      <c r="U49" s="48"/>
    </row>
    <row r="50" spans="1:21" ht="30.75" customHeight="1">
      <c r="A50" s="48"/>
      <c r="B50" s="1158"/>
      <c r="C50" s="1159"/>
      <c r="D50" s="62"/>
      <c r="E50" s="1150" t="s">
        <v>17</v>
      </c>
      <c r="F50" s="1150"/>
      <c r="G50" s="1150"/>
      <c r="H50" s="1150"/>
      <c r="I50" s="1150"/>
      <c r="J50" s="1151"/>
      <c r="K50" s="63">
        <v>54</v>
      </c>
      <c r="L50" s="64">
        <v>52</v>
      </c>
      <c r="M50" s="64">
        <v>48</v>
      </c>
      <c r="N50" s="64">
        <v>46</v>
      </c>
      <c r="O50" s="65">
        <v>42</v>
      </c>
      <c r="P50" s="48"/>
      <c r="Q50" s="48"/>
      <c r="R50" s="48"/>
      <c r="S50" s="48"/>
      <c r="T50" s="48"/>
      <c r="U50" s="48"/>
    </row>
    <row r="51" spans="1:21" ht="30.75" customHeight="1">
      <c r="A51" s="48"/>
      <c r="B51" s="1160"/>
      <c r="C51" s="1161"/>
      <c r="D51" s="66"/>
      <c r="E51" s="1150" t="s">
        <v>18</v>
      </c>
      <c r="F51" s="1150"/>
      <c r="G51" s="1150"/>
      <c r="H51" s="1150"/>
      <c r="I51" s="1150"/>
      <c r="J51" s="1151"/>
      <c r="K51" s="63" t="s">
        <v>476</v>
      </c>
      <c r="L51" s="64" t="s">
        <v>476</v>
      </c>
      <c r="M51" s="64" t="s">
        <v>476</v>
      </c>
      <c r="N51" s="64">
        <v>0</v>
      </c>
      <c r="O51" s="65" t="s">
        <v>476</v>
      </c>
      <c r="P51" s="48"/>
      <c r="Q51" s="48"/>
      <c r="R51" s="48"/>
      <c r="S51" s="48"/>
      <c r="T51" s="48"/>
      <c r="U51" s="48"/>
    </row>
    <row r="52" spans="1:21" ht="30.75" customHeight="1">
      <c r="A52" s="48"/>
      <c r="B52" s="1148" t="s">
        <v>19</v>
      </c>
      <c r="C52" s="1149"/>
      <c r="D52" s="66"/>
      <c r="E52" s="1150" t="s">
        <v>20</v>
      </c>
      <c r="F52" s="1150"/>
      <c r="G52" s="1150"/>
      <c r="H52" s="1150"/>
      <c r="I52" s="1150"/>
      <c r="J52" s="1151"/>
      <c r="K52" s="63">
        <v>772</v>
      </c>
      <c r="L52" s="64">
        <v>740</v>
      </c>
      <c r="M52" s="64">
        <v>739</v>
      </c>
      <c r="N52" s="64">
        <v>761</v>
      </c>
      <c r="O52" s="65">
        <v>766</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491</v>
      </c>
      <c r="L53" s="69">
        <v>537</v>
      </c>
      <c r="M53" s="69">
        <v>553</v>
      </c>
      <c r="N53" s="69">
        <v>512</v>
      </c>
      <c r="O53" s="70">
        <v>564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2015-04-20T12:08:31Z</cp:lastPrinted>
  <dcterms:created xsi:type="dcterms:W3CDTF">2015-02-17T06:50:51Z</dcterms:created>
  <dcterms:modified xsi:type="dcterms:W3CDTF">2015-04-23T08:51:57Z</dcterms:modified>
</cp:coreProperties>
</file>