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1" i="11" l="1"/>
  <c r="AA32" i="11"/>
  <c r="AA35" i="11"/>
  <c r="AA36" i="11"/>
  <c r="AA37" i="11"/>
  <c r="AA38" i="11"/>
  <c r="AA39" i="11"/>
  <c r="AA29" i="1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AM36" i="9"/>
  <c r="C36" i="9"/>
  <c r="CO35" i="9"/>
  <c r="BW35" i="9"/>
  <c r="BW36" i="9" s="1"/>
  <c r="BW37" i="9" s="1"/>
  <c r="BW38" i="9" s="1"/>
  <c r="BW39" i="9" s="1"/>
  <c r="BW40" i="9" s="1"/>
  <c r="BW41" i="9" s="1"/>
  <c r="BW42" i="9" s="1"/>
  <c r="BW43" i="9" s="1"/>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U34" i="9"/>
  <c r="U35" i="9" s="1"/>
  <c r="U36" i="9" s="1"/>
  <c r="U37" i="9" s="1"/>
  <c r="U38" i="9" s="1"/>
  <c r="BE34" i="9" l="1"/>
  <c r="BE35" i="9" s="1"/>
  <c r="BE36" i="9" s="1"/>
  <c r="BE37" i="9" s="1"/>
  <c r="BE38" i="9" s="1"/>
</calcChain>
</file>

<file path=xl/sharedStrings.xml><?xml version="1.0" encoding="utf-8"?>
<sst xmlns="http://schemas.openxmlformats.org/spreadsheetml/2006/main" count="1015" uniqueCount="559">
  <si>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</si>
  <si>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</si>
  <si>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</si>
  <si>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</si>
  <si>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</si>
  <si>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</si>
  <si>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</si>
  <si>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</si>
  <si>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</si>
  <si>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</si>
  <si>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</si>
  <si>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</si>
  <si>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</si>
  <si>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</si>
  <si>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</si>
  <si>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</si>
  <si>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</si>
  <si>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</si>
  <si>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</si>
  <si>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</si>
  <si>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</si>
  <si>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</si>
  <si>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</si>
  <si>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</si>
  <si>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</si>
  <si>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</si>
  <si>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</si>
  <si>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</si>
  <si>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</si>
  <si>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</si>
  <si>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</si>
  <si>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</si>
  <si>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</si>
  <si>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</si>
  <si>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</si>
  <si>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</si>
  <si>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</si>
  <si>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</si>
  <si>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</si>
  <si>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</si>
  <si>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</si>
  <si>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</si>
  <si>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</si>
  <si>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</si>
  <si>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</si>
  <si>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</si>
  <si>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</si>
  <si>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</si>
  <si>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</si>
  <si>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</si>
  <si>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</si>
  <si>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</si>
  <si>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</si>
  <si>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</si>
  <si>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</si>
  <si>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</si>
  <si>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</si>
  <si>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</si>
  <si>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</si>
  <si>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</si>
  <si>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</si>
  <si>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</si>
  <si>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</si>
  <si>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</si>
  <si>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</si>
  <si>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</si>
  <si>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</si>
  <si>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</si>
  <si>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</si>
  <si>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</si>
  <si>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</si>
  <si>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</si>
  <si>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</si>
  <si>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</si>
  <si>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</si>
  <si>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</si>
  <si>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</si>
  <si>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</si>
  <si>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</si>
  <si>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</si>
  <si>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</si>
  <si>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</si>
  <si>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</si>
  <si>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</si>
  <si>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</si>
  <si>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</si>
  <si>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</si>
  <si>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</si>
  <si>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</si>
  <si>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</si>
  <si>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</si>
  <si>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</si>
  <si>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</si>
  <si>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</si>
  <si>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</si>
  <si>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</si>
  <si>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</si>
  <si>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</si>
  <si>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</si>
  <si>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</si>
  <si>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</si>
  <si>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</si>
  <si>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</si>
  <si>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</si>
  <si>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</si>
  <si>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</si>
  <si>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</si>
  <si>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</si>
  <si>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</si>
  <si>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</si>
  <si>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</si>
  <si>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</si>
  <si>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</si>
  <si>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</si>
  <si>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</si>
  <si>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</si>
  <si>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</si>
  <si>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</si>
  <si>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</si>
  <si>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</si>
  <si>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</si>
  <si>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</si>
  <si>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</si>
  <si>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</si>
  <si>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</si>
  <si>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</si>
  <si>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</si>
  <si>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</si>
  <si>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</si>
  <si>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</si>
  <si>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</si>
  <si>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</si>
  <si>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</si>
  <si>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</si>
  <si>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</si>
  <si>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</si>
  <si>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</si>
  <si>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</si>
  <si>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</si>
  <si>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</si>
  <si>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</si>
  <si>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</si>
  <si>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</si>
  <si>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</si>
  <si>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</si>
  <si>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</si>
  <si>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</si>
  <si>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</si>
  <si>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</si>
  <si>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</si>
  <si>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</si>
  <si>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</si>
  <si>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</si>
  <si>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</si>
  <si>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</si>
  <si>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</si>
  <si>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</si>
  <si>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</si>
  <si>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</si>
  <si>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</si>
  <si>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</si>
  <si>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</si>
  <si>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</si>
  <si>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</si>
  <si>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</si>
  <si>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</si>
  <si>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</si>
  <si>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</si>
  <si>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</si>
  <si>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</si>
  <si>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</si>
  <si>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</si>
  <si>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</si>
  <si>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</si>
  <si>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</si>
  <si>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</si>
  <si>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</si>
  <si>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</si>
  <si>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</si>
  <si>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</si>
  <si>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</si>
  <si>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</si>
  <si>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</si>
  <si>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</si>
  <si>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</si>
  <si>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</si>
  <si>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</si>
  <si>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</si>
  <si>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</si>
  <si>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</si>
  <si>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</si>
  <si>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</si>
  <si>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</si>
  <si>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</si>
  <si>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</si>
  <si>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</si>
  <si>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</si>
  <si>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</si>
  <si>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</si>
  <si>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</si>
  <si>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</si>
  <si>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</si>
  <si>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</si>
  <si>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</si>
  <si>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</si>
  <si>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</si>
  <si>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</si>
  <si>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</si>
  <si>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</si>
  <si>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</si>
  <si>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</si>
  <si>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</si>
  <si>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</si>
  <si>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</si>
  <si>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</si>
  <si>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</si>
  <si>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</si>
  <si>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</si>
  <si>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</si>
  <si>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</si>
  <si>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</si>
  <si>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</si>
  <si>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</si>
  <si>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</si>
  <si>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</si>
  <si>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</si>
  <si>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</si>
  <si>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</si>
  <si>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</si>
  <si>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</si>
  <si>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</si>
  <si>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</si>
  <si>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</si>
  <si>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</si>
  <si>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</si>
  <si>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</si>
  <si>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</si>
  <si>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</si>
  <si>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</si>
  <si>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</si>
  <si>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</si>
  <si>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</si>
  <si>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</si>
  <si>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</si>
  <si>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</si>
  <si>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</si>
  <si>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</si>
  <si>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</si>
  <si>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</si>
  <si>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</si>
  <si>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</si>
  <si>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</si>
  <si>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</si>
  <si>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</si>
  <si>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</si>
  <si>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</si>
  <si>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</si>
  <si>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</si>
  <si>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</si>
  <si>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</si>
  <si>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</si>
  <si>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</si>
  <si>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</si>
  <si>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</si>
  <si>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</si>
  <si>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</si>
  <si>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</si>
  <si>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</si>
  <si>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</si>
  <si>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</si>
  <si>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</si>
  <si>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</si>
  <si>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</si>
  <si>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</si>
  <si>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</si>
  <si>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</si>
  <si>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</si>
  <si>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</si>
  <si>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</si>
  <si>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</si>
  <si>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</si>
  <si>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</si>
  <si>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</si>
  <si>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</si>
  <si>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</si>
  <si>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</si>
  <si>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</si>
  <si>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</si>
  <si>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</si>
  <si>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</si>
  <si>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</si>
  <si>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</si>
  <si>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</si>
  <si>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</si>
  <si>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</si>
  <si>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</si>
  <si>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</si>
  <si>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</si>
  <si>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</si>
  <si>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</si>
  <si>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</si>
  <si>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</si>
  <si>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</si>
  <si>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</si>
  <si>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</si>
  <si>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</si>
  <si>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</si>
  <si>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</si>
  <si>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</si>
  <si>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</si>
  <si>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</si>
  <si>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</si>
  <si>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</si>
  <si>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</si>
  <si>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</si>
  <si>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</si>
  <si>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</si>
  <si>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</si>
  <si>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</si>
  <si>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</si>
  <si>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</si>
  <si>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</si>
  <si>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</si>
  <si>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</si>
  <si>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</si>
  <si>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</si>
  <si>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</si>
  <si>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</si>
  <si>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</si>
  <si>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</si>
  <si>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</si>
  <si>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</si>
  <si>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</si>
  <si>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</si>
  <si>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</si>
  <si>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</si>
  <si>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</si>
  <si>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</si>
  <si>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</si>
  <si>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</si>
  <si>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</si>
  <si>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</si>
  <si>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</si>
  <si>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</si>
  <si>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</si>
  <si>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</si>
  <si>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</si>
  <si>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</si>
  <si>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</si>
  <si>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</si>
  <si>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</si>
  <si>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</si>
  <si>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</si>
  <si>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</si>
  <si>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</si>
  <si>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</si>
  <si>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</si>
  <si>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</si>
  <si>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</si>
  <si>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</si>
  <si>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</si>
  <si>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</si>
  <si>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</si>
  <si>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</si>
  <si>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</si>
  <si>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</si>
  <si>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</si>
  <si>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</si>
  <si>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</si>
  <si>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</si>
  <si>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</si>
  <si>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</si>
  <si>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</si>
  <si>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</si>
  <si>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</si>
  <si>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</si>
  <si>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</si>
  <si>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</si>
  <si>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</si>
  <si>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</si>
  <si>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</si>
  <si>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</si>
  <si>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辰野町介護老人保健施設特別会計</t>
    <phoneticPr fontId="5"/>
  </si>
  <si>
    <t>辰野町後期高齢者医療特別会計</t>
    <phoneticPr fontId="5"/>
  </si>
  <si>
    <t>辰野町上水道特別会計</t>
    <phoneticPr fontId="5"/>
  </si>
  <si>
    <t>法適用企業</t>
    <phoneticPr fontId="5"/>
  </si>
  <si>
    <t>町立辰野病院特別会計</t>
    <phoneticPr fontId="5"/>
  </si>
  <si>
    <t>辰野町簡易水道特別会計</t>
    <phoneticPr fontId="5"/>
  </si>
  <si>
    <t>法非適用企業</t>
    <phoneticPr fontId="5"/>
  </si>
  <si>
    <t>辰野町小野簡易水道特別会計</t>
    <phoneticPr fontId="5"/>
  </si>
  <si>
    <t>辰野町公共下水道特別会計</t>
    <phoneticPr fontId="5"/>
  </si>
  <si>
    <t>辰野町特定環境保全公共下水道特別会計</t>
    <phoneticPr fontId="5"/>
  </si>
  <si>
    <t>辰野町農業集落排水処理施設特別会計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</si>
  <si>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</si>
  <si>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</si>
  <si>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</si>
  <si>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</si>
  <si>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</si>
  <si>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</si>
  <si>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</si>
  <si>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</si>
  <si>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</si>
  <si>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</si>
  <si>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</si>
  <si>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</si>
  <si>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</si>
  <si>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</si>
  <si>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</si>
  <si>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</si>
  <si>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</si>
  <si>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</si>
  <si>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</si>
  <si>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</si>
  <si>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</si>
  <si>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</si>
  <si>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</si>
  <si>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</si>
  <si>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</si>
  <si>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</si>
  <si>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</si>
  <si>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</si>
  <si>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</si>
  <si>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</si>
  <si>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</si>
  <si>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</si>
  <si>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</si>
  <si>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</si>
  <si>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</si>
  <si>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</si>
  <si>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</si>
  <si>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</si>
  <si>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</si>
  <si>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</si>
  <si>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</si>
  <si>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</si>
  <si>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</si>
  <si>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</si>
  <si>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</si>
  <si>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</si>
  <si>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</si>
  <si>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</si>
  <si>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</si>
  <si>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</si>
  <si>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</si>
  <si>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</si>
  <si>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</si>
  <si>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</si>
  <si>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</si>
  <si>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</si>
  <si>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</si>
  <si>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</si>
  <si>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</si>
  <si>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</si>
  <si>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</si>
  <si>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</si>
  <si>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</si>
  <si>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</si>
  <si>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</si>
  <si>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</si>
  <si>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</si>
  <si>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</si>
  <si>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</si>
  <si>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</si>
  <si>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</si>
  <si>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</si>
  <si>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</si>
  <si>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</si>
  <si>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</si>
  <si>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</si>
  <si>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</si>
  <si>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</si>
  <si>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</si>
  <si>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</si>
  <si>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</si>
  <si>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</si>
  <si>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</si>
  <si>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</si>
  <si>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</si>
  <si>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</si>
  <si>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</si>
  <si>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</si>
  <si>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</si>
  <si>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</si>
  <si>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</si>
  <si>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</si>
  <si>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</si>
  <si>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</si>
  <si>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</si>
  <si>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</si>
  <si>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</si>
  <si>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</si>
  <si>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</si>
  <si>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</si>
  <si>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</si>
  <si>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</si>
  <si>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</si>
  <si>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</si>
  <si>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</si>
  <si>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</si>
  <si>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</si>
  <si>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</si>
  <si>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</si>
  <si>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</si>
  <si>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</si>
  <si>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</si>
  <si>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</si>
  <si>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</si>
  <si>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</si>
  <si>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</si>
  <si>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</si>
  <si>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</si>
  <si>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</si>
  <si>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</si>
  <si>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</si>
  <si>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</si>
  <si>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</si>
  <si>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</si>
  <si>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</si>
  <si>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</si>
  <si>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</si>
  <si>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</si>
  <si>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</si>
  <si>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</si>
  <si>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</si>
  <si>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</si>
  <si>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</si>
  <si>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辰野町上水道特別会計</t>
  </si>
  <si>
    <t>一般会計</t>
  </si>
  <si>
    <t>町立辰野病院特別会計</t>
  </si>
  <si>
    <t>辰野町公共下水道特別会計</t>
  </si>
  <si>
    <t>辰野町国民健康保険特別会計</t>
  </si>
  <si>
    <t>辰野町特定環境保全公共下水道特別会計</t>
  </si>
  <si>
    <t>辰野町介護保険特別会計</t>
  </si>
  <si>
    <t>辰野町農業集落排水処理施設特別会計</t>
  </si>
  <si>
    <t>その他会計（赤字）</t>
  </si>
  <si>
    <t>▲ 0.00</t>
  </si>
  <si>
    <t>その他会計（黒字）</t>
  </si>
  <si>
    <t>上伊那広域連合（一般会計）</t>
    <rPh sb="0" eb="3">
      <t>カミイナ</t>
    </rPh>
    <rPh sb="3" eb="5">
      <t>コウイキ</t>
    </rPh>
    <rPh sb="5" eb="7">
      <t>レンゴウ</t>
    </rPh>
    <rPh sb="8" eb="10">
      <t>イッパン</t>
    </rPh>
    <rPh sb="10" eb="12">
      <t>カイケイ</t>
    </rPh>
    <phoneticPr fontId="24"/>
  </si>
  <si>
    <t>伊那消防組合会計（一般会計）</t>
    <rPh sb="0" eb="2">
      <t>イナ</t>
    </rPh>
    <rPh sb="2" eb="4">
      <t>ショウボウ</t>
    </rPh>
    <rPh sb="4" eb="6">
      <t>クミアイ</t>
    </rPh>
    <rPh sb="6" eb="8">
      <t>カイケイ</t>
    </rPh>
    <rPh sb="9" eb="11">
      <t>イッパン</t>
    </rPh>
    <rPh sb="11" eb="13">
      <t>カイケイ</t>
    </rPh>
    <phoneticPr fontId="24"/>
  </si>
  <si>
    <t>伊北環境行政組合（一般会計）</t>
    <rPh sb="0" eb="2">
      <t>イホク</t>
    </rPh>
    <rPh sb="2" eb="4">
      <t>カンキョウ</t>
    </rPh>
    <rPh sb="4" eb="6">
      <t>ギョウセイ</t>
    </rPh>
    <rPh sb="6" eb="8">
      <t>クミアイ</t>
    </rPh>
    <rPh sb="9" eb="11">
      <t>イッパン</t>
    </rPh>
    <rPh sb="11" eb="13">
      <t>カイケイ</t>
    </rPh>
    <phoneticPr fontId="24"/>
  </si>
  <si>
    <t>湖北行政事務組合（衛生センター特別）</t>
    <rPh sb="0" eb="2">
      <t>コホク</t>
    </rPh>
    <rPh sb="2" eb="4">
      <t>ギョウセイ</t>
    </rPh>
    <rPh sb="4" eb="6">
      <t>ジム</t>
    </rPh>
    <rPh sb="6" eb="8">
      <t>クミアイ</t>
    </rPh>
    <rPh sb="9" eb="11">
      <t>エイセイ</t>
    </rPh>
    <rPh sb="15" eb="17">
      <t>トクベツ</t>
    </rPh>
    <phoneticPr fontId="24"/>
  </si>
  <si>
    <t>辰野町塩尻市小学校組合（一般会計）</t>
    <rPh sb="0" eb="3">
      <t>タツノマチ</t>
    </rPh>
    <rPh sb="3" eb="6">
      <t>シオジリシ</t>
    </rPh>
    <rPh sb="6" eb="9">
      <t>ショウガッコウ</t>
    </rPh>
    <rPh sb="9" eb="11">
      <t>クミアイ</t>
    </rPh>
    <rPh sb="12" eb="14">
      <t>イッパン</t>
    </rPh>
    <rPh sb="14" eb="16">
      <t>カイケイ</t>
    </rPh>
    <phoneticPr fontId="24"/>
  </si>
  <si>
    <t>塩尻市辰野町中学校組合（一般会計）</t>
    <rPh sb="3" eb="6">
      <t>タツノマチ</t>
    </rPh>
    <rPh sb="6" eb="9">
      <t>チュウガッコウ</t>
    </rPh>
    <rPh sb="9" eb="11">
      <t>クミアイ</t>
    </rPh>
    <rPh sb="12" eb="14">
      <t>イッパン</t>
    </rPh>
    <rPh sb="14" eb="16">
      <t>カイケイ</t>
    </rPh>
    <phoneticPr fontId="24"/>
  </si>
  <si>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</si>
  <si>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4"/>
  </si>
  <si>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4"/>
  </si>
  <si>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24"/>
  </si>
  <si>
    <t>両小野国保病院組合（両小野国保病院会計）</t>
    <rPh sb="0" eb="1">
      <t>リョウ</t>
    </rPh>
    <rPh sb="1" eb="3">
      <t>オノ</t>
    </rPh>
    <rPh sb="3" eb="5">
      <t>コクホ</t>
    </rPh>
    <rPh sb="5" eb="7">
      <t>ビョウイン</t>
    </rPh>
    <rPh sb="7" eb="9">
      <t>クミアイ</t>
    </rPh>
    <rPh sb="10" eb="11">
      <t>リョウ</t>
    </rPh>
    <rPh sb="11" eb="13">
      <t>オノ</t>
    </rPh>
    <rPh sb="13" eb="15">
      <t>コクホ</t>
    </rPh>
    <rPh sb="15" eb="17">
      <t>ビョウイン</t>
    </rPh>
    <rPh sb="17" eb="19">
      <t>カイケイ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</si>
  <si>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</si>
  <si>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</si>
  <si>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</si>
  <si>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t>
    <phoneticPr fontId="2"/>
  </si>
  <si>
    <t>-</t>
    <phoneticPr fontId="2"/>
  </si>
  <si>
    <t>-</t>
    <phoneticPr fontId="2"/>
  </si>
  <si>
    <t>辰野町土地開発公社</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</si>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</sst>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58223</c:v>
                </c:pt>
                <c:pt idx="1">
                  <c:v>63436</c:v>
                </c:pt>
                <c:pt idx="2">
                  <c:v>58938</c:v>
                </c:pt>
                <c:pt idx="3">
                  <c:v>59233</c:v>
                </c:pt>
                <c:pt idx="4">
                  <c:v>53226</c:v>
                </c:pt>
              </c:numCache>
            </c:numRef>
          </c:val>
          <c:smooth val="0"/>
        </c:ser>
        <c:dLbls>
          <c:showLegendKey val="0"/>
          <c:showVal val="0"/>
          <c:showCatName val="0"/>
          <c:showSerName val="0"/>
          <c:showPercent val="0"/>
          <c:showBubbleSize val="0"/>
        </c:dLbls>
        <c:marker val="1"/>
        <c:smooth val="0"/>
        <c:axId val="84880384"/>
        <c:axId val="84886656"/>
      </c:lineChart>
      <c:catAx>
        <c:axId val="84880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86656"/>
        <c:crosses val="autoZero"/>
        <c:auto val="1"/>
        <c:lblAlgn val="ctr"/>
        <c:lblOffset val="100"/>
        <c:tickLblSkip val="1"/>
        <c:tickMarkSkip val="1"/>
        <c:noMultiLvlLbl val="0"/>
      </c:catAx>
      <c:valAx>
        <c:axId val="848866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8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5.04</c:v>
                </c:pt>
                <c:pt idx="1">
                  <c:v>5.69</c:v>
                </c:pt>
                <c:pt idx="2">
                  <c:v>7.25</c:v>
                </c:pt>
                <c:pt idx="3">
                  <c:v>9.09</c:v>
                </c:pt>
                <c:pt idx="4">
                  <c:v>7.21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20.5</c:v>
                </c:pt>
                <c:pt idx="1">
                  <c:v>26.8</c:v>
                </c:pt>
                <c:pt idx="2">
                  <c:v>27.82</c:v>
                </c:pt>
                <c:pt idx="3">
                  <c:v>30.94</c:v>
                </c:pt>
                <c:pt idx="4">
                  <c:v>34.880000000000003</c:v>
                </c:pt>
              </c:numCache>
            </c:numRef>
          </c:val>
        </c:ser>
        <c:dLbls>
          <c:showLegendKey val="0"/>
          <c:showVal val="0"/>
          <c:showCatName val="0"/>
          <c:showSerName val="0"/>
          <c:showPercent val="0"/>
          <c:showBubbleSize val="0"/>
        </c:dLbls>
        <c:gapWidth val="250"/>
        <c:overlap val="100"/>
        <c:axId val="86386560"/>
        <c:axId val="8639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0.54</c:v>
                </c:pt>
                <c:pt idx="1">
                  <c:v>7.32</c:v>
                </c:pt>
                <c:pt idx="2">
                  <c:v>2.11</c:v>
                </c:pt>
                <c:pt idx="3">
                  <c:v>4.9400000000000004</c:v>
                </c:pt>
                <c:pt idx="4">
                  <c:v>2.2999999999999998</c:v>
                </c:pt>
              </c:numCache>
            </c:numRef>
          </c:val>
          <c:smooth val="0"/>
        </c:ser>
        <c:dLbls>
          <c:showLegendKey val="0"/>
          <c:showVal val="0"/>
          <c:showCatName val="0"/>
          <c:showSerName val="0"/>
          <c:showPercent val="0"/>
          <c:showBubbleSize val="0"/>
        </c:dLbls>
        <c:marker val="1"/>
        <c:smooth val="0"/>
        <c:axId val="86386560"/>
        <c:axId val="86396928"/>
      </c:lineChart>
      <c:catAx>
        <c:axId val="8638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396928"/>
        <c:crosses val="autoZero"/>
        <c:auto val="1"/>
        <c:lblAlgn val="ctr"/>
        <c:lblOffset val="100"/>
        <c:tickLblSkip val="1"/>
        <c:tickMarkSkip val="1"/>
        <c:noMultiLvlLbl val="0"/>
      </c:catAx>
      <c:valAx>
        <c:axId val="8639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38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3.85</c:v>
                </c:pt>
                <c:pt idx="2">
                  <c:v>#N/A</c:v>
                </c:pt>
                <c:pt idx="3">
                  <c:v>3.9</c:v>
                </c:pt>
                <c:pt idx="4">
                  <c:v>#N/A</c:v>
                </c:pt>
                <c:pt idx="5">
                  <c:v>5.26</c:v>
                </c:pt>
                <c:pt idx="6">
                  <c:v>#N/A</c:v>
                </c:pt>
                <c:pt idx="7">
                  <c:v>4.7300000000000004</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辰野町農業集落排水処理施設特別会計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0.21</c:v>
                </c:pt>
                <c:pt idx="4">
                  <c:v>#N/A</c:v>
                </c:pt>
                <c:pt idx="5">
                  <c:v>0.16</c:v>
                </c:pt>
                <c:pt idx="6">
                  <c:v>#N/A</c:v>
                </c:pt>
                <c:pt idx="7">
                  <c:v>0.16</c:v>
                </c:pt>
                <c:pt idx="8">
                  <c:v>#N/A</c:v>
                </c:pt>
                <c:pt idx="9">
                  <c:v>0.13</c:v>
                </c:pt>
              </c:numCache>
            </c:numRef>
          </c:val>
        </c:ser>
        <c:ser>
          <c:idx val="3"/>
          <c:order val="3"/>
          <c:tx>
            <c:strRef>
              <c:f>データシート!$A$30</c:f>
              <c:strCache>
                <c:ptCount val="1"/>
                <c:pt idx="0">
                  <c:v>辰野町介護保険特別会計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0.03</c:v>
                </c:pt>
                <c:pt idx="8">
                  <c:v>#N/A</c:v>
                </c:pt>
                <c:pt idx="9">
                  <c:v>0.13</c:v>
                </c:pt>
              </c:numCache>
            </c:numRef>
          </c:val>
        </c:ser>
        <c:ser>
          <c:idx val="4"/>
          <c:order val="4"/>
          <c:tx>
            <c:strRef>
              <c:f>データシート!$A$31</c:f>
              <c:strCache>
                <c:ptCount val="1"/>
                <c:pt idx="0">
                  <c:v>辰野町特定環境保全公共下水道特別会計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0.09</c:v>
                </c:pt>
                <c:pt idx="4">
                  <c:v>#N/A</c:v>
                </c:pt>
                <c:pt idx="5">
                  <c:v>0.05</c:v>
                </c:pt>
                <c:pt idx="6">
                  <c:v>#N/A</c:v>
                </c:pt>
                <c:pt idx="7">
                  <c:v>0.05</c:v>
                </c:pt>
                <c:pt idx="8">
                  <c:v>#N/A</c:v>
                </c:pt>
                <c:pt idx="9">
                  <c:v>0.15</c:v>
                </c:pt>
              </c:numCache>
            </c:numRef>
          </c:val>
        </c:ser>
        <c:ser>
          <c:idx val="5"/>
          <c:order val="5"/>
          <c:tx>
            <c:strRef>
              <c:f>データシート!$A$32</c:f>
              <c:strCache>
                <c:ptCount val="1"/>
                <c:pt idx="0">
                  <c:v>辰野町国民健康保険特別会計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0.64</c:v>
                </c:pt>
                <c:pt idx="4">
                  <c:v>#N/A</c:v>
                </c:pt>
                <c:pt idx="5">
                  <c:v>0.21</c:v>
                </c:pt>
                <c:pt idx="6">
                  <c:v>#N/A</c:v>
                </c:pt>
                <c:pt idx="7">
                  <c:v>0.24</c:v>
                </c:pt>
                <c:pt idx="8">
                  <c:v>#N/A</c:v>
                </c:pt>
                <c:pt idx="9">
                  <c:v>0.85</c:v>
                </c:pt>
              </c:numCache>
            </c:numRef>
          </c:val>
        </c:ser>
        <c:ser>
          <c:idx val="6"/>
          <c:order val="6"/>
          <c:tx>
            <c:strRef>
              <c:f>データシート!$A$33</c:f>
              <c:strCache>
                <c:ptCount val="1"/>
                <c:pt idx="0">
                  <c:v>辰野町公共下水道特別会計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0.14000000000000001</c:v>
                </c:pt>
                <c:pt idx="2">
                  <c:v>#N/A</c:v>
                </c:pt>
                <c:pt idx="3">
                  <c:v>0.9</c:v>
                </c:pt>
                <c:pt idx="4">
                  <c:v>#N/A</c:v>
                </c:pt>
                <c:pt idx="5">
                  <c:v>0.61</c:v>
                </c:pt>
                <c:pt idx="6">
                  <c:v>#N/A</c:v>
                </c:pt>
                <c:pt idx="7">
                  <c:v>0.6</c:v>
                </c:pt>
                <c:pt idx="8">
                  <c:v>#N/A</c:v>
                </c:pt>
                <c:pt idx="9">
                  <c:v>0.94</c:v>
                </c:pt>
              </c:numCache>
            </c:numRef>
          </c:val>
        </c:ser>
        <c:ser>
          <c:idx val="7"/>
          <c:order val="7"/>
          <c:tx>
            <c:strRef>
              <c:f>データシート!$A$34</c:f>
              <c:strCache>
                <c:ptCount val="1"/>
                <c:pt idx="0">
                  <c:v>町立辰野病院特別会計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5.03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5.01</c:v>
                </c:pt>
                <c:pt idx="2">
                  <c:v>#N/A</c:v>
                </c:pt>
                <c:pt idx="3">
                  <c:v>5.68</c:v>
                </c:pt>
                <c:pt idx="4">
                  <c:v>#N/A</c:v>
                </c:pt>
                <c:pt idx="5">
                  <c:v>7.24</c:v>
                </c:pt>
                <c:pt idx="6">
                  <c:v>#N/A</c:v>
                </c:pt>
                <c:pt idx="7">
                  <c:v>9.08</c:v>
                </c:pt>
                <c:pt idx="8">
                  <c:v>#N/A</c:v>
                </c:pt>
                <c:pt idx="9">
                  <c:v>7.2</c:v>
                </c:pt>
              </c:numCache>
            </c:numRef>
          </c:val>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8.09</c:v>
                </c:pt>
                <c:pt idx="2">
                  <c:v>#N/A</c:v>
                </c:pt>
                <c:pt idx="3">
                  <c:v>8.68</c:v>
                </c:pt>
                <c:pt idx="4">
                  <c:v>#N/A</c:v>
                </c:pt>
                <c:pt idx="5">
                  <c:v>9.49</c:v>
                </c:pt>
                <c:pt idx="6">
                  <c:v>#N/A</c:v>
                </c:pt>
                <c:pt idx="7">
                  <c:v>8.8000000000000007</c:v>
                </c:pt>
                <c:pt idx="8">
                  <c:v>#N/A</c:v>
                </c:pt>
                <c:pt idx="9">
                  <c:v>7.69</c:v>
                </c:pt>
              </c:numCache>
            </c:numRef>
          </c:val>
        </c:ser>
        <c:dLbls>
          <c:showLegendKey val="0"/>
          <c:showVal val="0"/>
          <c:showCatName val="0"/>
          <c:showSerName val="0"/>
          <c:showPercent val="0"/>
          <c:showBubbleSize val="0"/>
        </c:dLbls>
        <c:gapWidth val="150"/>
        <c:overlap val="100"/>
        <c:axId val="41657088"/>
        <c:axId val="41658624"/>
      </c:barChart>
      <c:catAx>
        <c:axId val="416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58624"/>
        <c:crosses val="autoZero"/>
        <c:auto val="1"/>
        <c:lblAlgn val="ctr"/>
        <c:lblOffset val="100"/>
        <c:tickLblSkip val="1"/>
        <c:tickMarkSkip val="1"/>
        <c:noMultiLvlLbl val="0"/>
      </c:catAx>
      <c:valAx>
        <c:axId val="4165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5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932</c:v>
                </c:pt>
                <c:pt idx="5">
                  <c:v>941</c:v>
                </c:pt>
                <c:pt idx="8">
                  <c:v>965</c:v>
                </c:pt>
                <c:pt idx="11">
                  <c:v>991</c:v>
                </c:pt>
                <c:pt idx="14">
                  <c:v>993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40</c:v>
                </c:pt>
                <c:pt idx="3">
                  <c:v>35</c:v>
                </c:pt>
                <c:pt idx="6">
                  <c:v>21</c:v>
                </c:pt>
                <c:pt idx="9">
                  <c:v>29</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c:v>
                </c:pt>
                <c:pt idx="3">
                  <c:v>41</c:v>
                </c:pt>
                <c:pt idx="6">
                  <c:v>43</c:v>
                </c:pt>
                <c:pt idx="9">
                  <c:v>35</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636</c:v>
                </c:pt>
                <c:pt idx="3">
                  <c:v>624</c:v>
                </c:pt>
                <c:pt idx="6">
                  <c:v>644</c:v>
                </c:pt>
                <c:pt idx="9">
                  <c:v>648</c:v>
                </c:pt>
                <c:pt idx="12">
                  <c:v>696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890</c:v>
                </c:pt>
                <c:pt idx="3">
                  <c:v>797</c:v>
                </c:pt>
                <c:pt idx="6">
                  <c:v>778</c:v>
                </c:pt>
                <c:pt idx="9">
                  <c:v>714</c:v>
                </c:pt>
                <c:pt idx="12">
                  <c:v>637</c:v>
                </c:pt>
              </c:numCache>
            </c:numRef>
          </c:val>
        </c:ser>
        <c:dLbls>
          <c:showLegendKey val="0"/>
          <c:showVal val="0"/>
          <c:showCatName val="0"/>
          <c:showSerName val="0"/>
          <c:showPercent val="0"/>
          <c:showBubbleSize val="0"/>
        </c:dLbls>
        <c:gapWidth val="100"/>
        <c:overlap val="100"/>
        <c:axId val="84385792"/>
        <c:axId val="8438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678</c:v>
                </c:pt>
                <c:pt idx="2">
                  <c:v>#N/A</c:v>
                </c:pt>
                <c:pt idx="3">
                  <c:v>#N/A</c:v>
                </c:pt>
                <c:pt idx="4">
                  <c:v>556</c:v>
                </c:pt>
                <c:pt idx="5">
                  <c:v>#N/A</c:v>
                </c:pt>
                <c:pt idx="6">
                  <c:v>#N/A</c:v>
                </c:pt>
                <c:pt idx="7">
                  <c:v>521</c:v>
                </c:pt>
                <c:pt idx="8">
                  <c:v>#N/A</c:v>
                </c:pt>
                <c:pt idx="9">
                  <c:v>#N/A</c:v>
                </c:pt>
                <c:pt idx="10">
                  <c:v>435</c:v>
                </c:pt>
                <c:pt idx="11">
                  <c:v>#N/A</c:v>
                </c:pt>
                <c:pt idx="12">
                  <c:v>#N/A</c:v>
                </c:pt>
                <c:pt idx="13">
                  <c:v>393</c:v>
                </c:pt>
                <c:pt idx="14">
                  <c:v>#N/A</c:v>
                </c:pt>
              </c:numCache>
            </c:numRef>
          </c:val>
          <c:smooth val="0"/>
        </c:ser>
        <c:dLbls>
          <c:showLegendKey val="0"/>
          <c:showVal val="0"/>
          <c:showCatName val="0"/>
          <c:showSerName val="0"/>
          <c:showPercent val="0"/>
          <c:showBubbleSize val="0"/>
        </c:dLbls>
        <c:marker val="1"/>
        <c:smooth val="0"/>
        <c:axId val="84385792"/>
        <c:axId val="84387712"/>
      </c:lineChart>
      <c:catAx>
        <c:axId val="8438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387712"/>
        <c:crosses val="autoZero"/>
        <c:auto val="1"/>
        <c:lblAlgn val="ctr"/>
        <c:lblOffset val="100"/>
        <c:tickLblSkip val="1"/>
        <c:tickMarkSkip val="1"/>
        <c:noMultiLvlLbl val="0"/>
      </c:catAx>
      <c:valAx>
        <c:axId val="8438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38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10925</c:v>
                </c:pt>
                <c:pt idx="5">
                  <c:v>11098</c:v>
                </c:pt>
                <c:pt idx="8">
                  <c:v>11459</c:v>
                </c:pt>
                <c:pt idx="11">
                  <c:v>11628</c:v>
                </c:pt>
                <c:pt idx="14">
                  <c:v>11706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1324</c:v>
                </c:pt>
                <c:pt idx="5">
                  <c:v>1326</c:v>
                </c:pt>
                <c:pt idx="8">
                  <c:v>1284</c:v>
                </c:pt>
                <c:pt idx="11">
                  <c:v>1274</c:v>
                </c:pt>
                <c:pt idx="14">
                  <c:v>1172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2870</c:v>
                </c:pt>
                <c:pt idx="5">
                  <c:v>3071</c:v>
                </c:pt>
                <c:pt idx="8">
                  <c:v>3151</c:v>
                </c:pt>
                <c:pt idx="11">
                  <c:v>3198</c:v>
                </c:pt>
                <c:pt idx="14">
                  <c:v>3453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1298</c:v>
                </c:pt>
                <c:pt idx="3">
                  <c:v>945</c:v>
                </c:pt>
                <c:pt idx="6">
                  <c:v>665</c:v>
                </c:pt>
                <c:pt idx="9">
                  <c:v>640</c:v>
                </c:pt>
                <c:pt idx="12">
                  <c:v>481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1266</c:v>
                </c:pt>
                <c:pt idx="3">
                  <c:v>1563</c:v>
                </c:pt>
                <c:pt idx="6">
                  <c:v>1604</c:v>
                </c:pt>
                <c:pt idx="9">
                  <c:v>1531</c:v>
                </c:pt>
                <c:pt idx="12">
                  <c:v>1501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312</c:v>
                </c:pt>
                <c:pt idx="3">
                  <c:v>304</c:v>
                </c:pt>
                <c:pt idx="6">
                  <c:v>283</c:v>
                </c:pt>
                <c:pt idx="9">
                  <c:v>332</c:v>
                </c:pt>
                <c:pt idx="12">
                  <c:v>299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9573</c:v>
                </c:pt>
                <c:pt idx="3">
                  <c:v>8889</c:v>
                </c:pt>
                <c:pt idx="6">
                  <c:v>9130</c:v>
                </c:pt>
                <c:pt idx="9">
                  <c:v>9262</c:v>
                </c:pt>
                <c:pt idx="12">
                  <c:v>8931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170</c:v>
                </c:pt>
                <c:pt idx="3">
                  <c:v>141</c:v>
                </c:pt>
                <c:pt idx="6">
                  <c:v>153</c:v>
                </c:pt>
                <c:pt idx="9">
                  <c:v>120</c:v>
                </c:pt>
                <c:pt idx="12">
                  <c:v>120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6085</c:v>
                </c:pt>
                <c:pt idx="3">
                  <c:v>6112</c:v>
                </c:pt>
                <c:pt idx="6">
                  <c:v>6280</c:v>
                </c:pt>
                <c:pt idx="9">
                  <c:v>6577</c:v>
                </c:pt>
                <c:pt idx="12">
                  <c:v>6857</c:v>
                </c:pt>
              </c:numCache>
            </c:numRef>
          </c:val>
        </c:ser>
        <c:dLbls>
          <c:showLegendKey val="0"/>
          <c:showVal val="0"/>
          <c:showCatName val="0"/>
          <c:showSerName val="0"/>
          <c:showPercent val="0"/>
          <c:showBubbleSize val="0"/>
        </c:dLbls>
        <c:gapWidth val="100"/>
        <c:overlap val="100"/>
        <c:axId val="86534016"/>
        <c:axId val="8654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3586</c:v>
                </c:pt>
                <c:pt idx="2">
                  <c:v>#N/A</c:v>
                </c:pt>
                <c:pt idx="3">
                  <c:v>#N/A</c:v>
                </c:pt>
                <c:pt idx="4">
                  <c:v>2460</c:v>
                </c:pt>
                <c:pt idx="5">
                  <c:v>#N/A</c:v>
                </c:pt>
                <c:pt idx="6">
                  <c:v>#N/A</c:v>
                </c:pt>
                <c:pt idx="7">
                  <c:v>2220</c:v>
                </c:pt>
                <c:pt idx="8">
                  <c:v>#N/A</c:v>
                </c:pt>
                <c:pt idx="9">
                  <c:v>#N/A</c:v>
                </c:pt>
                <c:pt idx="10">
                  <c:v>2362</c:v>
                </c:pt>
                <c:pt idx="11">
                  <c:v>#N/A</c:v>
                </c:pt>
                <c:pt idx="12">
                  <c:v>#N/A</c:v>
                </c:pt>
                <c:pt idx="13">
                  <c:v>1858</c:v>
                </c:pt>
                <c:pt idx="14">
                  <c:v>#N/A</c:v>
                </c:pt>
              </c:numCache>
            </c:numRef>
          </c:val>
          <c:smooth val="0"/>
        </c:ser>
        <c:dLbls>
          <c:showLegendKey val="0"/>
          <c:showVal val="0"/>
          <c:showCatName val="0"/>
          <c:showSerName val="0"/>
          <c:showPercent val="0"/>
          <c:showBubbleSize val="0"/>
        </c:dLbls>
        <c:marker val="1"/>
        <c:smooth val="0"/>
        <c:axId val="86534016"/>
        <c:axId val="86548480"/>
      </c:lineChart>
      <c:catAx>
        <c:axId val="865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548480"/>
        <c:crosses val="autoZero"/>
        <c:auto val="1"/>
        <c:lblAlgn val="ctr"/>
        <c:lblOffset val="100"/>
        <c:tickLblSkip val="1"/>
        <c:tickMarkSkip val="1"/>
        <c:noMultiLvlLbl val="0"/>
      </c:catAx>
      <c:valAx>
        <c:axId val="8654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20,850
20,529
169.02
8,830,381
8,358,078
415,022
5,754,006
6,857,209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地方の景気低迷による個人・法人住民税関係の減収、地価の下落等による固定資産税の減収などから０．４８と類似団体平均を下回っているため、退職者不補充等による職員数の削減による人件費の削減、緊急に必要な事業を峻別し、投資的経費を抑制する等、歳出の徹底的な見直しを実施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42</xdr:row>
      <xdr:rowOff>25400</xdr:rowOff>
    </xdr:to>
    <xdr:cxnSp macro="">
      <xdr:nvCxnSpPr>
        <xdr:cNvPr id="71" name="直線コネクタ 70"/>
        <xdr:cNvCxnSpPr/>
      </xdr:nvCxnSpPr>
      <xdr:spPr>
        <a:xfrm>
          <a:off x="3225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116417</xdr:rowOff>
    </xdr:to>
    <xdr:cxnSp macro="">
      <xdr:nvCxnSpPr>
        <xdr:cNvPr id="74" name="直線コネクタ 73"/>
        <xdr:cNvCxnSpPr/>
      </xdr:nvCxnSpPr>
      <xdr:spPr>
        <a:xfrm>
          <a:off x="2336800" y="70855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56092</xdr:rowOff>
    </xdr:to>
    <xdr:cxnSp macro="">
      <xdr:nvCxnSpPr>
        <xdr:cNvPr id="77" name="直線コネクタ 76"/>
        <xdr:cNvCxnSpPr/>
      </xdr:nvCxnSpPr>
      <xdr:spPr>
        <a:xfrm>
          <a:off x="1447800" y="702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92" name="テキスト ボックス 91"/>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91669</xdr:rowOff>
    </xdr:from>
    <xdr:ext cx="762000" cy="259045"/>
    <xdr:sp macro="" textlink="">
      <xdr:nvSpPr>
        <xdr:cNvPr id="94" name="テキスト ボックス 93"/>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96" name="テキスト ボックス 95"/>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経常経費のうち</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身体障害者支援事業や老人</a:t>
          </a:r>
          <a:r>
            <a:rPr lang="ja-JP" altLang="ja-JP" sz="1100" b="0" i="0" baseline="0">
              <a:solidFill>
                <a:sysClr val="windowText" lastClr="000000"/>
              </a:solidFill>
              <a:effectLst/>
              <a:latin typeface="+mn-lt"/>
              <a:ea typeface="+mn-ea"/>
              <a:cs typeface="+mn-cs"/>
            </a:rPr>
            <a:t>保護措置費等の増加により類似団体平均を上回っている。</a:t>
          </a:r>
          <a:r>
            <a:rPr lang="ja-JP" altLang="en-US" sz="1100" b="0" i="0" baseline="0">
              <a:solidFill>
                <a:sysClr val="windowText" lastClr="000000"/>
              </a:solidFill>
              <a:effectLst/>
              <a:latin typeface="+mn-lt"/>
              <a:ea typeface="+mn-ea"/>
              <a:cs typeface="+mn-cs"/>
            </a:rPr>
            <a:t>今後は</a:t>
          </a:r>
          <a:r>
            <a:rPr lang="ja-JP" altLang="ja-JP" sz="1100" b="0" i="0" baseline="0">
              <a:solidFill>
                <a:sysClr val="windowText" lastClr="000000"/>
              </a:solidFill>
              <a:effectLst/>
              <a:latin typeface="+mn-lt"/>
              <a:ea typeface="+mn-ea"/>
              <a:cs typeface="+mn-cs"/>
            </a:rPr>
            <a:t>資格審査等の適正化による抑制を図る</a:t>
          </a:r>
          <a:r>
            <a:rPr lang="ja-JP" altLang="en-US" sz="1100" b="0" i="0" baseline="0">
              <a:solidFill>
                <a:sysClr val="windowText" lastClr="000000"/>
              </a:solidFill>
              <a:effectLst/>
              <a:latin typeface="+mn-lt"/>
              <a:ea typeface="+mn-ea"/>
              <a:cs typeface="+mn-cs"/>
            </a:rPr>
            <a:t>必要がある。また、</a:t>
          </a:r>
          <a:r>
            <a:rPr lang="ja-JP" altLang="ja-JP" sz="1100" b="0" i="0" baseline="0">
              <a:solidFill>
                <a:sysClr val="windowText" lastClr="000000"/>
              </a:solidFill>
              <a:effectLst/>
              <a:latin typeface="+mn-lt"/>
              <a:ea typeface="+mn-ea"/>
              <a:cs typeface="+mn-cs"/>
            </a:rPr>
            <a:t>地方債の借換やより有利な地方債の借入先の峻別による利子償還金の抑制・縮減に努める。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62</xdr:row>
      <xdr:rowOff>20320</xdr:rowOff>
    </xdr:to>
    <xdr:cxnSp macro="">
      <xdr:nvCxnSpPr>
        <xdr:cNvPr id="131" name="直線コネクタ 130"/>
        <xdr:cNvCxnSpPr/>
      </xdr:nvCxnSpPr>
      <xdr:spPr>
        <a:xfrm>
          <a:off x="4114800" y="1048131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2"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62</xdr:row>
      <xdr:rowOff>100754</xdr:rowOff>
    </xdr:to>
    <xdr:cxnSp macro="">
      <xdr:nvCxnSpPr>
        <xdr:cNvPr id="134" name="直線コネクタ 133"/>
        <xdr:cNvCxnSpPr/>
      </xdr:nvCxnSpPr>
      <xdr:spPr>
        <a:xfrm flipV="1">
          <a:off x="3225800" y="1048131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124460</xdr:rowOff>
    </xdr:from>
    <xdr:to>
      <xdr:col>4</xdr:col>
      <xdr:colOff>482600</xdr:colOff>
      <xdr:row>62</xdr:row>
      <xdr:rowOff>100754</xdr:rowOff>
    </xdr:to>
    <xdr:cxnSp macro="">
      <xdr:nvCxnSpPr>
        <xdr:cNvPr id="137" name="直線コネクタ 136"/>
        <xdr:cNvCxnSpPr/>
      </xdr:nvCxnSpPr>
      <xdr:spPr>
        <a:xfrm>
          <a:off x="2336800" y="10240010"/>
          <a:ext cx="889000" cy="4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39" name="テキスト ボックス 138"/>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63</xdr:row>
      <xdr:rowOff>146473</xdr:rowOff>
    </xdr:to>
    <xdr:cxnSp macro="">
      <xdr:nvCxnSpPr>
        <xdr:cNvPr id="140" name="直線コネクタ 139"/>
        <xdr:cNvCxnSpPr/>
      </xdr:nvCxnSpPr>
      <xdr:spPr>
        <a:xfrm flipV="1">
          <a:off x="1447800" y="1024001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42" name="テキスト ボックス 141"/>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50" name="円/楕円 149"/>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51"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2" name="円/楕円 151"/>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3" name="テキスト ボックス 152"/>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4" name="円/楕円 153"/>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5" name="テキスト ボックス 154"/>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73660</xdr:rowOff>
    </xdr:from>
    <xdr:to>
      <xdr:col>3</xdr:col>
      <xdr:colOff>330200</xdr:colOff>
      <xdr:row>60</xdr:row>
      <xdr:rowOff>3810</xdr:rowOff>
    </xdr:to>
    <xdr:sp macro="" textlink="">
      <xdr:nvSpPr>
        <xdr:cNvPr id="156" name="円/楕円 155"/>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13987</xdr:rowOff>
    </xdr:from>
    <xdr:ext cx="762000" cy="259045"/>
    <xdr:sp macro="" textlink="">
      <xdr:nvSpPr>
        <xdr:cNvPr id="157" name="テキスト ボックス 156"/>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95673</xdr:rowOff>
    </xdr:from>
    <xdr:to>
      <xdr:col>2</xdr:col>
      <xdr:colOff>127000</xdr:colOff>
      <xdr:row>64</xdr:row>
      <xdr:rowOff>25823</xdr:rowOff>
    </xdr:to>
    <xdr:sp macro="" textlink="">
      <xdr:nvSpPr>
        <xdr:cNvPr id="158" name="円/楕円 157"/>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10600</xdr:rowOff>
    </xdr:from>
    <xdr:ext cx="762000" cy="259045"/>
    <xdr:sp macro="" textlink="">
      <xdr:nvSpPr>
        <xdr:cNvPr id="159" name="テキスト ボックス 158"/>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類似団体平均と比較して、人件費・物件費等適正度が低くなっている要因として、給与水準が類似団体と比べて低いことが挙げられるがごみ処理業務や消防業務を一部事務組合</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で行っていることも挙げられる。</a:t>
          </a:r>
          <a:endParaRPr lang="ja-JP" altLang="ja-JP" sz="1400">
            <a:effectLst/>
          </a:endParaRPr>
        </a:p>
        <a:p>
          <a:pPr rtl="0"/>
          <a:r>
            <a:rPr lang="ja-JP" altLang="ja-JP" sz="1100">
              <a:solidFill>
                <a:schemeClr val="dk1"/>
              </a:solidFill>
              <a:effectLst/>
              <a:latin typeface="+mn-lt"/>
              <a:ea typeface="+mn-ea"/>
              <a:cs typeface="+mn-cs"/>
            </a:rPr>
            <a:t>今後はこうした一部事務組合の負担金や公営企業の人件費や物件費に充てる繰り出し金についても十分精査し抑制に努める。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30094</xdr:rowOff>
    </xdr:from>
    <xdr:to>
      <xdr:col>7</xdr:col>
      <xdr:colOff>152400</xdr:colOff>
      <xdr:row>84</xdr:row>
      <xdr:rowOff>32855</xdr:rowOff>
    </xdr:to>
    <xdr:cxnSp macro="">
      <xdr:nvCxnSpPr>
        <xdr:cNvPr id="194" name="直線コネクタ 193"/>
        <xdr:cNvCxnSpPr/>
      </xdr:nvCxnSpPr>
      <xdr:spPr>
        <a:xfrm>
          <a:off x="4114800" y="14431894"/>
          <a:ext cx="8382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5"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19692</xdr:rowOff>
    </xdr:from>
    <xdr:to>
      <xdr:col>6</xdr:col>
      <xdr:colOff>0</xdr:colOff>
      <xdr:row>84</xdr:row>
      <xdr:rowOff>30094</xdr:rowOff>
    </xdr:to>
    <xdr:cxnSp macro="">
      <xdr:nvCxnSpPr>
        <xdr:cNvPr id="197" name="直線コネクタ 196"/>
        <xdr:cNvCxnSpPr/>
      </xdr:nvCxnSpPr>
      <xdr:spPr>
        <a:xfrm>
          <a:off x="3225800" y="14421492"/>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199" name="テキスト ボックス 198"/>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133376</xdr:rowOff>
    </xdr:from>
    <xdr:to>
      <xdr:col>4</xdr:col>
      <xdr:colOff>482600</xdr:colOff>
      <xdr:row>84</xdr:row>
      <xdr:rowOff>19692</xdr:rowOff>
    </xdr:to>
    <xdr:cxnSp macro="">
      <xdr:nvCxnSpPr>
        <xdr:cNvPr id="200" name="直線コネクタ 199"/>
        <xdr:cNvCxnSpPr/>
      </xdr:nvCxnSpPr>
      <xdr:spPr>
        <a:xfrm>
          <a:off x="2336800" y="14363726"/>
          <a:ext cx="889000" cy="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2" name="テキスト ボックス 201"/>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133376</xdr:rowOff>
    </xdr:from>
    <xdr:to>
      <xdr:col>3</xdr:col>
      <xdr:colOff>279400</xdr:colOff>
      <xdr:row>84</xdr:row>
      <xdr:rowOff>1085</xdr:rowOff>
    </xdr:to>
    <xdr:cxnSp macro="">
      <xdr:nvCxnSpPr>
        <xdr:cNvPr id="203" name="直線コネクタ 202"/>
        <xdr:cNvCxnSpPr/>
      </xdr:nvCxnSpPr>
      <xdr:spPr>
        <a:xfrm flipV="1">
          <a:off x="1447800" y="14363726"/>
          <a:ext cx="889000" cy="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5" name="テキスト ボックス 204"/>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7" name="テキスト ボックス 206"/>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153505</xdr:rowOff>
    </xdr:from>
    <xdr:to>
      <xdr:col>7</xdr:col>
      <xdr:colOff>203200</xdr:colOff>
      <xdr:row>84</xdr:row>
      <xdr:rowOff>83655</xdr:rowOff>
    </xdr:to>
    <xdr:sp macro="" textlink="">
      <xdr:nvSpPr>
        <xdr:cNvPr id="213" name="円/楕円 212"/>
        <xdr:cNvSpPr/>
      </xdr:nvSpPr>
      <xdr:spPr>
        <a:xfrm>
          <a:off x="4902200" y="143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170032</xdr:rowOff>
    </xdr:from>
    <xdr:ext cx="762000" cy="259045"/>
    <xdr:sp macro="" textlink="">
      <xdr:nvSpPr>
        <xdr:cNvPr id="214" name="人件費・物件費等の状況該当値テキスト"/>
        <xdr:cNvSpPr txBox="1"/>
      </xdr:nvSpPr>
      <xdr:spPr>
        <a:xfrm>
          <a:off x="5041900" y="1422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107,293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150744</xdr:rowOff>
    </xdr:from>
    <xdr:to>
      <xdr:col>6</xdr:col>
      <xdr:colOff>50800</xdr:colOff>
      <xdr:row>84</xdr:row>
      <xdr:rowOff>80894</xdr:rowOff>
    </xdr:to>
    <xdr:sp macro="" textlink="">
      <xdr:nvSpPr>
        <xdr:cNvPr id="215" name="円/楕円 214"/>
        <xdr:cNvSpPr/>
      </xdr:nvSpPr>
      <xdr:spPr>
        <a:xfrm>
          <a:off x="4064000" y="143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91071</xdr:rowOff>
    </xdr:from>
    <xdr:ext cx="736600" cy="259045"/>
    <xdr:sp macro="" textlink="">
      <xdr:nvSpPr>
        <xdr:cNvPr id="216" name="テキスト ボックス 215"/>
        <xdr:cNvSpPr txBox="1"/>
      </xdr:nvSpPr>
      <xdr:spPr>
        <a:xfrm>
          <a:off x="3733800" y="1414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107,087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140342</xdr:rowOff>
    </xdr:from>
    <xdr:to>
      <xdr:col>4</xdr:col>
      <xdr:colOff>533400</xdr:colOff>
      <xdr:row>84</xdr:row>
      <xdr:rowOff>70492</xdr:rowOff>
    </xdr:to>
    <xdr:sp macro="" textlink="">
      <xdr:nvSpPr>
        <xdr:cNvPr id="217" name="円/楕円 216"/>
        <xdr:cNvSpPr/>
      </xdr:nvSpPr>
      <xdr:spPr>
        <a:xfrm>
          <a:off x="3175000" y="1437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80669</xdr:rowOff>
    </xdr:from>
    <xdr:ext cx="762000" cy="259045"/>
    <xdr:sp macro="" textlink="">
      <xdr:nvSpPr>
        <xdr:cNvPr id="218" name="テキスト ボックス 217"/>
        <xdr:cNvSpPr txBox="1"/>
      </xdr:nvSpPr>
      <xdr:spPr>
        <a:xfrm>
          <a:off x="2844800" y="1413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82576</xdr:rowOff>
    </xdr:from>
    <xdr:to>
      <xdr:col>3</xdr:col>
      <xdr:colOff>330200</xdr:colOff>
      <xdr:row>84</xdr:row>
      <xdr:rowOff>12726</xdr:rowOff>
    </xdr:to>
    <xdr:sp macro="" textlink="">
      <xdr:nvSpPr>
        <xdr:cNvPr id="219" name="円/楕円 218"/>
        <xdr:cNvSpPr/>
      </xdr:nvSpPr>
      <xdr:spPr>
        <a:xfrm>
          <a:off x="2286000" y="143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22903</xdr:rowOff>
    </xdr:from>
    <xdr:ext cx="762000" cy="259045"/>
    <xdr:sp macro="" textlink="">
      <xdr:nvSpPr>
        <xdr:cNvPr id="220" name="テキスト ボックス 219"/>
        <xdr:cNvSpPr txBox="1"/>
      </xdr:nvSpPr>
      <xdr:spPr>
        <a:xfrm>
          <a:off x="1955800" y="140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102,002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121735</xdr:rowOff>
    </xdr:from>
    <xdr:to>
      <xdr:col>2</xdr:col>
      <xdr:colOff>127000</xdr:colOff>
      <xdr:row>84</xdr:row>
      <xdr:rowOff>51885</xdr:rowOff>
    </xdr:to>
    <xdr:sp macro="" textlink="">
      <xdr:nvSpPr>
        <xdr:cNvPr id="221" name="円/楕円 220"/>
        <xdr:cNvSpPr/>
      </xdr:nvSpPr>
      <xdr:spPr>
        <a:xfrm>
          <a:off x="1397000" y="143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62062</xdr:rowOff>
    </xdr:from>
    <xdr:ext cx="762000" cy="259045"/>
    <xdr:sp macro="" textlink="">
      <xdr:nvSpPr>
        <xdr:cNvPr id="222" name="テキスト ボックス 221"/>
        <xdr:cNvSpPr txBox="1"/>
      </xdr:nvSpPr>
      <xdr:spPr>
        <a:xfrm>
          <a:off x="1066800" y="1412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実施済の給与削減計画により類似団体平均を下回っている。類似団体の中では低水準にある。今後は人事評価制度を導入</a:t>
          </a:r>
          <a:r>
            <a:rPr lang="ja-JP" altLang="en-US" sz="1100" b="0" i="0" baseline="0">
              <a:solidFill>
                <a:schemeClr val="dk1"/>
              </a:solidFill>
              <a:effectLst/>
              <a:latin typeface="+mn-lt"/>
              <a:ea typeface="+mn-ea"/>
              <a:cs typeface="+mn-cs"/>
            </a:rPr>
            <a:t>するなど、</a:t>
          </a:r>
          <a:r>
            <a:rPr lang="ja-JP" altLang="ja-JP" sz="1100" b="0" i="0" baseline="0">
              <a:solidFill>
                <a:schemeClr val="dk1"/>
              </a:solidFill>
              <a:effectLst/>
              <a:latin typeface="+mn-lt"/>
              <a:ea typeface="+mn-ea"/>
              <a:cs typeface="+mn-cs"/>
            </a:rPr>
            <a:t>適切な運用へとつなげる。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3" name="直線コネクタ 252"/>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4"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5" name="直線コネクタ 254"/>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6" name="給与水準   （国との比較）最大値テキスト"/>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7" name="直線コネクタ 256"/>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86</xdr:row>
      <xdr:rowOff>90109</xdr:rowOff>
    </xdr:to>
    <xdr:cxnSp macro="">
      <xdr:nvCxnSpPr>
        <xdr:cNvPr id="258" name="直線コネクタ 257"/>
        <xdr:cNvCxnSpPr/>
      </xdr:nvCxnSpPr>
      <xdr:spPr>
        <a:xfrm flipV="1">
          <a:off x="16179800" y="14133891"/>
          <a:ext cx="838200" cy="7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9"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0" name="フローチャート : 判断 259"/>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90109</xdr:rowOff>
    </xdr:from>
    <xdr:to>
      <xdr:col>23</xdr:col>
      <xdr:colOff>406400</xdr:colOff>
      <xdr:row>86</xdr:row>
      <xdr:rowOff>124582</xdr:rowOff>
    </xdr:to>
    <xdr:cxnSp macro="">
      <xdr:nvCxnSpPr>
        <xdr:cNvPr id="261" name="直線コネクタ 260"/>
        <xdr:cNvCxnSpPr/>
      </xdr:nvCxnSpPr>
      <xdr:spPr>
        <a:xfrm flipV="1">
          <a:off x="15290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2" name="フローチャート : 判断 261"/>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93936</xdr:rowOff>
    </xdr:from>
    <xdr:ext cx="736600" cy="259045"/>
    <xdr:sp macro="" textlink="">
      <xdr:nvSpPr>
        <xdr:cNvPr id="263" name="テキスト ボックス 262"/>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86</xdr:row>
      <xdr:rowOff>124582</xdr:rowOff>
    </xdr:to>
    <xdr:cxnSp macro="">
      <xdr:nvCxnSpPr>
        <xdr:cNvPr id="264" name="直線コネクタ 263"/>
        <xdr:cNvCxnSpPr/>
      </xdr:nvCxnSpPr>
      <xdr:spPr>
        <a:xfrm>
          <a:off x="14401800" y="139615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5" name="フローチャート : 判断 264"/>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66" name="テキスト ボックス 265"/>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81</xdr:row>
      <xdr:rowOff>120045</xdr:rowOff>
    </xdr:to>
    <xdr:cxnSp macro="">
      <xdr:nvCxnSpPr>
        <xdr:cNvPr id="267" name="直線コネクタ 266"/>
        <xdr:cNvCxnSpPr/>
      </xdr:nvCxnSpPr>
      <xdr:spPr>
        <a:xfrm flipV="1">
          <a:off x="13512800" y="139615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68" name="フローチャート : 判断 267"/>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99984</xdr:rowOff>
    </xdr:from>
    <xdr:ext cx="762000" cy="259045"/>
    <xdr:sp macro="" textlink="">
      <xdr:nvSpPr>
        <xdr:cNvPr id="269" name="テキスト ボックス 268"/>
        <xdr:cNvSpPr txBox="1"/>
      </xdr:nvSpPr>
      <xdr:spPr>
        <a:xfrm>
          <a:off x="14020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0" name="フローチャート : 判断 269"/>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1" name="テキスト ボックス 270"/>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7" name="円/楕円 276"/>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8"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39309</xdr:rowOff>
    </xdr:from>
    <xdr:to>
      <xdr:col>23</xdr:col>
      <xdr:colOff>457200</xdr:colOff>
      <xdr:row>86</xdr:row>
      <xdr:rowOff>140909</xdr:rowOff>
    </xdr:to>
    <xdr:sp macro="" textlink="">
      <xdr:nvSpPr>
        <xdr:cNvPr id="279" name="円/楕円 278"/>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151086</xdr:rowOff>
    </xdr:from>
    <xdr:ext cx="736600" cy="259045"/>
    <xdr:sp macro="" textlink="">
      <xdr:nvSpPr>
        <xdr:cNvPr id="280" name="テキスト ボックス 279"/>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73782</xdr:rowOff>
    </xdr:from>
    <xdr:to>
      <xdr:col>22</xdr:col>
      <xdr:colOff>254000</xdr:colOff>
      <xdr:row>87</xdr:row>
      <xdr:rowOff>3932</xdr:rowOff>
    </xdr:to>
    <xdr:sp macro="" textlink="">
      <xdr:nvSpPr>
        <xdr:cNvPr id="281" name="円/楕円 280"/>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14109</xdr:rowOff>
    </xdr:from>
    <xdr:ext cx="762000" cy="259045"/>
    <xdr:sp macro="" textlink="">
      <xdr:nvSpPr>
        <xdr:cNvPr id="282" name="テキスト ボックス 281"/>
        <xdr:cNvSpPr txBox="1"/>
      </xdr:nvSpPr>
      <xdr:spPr>
        <a:xfrm>
          <a:off x="14909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83" name="円/楕円 282"/>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4" name="テキスト ボックス 283"/>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69245</xdr:rowOff>
    </xdr:from>
    <xdr:to>
      <xdr:col>19</xdr:col>
      <xdr:colOff>533400</xdr:colOff>
      <xdr:row>81</xdr:row>
      <xdr:rowOff>170845</xdr:rowOff>
    </xdr:to>
    <xdr:sp macro="" textlink="">
      <xdr:nvSpPr>
        <xdr:cNvPr id="285" name="円/楕円 284"/>
        <xdr:cNvSpPr/>
      </xdr:nvSpPr>
      <xdr:spPr>
        <a:xfrm>
          <a:off x="13462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9572</xdr:rowOff>
    </xdr:from>
    <xdr:ext cx="762000" cy="259045"/>
    <xdr:sp macro="" textlink="">
      <xdr:nvSpPr>
        <xdr:cNvPr id="286" name="テキスト ボックス 285"/>
        <xdr:cNvSpPr txBox="1"/>
      </xdr:nvSpPr>
      <xdr:spPr>
        <a:xfrm>
          <a:off x="13131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類似団体の平均を上回っている</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町土の８５</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を山林で谷間の地形により保育園６箇所、小学校４箇所、区数１７と施設等が多く保育、教育、衛生の職員数が類似団体より多くなっている。引き続き適正配置に努める。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6" name="直線コネクタ 315"/>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7"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8" name="直線コネクタ 317"/>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9"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0" name="直線コネクタ 319"/>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163089</xdr:rowOff>
    </xdr:from>
    <xdr:to>
      <xdr:col>24</xdr:col>
      <xdr:colOff>558800</xdr:colOff>
      <xdr:row>63</xdr:row>
      <xdr:rowOff>64029</xdr:rowOff>
    </xdr:to>
    <xdr:cxnSp macro="">
      <xdr:nvCxnSpPr>
        <xdr:cNvPr id="321" name="直線コネクタ 320"/>
        <xdr:cNvCxnSpPr/>
      </xdr:nvCxnSpPr>
      <xdr:spPr>
        <a:xfrm>
          <a:off x="16179800" y="1079298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169562</xdr:rowOff>
    </xdr:from>
    <xdr:ext cx="762000" cy="259045"/>
    <xdr:sp macro="" textlink="">
      <xdr:nvSpPr>
        <xdr:cNvPr id="322" name="定員管理の状況平均値テキスト"/>
        <xdr:cNvSpPr txBox="1"/>
      </xdr:nvSpPr>
      <xdr:spPr>
        <a:xfrm>
          <a:off x="17106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3" name="フローチャート : 判断 322"/>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163089</xdr:rowOff>
    </xdr:from>
    <xdr:to>
      <xdr:col>23</xdr:col>
      <xdr:colOff>406400</xdr:colOff>
      <xdr:row>63</xdr:row>
      <xdr:rowOff>13758</xdr:rowOff>
    </xdr:to>
    <xdr:cxnSp macro="">
      <xdr:nvCxnSpPr>
        <xdr:cNvPr id="324" name="直線コネクタ 323"/>
        <xdr:cNvCxnSpPr/>
      </xdr:nvCxnSpPr>
      <xdr:spPr>
        <a:xfrm flipV="1">
          <a:off x="15290800" y="1079298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5" name="フローチャート : 判断 324"/>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83308</xdr:rowOff>
    </xdr:from>
    <xdr:ext cx="736600" cy="259045"/>
    <xdr:sp macro="" textlink="">
      <xdr:nvSpPr>
        <xdr:cNvPr id="326" name="テキスト ボックス 325"/>
        <xdr:cNvSpPr txBox="1"/>
      </xdr:nvSpPr>
      <xdr:spPr>
        <a:xfrm>
          <a:off x="15798800" y="1037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13758</xdr:rowOff>
    </xdr:from>
    <xdr:to>
      <xdr:col>22</xdr:col>
      <xdr:colOff>203200</xdr:colOff>
      <xdr:row>63</xdr:row>
      <xdr:rowOff>41910</xdr:rowOff>
    </xdr:to>
    <xdr:cxnSp macro="">
      <xdr:nvCxnSpPr>
        <xdr:cNvPr id="327" name="直線コネクタ 326"/>
        <xdr:cNvCxnSpPr/>
      </xdr:nvCxnSpPr>
      <xdr:spPr>
        <a:xfrm flipV="1">
          <a:off x="14401800" y="108151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8" name="フローチャート : 判断 327"/>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135590</xdr:rowOff>
    </xdr:from>
    <xdr:ext cx="762000" cy="259045"/>
    <xdr:sp macro="" textlink="">
      <xdr:nvSpPr>
        <xdr:cNvPr id="329" name="テキスト ボックス 328"/>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21802</xdr:rowOff>
    </xdr:from>
    <xdr:to>
      <xdr:col>21</xdr:col>
      <xdr:colOff>0</xdr:colOff>
      <xdr:row>63</xdr:row>
      <xdr:rowOff>41910</xdr:rowOff>
    </xdr:to>
    <xdr:cxnSp macro="">
      <xdr:nvCxnSpPr>
        <xdr:cNvPr id="330" name="直線コネクタ 329"/>
        <xdr:cNvCxnSpPr/>
      </xdr:nvCxnSpPr>
      <xdr:spPr>
        <a:xfrm>
          <a:off x="13512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31" name="フローチャート : 判断 330"/>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2" name="テキスト ボックス 331"/>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3" name="フローチャート : 判断 332"/>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80768</xdr:rowOff>
    </xdr:from>
    <xdr:ext cx="762000" cy="259045"/>
    <xdr:sp macro="" textlink="">
      <xdr:nvSpPr>
        <xdr:cNvPr id="334" name="テキスト ボックス 333"/>
        <xdr:cNvSpPr txBox="1"/>
      </xdr:nvSpPr>
      <xdr:spPr>
        <a:xfrm>
          <a:off x="13131800" y="1053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13229</xdr:rowOff>
    </xdr:from>
    <xdr:to>
      <xdr:col>24</xdr:col>
      <xdr:colOff>609600</xdr:colOff>
      <xdr:row>63</xdr:row>
      <xdr:rowOff>114829</xdr:rowOff>
    </xdr:to>
    <xdr:sp macro="" textlink="">
      <xdr:nvSpPr>
        <xdr:cNvPr id="340" name="円/楕円 339"/>
        <xdr:cNvSpPr/>
      </xdr:nvSpPr>
      <xdr:spPr>
        <a:xfrm>
          <a:off x="169672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156756</xdr:rowOff>
    </xdr:from>
    <xdr:ext cx="762000" cy="259045"/>
    <xdr:sp macro="" textlink="">
      <xdr:nvSpPr>
        <xdr:cNvPr id="341" name="定員管理の状況該当値テキスト"/>
        <xdr:cNvSpPr txBox="1"/>
      </xdr:nvSpPr>
      <xdr:spPr>
        <a:xfrm>
          <a:off x="17106900" y="107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112289</xdr:rowOff>
    </xdr:from>
    <xdr:to>
      <xdr:col>23</xdr:col>
      <xdr:colOff>457200</xdr:colOff>
      <xdr:row>63</xdr:row>
      <xdr:rowOff>42439</xdr:rowOff>
    </xdr:to>
    <xdr:sp macro="" textlink="">
      <xdr:nvSpPr>
        <xdr:cNvPr id="342" name="円/楕円 341"/>
        <xdr:cNvSpPr/>
      </xdr:nvSpPr>
      <xdr:spPr>
        <a:xfrm>
          <a:off x="16129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27216</xdr:rowOff>
    </xdr:from>
    <xdr:ext cx="736600" cy="259045"/>
    <xdr:sp macro="" textlink="">
      <xdr:nvSpPr>
        <xdr:cNvPr id="343" name="テキスト ボックス 342"/>
        <xdr:cNvSpPr txBox="1"/>
      </xdr:nvSpPr>
      <xdr:spPr>
        <a:xfrm>
          <a:off x="15798800" y="1082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134408</xdr:rowOff>
    </xdr:from>
    <xdr:to>
      <xdr:col>22</xdr:col>
      <xdr:colOff>254000</xdr:colOff>
      <xdr:row>63</xdr:row>
      <xdr:rowOff>64558</xdr:rowOff>
    </xdr:to>
    <xdr:sp macro="" textlink="">
      <xdr:nvSpPr>
        <xdr:cNvPr id="344" name="円/楕円 343"/>
        <xdr:cNvSpPr/>
      </xdr:nvSpPr>
      <xdr:spPr>
        <a:xfrm>
          <a:off x="15240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49335</xdr:rowOff>
    </xdr:from>
    <xdr:ext cx="762000" cy="259045"/>
    <xdr:sp macro="" textlink="">
      <xdr:nvSpPr>
        <xdr:cNvPr id="345" name="テキスト ボックス 344"/>
        <xdr:cNvSpPr txBox="1"/>
      </xdr:nvSpPr>
      <xdr:spPr>
        <a:xfrm>
          <a:off x="14909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162560</xdr:rowOff>
    </xdr:from>
    <xdr:to>
      <xdr:col>21</xdr:col>
      <xdr:colOff>50800</xdr:colOff>
      <xdr:row>63</xdr:row>
      <xdr:rowOff>92710</xdr:rowOff>
    </xdr:to>
    <xdr:sp macro="" textlink="">
      <xdr:nvSpPr>
        <xdr:cNvPr id="346" name="円/楕円 345"/>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102887</xdr:rowOff>
    </xdr:from>
    <xdr:ext cx="762000" cy="259045"/>
    <xdr:sp macro="" textlink="">
      <xdr:nvSpPr>
        <xdr:cNvPr id="347" name="テキスト ボックス 346"/>
        <xdr:cNvSpPr txBox="1"/>
      </xdr:nvSpPr>
      <xdr:spPr>
        <a:xfrm>
          <a:off x="14020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142452</xdr:rowOff>
    </xdr:from>
    <xdr:to>
      <xdr:col>19</xdr:col>
      <xdr:colOff>533400</xdr:colOff>
      <xdr:row>63</xdr:row>
      <xdr:rowOff>72602</xdr:rowOff>
    </xdr:to>
    <xdr:sp macro="" textlink="">
      <xdr:nvSpPr>
        <xdr:cNvPr id="348" name="円/楕円 347"/>
        <xdr:cNvSpPr/>
      </xdr:nvSpPr>
      <xdr:spPr>
        <a:xfrm>
          <a:off x="13462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57379</xdr:rowOff>
    </xdr:from>
    <xdr:ext cx="762000" cy="259045"/>
    <xdr:sp macro="" textlink="">
      <xdr:nvSpPr>
        <xdr:cNvPr id="349" name="テキスト ボックス 348"/>
        <xdr:cNvSpPr txBox="1"/>
      </xdr:nvSpPr>
      <xdr:spPr>
        <a:xfrm>
          <a:off x="13131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普通建設事業費に係る起債の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つとめてきたことにより</a:t>
          </a:r>
          <a:r>
            <a:rPr lang="ja-JP" altLang="ja-JP" sz="1100" b="0" i="0" baseline="0">
              <a:solidFill>
                <a:schemeClr val="dk1"/>
              </a:solidFill>
              <a:effectLst/>
              <a:latin typeface="+mn-lt"/>
              <a:ea typeface="+mn-ea"/>
              <a:cs typeface="+mn-cs"/>
            </a:rPr>
            <a:t>、類似団体平均をやや上回っている。今後病院建設に係る償還等により繰出し金にかかる部分</a:t>
          </a:r>
          <a:r>
            <a:rPr lang="ja-JP" altLang="en-US" sz="1100" b="0" i="0" baseline="0">
              <a:solidFill>
                <a:schemeClr val="dk1"/>
              </a:solidFill>
              <a:effectLst/>
              <a:latin typeface="+mn-lt"/>
              <a:ea typeface="+mn-ea"/>
              <a:cs typeface="+mn-cs"/>
            </a:rPr>
            <a:t>や防災や耐震化等の元利償還金が</a:t>
          </a:r>
          <a:r>
            <a:rPr lang="ja-JP" altLang="ja-JP" sz="1100" b="0" i="0" baseline="0">
              <a:solidFill>
                <a:schemeClr val="dk1"/>
              </a:solidFill>
              <a:effectLst/>
              <a:latin typeface="+mn-lt"/>
              <a:ea typeface="+mn-ea"/>
              <a:cs typeface="+mn-cs"/>
            </a:rPr>
            <a:t>一時的に上昇するが</a:t>
          </a:r>
          <a:r>
            <a:rPr lang="ja-JP" altLang="ja-JP" sz="1100">
              <a:solidFill>
                <a:schemeClr val="dk1"/>
              </a:solidFill>
              <a:effectLst/>
              <a:latin typeface="+mn-lt"/>
              <a:ea typeface="+mn-ea"/>
              <a:cs typeface="+mn-cs"/>
            </a:rPr>
            <a:t>起債依存型の事業実施を見直し低下させるよう努める。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111337</xdr:rowOff>
    </xdr:to>
    <xdr:cxnSp macro="">
      <xdr:nvCxnSpPr>
        <xdr:cNvPr id="378" name="直線コネクタ 377"/>
        <xdr:cNvCxnSpPr/>
      </xdr:nvCxnSpPr>
      <xdr:spPr>
        <a:xfrm flipV="1">
          <a:off x="17018000" y="6212840"/>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9"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80" name="直線コネクタ 379"/>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81"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2" name="直線コネクタ 381"/>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40</xdr:row>
      <xdr:rowOff>151130</xdr:rowOff>
    </xdr:to>
    <xdr:cxnSp macro="">
      <xdr:nvCxnSpPr>
        <xdr:cNvPr id="383" name="直線コネクタ 382"/>
        <xdr:cNvCxnSpPr/>
      </xdr:nvCxnSpPr>
      <xdr:spPr>
        <a:xfrm flipV="1">
          <a:off x="16179800" y="69286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xdr:rowOff>
    </xdr:from>
    <xdr:ext cx="762000" cy="259045"/>
    <xdr:sp macro="" textlink="">
      <xdr:nvSpPr>
        <xdr:cNvPr id="384" name="公債費負担の状況平均値テキスト"/>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85" name="フローチャート :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108373</xdr:rowOff>
    </xdr:to>
    <xdr:cxnSp macro="">
      <xdr:nvCxnSpPr>
        <xdr:cNvPr id="386" name="直線コネクタ 385"/>
        <xdr:cNvCxnSpPr/>
      </xdr:nvCxnSpPr>
      <xdr:spPr>
        <a:xfrm flipV="1">
          <a:off x="15290800" y="70091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7" name="フローチャート : 判断 386"/>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8" name="テキスト ボックス 387"/>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108373</xdr:rowOff>
    </xdr:from>
    <xdr:to>
      <xdr:col>22</xdr:col>
      <xdr:colOff>203200</xdr:colOff>
      <xdr:row>42</xdr:row>
      <xdr:rowOff>73660</xdr:rowOff>
    </xdr:to>
    <xdr:cxnSp macro="">
      <xdr:nvCxnSpPr>
        <xdr:cNvPr id="389" name="直線コネクタ 388"/>
        <xdr:cNvCxnSpPr/>
      </xdr:nvCxnSpPr>
      <xdr:spPr>
        <a:xfrm flipV="1">
          <a:off x="14401800" y="71378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43</xdr:row>
      <xdr:rowOff>127423</xdr:rowOff>
    </xdr:to>
    <xdr:cxnSp macro="">
      <xdr:nvCxnSpPr>
        <xdr:cNvPr id="392" name="直線コネクタ 391"/>
        <xdr:cNvCxnSpPr/>
      </xdr:nvCxnSpPr>
      <xdr:spPr>
        <a:xfrm flipV="1">
          <a:off x="13512800" y="727456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3" name="フローチャート :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94" name="テキスト ボックス 393"/>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395" name="フローチャート : 判断 394"/>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396" name="テキスト ボックス 395"/>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402" name="円/楕円 401"/>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3"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4" name="円/楕円 40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405" name="テキスト ボックス 404"/>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57573</xdr:rowOff>
    </xdr:from>
    <xdr:to>
      <xdr:col>22</xdr:col>
      <xdr:colOff>254000</xdr:colOff>
      <xdr:row>41</xdr:row>
      <xdr:rowOff>159173</xdr:rowOff>
    </xdr:to>
    <xdr:sp macro="" textlink="">
      <xdr:nvSpPr>
        <xdr:cNvPr id="406" name="円/楕円 405"/>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143950</xdr:rowOff>
    </xdr:from>
    <xdr:ext cx="762000" cy="259045"/>
    <xdr:sp macro="" textlink="">
      <xdr:nvSpPr>
        <xdr:cNvPr id="407" name="テキスト ボックス 406"/>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8" name="円/楕円 407"/>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9" name="テキスト ボックス 408"/>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0" name="円/楕円 409"/>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1" name="テキスト ボックス 410"/>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類似団体平均をやや上回っている。病院建設や公共施設の耐震化等による起債事業の増加により公債費が上昇傾向にある。土地開発公社の清算などに取り組み、公債</a:t>
          </a:r>
          <a:r>
            <a:rPr lang="ja-JP" altLang="en-US" sz="1100">
              <a:solidFill>
                <a:schemeClr val="dk1"/>
              </a:solidFill>
              <a:effectLst/>
              <a:latin typeface="+mn-lt"/>
              <a:ea typeface="+mn-ea"/>
              <a:cs typeface="+mn-cs"/>
            </a:rPr>
            <a:t>費</a:t>
          </a:r>
          <a:r>
            <a:rPr lang="ja-JP" altLang="ja-JP" sz="1100">
              <a:solidFill>
                <a:schemeClr val="dk1"/>
              </a:solidFill>
              <a:effectLst/>
              <a:latin typeface="+mn-lt"/>
              <a:ea typeface="+mn-ea"/>
              <a:cs typeface="+mn-cs"/>
            </a:rPr>
            <a:t>等義務的経費の削減を進め財政健全化に努める。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40" name="直線コネクタ 439"/>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41"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2" name="直線コネクタ 441"/>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3"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4" name="直線コネクタ 443"/>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107781</xdr:rowOff>
    </xdr:from>
    <xdr:to>
      <xdr:col>24</xdr:col>
      <xdr:colOff>558800</xdr:colOff>
      <xdr:row>16</xdr:row>
      <xdr:rowOff>22394</xdr:rowOff>
    </xdr:to>
    <xdr:cxnSp macro="">
      <xdr:nvCxnSpPr>
        <xdr:cNvPr id="445" name="直線コネクタ 444"/>
        <xdr:cNvCxnSpPr/>
      </xdr:nvCxnSpPr>
      <xdr:spPr>
        <a:xfrm flipV="1">
          <a:off x="16179800" y="2679531"/>
          <a:ext cx="8382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6" name="将来負担の状況平均値テキスト"/>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7" name="フローチャート : 判断 446"/>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168106</xdr:rowOff>
    </xdr:from>
    <xdr:to>
      <xdr:col>23</xdr:col>
      <xdr:colOff>406400</xdr:colOff>
      <xdr:row>16</xdr:row>
      <xdr:rowOff>22394</xdr:rowOff>
    </xdr:to>
    <xdr:cxnSp macro="">
      <xdr:nvCxnSpPr>
        <xdr:cNvPr id="448" name="直線コネクタ 447"/>
        <xdr:cNvCxnSpPr/>
      </xdr:nvCxnSpPr>
      <xdr:spPr>
        <a:xfrm>
          <a:off x="15290800" y="273985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9" name="フローチャート : 判断 448"/>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50" name="テキスト ボックス 449"/>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168106</xdr:rowOff>
    </xdr:from>
    <xdr:to>
      <xdr:col>22</xdr:col>
      <xdr:colOff>203200</xdr:colOff>
      <xdr:row>16</xdr:row>
      <xdr:rowOff>27220</xdr:rowOff>
    </xdr:to>
    <xdr:cxnSp macro="">
      <xdr:nvCxnSpPr>
        <xdr:cNvPr id="451" name="直線コネクタ 450"/>
        <xdr:cNvCxnSpPr/>
      </xdr:nvCxnSpPr>
      <xdr:spPr>
        <a:xfrm flipV="1">
          <a:off x="14401800" y="273985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2" name="フローチャート : 判断 451"/>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3" name="テキスト ボックス 452"/>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27220</xdr:rowOff>
    </xdr:from>
    <xdr:to>
      <xdr:col>21</xdr:col>
      <xdr:colOff>0</xdr:colOff>
      <xdr:row>17</xdr:row>
      <xdr:rowOff>47202</xdr:rowOff>
    </xdr:to>
    <xdr:cxnSp macro="">
      <xdr:nvCxnSpPr>
        <xdr:cNvPr id="454" name="直線コネクタ 453"/>
        <xdr:cNvCxnSpPr/>
      </xdr:nvCxnSpPr>
      <xdr:spPr>
        <a:xfrm flipV="1">
          <a:off x="13512800" y="2770420"/>
          <a:ext cx="889000" cy="19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5" name="フローチャート : 判断 454"/>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6" name="テキスト ボックス 455"/>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7" name="フローチャート : 判断 456"/>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8" name="テキスト ボックス 457"/>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56981</xdr:rowOff>
    </xdr:from>
    <xdr:to>
      <xdr:col>24</xdr:col>
      <xdr:colOff>609600</xdr:colOff>
      <xdr:row>15</xdr:row>
      <xdr:rowOff>158581</xdr:rowOff>
    </xdr:to>
    <xdr:sp macro="" textlink="">
      <xdr:nvSpPr>
        <xdr:cNvPr id="464" name="円/楕円 463"/>
        <xdr:cNvSpPr/>
      </xdr:nvSpPr>
      <xdr:spPr>
        <a:xfrm>
          <a:off x="169672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29058</xdr:rowOff>
    </xdr:from>
    <xdr:ext cx="762000" cy="259045"/>
    <xdr:sp macro="" textlink="">
      <xdr:nvSpPr>
        <xdr:cNvPr id="465" name="将来負担の状況該当値テキスト"/>
        <xdr:cNvSpPr txBox="1"/>
      </xdr:nvSpPr>
      <xdr:spPr>
        <a:xfrm>
          <a:off x="17106900" y="260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143044</xdr:rowOff>
    </xdr:from>
    <xdr:to>
      <xdr:col>23</xdr:col>
      <xdr:colOff>457200</xdr:colOff>
      <xdr:row>16</xdr:row>
      <xdr:rowOff>73194</xdr:rowOff>
    </xdr:to>
    <xdr:sp macro="" textlink="">
      <xdr:nvSpPr>
        <xdr:cNvPr id="466" name="円/楕円 465"/>
        <xdr:cNvSpPr/>
      </xdr:nvSpPr>
      <xdr:spPr>
        <a:xfrm>
          <a:off x="16129000" y="27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57971</xdr:rowOff>
    </xdr:from>
    <xdr:ext cx="736600" cy="259045"/>
    <xdr:sp macro="" textlink="">
      <xdr:nvSpPr>
        <xdr:cNvPr id="467" name="テキスト ボックス 466"/>
        <xdr:cNvSpPr txBox="1"/>
      </xdr:nvSpPr>
      <xdr:spPr>
        <a:xfrm>
          <a:off x="15798800" y="280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68" name="円/楕円 467"/>
        <xdr:cNvSpPr/>
      </xdr:nvSpPr>
      <xdr:spPr>
        <a:xfrm>
          <a:off x="15240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69" name="テキスト ボックス 468"/>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147870</xdr:rowOff>
    </xdr:from>
    <xdr:to>
      <xdr:col>21</xdr:col>
      <xdr:colOff>50800</xdr:colOff>
      <xdr:row>16</xdr:row>
      <xdr:rowOff>78020</xdr:rowOff>
    </xdr:to>
    <xdr:sp macro="" textlink="">
      <xdr:nvSpPr>
        <xdr:cNvPr id="470" name="円/楕円 469"/>
        <xdr:cNvSpPr/>
      </xdr:nvSpPr>
      <xdr:spPr>
        <a:xfrm>
          <a:off x="143510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88197</xdr:rowOff>
    </xdr:from>
    <xdr:ext cx="762000" cy="259045"/>
    <xdr:sp macro="" textlink="">
      <xdr:nvSpPr>
        <xdr:cNvPr id="471" name="テキスト ボックス 470"/>
        <xdr:cNvSpPr txBox="1"/>
      </xdr:nvSpPr>
      <xdr:spPr>
        <a:xfrm>
          <a:off x="14020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167852</xdr:rowOff>
    </xdr:from>
    <xdr:to>
      <xdr:col>19</xdr:col>
      <xdr:colOff>533400</xdr:colOff>
      <xdr:row>17</xdr:row>
      <xdr:rowOff>98002</xdr:rowOff>
    </xdr:to>
    <xdr:sp macro="" textlink="">
      <xdr:nvSpPr>
        <xdr:cNvPr id="472" name="円/楕円 471"/>
        <xdr:cNvSpPr/>
      </xdr:nvSpPr>
      <xdr:spPr>
        <a:xfrm>
          <a:off x="13462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82779</xdr:rowOff>
    </xdr:from>
    <xdr:ext cx="762000" cy="259045"/>
    <xdr:sp macro="" textlink="">
      <xdr:nvSpPr>
        <xdr:cNvPr id="473" name="テキスト ボックス 472"/>
        <xdr:cNvSpPr txBox="1"/>
      </xdr:nvSpPr>
      <xdr:spPr>
        <a:xfrm>
          <a:off x="13131800" y="299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20,850
20,529
169.02
8,830,381
8,358,078
415,022
5,754,006
6,857,209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類似団体平均と比較すると、人件費にかかる経常収支比率は低くなっているが要因としてごみ処理業務や消防業務を一部事務組合</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で行っていることが上げられる。一部事務組合の人件費に充てる負担金や公営企業会計の人件費に充てる繰出金といった人件費に準ずる費用を合計した場合の人口１人当たりの歳出決算額は類似団体平均を上回っており、今後はこれらも含めた人件費関係経費全体について抑制していく必要がある。</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72572</xdr:rowOff>
    </xdr:from>
    <xdr:to>
      <xdr:col>7</xdr:col>
      <xdr:colOff>15875</xdr:colOff>
      <xdr:row>34</xdr:row>
      <xdr:rowOff>148772</xdr:rowOff>
    </xdr:to>
    <xdr:cxnSp macro="">
      <xdr:nvCxnSpPr>
        <xdr:cNvPr id="67" name="直線コネクタ 66"/>
        <xdr:cNvCxnSpPr/>
      </xdr:nvCxnSpPr>
      <xdr:spPr>
        <a:xfrm>
          <a:off x="3987800" y="5901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72572</xdr:rowOff>
    </xdr:from>
    <xdr:to>
      <xdr:col>5</xdr:col>
      <xdr:colOff>549275</xdr:colOff>
      <xdr:row>35</xdr:row>
      <xdr:rowOff>20864</xdr:rowOff>
    </xdr:to>
    <xdr:cxnSp macro="">
      <xdr:nvCxnSpPr>
        <xdr:cNvPr id="70" name="直線コネクタ 69"/>
        <xdr:cNvCxnSpPr/>
      </xdr:nvCxnSpPr>
      <xdr:spPr>
        <a:xfrm flipV="1">
          <a:off x="3098800" y="59018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83457</xdr:rowOff>
    </xdr:from>
    <xdr:to>
      <xdr:col>4</xdr:col>
      <xdr:colOff>346075</xdr:colOff>
      <xdr:row>35</xdr:row>
      <xdr:rowOff>20864</xdr:rowOff>
    </xdr:to>
    <xdr:cxnSp macro="">
      <xdr:nvCxnSpPr>
        <xdr:cNvPr id="73" name="直線コネクタ 72"/>
        <xdr:cNvCxnSpPr/>
      </xdr:nvCxnSpPr>
      <xdr:spPr>
        <a:xfrm>
          <a:off x="2209800" y="5912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83457</xdr:rowOff>
    </xdr:from>
    <xdr:to>
      <xdr:col>3</xdr:col>
      <xdr:colOff>142875</xdr:colOff>
      <xdr:row>36</xdr:row>
      <xdr:rowOff>12700</xdr:rowOff>
    </xdr:to>
    <xdr:cxnSp macro="">
      <xdr:nvCxnSpPr>
        <xdr:cNvPr id="76" name="直線コネクタ 75"/>
        <xdr:cNvCxnSpPr/>
      </xdr:nvCxnSpPr>
      <xdr:spPr>
        <a:xfrm flipV="1">
          <a:off x="1320800" y="59127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97972</xdr:rowOff>
    </xdr:from>
    <xdr:to>
      <xdr:col>7</xdr:col>
      <xdr:colOff>66675</xdr:colOff>
      <xdr:row>35</xdr:row>
      <xdr:rowOff>28122</xdr:rowOff>
    </xdr:to>
    <xdr:sp macro="" textlink="">
      <xdr:nvSpPr>
        <xdr:cNvPr id="86" name="円/楕円 85"/>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114499</xdr:rowOff>
    </xdr:from>
    <xdr:ext cx="762000" cy="259045"/>
    <xdr:sp macro="" textlink="">
      <xdr:nvSpPr>
        <xdr:cNvPr id="87" name="人件費該当値テキスト"/>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21772</xdr:rowOff>
    </xdr:from>
    <xdr:to>
      <xdr:col>5</xdr:col>
      <xdr:colOff>600075</xdr:colOff>
      <xdr:row>34</xdr:row>
      <xdr:rowOff>123372</xdr:rowOff>
    </xdr:to>
    <xdr:sp macro="" textlink="">
      <xdr:nvSpPr>
        <xdr:cNvPr id="88" name="円/楕円 87"/>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133549</xdr:rowOff>
    </xdr:from>
    <xdr:ext cx="736600" cy="259045"/>
    <xdr:sp macro="" textlink="">
      <xdr:nvSpPr>
        <xdr:cNvPr id="89" name="テキスト ボックス 88"/>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141514</xdr:rowOff>
    </xdr:from>
    <xdr:to>
      <xdr:col>4</xdr:col>
      <xdr:colOff>396875</xdr:colOff>
      <xdr:row>35</xdr:row>
      <xdr:rowOff>71664</xdr:rowOff>
    </xdr:to>
    <xdr:sp macro="" textlink="">
      <xdr:nvSpPr>
        <xdr:cNvPr id="90" name="円/楕円 89"/>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81841</xdr:rowOff>
    </xdr:from>
    <xdr:ext cx="762000" cy="259045"/>
    <xdr:sp macro="" textlink="">
      <xdr:nvSpPr>
        <xdr:cNvPr id="91" name="テキスト ボックス 90"/>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32657</xdr:rowOff>
    </xdr:from>
    <xdr:to>
      <xdr:col>3</xdr:col>
      <xdr:colOff>193675</xdr:colOff>
      <xdr:row>34</xdr:row>
      <xdr:rowOff>134257</xdr:rowOff>
    </xdr:to>
    <xdr:sp macro="" textlink="">
      <xdr:nvSpPr>
        <xdr:cNvPr id="92" name="円/楕円 91"/>
        <xdr:cNvSpPr/>
      </xdr:nvSpPr>
      <xdr:spPr>
        <a:xfrm>
          <a:off x="2159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144434</xdr:rowOff>
    </xdr:from>
    <xdr:ext cx="762000" cy="259045"/>
    <xdr:sp macro="" textlink="">
      <xdr:nvSpPr>
        <xdr:cNvPr id="93" name="テキスト ボックス 92"/>
        <xdr:cNvSpPr txBox="1"/>
      </xdr:nvSpPr>
      <xdr:spPr>
        <a:xfrm>
          <a:off x="1828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4" name="円/楕円 93"/>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5" name="テキスト ボックス 94"/>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物件費に係る経常収支比率が高くなっているのは、辰野町行財政改革大綱に基づき業務の民間委託化を推進し職員人件費から</a:t>
          </a:r>
          <a:r>
            <a:rPr lang="ja-JP" altLang="en-US" sz="1100" b="0" i="0" baseline="0">
              <a:solidFill>
                <a:schemeClr val="dk1"/>
              </a:solidFill>
              <a:effectLst/>
              <a:latin typeface="+mn-lt"/>
              <a:ea typeface="+mn-ea"/>
              <a:cs typeface="+mn-cs"/>
            </a:rPr>
            <a:t>職員を減らし臨時職員</a:t>
          </a:r>
          <a:r>
            <a:rPr lang="ja-JP" altLang="ja-JP" sz="1100" b="0" i="0" baseline="0">
              <a:solidFill>
                <a:schemeClr val="dk1"/>
              </a:solidFill>
              <a:effectLst/>
              <a:latin typeface="+mn-lt"/>
              <a:ea typeface="+mn-ea"/>
              <a:cs typeface="+mn-cs"/>
            </a:rPr>
            <a:t>委託料（物件費）に</a:t>
          </a:r>
          <a:r>
            <a:rPr lang="ja-JP" altLang="en-US" sz="1100" b="0" i="0" baseline="0">
              <a:solidFill>
                <a:schemeClr val="dk1"/>
              </a:solidFill>
              <a:effectLst/>
              <a:latin typeface="+mn-lt"/>
              <a:ea typeface="+mn-ea"/>
              <a:cs typeface="+mn-cs"/>
            </a:rPr>
            <a:t>振り替えている</a:t>
          </a:r>
          <a:r>
            <a:rPr lang="ja-JP" altLang="ja-JP" sz="1100" b="0" i="0" baseline="0">
              <a:solidFill>
                <a:schemeClr val="dk1"/>
              </a:solidFill>
              <a:effectLst/>
              <a:latin typeface="+mn-lt"/>
              <a:ea typeface="+mn-ea"/>
              <a:cs typeface="+mn-cs"/>
            </a:rPr>
            <a:t>しているためである。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165100</xdr:rowOff>
    </xdr:from>
    <xdr:to>
      <xdr:col>24</xdr:col>
      <xdr:colOff>31750</xdr:colOff>
      <xdr:row>20</xdr:row>
      <xdr:rowOff>134620</xdr:rowOff>
    </xdr:to>
    <xdr:cxnSp macro="">
      <xdr:nvCxnSpPr>
        <xdr:cNvPr id="123" name="直線コネクタ 122"/>
        <xdr:cNvCxnSpPr/>
      </xdr:nvCxnSpPr>
      <xdr:spPr>
        <a:xfrm flipV="1">
          <a:off x="16510000" y="256540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106697</xdr:rowOff>
    </xdr:from>
    <xdr:ext cx="762000" cy="259045"/>
    <xdr:sp macro="" textlink="">
      <xdr:nvSpPr>
        <xdr:cNvPr id="124" name="物件費最小値テキスト"/>
        <xdr:cNvSpPr txBox="1"/>
      </xdr:nvSpPr>
      <xdr:spPr>
        <a:xfrm>
          <a:off x="16598900" y="35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20</xdr:row>
      <xdr:rowOff>134620</xdr:rowOff>
    </xdr:from>
    <xdr:to>
      <xdr:col>24</xdr:col>
      <xdr:colOff>120650</xdr:colOff>
      <xdr:row>20</xdr:row>
      <xdr:rowOff>134620</xdr:rowOff>
    </xdr:to>
    <xdr:cxnSp macro="">
      <xdr:nvCxnSpPr>
        <xdr:cNvPr id="125" name="直線コネクタ 124"/>
        <xdr:cNvCxnSpPr/>
      </xdr:nvCxnSpPr>
      <xdr:spPr>
        <a:xfrm>
          <a:off x="16421100" y="356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80027</xdr:rowOff>
    </xdr:from>
    <xdr:ext cx="762000" cy="259045"/>
    <xdr:sp macro="" textlink="">
      <xdr:nvSpPr>
        <xdr:cNvPr id="126" name="物件費最大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14</xdr:row>
      <xdr:rowOff>165100</xdr:rowOff>
    </xdr:from>
    <xdr:to>
      <xdr:col>24</xdr:col>
      <xdr:colOff>120650</xdr:colOff>
      <xdr:row>14</xdr:row>
      <xdr:rowOff>165100</xdr:rowOff>
    </xdr:to>
    <xdr:cxnSp macro="">
      <xdr:nvCxnSpPr>
        <xdr:cNvPr id="127" name="直線コネクタ 126"/>
        <xdr:cNvCxnSpPr/>
      </xdr:nvCxnSpPr>
      <xdr:spPr>
        <a:xfrm>
          <a:off x="16421100" y="256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14</xdr:row>
      <xdr:rowOff>165100</xdr:rowOff>
    </xdr:to>
    <xdr:cxnSp macro="">
      <xdr:nvCxnSpPr>
        <xdr:cNvPr id="128" name="直線コネクタ 127"/>
        <xdr:cNvCxnSpPr/>
      </xdr:nvCxnSpPr>
      <xdr:spPr>
        <a:xfrm>
          <a:off x="15671800" y="254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9"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30" name="フローチャート : 判断 129"/>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14</xdr:row>
      <xdr:rowOff>142240</xdr:rowOff>
    </xdr:to>
    <xdr:cxnSp macro="">
      <xdr:nvCxnSpPr>
        <xdr:cNvPr id="131" name="直線コネクタ 130"/>
        <xdr:cNvCxnSpPr/>
      </xdr:nvCxnSpPr>
      <xdr:spPr>
        <a:xfrm>
          <a:off x="14782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2" name="フローチャート : 判断 131"/>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3" name="テキスト ボックス 132"/>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119380</xdr:rowOff>
    </xdr:to>
    <xdr:cxnSp macro="">
      <xdr:nvCxnSpPr>
        <xdr:cNvPr id="134" name="直線コネクタ 133"/>
        <xdr:cNvCxnSpPr/>
      </xdr:nvCxnSpPr>
      <xdr:spPr>
        <a:xfrm>
          <a:off x="13893800" y="241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5" name="フローチャート : 判断 134"/>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6" name="テキスト ボックス 135"/>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58420</xdr:rowOff>
    </xdr:to>
    <xdr:cxnSp macro="">
      <xdr:nvCxnSpPr>
        <xdr:cNvPr id="137" name="直線コネクタ 136"/>
        <xdr:cNvCxnSpPr/>
      </xdr:nvCxnSpPr>
      <xdr:spPr>
        <a:xfrm flipV="1">
          <a:off x="13004800" y="241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8" name="フローチャート : 判断 137"/>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9" name="テキスト ボックス 138"/>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40" name="フローチャート : 判断 139"/>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41" name="テキスト ボックス 140"/>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7" name="円/楕円 146"/>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22877</xdr:rowOff>
    </xdr:from>
    <xdr:ext cx="762000" cy="259045"/>
    <xdr:sp macro="" textlink="">
      <xdr:nvSpPr>
        <xdr:cNvPr id="148"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9" name="円/楕円 148"/>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50" name="テキスト ボックス 149"/>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51" name="円/楕円 150"/>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52" name="テキスト ボックス 151"/>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3" name="円/楕円 152"/>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4" name="テキスト ボックス 153"/>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5" name="円/楕円 154"/>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6" name="テキスト ボックス 155"/>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扶助費に係る経常収支比率が</a:t>
          </a:r>
          <a:r>
            <a:rPr lang="ja-JP" altLang="en-US" sz="1100">
              <a:solidFill>
                <a:schemeClr val="dk1"/>
              </a:solidFill>
              <a:effectLst/>
              <a:latin typeface="+mn-lt"/>
              <a:ea typeface="+mn-ea"/>
              <a:cs typeface="+mn-cs"/>
            </a:rPr>
            <a:t>身体障害者支援事業や老人保護措置等の増加により</a:t>
          </a:r>
          <a:r>
            <a:rPr lang="ja-JP" altLang="ja-JP" sz="1100">
              <a:solidFill>
                <a:schemeClr val="dk1"/>
              </a:solidFill>
              <a:effectLst/>
              <a:latin typeface="+mn-lt"/>
              <a:ea typeface="+mn-ea"/>
              <a:cs typeface="+mn-cs"/>
            </a:rPr>
            <a:t>類似団体を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回っている。引き続き資格審査等の適正化や各種手当への特別加算等の見直しを進めていくことで財政を圧迫する上昇傾向に歯止めをかけるよう努める。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2" name="直線コネクタ 181"/>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3"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4" name="直線コネクタ 183"/>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5"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6" name="直線コネクタ 185"/>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57</xdr:row>
      <xdr:rowOff>24130</xdr:rowOff>
    </xdr:to>
    <xdr:cxnSp macro="">
      <xdr:nvCxnSpPr>
        <xdr:cNvPr id="187" name="直線コネクタ 186"/>
        <xdr:cNvCxnSpPr/>
      </xdr:nvCxnSpPr>
      <xdr:spPr>
        <a:xfrm flipV="1">
          <a:off x="3987800" y="9659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9" name="フローチャート : 判断 18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57</xdr:row>
      <xdr:rowOff>24130</xdr:rowOff>
    </xdr:to>
    <xdr:cxnSp macro="">
      <xdr:nvCxnSpPr>
        <xdr:cNvPr id="190" name="直線コネクタ 189"/>
        <xdr:cNvCxnSpPr/>
      </xdr:nvCxnSpPr>
      <xdr:spPr>
        <a:xfrm>
          <a:off x="3098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1" name="フローチャート : 判断 190"/>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82567</xdr:rowOff>
    </xdr:from>
    <xdr:ext cx="736600" cy="259045"/>
    <xdr:sp macro="" textlink="">
      <xdr:nvSpPr>
        <xdr:cNvPr id="192" name="テキスト ボックス 191"/>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56</xdr:row>
      <xdr:rowOff>58420</xdr:rowOff>
    </xdr:to>
    <xdr:cxnSp macro="">
      <xdr:nvCxnSpPr>
        <xdr:cNvPr id="193" name="直線コネクタ 192"/>
        <xdr:cNvCxnSpPr/>
      </xdr:nvCxnSpPr>
      <xdr:spPr>
        <a:xfrm>
          <a:off x="2209800" y="93853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4" name="フローチャート : 判断 193"/>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5" name="テキスト ボックス 194"/>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149860</xdr:rowOff>
    </xdr:to>
    <xdr:cxnSp macro="">
      <xdr:nvCxnSpPr>
        <xdr:cNvPr id="196" name="直線コネクタ 195"/>
        <xdr:cNvCxnSpPr/>
      </xdr:nvCxnSpPr>
      <xdr:spPr>
        <a:xfrm flipV="1">
          <a:off x="1320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7" name="フローチャート : 判断 196"/>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198" name="テキスト ボックス 197"/>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199" name="フローチャート : 判断 198"/>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00" name="テキスト ボックス 199"/>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206" name="円/楕円 205"/>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24147</xdr:rowOff>
    </xdr:from>
    <xdr:ext cx="762000" cy="259045"/>
    <xdr:sp macro="" textlink="">
      <xdr:nvSpPr>
        <xdr:cNvPr id="207" name="扶助費該当値テキスト"/>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8" name="円/楕円 207"/>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209" name="テキスト ボックス 208"/>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10" name="円/楕円 209"/>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211" name="テキスト ボックス 210"/>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14" name="円/楕円 213"/>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39387</xdr:rowOff>
    </xdr:from>
    <xdr:ext cx="762000" cy="259045"/>
    <xdr:sp macro="" textlink="">
      <xdr:nvSpPr>
        <xdr:cNvPr id="215" name="テキスト ボックス 214"/>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国民健康保険会計は財政状況の悪化に伴う赤字補填的な繰出金が増加傾向にある。保険料の値上げを行うなど今後も普通会計の負担を減らしていくことを進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3" name="直線コネクタ 242"/>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4"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5" name="直線コネクタ 244"/>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6"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7" name="直線コネクタ 246"/>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60</xdr:row>
      <xdr:rowOff>104140</xdr:rowOff>
    </xdr:to>
    <xdr:cxnSp macro="">
      <xdr:nvCxnSpPr>
        <xdr:cNvPr id="248" name="直線コネクタ 247"/>
        <xdr:cNvCxnSpPr/>
      </xdr:nvCxnSpPr>
      <xdr:spPr>
        <a:xfrm>
          <a:off x="15671800" y="101854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49"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0" name="フローチャート : 判断 249"/>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138430</xdr:rowOff>
    </xdr:to>
    <xdr:cxnSp macro="">
      <xdr:nvCxnSpPr>
        <xdr:cNvPr id="251" name="直線コネクタ 250"/>
        <xdr:cNvCxnSpPr/>
      </xdr:nvCxnSpPr>
      <xdr:spPr>
        <a:xfrm flipV="1">
          <a:off x="14782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2" name="フローチャート : 判断 251"/>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3" name="テキスト ボックス 25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138430</xdr:rowOff>
    </xdr:to>
    <xdr:cxnSp macro="">
      <xdr:nvCxnSpPr>
        <xdr:cNvPr id="254" name="直線コネクタ 253"/>
        <xdr:cNvCxnSpPr/>
      </xdr:nvCxnSpPr>
      <xdr:spPr>
        <a:xfrm>
          <a:off x="13893800" y="1013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5" name="フローチャート : 判断 254"/>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6" name="テキスト ボックス 255"/>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85090</xdr:rowOff>
    </xdr:to>
    <xdr:cxnSp macro="">
      <xdr:nvCxnSpPr>
        <xdr:cNvPr id="257" name="直線コネクタ 256"/>
        <xdr:cNvCxnSpPr/>
      </xdr:nvCxnSpPr>
      <xdr:spPr>
        <a:xfrm flipV="1">
          <a:off x="13004800" y="1013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8" name="フローチャート : 判断 257"/>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59" name="テキスト ボックス 25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0" name="フローチャート : 判断 259"/>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1" name="テキスト ボックス 260"/>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53340</xdr:rowOff>
    </xdr:from>
    <xdr:to>
      <xdr:col>24</xdr:col>
      <xdr:colOff>82550</xdr:colOff>
      <xdr:row>60</xdr:row>
      <xdr:rowOff>154940</xdr:rowOff>
    </xdr:to>
    <xdr:sp macro="" textlink="">
      <xdr:nvSpPr>
        <xdr:cNvPr id="267" name="円/楕円 266"/>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133367</xdr:rowOff>
    </xdr:from>
    <xdr:ext cx="762000" cy="259045"/>
    <xdr:sp macro="" textlink="">
      <xdr:nvSpPr>
        <xdr:cNvPr id="268" name="その他該当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9" name="円/楕円 268"/>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70" name="テキスト ボックス 269"/>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87630</xdr:rowOff>
    </xdr:from>
    <xdr:to>
      <xdr:col>21</xdr:col>
      <xdr:colOff>412750</xdr:colOff>
      <xdr:row>60</xdr:row>
      <xdr:rowOff>17780</xdr:rowOff>
    </xdr:to>
    <xdr:sp macro="" textlink="">
      <xdr:nvSpPr>
        <xdr:cNvPr id="271" name="円/楕円 270"/>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2557</xdr:rowOff>
    </xdr:from>
    <xdr:ext cx="762000" cy="259045"/>
    <xdr:sp macro="" textlink="">
      <xdr:nvSpPr>
        <xdr:cNvPr id="272" name="テキスト ボックス 271"/>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3" name="円/楕円 272"/>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4" name="テキスト ボックス 273"/>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34290</xdr:rowOff>
    </xdr:from>
    <xdr:to>
      <xdr:col>19</xdr:col>
      <xdr:colOff>6350</xdr:colOff>
      <xdr:row>59</xdr:row>
      <xdr:rowOff>135890</xdr:rowOff>
    </xdr:to>
    <xdr:sp macro="" textlink="">
      <xdr:nvSpPr>
        <xdr:cNvPr id="275" name="円/楕円 274"/>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120667</xdr:rowOff>
    </xdr:from>
    <xdr:ext cx="762000" cy="259045"/>
    <xdr:sp macro="" textlink="">
      <xdr:nvSpPr>
        <xdr:cNvPr id="276" name="テキスト ボックス 275"/>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補助費等に係る経常収支比率が類似団体平均を上回っているのは、</a:t>
          </a:r>
          <a:r>
            <a:rPr lang="ja-JP" altLang="en-US" sz="1100" b="0" i="0" baseline="0">
              <a:solidFill>
                <a:schemeClr val="dk1"/>
              </a:solidFill>
              <a:effectLst/>
              <a:latin typeface="+mn-lt"/>
              <a:ea typeface="+mn-ea"/>
              <a:cs typeface="+mn-cs"/>
            </a:rPr>
            <a:t>土地開発公社や</a:t>
          </a:r>
          <a:r>
            <a:rPr lang="ja-JP" altLang="ja-JP" sz="1100" b="0" i="0" baseline="0">
              <a:solidFill>
                <a:schemeClr val="dk1"/>
              </a:solidFill>
              <a:effectLst/>
              <a:latin typeface="+mn-lt"/>
              <a:ea typeface="+mn-ea"/>
              <a:cs typeface="+mn-cs"/>
            </a:rPr>
            <a:t>一部事務組合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に対する負担金が多額になっているためである。今後各種団体等への補助金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交付するの</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適当な事業</a:t>
          </a:r>
          <a:r>
            <a:rPr lang="ja-JP" altLang="en-US" sz="1100" b="0" i="0" baseline="0">
              <a:solidFill>
                <a:schemeClr val="dk1"/>
              </a:solidFill>
              <a:effectLst/>
              <a:latin typeface="+mn-lt"/>
              <a:ea typeface="+mn-ea"/>
              <a:cs typeface="+mn-cs"/>
            </a:rPr>
            <a:t>であるかなどについて検討を重ね不適当な補助金は見</a:t>
          </a:r>
          <a:r>
            <a:rPr lang="ja-JP" altLang="ja-JP" sz="1100" b="0" i="0" baseline="0">
              <a:solidFill>
                <a:schemeClr val="dk1"/>
              </a:solidFill>
              <a:effectLst/>
              <a:latin typeface="+mn-lt"/>
              <a:ea typeface="+mn-ea"/>
              <a:cs typeface="+mn-cs"/>
            </a:rPr>
            <a:t>直しを行う。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1" name="直線コネクタ 300"/>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2"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3" name="直線コネクタ 302"/>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5" name="直線コネクタ 30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110998</xdr:rowOff>
    </xdr:to>
    <xdr:cxnSp macro="">
      <xdr:nvCxnSpPr>
        <xdr:cNvPr id="306" name="直線コネクタ 305"/>
        <xdr:cNvCxnSpPr/>
      </xdr:nvCxnSpPr>
      <xdr:spPr>
        <a:xfrm>
          <a:off x="15671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21861</xdr:rowOff>
    </xdr:from>
    <xdr:ext cx="762000" cy="259045"/>
    <xdr:sp macro="" textlink="">
      <xdr:nvSpPr>
        <xdr:cNvPr id="307"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08" name="フローチャート : 判断 307"/>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138430</xdr:rowOff>
    </xdr:to>
    <xdr:cxnSp macro="">
      <xdr:nvCxnSpPr>
        <xdr:cNvPr id="309" name="直線コネクタ 308"/>
        <xdr:cNvCxnSpPr/>
      </xdr:nvCxnSpPr>
      <xdr:spPr>
        <a:xfrm flipV="1">
          <a:off x="14782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0" name="フローチャート : 判断 309"/>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11" name="テキスト ボックス 310"/>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97282</xdr:rowOff>
    </xdr:from>
    <xdr:to>
      <xdr:col>21</xdr:col>
      <xdr:colOff>361950</xdr:colOff>
      <xdr:row>37</xdr:row>
      <xdr:rowOff>138430</xdr:rowOff>
    </xdr:to>
    <xdr:cxnSp macro="">
      <xdr:nvCxnSpPr>
        <xdr:cNvPr id="312" name="直線コネクタ 311"/>
        <xdr:cNvCxnSpPr/>
      </xdr:nvCxnSpPr>
      <xdr:spPr>
        <a:xfrm>
          <a:off x="13893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3" name="フローチャート : 判断 312"/>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4" name="テキスト ボックス 313"/>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38</xdr:row>
      <xdr:rowOff>21844</xdr:rowOff>
    </xdr:to>
    <xdr:cxnSp macro="">
      <xdr:nvCxnSpPr>
        <xdr:cNvPr id="315" name="直線コネクタ 314"/>
        <xdr:cNvCxnSpPr/>
      </xdr:nvCxnSpPr>
      <xdr:spPr>
        <a:xfrm flipV="1">
          <a:off x="13004800" y="6440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6" name="フローチャート : 判断 315"/>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7" name="テキスト ボックス 316"/>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5" name="円/楕円 324"/>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6"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7" name="円/楕円 326"/>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8" name="テキスト ボックス 327"/>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9" name="円/楕円 328"/>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0" name="テキスト ボックス 329"/>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31" name="円/楕円 330"/>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32" name="テキスト ボックス 331"/>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142494</xdr:rowOff>
    </xdr:from>
    <xdr:to>
      <xdr:col>19</xdr:col>
      <xdr:colOff>6350</xdr:colOff>
      <xdr:row>38</xdr:row>
      <xdr:rowOff>72644</xdr:rowOff>
    </xdr:to>
    <xdr:sp macro="" textlink="">
      <xdr:nvSpPr>
        <xdr:cNvPr id="333" name="円/楕円 332"/>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57421</xdr:rowOff>
    </xdr:from>
    <xdr:ext cx="762000" cy="259045"/>
    <xdr:sp macro="" textlink="">
      <xdr:nvSpPr>
        <xdr:cNvPr id="334" name="テキスト ボックス 333"/>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公債費に係る経常収支比率が</a:t>
          </a:r>
          <a:r>
            <a:rPr lang="ja-JP" altLang="en-US" sz="1100">
              <a:solidFill>
                <a:schemeClr val="dk1"/>
              </a:solidFill>
              <a:effectLst/>
              <a:latin typeface="+mn-lt"/>
              <a:ea typeface="+mn-ea"/>
              <a:cs typeface="+mn-cs"/>
            </a:rPr>
            <a:t>ここ数年の起債の抑制により、</a:t>
          </a:r>
          <a:r>
            <a:rPr lang="ja-JP" altLang="ja-JP" sz="1100">
              <a:solidFill>
                <a:schemeClr val="dk1"/>
              </a:solidFill>
              <a:effectLst/>
              <a:latin typeface="+mn-lt"/>
              <a:ea typeface="+mn-ea"/>
              <a:cs typeface="+mn-cs"/>
            </a:rPr>
            <a:t>類似団体平均を下回っているが引き続き起債事業の整理縮小を図るなど起債依存型の事業実施を見直し起債を抑制する。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2" name="直線コネクタ 361"/>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3"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4" name="直線コネクタ 363"/>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76</xdr:row>
      <xdr:rowOff>20320</xdr:rowOff>
    </xdr:to>
    <xdr:cxnSp macro="">
      <xdr:nvCxnSpPr>
        <xdr:cNvPr id="367" name="直線コネクタ 366"/>
        <xdr:cNvCxnSpPr/>
      </xdr:nvCxnSpPr>
      <xdr:spPr>
        <a:xfrm flipV="1">
          <a:off x="3987800" y="12959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6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69" name="フローチャート : 判断 36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111761</xdr:rowOff>
    </xdr:to>
    <xdr:cxnSp macro="">
      <xdr:nvCxnSpPr>
        <xdr:cNvPr id="370" name="直線コネクタ 369"/>
        <xdr:cNvCxnSpPr/>
      </xdr:nvCxnSpPr>
      <xdr:spPr>
        <a:xfrm flipV="1">
          <a:off x="3098800" y="13050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1" name="フローチャート : 判断 370"/>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2" name="テキスト ボックス 371"/>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111761</xdr:rowOff>
    </xdr:to>
    <xdr:cxnSp macro="">
      <xdr:nvCxnSpPr>
        <xdr:cNvPr id="373" name="直線コネクタ 372"/>
        <xdr:cNvCxnSpPr/>
      </xdr:nvCxnSpPr>
      <xdr:spPr>
        <a:xfrm>
          <a:off x="2209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4" name="フローチャート : 判断 373"/>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75" name="テキスト ボックス 374"/>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77</xdr:row>
      <xdr:rowOff>138430</xdr:rowOff>
    </xdr:to>
    <xdr:cxnSp macro="">
      <xdr:nvCxnSpPr>
        <xdr:cNvPr id="376" name="直線コネクタ 375"/>
        <xdr:cNvCxnSpPr/>
      </xdr:nvCxnSpPr>
      <xdr:spPr>
        <a:xfrm flipV="1">
          <a:off x="1320800" y="131343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7" name="フローチャート : 判断 376"/>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78" name="テキスト ボックス 377"/>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79" name="フローチャート : 判断 378"/>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0" name="テキスト ボックス 379"/>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86" name="円/楕円 385"/>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87"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8" name="円/楕円 387"/>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9" name="テキスト ボックス 388"/>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90" name="円/楕円 389"/>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91" name="テキスト ボックス 390"/>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2" name="円/楕円 391"/>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3" name="テキスト ボックス 392"/>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4" name="円/楕円 393"/>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5" name="テキスト ボックス 394"/>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普通建設事業費は</a:t>
          </a:r>
          <a:r>
            <a:rPr lang="ja-JP" altLang="en-US" sz="1100" b="0" i="0" baseline="0">
              <a:solidFill>
                <a:schemeClr val="dk1"/>
              </a:solidFill>
              <a:effectLst/>
              <a:latin typeface="+mn-lt"/>
              <a:ea typeface="+mn-ea"/>
              <a:cs typeface="+mn-cs"/>
            </a:rPr>
            <a:t>防災事業や</a:t>
          </a:r>
          <a:r>
            <a:rPr lang="ja-JP" altLang="ja-JP" sz="1100" b="0" i="0" baseline="0">
              <a:solidFill>
                <a:schemeClr val="dk1"/>
              </a:solidFill>
              <a:effectLst/>
              <a:latin typeface="+mn-lt"/>
              <a:ea typeface="+mn-ea"/>
              <a:cs typeface="+mn-cs"/>
            </a:rPr>
            <a:t>各種耐震補強</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により増加傾向にある。今後は保育園、町民体育館の耐震補強</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大規模改造工事が予定されている。施設の老朽化に伴う改修工事が年々増えてきているため効果的な改修方法も検討し事業費の抑制に努めて行く。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1" name="直線コネクタ 420"/>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2"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3" name="直線コネクタ 422"/>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4"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5" name="直線コネクタ 424"/>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117856</xdr:rowOff>
    </xdr:to>
    <xdr:cxnSp macro="">
      <xdr:nvCxnSpPr>
        <xdr:cNvPr id="426" name="直線コネクタ 425"/>
        <xdr:cNvCxnSpPr/>
      </xdr:nvCxnSpPr>
      <xdr:spPr>
        <a:xfrm>
          <a:off x="15671800" y="1299718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42435</xdr:rowOff>
    </xdr:from>
    <xdr:ext cx="762000" cy="259045"/>
    <xdr:sp macro="" textlink="">
      <xdr:nvSpPr>
        <xdr:cNvPr id="427"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28" name="フローチャート : 判断 427"/>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53848</xdr:rowOff>
    </xdr:to>
    <xdr:cxnSp macro="">
      <xdr:nvCxnSpPr>
        <xdr:cNvPr id="429" name="直線コネクタ 428"/>
        <xdr:cNvCxnSpPr/>
      </xdr:nvCxnSpPr>
      <xdr:spPr>
        <a:xfrm flipV="1">
          <a:off x="14782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0" name="フローチャート : 判断 429"/>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1" name="テキスト ボックス 430"/>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122428</xdr:rowOff>
    </xdr:from>
    <xdr:to>
      <xdr:col>21</xdr:col>
      <xdr:colOff>361950</xdr:colOff>
      <xdr:row>76</xdr:row>
      <xdr:rowOff>53848</xdr:rowOff>
    </xdr:to>
    <xdr:cxnSp macro="">
      <xdr:nvCxnSpPr>
        <xdr:cNvPr id="432" name="直線コネクタ 431"/>
        <xdr:cNvCxnSpPr/>
      </xdr:nvCxnSpPr>
      <xdr:spPr>
        <a:xfrm>
          <a:off x="13893800" y="1280972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3" name="フローチャート : 判断 432"/>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4" name="テキスト ボックス 433"/>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76</xdr:row>
      <xdr:rowOff>58420</xdr:rowOff>
    </xdr:to>
    <xdr:cxnSp macro="">
      <xdr:nvCxnSpPr>
        <xdr:cNvPr id="435" name="直線コネクタ 434"/>
        <xdr:cNvCxnSpPr/>
      </xdr:nvCxnSpPr>
      <xdr:spPr>
        <a:xfrm flipV="1">
          <a:off x="13004800" y="1280972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6" name="フローチャート : 判断 435"/>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37" name="テキスト ボックス 436"/>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8" name="フローチャート : 判断 437"/>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39" name="テキスト ボックス 438"/>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5" name="円/楕円 444"/>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39133</xdr:rowOff>
    </xdr:from>
    <xdr:ext cx="762000" cy="259045"/>
    <xdr:sp macro="" textlink="">
      <xdr:nvSpPr>
        <xdr:cNvPr id="446" name="公債費以外該当値テキスト"/>
        <xdr:cNvSpPr txBox="1"/>
      </xdr:nvSpPr>
      <xdr:spPr>
        <a:xfrm>
          <a:off x="165989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47" name="円/楕円 446"/>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48" name="テキスト ボックス 447"/>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49" name="円/楕円 448"/>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50" name="テキスト ボックス 449"/>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71628</xdr:rowOff>
    </xdr:from>
    <xdr:to>
      <xdr:col>20</xdr:col>
      <xdr:colOff>209550</xdr:colOff>
      <xdr:row>75</xdr:row>
      <xdr:rowOff>1778</xdr:rowOff>
    </xdr:to>
    <xdr:sp macro="" textlink="">
      <xdr:nvSpPr>
        <xdr:cNvPr id="451" name="円/楕円 450"/>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11955</xdr:rowOff>
    </xdr:from>
    <xdr:ext cx="762000" cy="259045"/>
    <xdr:sp macro="" textlink="">
      <xdr:nvSpPr>
        <xdr:cNvPr id="452" name="テキスト ボックス 451"/>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3" name="円/楕円 452"/>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4" name="テキスト ボックス 45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13736</xdr:rowOff>
    </xdr:from>
    <xdr:to>
      <xdr:col>4</xdr:col>
      <xdr:colOff>1117600</xdr:colOff>
      <xdr:row>17</xdr:row>
      <xdr:rowOff>15588</xdr:rowOff>
    </xdr:to>
    <xdr:cxnSp macro="">
      <xdr:nvCxnSpPr>
        <xdr:cNvPr id="48" name="直線コネクタ 47"/>
        <xdr:cNvCxnSpPr/>
      </xdr:nvCxnSpPr>
      <xdr:spPr bwMode="auto">
        <a:xfrm>
          <a:off x="5003800" y="2976011"/>
          <a:ext cx="647700" cy="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76151</xdr:rowOff>
    </xdr:from>
    <xdr:ext cx="762000" cy="259045"/>
    <xdr:sp macro="" textlink="">
      <xdr:nvSpPr>
        <xdr:cNvPr id="49" name="人口1人当たり決算額の推移平均値テキスト130"/>
        <xdr:cNvSpPr txBox="1"/>
      </xdr:nvSpPr>
      <xdr:spPr>
        <a:xfrm>
          <a:off x="5740400" y="303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116263</xdr:rowOff>
    </xdr:from>
    <xdr:to>
      <xdr:col>4</xdr:col>
      <xdr:colOff>469900</xdr:colOff>
      <xdr:row>17</xdr:row>
      <xdr:rowOff>13736</xdr:rowOff>
    </xdr:to>
    <xdr:cxnSp macro="">
      <xdr:nvCxnSpPr>
        <xdr:cNvPr id="51" name="直線コネクタ 50"/>
        <xdr:cNvCxnSpPr/>
      </xdr:nvCxnSpPr>
      <xdr:spPr bwMode="auto">
        <a:xfrm>
          <a:off x="4305300" y="2907088"/>
          <a:ext cx="698500" cy="6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148366</xdr:rowOff>
    </xdr:from>
    <xdr:ext cx="736600" cy="259045"/>
    <xdr:sp macro="" textlink="">
      <xdr:nvSpPr>
        <xdr:cNvPr id="53" name="テキスト ボックス 52"/>
        <xdr:cNvSpPr txBox="1"/>
      </xdr:nvSpPr>
      <xdr:spPr>
        <a:xfrm>
          <a:off x="4622800" y="311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116263</xdr:rowOff>
    </xdr:from>
    <xdr:to>
      <xdr:col>3</xdr:col>
      <xdr:colOff>904875</xdr:colOff>
      <xdr:row>16</xdr:row>
      <xdr:rowOff>122893</xdr:rowOff>
    </xdr:to>
    <xdr:cxnSp macro="">
      <xdr:nvCxnSpPr>
        <xdr:cNvPr id="54" name="直線コネクタ 53"/>
        <xdr:cNvCxnSpPr/>
      </xdr:nvCxnSpPr>
      <xdr:spPr bwMode="auto">
        <a:xfrm flipV="1">
          <a:off x="3606800" y="2907088"/>
          <a:ext cx="6985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69773</xdr:rowOff>
    </xdr:from>
    <xdr:ext cx="762000" cy="259045"/>
    <xdr:sp macro="" textlink="">
      <xdr:nvSpPr>
        <xdr:cNvPr id="56" name="テキスト ボックス 55"/>
        <xdr:cNvSpPr txBox="1"/>
      </xdr:nvSpPr>
      <xdr:spPr>
        <a:xfrm>
          <a:off x="39243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86020</xdr:rowOff>
    </xdr:from>
    <xdr:to>
      <xdr:col>3</xdr:col>
      <xdr:colOff>206375</xdr:colOff>
      <xdr:row>16</xdr:row>
      <xdr:rowOff>122893</xdr:rowOff>
    </xdr:to>
    <xdr:cxnSp macro="">
      <xdr:nvCxnSpPr>
        <xdr:cNvPr id="57" name="直線コネクタ 56"/>
        <xdr:cNvCxnSpPr/>
      </xdr:nvCxnSpPr>
      <xdr:spPr bwMode="auto">
        <a:xfrm>
          <a:off x="2908300" y="2876845"/>
          <a:ext cx="698500" cy="3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15160</xdr:rowOff>
    </xdr:from>
    <xdr:ext cx="762000" cy="259045"/>
    <xdr:sp macro="" textlink="">
      <xdr:nvSpPr>
        <xdr:cNvPr id="59" name="テキスト ボックス 58"/>
        <xdr:cNvSpPr txBox="1"/>
      </xdr:nvSpPr>
      <xdr:spPr>
        <a:xfrm>
          <a:off x="32258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48422</xdr:rowOff>
    </xdr:from>
    <xdr:ext cx="762000" cy="259045"/>
    <xdr:sp macro="" textlink="">
      <xdr:nvSpPr>
        <xdr:cNvPr id="61" name="テキスト ボックス 60"/>
        <xdr:cNvSpPr txBox="1"/>
      </xdr:nvSpPr>
      <xdr:spPr>
        <a:xfrm>
          <a:off x="2527300" y="30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136238</xdr:rowOff>
    </xdr:from>
    <xdr:to>
      <xdr:col>5</xdr:col>
      <xdr:colOff>34925</xdr:colOff>
      <xdr:row>17</xdr:row>
      <xdr:rowOff>66388</xdr:rowOff>
    </xdr:to>
    <xdr:sp macro="" textlink="">
      <xdr:nvSpPr>
        <xdr:cNvPr id="67" name="円/楕円 66"/>
        <xdr:cNvSpPr/>
      </xdr:nvSpPr>
      <xdr:spPr bwMode="auto">
        <a:xfrm>
          <a:off x="5600700" y="292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152765</xdr:rowOff>
    </xdr:from>
    <xdr:ext cx="762000" cy="259045"/>
    <xdr:sp macro="" textlink="">
      <xdr:nvSpPr>
        <xdr:cNvPr id="68" name="人口1人当たり決算額の推移該当値テキスト130"/>
        <xdr:cNvSpPr txBox="1"/>
      </xdr:nvSpPr>
      <xdr:spPr>
        <a:xfrm>
          <a:off x="5740400" y="27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81,957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134386</xdr:rowOff>
    </xdr:from>
    <xdr:to>
      <xdr:col>4</xdr:col>
      <xdr:colOff>520700</xdr:colOff>
      <xdr:row>17</xdr:row>
      <xdr:rowOff>64536</xdr:rowOff>
    </xdr:to>
    <xdr:sp macro="" textlink="">
      <xdr:nvSpPr>
        <xdr:cNvPr id="69" name="円/楕円 68"/>
        <xdr:cNvSpPr/>
      </xdr:nvSpPr>
      <xdr:spPr bwMode="auto">
        <a:xfrm>
          <a:off x="4953000" y="292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74713</xdr:rowOff>
    </xdr:from>
    <xdr:ext cx="736600" cy="259045"/>
    <xdr:sp macro="" textlink="">
      <xdr:nvSpPr>
        <xdr:cNvPr id="70" name="テキスト ボックス 69"/>
        <xdr:cNvSpPr txBox="1"/>
      </xdr:nvSpPr>
      <xdr:spPr>
        <a:xfrm>
          <a:off x="4622800" y="269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65463</xdr:rowOff>
    </xdr:from>
    <xdr:to>
      <xdr:col>3</xdr:col>
      <xdr:colOff>955675</xdr:colOff>
      <xdr:row>16</xdr:row>
      <xdr:rowOff>167063</xdr:rowOff>
    </xdr:to>
    <xdr:sp macro="" textlink="">
      <xdr:nvSpPr>
        <xdr:cNvPr id="71" name="円/楕円 70"/>
        <xdr:cNvSpPr/>
      </xdr:nvSpPr>
      <xdr:spPr bwMode="auto">
        <a:xfrm>
          <a:off x="4254500" y="285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5790</xdr:rowOff>
    </xdr:from>
    <xdr:ext cx="762000" cy="259045"/>
    <xdr:sp macro="" textlink="">
      <xdr:nvSpPr>
        <xdr:cNvPr id="72" name="テキスト ボックス 71"/>
        <xdr:cNvSpPr txBox="1"/>
      </xdr:nvSpPr>
      <xdr:spPr>
        <a:xfrm>
          <a:off x="3924300" y="262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72093</xdr:rowOff>
    </xdr:from>
    <xdr:to>
      <xdr:col>3</xdr:col>
      <xdr:colOff>257175</xdr:colOff>
      <xdr:row>17</xdr:row>
      <xdr:rowOff>2243</xdr:rowOff>
    </xdr:to>
    <xdr:sp macro="" textlink="">
      <xdr:nvSpPr>
        <xdr:cNvPr id="73" name="円/楕円 72"/>
        <xdr:cNvSpPr/>
      </xdr:nvSpPr>
      <xdr:spPr bwMode="auto">
        <a:xfrm>
          <a:off x="3556000" y="286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12420</xdr:rowOff>
    </xdr:from>
    <xdr:ext cx="762000" cy="259045"/>
    <xdr:sp macro="" textlink="">
      <xdr:nvSpPr>
        <xdr:cNvPr id="74" name="テキスト ボックス 73"/>
        <xdr:cNvSpPr txBox="1"/>
      </xdr:nvSpPr>
      <xdr:spPr>
        <a:xfrm>
          <a:off x="3225800" y="263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35220</xdr:rowOff>
    </xdr:from>
    <xdr:to>
      <xdr:col>2</xdr:col>
      <xdr:colOff>692150</xdr:colOff>
      <xdr:row>16</xdr:row>
      <xdr:rowOff>136820</xdr:rowOff>
    </xdr:to>
    <xdr:sp macro="" textlink="">
      <xdr:nvSpPr>
        <xdr:cNvPr id="75" name="円/楕円 74"/>
        <xdr:cNvSpPr/>
      </xdr:nvSpPr>
      <xdr:spPr bwMode="auto">
        <a:xfrm>
          <a:off x="2857500" y="282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146997</xdr:rowOff>
    </xdr:from>
    <xdr:ext cx="762000" cy="259045"/>
    <xdr:sp macro="" textlink="">
      <xdr:nvSpPr>
        <xdr:cNvPr id="76" name="テキスト ボックス 75"/>
        <xdr:cNvSpPr txBox="1"/>
      </xdr:nvSpPr>
      <xdr:spPr>
        <a:xfrm>
          <a:off x="2527300" y="25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159538</xdr:rowOff>
    </xdr:from>
    <xdr:to>
      <xdr:col>4</xdr:col>
      <xdr:colOff>1117600</xdr:colOff>
      <xdr:row>35</xdr:row>
      <xdr:rowOff>231737</xdr:rowOff>
    </xdr:to>
    <xdr:cxnSp macro="">
      <xdr:nvCxnSpPr>
        <xdr:cNvPr id="110" name="直線コネクタ 109"/>
        <xdr:cNvCxnSpPr/>
      </xdr:nvCxnSpPr>
      <xdr:spPr bwMode="auto">
        <a:xfrm>
          <a:off x="5003800" y="6769888"/>
          <a:ext cx="647700" cy="72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216513</xdr:rowOff>
    </xdr:from>
    <xdr:ext cx="762000" cy="259045"/>
    <xdr:sp macro="" textlink="">
      <xdr:nvSpPr>
        <xdr:cNvPr id="111" name="人口1人当たり決算額の推移平均値テキスト445"/>
        <xdr:cNvSpPr txBox="1"/>
      </xdr:nvSpPr>
      <xdr:spPr>
        <a:xfrm>
          <a:off x="5740400" y="6826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341122</xdr:rowOff>
    </xdr:from>
    <xdr:to>
      <xdr:col>4</xdr:col>
      <xdr:colOff>469900</xdr:colOff>
      <xdr:row>35</xdr:row>
      <xdr:rowOff>159538</xdr:rowOff>
    </xdr:to>
    <xdr:cxnSp macro="">
      <xdr:nvCxnSpPr>
        <xdr:cNvPr id="113" name="直線コネクタ 112"/>
        <xdr:cNvCxnSpPr/>
      </xdr:nvCxnSpPr>
      <xdr:spPr bwMode="auto">
        <a:xfrm>
          <a:off x="4305300" y="6608572"/>
          <a:ext cx="698500" cy="16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246778</xdr:rowOff>
    </xdr:from>
    <xdr:ext cx="736600" cy="259045"/>
    <xdr:sp macro="" textlink="">
      <xdr:nvSpPr>
        <xdr:cNvPr id="115" name="テキスト ボックス 114"/>
        <xdr:cNvSpPr txBox="1"/>
      </xdr:nvSpPr>
      <xdr:spPr>
        <a:xfrm>
          <a:off x="4622800" y="68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296507</xdr:rowOff>
    </xdr:from>
    <xdr:to>
      <xdr:col>3</xdr:col>
      <xdr:colOff>904875</xdr:colOff>
      <xdr:row>34</xdr:row>
      <xdr:rowOff>341122</xdr:rowOff>
    </xdr:to>
    <xdr:cxnSp macro="">
      <xdr:nvCxnSpPr>
        <xdr:cNvPr id="116" name="直線コネクタ 115"/>
        <xdr:cNvCxnSpPr/>
      </xdr:nvCxnSpPr>
      <xdr:spPr bwMode="auto">
        <a:xfrm>
          <a:off x="3606800" y="6563957"/>
          <a:ext cx="698500" cy="4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144632</xdr:rowOff>
    </xdr:from>
    <xdr:ext cx="762000" cy="259045"/>
    <xdr:sp macro="" textlink="">
      <xdr:nvSpPr>
        <xdr:cNvPr id="118" name="テキスト ボックス 117"/>
        <xdr:cNvSpPr txBox="1"/>
      </xdr:nvSpPr>
      <xdr:spPr>
        <a:xfrm>
          <a:off x="39243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79756</xdr:rowOff>
    </xdr:from>
    <xdr:to>
      <xdr:col>3</xdr:col>
      <xdr:colOff>206375</xdr:colOff>
      <xdr:row>34</xdr:row>
      <xdr:rowOff>296507</xdr:rowOff>
    </xdr:to>
    <xdr:cxnSp macro="">
      <xdr:nvCxnSpPr>
        <xdr:cNvPr id="119" name="直線コネクタ 118"/>
        <xdr:cNvCxnSpPr/>
      </xdr:nvCxnSpPr>
      <xdr:spPr bwMode="auto">
        <a:xfrm>
          <a:off x="2908300" y="6347206"/>
          <a:ext cx="698500" cy="2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73004</xdr:rowOff>
    </xdr:from>
    <xdr:ext cx="762000" cy="259045"/>
    <xdr:sp macro="" textlink="">
      <xdr:nvSpPr>
        <xdr:cNvPr id="121" name="テキスト ボックス 120"/>
        <xdr:cNvSpPr txBox="1"/>
      </xdr:nvSpPr>
      <xdr:spPr>
        <a:xfrm>
          <a:off x="32258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180937</xdr:rowOff>
    </xdr:from>
    <xdr:to>
      <xdr:col>5</xdr:col>
      <xdr:colOff>34925</xdr:colOff>
      <xdr:row>35</xdr:row>
      <xdr:rowOff>282537</xdr:rowOff>
    </xdr:to>
    <xdr:sp macro="" textlink="">
      <xdr:nvSpPr>
        <xdr:cNvPr id="129" name="円/楕円 128"/>
        <xdr:cNvSpPr/>
      </xdr:nvSpPr>
      <xdr:spPr bwMode="auto">
        <a:xfrm>
          <a:off x="5600700" y="679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26014</xdr:rowOff>
    </xdr:from>
    <xdr:ext cx="762000" cy="259045"/>
    <xdr:sp macro="" textlink="">
      <xdr:nvSpPr>
        <xdr:cNvPr id="130" name="人口1人当たり決算額の推移該当値テキスト445"/>
        <xdr:cNvSpPr txBox="1"/>
      </xdr:nvSpPr>
      <xdr:spPr>
        <a:xfrm>
          <a:off x="5740400" y="663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108738</xdr:rowOff>
    </xdr:from>
    <xdr:to>
      <xdr:col>4</xdr:col>
      <xdr:colOff>520700</xdr:colOff>
      <xdr:row>35</xdr:row>
      <xdr:rowOff>210338</xdr:rowOff>
    </xdr:to>
    <xdr:sp macro="" textlink="">
      <xdr:nvSpPr>
        <xdr:cNvPr id="131" name="円/楕円 130"/>
        <xdr:cNvSpPr/>
      </xdr:nvSpPr>
      <xdr:spPr bwMode="auto">
        <a:xfrm>
          <a:off x="4953000" y="671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220515</xdr:rowOff>
    </xdr:from>
    <xdr:ext cx="736600" cy="259045"/>
    <xdr:sp macro="" textlink="">
      <xdr:nvSpPr>
        <xdr:cNvPr id="132" name="テキスト ボックス 131"/>
        <xdr:cNvSpPr txBox="1"/>
      </xdr:nvSpPr>
      <xdr:spPr>
        <a:xfrm>
          <a:off x="4622800" y="648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290322</xdr:rowOff>
    </xdr:from>
    <xdr:to>
      <xdr:col>3</xdr:col>
      <xdr:colOff>955675</xdr:colOff>
      <xdr:row>35</xdr:row>
      <xdr:rowOff>49022</xdr:rowOff>
    </xdr:to>
    <xdr:sp macro="" textlink="">
      <xdr:nvSpPr>
        <xdr:cNvPr id="133" name="円/楕円 132"/>
        <xdr:cNvSpPr/>
      </xdr:nvSpPr>
      <xdr:spPr bwMode="auto">
        <a:xfrm>
          <a:off x="4254500" y="655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59199</xdr:rowOff>
    </xdr:from>
    <xdr:ext cx="762000" cy="259045"/>
    <xdr:sp macro="" textlink="">
      <xdr:nvSpPr>
        <xdr:cNvPr id="134" name="テキスト ボックス 133"/>
        <xdr:cNvSpPr txBox="1"/>
      </xdr:nvSpPr>
      <xdr:spPr>
        <a:xfrm>
          <a:off x="39243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245707</xdr:rowOff>
    </xdr:from>
    <xdr:to>
      <xdr:col>3</xdr:col>
      <xdr:colOff>257175</xdr:colOff>
      <xdr:row>35</xdr:row>
      <xdr:rowOff>4407</xdr:rowOff>
    </xdr:to>
    <xdr:sp macro="" textlink="">
      <xdr:nvSpPr>
        <xdr:cNvPr id="135" name="円/楕円 134"/>
        <xdr:cNvSpPr/>
      </xdr:nvSpPr>
      <xdr:spPr bwMode="auto">
        <a:xfrm>
          <a:off x="3556000" y="651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14584</xdr:rowOff>
    </xdr:from>
    <xdr:ext cx="762000" cy="259045"/>
    <xdr:sp macro="" textlink="">
      <xdr:nvSpPr>
        <xdr:cNvPr id="136" name="テキスト ボックス 135"/>
        <xdr:cNvSpPr txBox="1"/>
      </xdr:nvSpPr>
      <xdr:spPr>
        <a:xfrm>
          <a:off x="3225800" y="628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28956</xdr:rowOff>
    </xdr:from>
    <xdr:to>
      <xdr:col>2</xdr:col>
      <xdr:colOff>692150</xdr:colOff>
      <xdr:row>34</xdr:row>
      <xdr:rowOff>130556</xdr:rowOff>
    </xdr:to>
    <xdr:sp macro="" textlink="">
      <xdr:nvSpPr>
        <xdr:cNvPr id="137" name="円/楕円 136"/>
        <xdr:cNvSpPr/>
      </xdr:nvSpPr>
      <xdr:spPr bwMode="auto">
        <a:xfrm>
          <a:off x="2857500" y="629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140733</xdr:rowOff>
    </xdr:from>
    <xdr:ext cx="762000" cy="259045"/>
    <xdr:sp macro="" textlink="">
      <xdr:nvSpPr>
        <xdr:cNvPr id="138" name="テキスト ボックス 137"/>
        <xdr:cNvSpPr txBox="1"/>
      </xdr:nvSpPr>
      <xdr:spPr>
        <a:xfrm>
          <a:off x="2527300" y="606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地方の</a:t>
          </a:r>
          <a:r>
            <a:rPr lang="ja-JP" altLang="ja-JP" sz="1100" b="0" i="0" baseline="0">
              <a:solidFill>
                <a:schemeClr val="dk1"/>
              </a:solidFill>
              <a:effectLst/>
              <a:latin typeface="+mn-lt"/>
              <a:ea typeface="+mn-ea"/>
              <a:cs typeface="+mn-cs"/>
            </a:rPr>
            <a:t>景気の低迷による個人・法人住民税の減、地価の下落や企業の設備投資の減少による固定資産税の減等から歳入の確保は依然厳しい状況にある。こうした現状から限られた財源を効果的に配分し必要な事業を実施が求められている。臨時財政対策債が増額配分されているが真に必要な額を的確に判断し交付税依存からの脱却と公債費の削減に努めて行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辰野病院事業会計は</a:t>
          </a:r>
          <a:r>
            <a:rPr lang="ja-JP" altLang="ja-JP" sz="1100">
              <a:solidFill>
                <a:schemeClr val="dk1"/>
              </a:solidFill>
              <a:effectLst/>
              <a:latin typeface="+mn-lt"/>
              <a:ea typeface="+mn-ea"/>
              <a:cs typeface="+mn-cs"/>
            </a:rPr>
            <a:t>亜急性期病床</a:t>
          </a:r>
          <a:r>
            <a:rPr lang="ja-JP" altLang="en-US" sz="1100">
              <a:solidFill>
                <a:schemeClr val="dk1"/>
              </a:solidFill>
              <a:effectLst/>
              <a:latin typeface="+mn-lt"/>
              <a:ea typeface="+mn-ea"/>
              <a:cs typeface="+mn-cs"/>
            </a:rPr>
            <a:t>（</a:t>
          </a:r>
          <a:r>
            <a:rPr lang="ja-JP" altLang="en-US"/>
            <a:t>急性期治療を経過した患者や、在宅・介護施設等からの患者で症状の急性増悪した患者に対して、在宅復帰支援のため、効率的でかつ密度の高い医療を一定の期間提供する病床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と地域医療連携支援室の活動などにより近隣病院との連携が促進され、在宅復帰支援のためのリハビリ、医療相談員の働き等 </a:t>
          </a:r>
          <a:r>
            <a:rPr lang="ja-JP" altLang="en-US" sz="1100">
              <a:solidFill>
                <a:schemeClr val="dk1"/>
              </a:solidFill>
              <a:effectLst/>
              <a:latin typeface="+mn-lt"/>
              <a:ea typeface="+mn-ea"/>
              <a:cs typeface="+mn-cs"/>
            </a:rPr>
            <a:t>経営改善の取り組みをしているが、財政状況が依然として厳しい状況である</a:t>
          </a:r>
          <a:r>
            <a:rPr lang="ja-JP" altLang="ja-JP" sz="1100">
              <a:solidFill>
                <a:schemeClr val="dk1"/>
              </a:solidFill>
              <a:effectLst/>
              <a:latin typeface="+mn-lt"/>
              <a:ea typeface="+mn-ea"/>
              <a:cs typeface="+mn-cs"/>
            </a:rPr>
            <a:t>。繰出金に依存しており、将来的に新病院建設による起債の元利償還金の増加が見込まれ、</a:t>
          </a:r>
          <a:r>
            <a:rPr lang="ja-JP" altLang="en-US" sz="1100">
              <a:solidFill>
                <a:schemeClr val="dk1"/>
              </a:solidFill>
              <a:effectLst/>
              <a:latin typeface="+mn-lt"/>
              <a:ea typeface="+mn-ea"/>
              <a:cs typeface="+mn-cs"/>
            </a:rPr>
            <a:t>今後はさらに</a:t>
          </a:r>
          <a:r>
            <a:rPr lang="ja-JP" altLang="ja-JP" sz="1100">
              <a:solidFill>
                <a:schemeClr val="dk1"/>
              </a:solidFill>
              <a:effectLst/>
              <a:latin typeface="+mn-lt"/>
              <a:ea typeface="+mn-ea"/>
              <a:cs typeface="+mn-cs"/>
            </a:rPr>
            <a:t>厳しい経営状況</a:t>
          </a:r>
          <a:r>
            <a:rPr lang="ja-JP" altLang="en-US" sz="1100">
              <a:solidFill>
                <a:schemeClr val="dk1"/>
              </a:solidFill>
              <a:effectLst/>
              <a:latin typeface="+mn-lt"/>
              <a:ea typeface="+mn-ea"/>
              <a:cs typeface="+mn-cs"/>
            </a:rPr>
            <a:t>となっていく</a:t>
          </a:r>
          <a:r>
            <a:rPr lang="ja-JP" altLang="ja-JP" sz="1100">
              <a:solidFill>
                <a:schemeClr val="dk1"/>
              </a:solidFill>
              <a:effectLst/>
              <a:latin typeface="+mn-lt"/>
              <a:ea typeface="+mn-ea"/>
              <a:cs typeface="+mn-cs"/>
            </a:rPr>
            <a:t>。今後は更なる経費削減のため、医療物品の無駄の排除、薬品の有効使用等の工夫努力を強化して行く。</a:t>
          </a:r>
          <a:endParaRPr lang="ja-JP" altLang="ja-JP" sz="1400">
            <a:effectLst/>
          </a:endParaRPr>
        </a:p>
        <a:p>
          <a:pPr rtl="0"/>
          <a:r>
            <a:rPr lang="ja-JP" altLang="ja-JP" sz="1100" b="0" i="0" baseline="0">
              <a:solidFill>
                <a:schemeClr val="dk1"/>
              </a:solidFill>
              <a:effectLst/>
              <a:latin typeface="+mn-lt"/>
              <a:ea typeface="+mn-ea"/>
              <a:cs typeface="+mn-cs"/>
            </a:rPr>
            <a:t>その他会計も繰出金に依存することなく独立採算に向けて料金、使用料の見直しを検討して行く。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普通建設事業費に係る起債事業事業は交付税算入のある地方債を充当している。その結果算入公債費は増加傾向にある。一方過去の下水道整備事業、病院整備事業に対する準元利償還金は緩やかに減少し、一般会計の元利償還金は減少傾向にあるため実質公債費比率は結果減少している。今後は新病院建設による繰出金の増加と繰出金の起債への充当方法によっては財政指標に影響してくる可能性がある。病院や水道など独立採算制を強化し経営安定に向け努力を続けて行きたい。町有施設の老朽化により維持・修繕工事が増加しており、耐震対策などの大規模な事業の整理縮小、起債依存型の事業実施を見直しして行かなくては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交付税算入できる起債により基準財政需要額算入見込み額は増加しているが地方税の収入は減少傾向にある。自主財源の確保に向けて努力してゆかなくてはならない。特別会計への繰出し金は増加傾向にあるため各会計の経営の安定化に努力して行きたい。第３セクターの整理を進めている中で今後は土地の先行取得という役目を終えた土地開発公社の廃止を検討し進め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8830381</v>
      </c>
      <c r="BO4" s="349"/>
      <c r="BP4" s="349"/>
      <c r="BQ4" s="349"/>
      <c r="BR4" s="349"/>
      <c r="BS4" s="349"/>
      <c r="BT4" s="349"/>
      <c r="BU4" s="350"/>
      <c r="BV4" s="348">
        <v>8623179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7.2</v>
      </c>
      <c r="CU4" s="355"/>
      <c r="CV4" s="355"/>
      <c r="CW4" s="355"/>
      <c r="CX4" s="355"/>
      <c r="CY4" s="355"/>
      <c r="CZ4" s="355"/>
      <c r="DA4" s="356"/>
      <c r="DB4" s="354">
        <v>9.1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8358078</v>
      </c>
      <c r="BO5" s="386"/>
      <c r="BP5" s="386"/>
      <c r="BQ5" s="386"/>
      <c r="BR5" s="386"/>
      <c r="BS5" s="386"/>
      <c r="BT5" s="386"/>
      <c r="BU5" s="387"/>
      <c r="BV5" s="385">
        <v>8071579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83.2</v>
      </c>
      <c r="CU5" s="383"/>
      <c r="CV5" s="383"/>
      <c r="CW5" s="383"/>
      <c r="CX5" s="383"/>
      <c r="CY5" s="383"/>
      <c r="CZ5" s="383"/>
      <c r="DA5" s="384"/>
      <c r="DB5" s="382">
        <v>81.099999999999994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472303</v>
      </c>
      <c r="BO6" s="386"/>
      <c r="BP6" s="386"/>
      <c r="BQ6" s="386"/>
      <c r="BR6" s="386"/>
      <c r="BS6" s="386"/>
      <c r="BT6" s="386"/>
      <c r="BU6" s="387"/>
      <c r="BV6" s="385">
        <v>551600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90.6</v>
      </c>
      <c r="CU6" s="423"/>
      <c r="CV6" s="423"/>
      <c r="CW6" s="423"/>
      <c r="CX6" s="423"/>
      <c r="CY6" s="423"/>
      <c r="CZ6" s="423"/>
      <c r="DA6" s="424"/>
      <c r="DB6" s="422">
        <v>88.3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57281</v>
      </c>
      <c r="BO7" s="386"/>
      <c r="BP7" s="386"/>
      <c r="BQ7" s="386"/>
      <c r="BR7" s="386"/>
      <c r="BS7" s="386"/>
      <c r="BT7" s="386"/>
      <c r="BU7" s="387"/>
      <c r="BV7" s="385">
        <v>31568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5754006</v>
      </c>
      <c r="CU7" s="386"/>
      <c r="CV7" s="386"/>
      <c r="CW7" s="386"/>
      <c r="CX7" s="386"/>
      <c r="CY7" s="386"/>
      <c r="CZ7" s="386"/>
      <c r="DA7" s="387"/>
      <c r="DB7" s="385">
        <v>5720239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415022</v>
      </c>
      <c r="BO8" s="386"/>
      <c r="BP8" s="386"/>
      <c r="BQ8" s="386"/>
      <c r="BR8" s="386"/>
      <c r="BS8" s="386"/>
      <c r="BT8" s="386"/>
      <c r="BU8" s="387"/>
      <c r="BV8" s="385">
        <v>520032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20909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-105010</v>
      </c>
      <c r="BO9" s="386"/>
      <c r="BP9" s="386"/>
      <c r="BQ9" s="386"/>
      <c r="BR9" s="386"/>
      <c r="BS9" s="386"/>
      <c r="BT9" s="386"/>
      <c r="BU9" s="387"/>
      <c r="BV9" s="385">
        <v>105092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9.5</v>
      </c>
      <c r="CU9" s="383"/>
      <c r="CV9" s="383"/>
      <c r="CW9" s="383"/>
      <c r="CX9" s="383"/>
      <c r="CY9" s="383"/>
      <c r="CZ9" s="383"/>
      <c r="DA9" s="384"/>
      <c r="DB9" s="382">
        <v>10.7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21801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237484</v>
      </c>
      <c r="BO10" s="386"/>
      <c r="BP10" s="386"/>
      <c r="BQ10" s="386"/>
      <c r="BR10" s="386"/>
      <c r="BS10" s="386"/>
      <c r="BT10" s="386"/>
      <c r="BU10" s="387"/>
      <c r="BV10" s="385">
        <v>177500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20850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20529</v>
      </c>
      <c r="S13" s="467"/>
      <c r="T13" s="467"/>
      <c r="U13" s="467"/>
      <c r="V13" s="468"/>
      <c r="W13" s="401" t="s">
        <v>123</v>
      </c>
      <c r="X13" s="402"/>
      <c r="Y13" s="402"/>
      <c r="Z13" s="402"/>
      <c r="AA13" s="402"/>
      <c r="AB13" s="392"/>
      <c r="AC13" s="436">
        <v>504</v>
      </c>
      <c r="AD13" s="437"/>
      <c r="AE13" s="437"/>
      <c r="AF13" s="437"/>
      <c r="AG13" s="476"/>
      <c r="AH13" s="436">
        <v>858</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132474</v>
      </c>
      <c r="BO13" s="386"/>
      <c r="BP13" s="386"/>
      <c r="BQ13" s="386"/>
      <c r="BR13" s="386"/>
      <c r="BS13" s="386"/>
      <c r="BT13" s="386"/>
      <c r="BU13" s="387"/>
      <c r="BV13" s="385">
        <v>282592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21027</v>
      </c>
      <c r="S14" s="467"/>
      <c r="T14" s="467"/>
      <c r="U14" s="467"/>
      <c r="V14" s="468"/>
      <c r="W14" s="375"/>
      <c r="X14" s="376"/>
      <c r="Y14" s="376"/>
      <c r="Z14" s="376"/>
      <c r="AA14" s="376"/>
      <c r="AB14" s="365"/>
      <c r="AC14" s="469">
        <v>5.0999999999999996</v>
      </c>
      <c r="AD14" s="470"/>
      <c r="AE14" s="470"/>
      <c r="AF14" s="470"/>
      <c r="AG14" s="471"/>
      <c r="AH14" s="469">
        <v>7.6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38.4</v>
      </c>
      <c r="CU14" s="481"/>
      <c r="CV14" s="481"/>
      <c r="CW14" s="481"/>
      <c r="CX14" s="481"/>
      <c r="CY14" s="481"/>
      <c r="CZ14" s="481"/>
      <c r="DA14" s="482"/>
      <c r="DB14" s="480">
        <v>49.1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20681</v>
      </c>
      <c r="S15" s="467"/>
      <c r="T15" s="467"/>
      <c r="U15" s="467"/>
      <c r="V15" s="468"/>
      <c r="W15" s="401" t="s">
        <v>129</v>
      </c>
      <c r="X15" s="402"/>
      <c r="Y15" s="402"/>
      <c r="Z15" s="402"/>
      <c r="AA15" s="402"/>
      <c r="AB15" s="392"/>
      <c r="AC15" s="436">
        <v>4627</v>
      </c>
      <c r="AD15" s="437"/>
      <c r="AE15" s="437"/>
      <c r="AF15" s="437"/>
      <c r="AG15" s="476"/>
      <c r="AH15" s="436">
        <v>5294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2236757</v>
      </c>
      <c r="BO15" s="349"/>
      <c r="BP15" s="349"/>
      <c r="BQ15" s="349"/>
      <c r="BR15" s="349"/>
      <c r="BS15" s="349"/>
      <c r="BT15" s="349"/>
      <c r="BU15" s="350"/>
      <c r="BV15" s="348">
        <v>2167791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46.4</v>
      </c>
      <c r="AD16" s="470"/>
      <c r="AE16" s="470"/>
      <c r="AF16" s="470"/>
      <c r="AG16" s="471"/>
      <c r="AH16" s="469">
        <v>47.1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4652851</v>
      </c>
      <c r="BO16" s="386"/>
      <c r="BP16" s="386"/>
      <c r="BQ16" s="386"/>
      <c r="BR16" s="386"/>
      <c r="BS16" s="386"/>
      <c r="BT16" s="386"/>
      <c r="BU16" s="387"/>
      <c r="BV16" s="385">
        <v>4626098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4846</v>
      </c>
      <c r="AD17" s="437"/>
      <c r="AE17" s="437"/>
      <c r="AF17" s="437"/>
      <c r="AG17" s="476"/>
      <c r="AH17" s="436">
        <v>5064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2867106</v>
      </c>
      <c r="BO17" s="386"/>
      <c r="BP17" s="386"/>
      <c r="BQ17" s="386"/>
      <c r="BR17" s="386"/>
      <c r="BS17" s="386"/>
      <c r="BT17" s="386"/>
      <c r="BU17" s="387"/>
      <c r="BV17" s="385">
        <v>2777574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169.02</v>
      </c>
      <c r="M18" s="498"/>
      <c r="N18" s="498"/>
      <c r="O18" s="498"/>
      <c r="P18" s="498"/>
      <c r="Q18" s="498"/>
      <c r="R18" s="499"/>
      <c r="S18" s="499"/>
      <c r="T18" s="499"/>
      <c r="U18" s="499"/>
      <c r="V18" s="500"/>
      <c r="W18" s="403"/>
      <c r="X18" s="404"/>
      <c r="Y18" s="404"/>
      <c r="Z18" s="404"/>
      <c r="AA18" s="404"/>
      <c r="AB18" s="395"/>
      <c r="AC18" s="501">
        <v>48.6</v>
      </c>
      <c r="AD18" s="502"/>
      <c r="AE18" s="502"/>
      <c r="AF18" s="502"/>
      <c r="AG18" s="503"/>
      <c r="AH18" s="501">
        <v>45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4755503</v>
      </c>
      <c r="BO18" s="386"/>
      <c r="BP18" s="386"/>
      <c r="BQ18" s="386"/>
      <c r="BR18" s="386"/>
      <c r="BS18" s="386"/>
      <c r="BT18" s="386"/>
      <c r="BU18" s="387"/>
      <c r="BV18" s="385">
        <v>4718533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6589393</v>
      </c>
      <c r="BO19" s="386"/>
      <c r="BP19" s="386"/>
      <c r="BQ19" s="386"/>
      <c r="BR19" s="386"/>
      <c r="BS19" s="386"/>
      <c r="BT19" s="386"/>
      <c r="BU19" s="387"/>
      <c r="BV19" s="385">
        <v>6570455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7356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6857209</v>
      </c>
      <c r="BO23" s="386"/>
      <c r="BP23" s="386"/>
      <c r="BQ23" s="386"/>
      <c r="BR23" s="386"/>
      <c r="BS23" s="386"/>
      <c r="BT23" s="386"/>
      <c r="BU23" s="387"/>
      <c r="BV23" s="385">
        <v>6577051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7719</v>
      </c>
      <c r="R24" s="437"/>
      <c r="S24" s="437"/>
      <c r="T24" s="437"/>
      <c r="U24" s="437"/>
      <c r="V24" s="476"/>
      <c r="W24" s="531"/>
      <c r="X24" s="519"/>
      <c r="Y24" s="520"/>
      <c r="Z24" s="435" t="s">
        <v>153</v>
      </c>
      <c r="AA24" s="415"/>
      <c r="AB24" s="415"/>
      <c r="AC24" s="415"/>
      <c r="AD24" s="415"/>
      <c r="AE24" s="415"/>
      <c r="AF24" s="415"/>
      <c r="AG24" s="416"/>
      <c r="AH24" s="436">
        <v>174</v>
      </c>
      <c r="AI24" s="437"/>
      <c r="AJ24" s="437"/>
      <c r="AK24" s="437"/>
      <c r="AL24" s="476"/>
      <c r="AM24" s="436">
        <v>505644</v>
      </c>
      <c r="AN24" s="437"/>
      <c r="AO24" s="437"/>
      <c r="AP24" s="437"/>
      <c r="AQ24" s="437"/>
      <c r="AR24" s="476"/>
      <c r="AS24" s="436">
        <v>2906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5780013</v>
      </c>
      <c r="BO24" s="386"/>
      <c r="BP24" s="386"/>
      <c r="BQ24" s="386"/>
      <c r="BR24" s="386"/>
      <c r="BS24" s="386"/>
      <c r="BT24" s="386"/>
      <c r="BU24" s="387"/>
      <c r="BV24" s="385">
        <v>5370194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6231</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146653</v>
      </c>
      <c r="BO25" s="349"/>
      <c r="BP25" s="349"/>
      <c r="BQ25" s="349"/>
      <c r="BR25" s="349"/>
      <c r="BS25" s="349"/>
      <c r="BT25" s="349"/>
      <c r="BU25" s="350"/>
      <c r="BV25" s="348">
        <v>155186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5022</v>
      </c>
      <c r="R26" s="437"/>
      <c r="S26" s="437"/>
      <c r="T26" s="437"/>
      <c r="U26" s="437"/>
      <c r="V26" s="476"/>
      <c r="W26" s="531"/>
      <c r="X26" s="519"/>
      <c r="Y26" s="520"/>
      <c r="Z26" s="435" t="s">
        <v>159</v>
      </c>
      <c r="AA26" s="539"/>
      <c r="AB26" s="539"/>
      <c r="AC26" s="539"/>
      <c r="AD26" s="539"/>
      <c r="AE26" s="539"/>
      <c r="AF26" s="539"/>
      <c r="AG26" s="540"/>
      <c r="AH26" s="436">
        <v>11</v>
      </c>
      <c r="AI26" s="437"/>
      <c r="AJ26" s="437"/>
      <c r="AK26" s="437"/>
      <c r="AL26" s="476"/>
      <c r="AM26" s="436">
        <v>33528</v>
      </c>
      <c r="AN26" s="437"/>
      <c r="AO26" s="437"/>
      <c r="AP26" s="437"/>
      <c r="AQ26" s="437"/>
      <c r="AR26" s="476"/>
      <c r="AS26" s="436">
        <v>3048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3090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65377</v>
      </c>
      <c r="BO27" s="553"/>
      <c r="BP27" s="553"/>
      <c r="BQ27" s="553"/>
      <c r="BR27" s="553"/>
      <c r="BS27" s="553"/>
      <c r="BT27" s="553"/>
      <c r="BU27" s="554"/>
      <c r="BV27" s="552">
        <v>36225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2480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2007250</v>
      </c>
      <c r="BO28" s="349"/>
      <c r="BP28" s="349"/>
      <c r="BQ28" s="349"/>
      <c r="BR28" s="349"/>
      <c r="BS28" s="349"/>
      <c r="BT28" s="349"/>
      <c r="BU28" s="350"/>
      <c r="BV28" s="348">
        <v>1769766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2270</v>
      </c>
      <c r="R29" s="437"/>
      <c r="S29" s="437"/>
      <c r="T29" s="437"/>
      <c r="U29" s="437"/>
      <c r="V29" s="476"/>
      <c r="W29" s="531"/>
      <c r="X29" s="519"/>
      <c r="Y29" s="520"/>
      <c r="Z29" s="435" t="s">
        <v>169</v>
      </c>
      <c r="AA29" s="415"/>
      <c r="AB29" s="415"/>
      <c r="AC29" s="415"/>
      <c r="AD29" s="415"/>
      <c r="AE29" s="415"/>
      <c r="AF29" s="415"/>
      <c r="AG29" s="416"/>
      <c r="AH29" s="436">
        <v>174</v>
      </c>
      <c r="AI29" s="437"/>
      <c r="AJ29" s="437"/>
      <c r="AK29" s="437"/>
      <c r="AL29" s="476"/>
      <c r="AM29" s="436">
        <v>505644</v>
      </c>
      <c r="AN29" s="437"/>
      <c r="AO29" s="437"/>
      <c r="AP29" s="437"/>
      <c r="AQ29" s="437"/>
      <c r="AR29" s="476"/>
      <c r="AS29" s="436">
        <v>2906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173908</v>
      </c>
      <c r="BO29" s="386"/>
      <c r="BP29" s="386"/>
      <c r="BQ29" s="386"/>
      <c r="BR29" s="386"/>
      <c r="BS29" s="386"/>
      <c r="BT29" s="386"/>
      <c r="BU29" s="387"/>
      <c r="BV29" s="385">
        <v>173864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1128772</v>
      </c>
      <c r="BO30" s="553"/>
      <c r="BP30" s="553"/>
      <c r="BQ30" s="553"/>
      <c r="BR30" s="553"/>
      <c r="BS30" s="553"/>
      <c r="BT30" s="553"/>
      <c r="BU30" s="554"/>
      <c r="BV30" s="552">
        <v>1074730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辰野町国民健康保険診療所特別会計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IF('各会計、関係団体の財政状況及び健全化判断比率'!B33="","",'各会計、関係団体の財政状況及び健全化判断比率'!B33)</f>
        <v>辰野町上水道特別会計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IF('各会計、関係団体の財政状況及び健全化判断比率'!B35="","",'各会計、関係団体の財政状況及び健全化判断比率'!B35)</f>
        <v>辰野町簡易水道特別会計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上伊那広域連合（一般会計）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辰野町土地開発公社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辰野町地域情報告知システム特別会計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辰野町国民健康保険特別会計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IF('各会計、関係団体の財政状況及び健全化判断比率'!B34="","",'各会計、関係団体の財政状況及び健全化判断比率'!B34)</f>
        <v>町立辰野病院特別会計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IF('各会計、関係団体の財政状況及び健全化判断比率'!B36="","",'各会計、関係団体の財政状況及び健全化判断比率'!B36)</f>
        <v>辰野町小野簡易水道特別会計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伊那消防組合会計（一般会計）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辰野町介護保険特別会計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IF('各会計、関係団体の財政状況及び健全化判断比率'!B37="","",'各会計、関係団体の財政状況及び健全化判断比率'!B37)</f>
        <v>辰野町公共下水道特別会計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伊北環境行政組合（一般会計）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辰野町介護老人保健施設特別会計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13</v>
      </c>
      <c r="BF37" s="564"/>
      <c r="BG37" s="565" t="str">
        <f>IF('各会計、関係団体の財政状況及び健全化判断比率'!B38="","",'各会計、関係団体の財政状況及び健全化判断比率'!B38)</f>
        <v>辰野町特定環境保全公共下水道特別会計</v>
      </c>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湖北行政事務組合（衛生センター特別）</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辰野町後期高齢者医療特別会計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14</v>
      </c>
      <c r="BF38" s="564"/>
      <c r="BG38" s="565" t="str">
        <f>IF('各会計、関係団体の財政状況及び健全化判断比率'!B39="","",'各会計、関係団体の財政状況及び健全化判断比率'!B39)</f>
        <v>辰野町農業集落排水処理施設特別会計</v>
      </c>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辰野町塩尻市小学校組合（一般会計）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塩尻市辰野町中学校組合（一般会計）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南信地域町村交通災害共済事務組合（一般会計）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長野県市町村自治振興組合（一般会計）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長野県市町村総合事務組合（一般会計）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長野県市町村総合事務組合（非常勤職員公務災害）</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3" zoomScaleSheetLayoutView="100" workbookViewId="0">
      <selection activeCell="L49" sqref="L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67" t="s">
        <v>23</v>
      </c>
      <c r="C41" s="1168"/>
      <c r="D41" s="81"/>
      <c r="E41" s="1173" t="s">
        <v>24</v>
      </c>
      <c r="F41" s="1173"/>
      <c r="G41" s="1173"/>
      <c r="H41" s="1174"/>
      <c r="I41" s="82">
        <v>6085</v>
      </c>
      <c r="J41" s="83">
        <v>6112</v>
      </c>
      <c r="K41" s="83">
        <v>6280</v>
      </c>
      <c r="L41" s="83">
        <v>6577</v>
      </c>
      <c r="M41" s="84">
        <v>6857</v>
      </c>
    </row>
    <row r="42" spans="2:13" ht="27.75" customHeight="1">
      <c r="B42" s="1169"/>
      <c r="C42" s="1170"/>
      <c r="D42" s="85"/>
      <c r="E42" s="1175" t="s">
        <v>25</v>
      </c>
      <c r="F42" s="1175"/>
      <c r="G42" s="1175"/>
      <c r="H42" s="1176"/>
      <c r="I42" s="86">
        <v>170</v>
      </c>
      <c r="J42" s="87">
        <v>141</v>
      </c>
      <c r="K42" s="87">
        <v>153</v>
      </c>
      <c r="L42" s="87">
        <v>120</v>
      </c>
      <c r="M42" s="88">
        <v>120</v>
      </c>
    </row>
    <row r="43" spans="2:13" ht="27.75" customHeight="1">
      <c r="B43" s="1169"/>
      <c r="C43" s="1170"/>
      <c r="D43" s="85"/>
      <c r="E43" s="1175" t="s">
        <v>26</v>
      </c>
      <c r="F43" s="1175"/>
      <c r="G43" s="1175"/>
      <c r="H43" s="1176"/>
      <c r="I43" s="86">
        <v>9573</v>
      </c>
      <c r="J43" s="87">
        <v>8889</v>
      </c>
      <c r="K43" s="87">
        <v>9130</v>
      </c>
      <c r="L43" s="87">
        <v>9262</v>
      </c>
      <c r="M43" s="88">
        <v>8931</v>
      </c>
    </row>
    <row r="44" spans="2:13" ht="27.75" customHeight="1">
      <c r="B44" s="1169"/>
      <c r="C44" s="1170"/>
      <c r="D44" s="85"/>
      <c r="E44" s="1175" t="s">
        <v>27</v>
      </c>
      <c r="F44" s="1175"/>
      <c r="G44" s="1175"/>
      <c r="H44" s="1176"/>
      <c r="I44" s="86">
        <v>312</v>
      </c>
      <c r="J44" s="87">
        <v>304</v>
      </c>
      <c r="K44" s="87">
        <v>283</v>
      </c>
      <c r="L44" s="87">
        <v>332</v>
      </c>
      <c r="M44" s="88">
        <v>299</v>
      </c>
    </row>
    <row r="45" spans="2:13" ht="27.75" customHeight="1">
      <c r="B45" s="1169"/>
      <c r="C45" s="1170"/>
      <c r="D45" s="85"/>
      <c r="E45" s="1175" t="s">
        <v>28</v>
      </c>
      <c r="F45" s="1175"/>
      <c r="G45" s="1175"/>
      <c r="H45" s="1176"/>
      <c r="I45" s="86">
        <v>1266</v>
      </c>
      <c r="J45" s="87">
        <v>1563</v>
      </c>
      <c r="K45" s="87">
        <v>1604</v>
      </c>
      <c r="L45" s="87">
        <v>1531</v>
      </c>
      <c r="M45" s="88">
        <v>1501</v>
      </c>
    </row>
    <row r="46" spans="2:13" ht="27.75" customHeight="1">
      <c r="B46" s="1169"/>
      <c r="C46" s="1170"/>
      <c r="D46" s="85"/>
      <c r="E46" s="1175" t="s">
        <v>29</v>
      </c>
      <c r="F46" s="1175"/>
      <c r="G46" s="1175"/>
      <c r="H46" s="1176"/>
      <c r="I46" s="86">
        <v>1298</v>
      </c>
      <c r="J46" s="87">
        <v>945</v>
      </c>
      <c r="K46" s="87">
        <v>665</v>
      </c>
      <c r="L46" s="87">
        <v>640</v>
      </c>
      <c r="M46" s="88">
        <v>481</v>
      </c>
    </row>
    <row r="47" spans="2:13" ht="27.75" customHeight="1">
      <c r="B47" s="1169"/>
      <c r="C47" s="1170"/>
      <c r="D47" s="85"/>
      <c r="E47" s="1175" t="s">
        <v>30</v>
      </c>
      <c r="F47" s="1175"/>
      <c r="G47" s="1175"/>
      <c r="H47" s="1176"/>
      <c r="I47" s="86" t="s">
        <v>482</v>
      </c>
      <c r="J47" s="87" t="s">
        <v>482</v>
      </c>
      <c r="K47" s="87" t="s">
        <v>482</v>
      </c>
      <c r="L47" s="87" t="s">
        <v>482</v>
      </c>
      <c r="M47" s="88" t="s">
        <v>482</v>
      </c>
    </row>
    <row r="48" spans="2:13" ht="27.75" customHeight="1">
      <c r="B48" s="1171"/>
      <c r="C48" s="1172"/>
      <c r="D48" s="85"/>
      <c r="E48" s="1175" t="s">
        <v>31</v>
      </c>
      <c r="F48" s="1175"/>
      <c r="G48" s="1175"/>
      <c r="H48" s="1176"/>
      <c r="I48" s="86" t="s">
        <v>482</v>
      </c>
      <c r="J48" s="87" t="s">
        <v>482</v>
      </c>
      <c r="K48" s="87" t="s">
        <v>482</v>
      </c>
      <c r="L48" s="87" t="s">
        <v>482</v>
      </c>
      <c r="M48" s="88" t="s">
        <v>482</v>
      </c>
    </row>
    <row r="49" spans="2:13" ht="27.75" customHeight="1">
      <c r="B49" s="1177" t="s">
        <v>32</v>
      </c>
      <c r="C49" s="1178"/>
      <c r="D49" s="89"/>
      <c r="E49" s="1175" t="s">
        <v>33</v>
      </c>
      <c r="F49" s="1175"/>
      <c r="G49" s="1175"/>
      <c r="H49" s="1176"/>
      <c r="I49" s="86">
        <v>2870</v>
      </c>
      <c r="J49" s="87">
        <v>3071</v>
      </c>
      <c r="K49" s="87">
        <v>3151</v>
      </c>
      <c r="L49" s="87">
        <v>3198</v>
      </c>
      <c r="M49" s="88">
        <v>3453</v>
      </c>
    </row>
    <row r="50" spans="2:13" ht="27.75" customHeight="1">
      <c r="B50" s="1169"/>
      <c r="C50" s="1170"/>
      <c r="D50" s="85"/>
      <c r="E50" s="1175" t="s">
        <v>34</v>
      </c>
      <c r="F50" s="1175"/>
      <c r="G50" s="1175"/>
      <c r="H50" s="1176"/>
      <c r="I50" s="86">
        <v>1324</v>
      </c>
      <c r="J50" s="87">
        <v>1326</v>
      </c>
      <c r="K50" s="87">
        <v>1284</v>
      </c>
      <c r="L50" s="87">
        <v>1274</v>
      </c>
      <c r="M50" s="88">
        <v>1172</v>
      </c>
    </row>
    <row r="51" spans="2:13" ht="27.75" customHeight="1">
      <c r="B51" s="1171"/>
      <c r="C51" s="1172"/>
      <c r="D51" s="85"/>
      <c r="E51" s="1175" t="s">
        <v>35</v>
      </c>
      <c r="F51" s="1175"/>
      <c r="G51" s="1175"/>
      <c r="H51" s="1176"/>
      <c r="I51" s="86">
        <v>10925</v>
      </c>
      <c r="J51" s="87">
        <v>11098</v>
      </c>
      <c r="K51" s="87">
        <v>11459</v>
      </c>
      <c r="L51" s="87">
        <v>11628</v>
      </c>
      <c r="M51" s="88">
        <v>11706</v>
      </c>
    </row>
    <row r="52" spans="2:13" ht="27.75" customHeight="1" thickBot="1">
      <c r="B52" s="1179" t="s">
        <v>36</v>
      </c>
      <c r="C52" s="1180"/>
      <c r="D52" s="90"/>
      <c r="E52" s="1181" t="s">
        <v>37</v>
      </c>
      <c r="F52" s="1181"/>
      <c r="G52" s="1181"/>
      <c r="H52" s="1182"/>
      <c r="I52" s="91">
        <v>3586</v>
      </c>
      <c r="J52" s="92">
        <v>2460</v>
      </c>
      <c r="K52" s="92">
        <v>2220</v>
      </c>
      <c r="L52" s="92">
        <v>2362</v>
      </c>
      <c r="M52" s="93">
        <v>1858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58223</v>
      </c>
      <c r="E3" s="116"/>
      <c r="F3" s="117">
        <v>55958</v>
      </c>
      <c r="G3" s="118"/>
      <c r="H3" s="119"/>
    </row>
    <row r="4" spans="1:8">
      <c r="A4" s="120"/>
      <c r="B4" s="121"/>
      <c r="C4" s="122"/>
      <c r="D4" s="123">
        <v>44063</v>
      </c>
      <c r="E4" s="124"/>
      <c r="F4" s="125">
        <v>35126</v>
      </c>
      <c r="G4" s="126"/>
      <c r="H4" s="127"/>
    </row>
    <row r="5" spans="1:8">
      <c r="A5" s="108" t="s">
        <v>515</v>
      </c>
      <c r="B5" s="113"/>
      <c r="C5" s="114"/>
      <c r="D5" s="115">
        <v>63436</v>
      </c>
      <c r="E5" s="116"/>
      <c r="F5" s="117">
        <v>59338</v>
      </c>
      <c r="G5" s="118"/>
      <c r="H5" s="119"/>
    </row>
    <row r="6" spans="1:8">
      <c r="A6" s="120"/>
      <c r="B6" s="121"/>
      <c r="C6" s="122"/>
      <c r="D6" s="123">
        <v>39651</v>
      </c>
      <c r="E6" s="124"/>
      <c r="F6" s="125">
        <v>34073</v>
      </c>
      <c r="G6" s="126"/>
      <c r="H6" s="127"/>
    </row>
    <row r="7" spans="1:8">
      <c r="A7" s="108" t="s">
        <v>516</v>
      </c>
      <c r="B7" s="113"/>
      <c r="C7" s="114"/>
      <c r="D7" s="115">
        <v>58938</v>
      </c>
      <c r="E7" s="116"/>
      <c r="F7" s="117">
        <v>51262</v>
      </c>
      <c r="G7" s="118"/>
      <c r="H7" s="119"/>
    </row>
    <row r="8" spans="1:8">
      <c r="A8" s="120"/>
      <c r="B8" s="121"/>
      <c r="C8" s="122"/>
      <c r="D8" s="123">
        <v>34467</v>
      </c>
      <c r="E8" s="124"/>
      <c r="F8" s="125">
        <v>25630</v>
      </c>
      <c r="G8" s="126"/>
      <c r="H8" s="127"/>
    </row>
    <row r="9" spans="1:8">
      <c r="A9" s="108" t="s">
        <v>517</v>
      </c>
      <c r="B9" s="113"/>
      <c r="C9" s="114"/>
      <c r="D9" s="115">
        <v>59233</v>
      </c>
      <c r="E9" s="116"/>
      <c r="F9" s="117">
        <v>48407</v>
      </c>
      <c r="G9" s="118"/>
      <c r="H9" s="119"/>
    </row>
    <row r="10" spans="1:8">
      <c r="A10" s="120"/>
      <c r="B10" s="121"/>
      <c r="C10" s="122"/>
      <c r="D10" s="123">
        <v>33861</v>
      </c>
      <c r="E10" s="124"/>
      <c r="F10" s="125">
        <v>23914</v>
      </c>
      <c r="G10" s="126"/>
      <c r="H10" s="127"/>
    </row>
    <row r="11" spans="1:8">
      <c r="A11" s="108" t="s">
        <v>518</v>
      </c>
      <c r="B11" s="113"/>
      <c r="C11" s="114"/>
      <c r="D11" s="115">
        <v>53226</v>
      </c>
      <c r="E11" s="116"/>
      <c r="F11" s="117">
        <v>69477</v>
      </c>
      <c r="G11" s="118"/>
      <c r="H11" s="119"/>
    </row>
    <row r="12" spans="1:8">
      <c r="A12" s="120"/>
      <c r="B12" s="121"/>
      <c r="C12" s="128"/>
      <c r="D12" s="123">
        <v>29828</v>
      </c>
      <c r="E12" s="124"/>
      <c r="F12" s="125">
        <v>31528</v>
      </c>
      <c r="G12" s="126"/>
      <c r="H12" s="127"/>
    </row>
    <row r="13" spans="1:8">
      <c r="A13" s="108"/>
      <c r="B13" s="113"/>
      <c r="C13" s="129"/>
      <c r="D13" s="130">
        <v>58611</v>
      </c>
      <c r="E13" s="131"/>
      <c r="F13" s="132">
        <v>56888</v>
      </c>
      <c r="G13" s="133"/>
      <c r="H13" s="119"/>
    </row>
    <row r="14" spans="1:8">
      <c r="A14" s="120"/>
      <c r="B14" s="121"/>
      <c r="C14" s="122"/>
      <c r="D14" s="123">
        <v>36374</v>
      </c>
      <c r="E14" s="124"/>
      <c r="F14" s="125">
        <v>30054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5.04</v>
      </c>
      <c r="C19" s="134">
        <f>ROUND(VALUE(SUBSTITUTE(実質収支比率等に係る経年分析!G$48,"▲","-")),2)</f>
        <v>5.69</v>
      </c>
      <c r="D19" s="134">
        <f>ROUND(VALUE(SUBSTITUTE(実質収支比率等に係る経年分析!H$48,"▲","-")),2)</f>
        <v>7.25</v>
      </c>
      <c r="E19" s="134">
        <f>ROUND(VALUE(SUBSTITUTE(実質収支比率等に係る経年分析!I$48,"▲","-")),2)</f>
        <v>9.09</v>
      </c>
      <c r="F19" s="134">
        <f>ROUND(VALUE(SUBSTITUTE(実質収支比率等に係る経年分析!J$48,"▲","-")),2)</f>
        <v>7.21</v>
      </c>
    </row>
    <row r="20" spans="1:11">
      <c r="A20" s="134" t="s">
        <v>42</v>
      </c>
      <c r="B20" s="134">
        <f>ROUND(VALUE(SUBSTITUTE(実質収支比率等に係る経年分析!F$47,"▲","-")),2)</f>
        <v>20.5</v>
      </c>
      <c r="C20" s="134">
        <f>ROUND(VALUE(SUBSTITUTE(実質収支比率等に係る経年分析!G$47,"▲","-")),2)</f>
        <v>26.8</v>
      </c>
      <c r="D20" s="134">
        <f>ROUND(VALUE(SUBSTITUTE(実質収支比率等に係る経年分析!H$47,"▲","-")),2)</f>
        <v>27.82</v>
      </c>
      <c r="E20" s="134">
        <f>ROUND(VALUE(SUBSTITUTE(実質収支比率等に係る経年分析!I$47,"▲","-")),2)</f>
        <v>30.94</v>
      </c>
      <c r="F20" s="134">
        <f>ROUND(VALUE(SUBSTITUTE(実質収支比率等に係る経年分析!J$47,"▲","-")),2)</f>
        <v>34.880000000000003</v>
      </c>
    </row>
    <row r="21" spans="1:11">
      <c r="A21" s="134" t="s">
        <v>43</v>
      </c>
      <c r="B21" s="134">
        <f>IF(ISNUMBER(VALUE(SUBSTITUTE(実質収支比率等に係る経年分析!F$49,"▲","-"))),ROUND(VALUE(SUBSTITUTE(実質収支比率等に係る経年分析!F$49,"▲","-")),2),NA())</f>
        <v>0.54</v>
      </c>
      <c r="C21" s="134">
        <f>IF(ISNUMBER(VALUE(SUBSTITUTE(実質収支比率等に係る経年分析!G$49,"▲","-"))),ROUND(VALUE(SUBSTITUTE(実質収支比率等に係る経年分析!G$49,"▲","-")),2),NA())</f>
        <v>7.32</v>
      </c>
      <c r="D21" s="134">
        <f>IF(ISNUMBER(VALUE(SUBSTITUTE(実質収支比率等に係る経年分析!H$49,"▲","-"))),ROUND(VALUE(SUBSTITUTE(実質収支比率等に係る経年分析!H$49,"▲","-")),2),NA())</f>
        <v>2.11</v>
      </c>
      <c r="E21" s="134">
        <f>IF(ISNUMBER(VALUE(SUBSTITUTE(実質収支比率等に係る経年分析!I$49,"▲","-"))),ROUND(VALUE(SUBSTITUTE(実質収支比率等に係る経年分析!I$49,"▲","-")),2),NA())</f>
        <v>4.9400000000000004</v>
      </c>
      <c r="F21" s="134">
        <f>IF(ISNUMBER(VALUE(SUBSTITUTE(実質収支比率等に係る経年分析!J$49,"▲","-"))),ROUND(VALUE(SUBSTITUTE(実質収支比率等に係る経年分析!J$49,"▲","-")),2),NA())</f>
        <v>2.2999999999999998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3.85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5.26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4.7300000000000004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辰野町農業集落排水処理施設特別会計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辰野町介護保険特別会計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辰野町特定環境保全公共下水道特別会計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辰野町国民健康保険特別会計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辰野町公共下水道特別会計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町立辰野病院特別会計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v>
      </c>
    </row>
    <row r="36" spans="1:16">
      <c r="A36" s="135" t="str">
        <f>IF(連結実質赤字比率に係る赤字・黒字の構成分析!C$34="",NA(),連結実質赤字比率に係る赤字・黒字の構成分析!C$34)</f>
        <v>辰野町上水道特別会計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932</v>
      </c>
      <c r="E42" s="136"/>
      <c r="F42" s="136"/>
      <c r="G42" s="136">
        <f>'実質公債費比率（分子）の構造'!L$52</f>
        <v>941</v>
      </c>
      <c r="H42" s="136"/>
      <c r="I42" s="136"/>
      <c r="J42" s="136">
        <f>'実質公債費比率（分子）の構造'!M$52</f>
        <v>965</v>
      </c>
      <c r="K42" s="136"/>
      <c r="L42" s="136"/>
      <c r="M42" s="136">
        <f>'実質公債費比率（分子）の構造'!N$52</f>
        <v>991</v>
      </c>
      <c r="N42" s="136"/>
      <c r="O42" s="136"/>
      <c r="P42" s="136">
        <f>'実質公債費比率（分子）の構造'!O$52</f>
        <v>993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40</v>
      </c>
      <c r="C44" s="136"/>
      <c r="D44" s="136"/>
      <c r="E44" s="136">
        <f>'実質公債費比率（分子）の構造'!L$50</f>
        <v>35</v>
      </c>
      <c r="F44" s="136"/>
      <c r="G44" s="136"/>
      <c r="H44" s="136">
        <f>'実質公債費比率（分子）の構造'!M$50</f>
        <v>21</v>
      </c>
      <c r="I44" s="136"/>
      <c r="J44" s="136"/>
      <c r="K44" s="136">
        <f>'実質公債費比率（分子）の構造'!N$50</f>
        <v>29</v>
      </c>
      <c r="L44" s="136"/>
      <c r="M44" s="136"/>
      <c r="N44" s="136">
        <f>'実質公債費比率（分子）の構造'!O$50</f>
        <v>17</v>
      </c>
      <c r="O44" s="136"/>
      <c r="P44" s="136"/>
    </row>
    <row r="45" spans="1:16">
      <c r="A45" s="136" t="s">
        <v>53</v>
      </c>
      <c r="B45" s="136">
        <f>'実質公債費比率（分子）の構造'!K$49</f>
        <v>44</v>
      </c>
      <c r="C45" s="136"/>
      <c r="D45" s="136"/>
      <c r="E45" s="136">
        <f>'実質公債費比率（分子）の構造'!L$49</f>
        <v>41</v>
      </c>
      <c r="F45" s="136"/>
      <c r="G45" s="136"/>
      <c r="H45" s="136">
        <f>'実質公債費比率（分子）の構造'!M$49</f>
        <v>43</v>
      </c>
      <c r="I45" s="136"/>
      <c r="J45" s="136"/>
      <c r="K45" s="136">
        <f>'実質公債費比率（分子）の構造'!N$49</f>
        <v>35</v>
      </c>
      <c r="L45" s="136"/>
      <c r="M45" s="136"/>
      <c r="N45" s="136">
        <f>'実質公債費比率（分子）の構造'!O$49</f>
        <v>36</v>
      </c>
      <c r="O45" s="136"/>
      <c r="P45" s="136"/>
    </row>
    <row r="46" spans="1:16">
      <c r="A46" s="136" t="s">
        <v>54</v>
      </c>
      <c r="B46" s="136">
        <f>'実質公債費比率（分子）の構造'!K$48</f>
        <v>636</v>
      </c>
      <c r="C46" s="136"/>
      <c r="D46" s="136"/>
      <c r="E46" s="136">
        <f>'実質公債費比率（分子）の構造'!L$48</f>
        <v>624</v>
      </c>
      <c r="F46" s="136"/>
      <c r="G46" s="136"/>
      <c r="H46" s="136">
        <f>'実質公債費比率（分子）の構造'!M$48</f>
        <v>644</v>
      </c>
      <c r="I46" s="136"/>
      <c r="J46" s="136"/>
      <c r="K46" s="136">
        <f>'実質公債費比率（分子）の構造'!N$48</f>
        <v>648</v>
      </c>
      <c r="L46" s="136"/>
      <c r="M46" s="136"/>
      <c r="N46" s="136">
        <f>'実質公債費比率（分子）の構造'!O$48</f>
        <v>696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890</v>
      </c>
      <c r="C49" s="136"/>
      <c r="D49" s="136"/>
      <c r="E49" s="136">
        <f>'実質公債費比率（分子）の構造'!L$45</f>
        <v>797</v>
      </c>
      <c r="F49" s="136"/>
      <c r="G49" s="136"/>
      <c r="H49" s="136">
        <f>'実質公債費比率（分子）の構造'!M$45</f>
        <v>778</v>
      </c>
      <c r="I49" s="136"/>
      <c r="J49" s="136"/>
      <c r="K49" s="136">
        <f>'実質公債費比率（分子）の構造'!N$45</f>
        <v>714</v>
      </c>
      <c r="L49" s="136"/>
      <c r="M49" s="136"/>
      <c r="N49" s="136">
        <f>'実質公債費比率（分子）の構造'!O$45</f>
        <v>637</v>
      </c>
      <c r="O49" s="136"/>
      <c r="P49" s="136"/>
    </row>
    <row r="50" spans="1:16">
      <c r="A50" s="136" t="s">
        <v>58</v>
      </c>
      <c r="B50" s="136" t="e">
        <f>NA()</f>
        <v>#N/A</v>
      </c>
      <c r="C50" s="136">
        <f>IF(ISNUMBER('実質公債費比率（分子）の構造'!K$53),'実質公債費比率（分子）の構造'!K$53,NA())</f>
        <v>678</v>
      </c>
      <c r="D50" s="136" t="e">
        <f>NA()</f>
        <v>#N/A</v>
      </c>
      <c r="E50" s="136" t="e">
        <f>NA()</f>
        <v>#N/A</v>
      </c>
      <c r="F50" s="136">
        <f>IF(ISNUMBER('実質公債費比率（分子）の構造'!L$53),'実質公債費比率（分子）の構造'!L$53,NA())</f>
        <v>556</v>
      </c>
      <c r="G50" s="136" t="e">
        <f>NA()</f>
        <v>#N/A</v>
      </c>
      <c r="H50" s="136" t="e">
        <f>NA()</f>
        <v>#N/A</v>
      </c>
      <c r="I50" s="136">
        <f>IF(ISNUMBER('実質公債費比率（分子）の構造'!M$53),'実質公債費比率（分子）の構造'!M$53,NA())</f>
        <v>521</v>
      </c>
      <c r="J50" s="136" t="e">
        <f>NA()</f>
        <v>#N/A</v>
      </c>
      <c r="K50" s="136" t="e">
        <f>NA()</f>
        <v>#N/A</v>
      </c>
      <c r="L50" s="136">
        <f>IF(ISNUMBER('実質公債費比率（分子）の構造'!N$53),'実質公債費比率（分子）の構造'!N$53,NA())</f>
        <v>435</v>
      </c>
      <c r="M50" s="136" t="e">
        <f>NA()</f>
        <v>#N/A</v>
      </c>
      <c r="N50" s="136" t="e">
        <f>NA()</f>
        <v>#N/A</v>
      </c>
      <c r="O50" s="136">
        <f>IF(ISNUMBER('実質公債費比率（分子）の構造'!O$53),'実質公債費比率（分子）の構造'!O$53,NA())</f>
        <v>393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10925</v>
      </c>
      <c r="E56" s="135"/>
      <c r="F56" s="135"/>
      <c r="G56" s="135">
        <f>'将来負担比率（分子）の構造'!J$51</f>
        <v>11098</v>
      </c>
      <c r="H56" s="135"/>
      <c r="I56" s="135"/>
      <c r="J56" s="135">
        <f>'将来負担比率（分子）の構造'!K$51</f>
        <v>11459</v>
      </c>
      <c r="K56" s="135"/>
      <c r="L56" s="135"/>
      <c r="M56" s="135">
        <f>'将来負担比率（分子）の構造'!L$51</f>
        <v>11628</v>
      </c>
      <c r="N56" s="135"/>
      <c r="O56" s="135"/>
      <c r="P56" s="135">
        <f>'将来負担比率（分子）の構造'!M$51</f>
        <v>11706</v>
      </c>
    </row>
    <row r="57" spans="1:16">
      <c r="A57" s="135" t="s">
        <v>34</v>
      </c>
      <c r="B57" s="135"/>
      <c r="C57" s="135"/>
      <c r="D57" s="135">
        <f>'将来負担比率（分子）の構造'!I$50</f>
        <v>1324</v>
      </c>
      <c r="E57" s="135"/>
      <c r="F57" s="135"/>
      <c r="G57" s="135">
        <f>'将来負担比率（分子）の構造'!J$50</f>
        <v>1326</v>
      </c>
      <c r="H57" s="135"/>
      <c r="I57" s="135"/>
      <c r="J57" s="135">
        <f>'将来負担比率（分子）の構造'!K$50</f>
        <v>1284</v>
      </c>
      <c r="K57" s="135"/>
      <c r="L57" s="135"/>
      <c r="M57" s="135">
        <f>'将来負担比率（分子）の構造'!L$50</f>
        <v>1274</v>
      </c>
      <c r="N57" s="135"/>
      <c r="O57" s="135"/>
      <c r="P57" s="135">
        <f>'将来負担比率（分子）の構造'!M$50</f>
        <v>1172</v>
      </c>
    </row>
    <row r="58" spans="1:16">
      <c r="A58" s="135" t="s">
        <v>33</v>
      </c>
      <c r="B58" s="135"/>
      <c r="C58" s="135"/>
      <c r="D58" s="135">
        <f>'将来負担比率（分子）の構造'!I$49</f>
        <v>2870</v>
      </c>
      <c r="E58" s="135"/>
      <c r="F58" s="135"/>
      <c r="G58" s="135">
        <f>'将来負担比率（分子）の構造'!J$49</f>
        <v>3071</v>
      </c>
      <c r="H58" s="135"/>
      <c r="I58" s="135"/>
      <c r="J58" s="135">
        <f>'将来負担比率（分子）の構造'!K$49</f>
        <v>3151</v>
      </c>
      <c r="K58" s="135"/>
      <c r="L58" s="135"/>
      <c r="M58" s="135">
        <f>'将来負担比率（分子）の構造'!L$49</f>
        <v>3198</v>
      </c>
      <c r="N58" s="135"/>
      <c r="O58" s="135"/>
      <c r="P58" s="135">
        <f>'将来負担比率（分子）の構造'!M$49</f>
        <v>3453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1298</v>
      </c>
      <c r="C61" s="135"/>
      <c r="D61" s="135"/>
      <c r="E61" s="135">
        <f>'将来負担比率（分子）の構造'!J$46</f>
        <v>945</v>
      </c>
      <c r="F61" s="135"/>
      <c r="G61" s="135"/>
      <c r="H61" s="135">
        <f>'将来負担比率（分子）の構造'!K$46</f>
        <v>665</v>
      </c>
      <c r="I61" s="135"/>
      <c r="J61" s="135"/>
      <c r="K61" s="135">
        <f>'将来負担比率（分子）の構造'!L$46</f>
        <v>640</v>
      </c>
      <c r="L61" s="135"/>
      <c r="M61" s="135"/>
      <c r="N61" s="135">
        <f>'将来負担比率（分子）の構造'!M$46</f>
        <v>481</v>
      </c>
      <c r="O61" s="135"/>
      <c r="P61" s="135"/>
    </row>
    <row r="62" spans="1:16">
      <c r="A62" s="135" t="s">
        <v>28</v>
      </c>
      <c r="B62" s="135">
        <f>'将来負担比率（分子）の構造'!I$45</f>
        <v>1266</v>
      </c>
      <c r="C62" s="135"/>
      <c r="D62" s="135"/>
      <c r="E62" s="135">
        <f>'将来負担比率（分子）の構造'!J$45</f>
        <v>1563</v>
      </c>
      <c r="F62" s="135"/>
      <c r="G62" s="135"/>
      <c r="H62" s="135">
        <f>'将来負担比率（分子）の構造'!K$45</f>
        <v>1604</v>
      </c>
      <c r="I62" s="135"/>
      <c r="J62" s="135"/>
      <c r="K62" s="135">
        <f>'将来負担比率（分子）の構造'!L$45</f>
        <v>1531</v>
      </c>
      <c r="L62" s="135"/>
      <c r="M62" s="135"/>
      <c r="N62" s="135">
        <f>'将来負担比率（分子）の構造'!M$45</f>
        <v>1501</v>
      </c>
      <c r="O62" s="135"/>
      <c r="P62" s="135"/>
    </row>
    <row r="63" spans="1:16">
      <c r="A63" s="135" t="s">
        <v>27</v>
      </c>
      <c r="B63" s="135">
        <f>'将来負担比率（分子）の構造'!I$44</f>
        <v>312</v>
      </c>
      <c r="C63" s="135"/>
      <c r="D63" s="135"/>
      <c r="E63" s="135">
        <f>'将来負担比率（分子）の構造'!J$44</f>
        <v>304</v>
      </c>
      <c r="F63" s="135"/>
      <c r="G63" s="135"/>
      <c r="H63" s="135">
        <f>'将来負担比率（分子）の構造'!K$44</f>
        <v>283</v>
      </c>
      <c r="I63" s="135"/>
      <c r="J63" s="135"/>
      <c r="K63" s="135">
        <f>'将来負担比率（分子）の構造'!L$44</f>
        <v>332</v>
      </c>
      <c r="L63" s="135"/>
      <c r="M63" s="135"/>
      <c r="N63" s="135">
        <f>'将来負担比率（分子）の構造'!M$44</f>
        <v>299</v>
      </c>
      <c r="O63" s="135"/>
      <c r="P63" s="135"/>
    </row>
    <row r="64" spans="1:16">
      <c r="A64" s="135" t="s">
        <v>26</v>
      </c>
      <c r="B64" s="135">
        <f>'将来負担比率（分子）の構造'!I$43</f>
        <v>9573</v>
      </c>
      <c r="C64" s="135"/>
      <c r="D64" s="135"/>
      <c r="E64" s="135">
        <f>'将来負担比率（分子）の構造'!J$43</f>
        <v>8889</v>
      </c>
      <c r="F64" s="135"/>
      <c r="G64" s="135"/>
      <c r="H64" s="135">
        <f>'将来負担比率（分子）の構造'!K$43</f>
        <v>9130</v>
      </c>
      <c r="I64" s="135"/>
      <c r="J64" s="135"/>
      <c r="K64" s="135">
        <f>'将来負担比率（分子）の構造'!L$43</f>
        <v>9262</v>
      </c>
      <c r="L64" s="135"/>
      <c r="M64" s="135"/>
      <c r="N64" s="135">
        <f>'将来負担比率（分子）の構造'!M$43</f>
        <v>8931</v>
      </c>
      <c r="O64" s="135"/>
      <c r="P64" s="135"/>
    </row>
    <row r="65" spans="1:16">
      <c r="A65" s="135" t="s">
        <v>25</v>
      </c>
      <c r="B65" s="135">
        <f>'将来負担比率（分子）の構造'!I$42</f>
        <v>170</v>
      </c>
      <c r="C65" s="135"/>
      <c r="D65" s="135"/>
      <c r="E65" s="135">
        <f>'将来負担比率（分子）の構造'!J$42</f>
        <v>141</v>
      </c>
      <c r="F65" s="135"/>
      <c r="G65" s="135"/>
      <c r="H65" s="135">
        <f>'将来負担比率（分子）の構造'!K$42</f>
        <v>153</v>
      </c>
      <c r="I65" s="135"/>
      <c r="J65" s="135"/>
      <c r="K65" s="135">
        <f>'将来負担比率（分子）の構造'!L$42</f>
        <v>120</v>
      </c>
      <c r="L65" s="135"/>
      <c r="M65" s="135"/>
      <c r="N65" s="135">
        <f>'将来負担比率（分子）の構造'!M$42</f>
        <v>120</v>
      </c>
      <c r="O65" s="135"/>
      <c r="P65" s="135"/>
    </row>
    <row r="66" spans="1:16">
      <c r="A66" s="135" t="s">
        <v>24</v>
      </c>
      <c r="B66" s="135">
        <f>'将来負担比率（分子）の構造'!I$41</f>
        <v>6085</v>
      </c>
      <c r="C66" s="135"/>
      <c r="D66" s="135"/>
      <c r="E66" s="135">
        <f>'将来負担比率（分子）の構造'!J$41</f>
        <v>6112</v>
      </c>
      <c r="F66" s="135"/>
      <c r="G66" s="135"/>
      <c r="H66" s="135">
        <f>'将来負担比率（分子）の構造'!K$41</f>
        <v>6280</v>
      </c>
      <c r="I66" s="135"/>
      <c r="J66" s="135"/>
      <c r="K66" s="135">
        <f>'将来負担比率（分子）の構造'!L$41</f>
        <v>6577</v>
      </c>
      <c r="L66" s="135"/>
      <c r="M66" s="135"/>
      <c r="N66" s="135">
        <f>'将来負担比率（分子）の構造'!M$41</f>
        <v>6857</v>
      </c>
      <c r="O66" s="135"/>
      <c r="P66" s="135"/>
    </row>
    <row r="67" spans="1:16">
      <c r="A67" s="135" t="s">
        <v>62</v>
      </c>
      <c r="B67" s="135" t="e">
        <f>NA()</f>
        <v>#N/A</v>
      </c>
      <c r="C67" s="135">
        <f>IF(ISNUMBER('将来負担比率（分子）の構造'!I$52), IF('将来負担比率（分子）の構造'!I$52 &lt; 0, 0, '将来負担比率（分子）の構造'!I$52), NA())</f>
        <v>3586</v>
      </c>
      <c r="D67" s="135" t="e">
        <f>NA()</f>
        <v>#N/A</v>
      </c>
      <c r="E67" s="135" t="e">
        <f>NA()</f>
        <v>#N/A</v>
      </c>
      <c r="F67" s="135">
        <f>IF(ISNUMBER('将来負担比率（分子）の構造'!J$52), IF('将来負担比率（分子）の構造'!J$52 &lt; 0, 0, '将来負担比率（分子）の構造'!J$52), NA())</f>
        <v>2460</v>
      </c>
      <c r="G67" s="135" t="e">
        <f>NA()</f>
        <v>#N/A</v>
      </c>
      <c r="H67" s="135" t="e">
        <f>NA()</f>
        <v>#N/A</v>
      </c>
      <c r="I67" s="135">
        <f>IF(ISNUMBER('将来負担比率（分子）の構造'!K$52), IF('将来負担比率（分子）の構造'!K$52 &lt; 0, 0, '将来負担比率（分子）の構造'!K$52), NA())</f>
        <v>2220</v>
      </c>
      <c r="J67" s="135" t="e">
        <f>NA()</f>
        <v>#N/A</v>
      </c>
      <c r="K67" s="135" t="e">
        <f>NA()</f>
        <v>#N/A</v>
      </c>
      <c r="L67" s="135">
        <f>IF(ISNUMBER('将来負担比率（分子）の構造'!L$52), IF('将来負担比率（分子）の構造'!L$52 &lt; 0, 0, '将来負担比率（分子）の構造'!L$52), NA())</f>
        <v>2362</v>
      </c>
      <c r="M67" s="135" t="e">
        <f>NA()</f>
        <v>#N/A</v>
      </c>
      <c r="N67" s="135" t="e">
        <f>NA()</f>
        <v>#N/A</v>
      </c>
      <c r="O67" s="135">
        <f>IF(ISNUMBER('将来負担比率（分子）の構造'!M$52), IF('将来負担比率（分子）の構造'!M$52 &lt; 0, 0, '将来負担比率（分子）の構造'!M$52), NA())</f>
        <v>1858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I1" workbookViewId="0">
      <selection activeCell="BG35" sqref="BG35:BU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2513549</v>
      </c>
      <c r="S5" s="581"/>
      <c r="T5" s="581"/>
      <c r="U5" s="581"/>
      <c r="V5" s="581"/>
      <c r="W5" s="581"/>
      <c r="X5" s="581"/>
      <c r="Y5" s="582"/>
      <c r="Z5" s="583">
        <v>28.5</v>
      </c>
      <c r="AA5" s="583"/>
      <c r="AB5" s="583"/>
      <c r="AC5" s="583"/>
      <c r="AD5" s="584">
        <v>2451104</v>
      </c>
      <c r="AE5" s="584"/>
      <c r="AF5" s="584"/>
      <c r="AG5" s="584"/>
      <c r="AH5" s="584"/>
      <c r="AI5" s="584"/>
      <c r="AJ5" s="584"/>
      <c r="AK5" s="584"/>
      <c r="AL5" s="585">
        <v>46.7</v>
      </c>
      <c r="AM5" s="586"/>
      <c r="AN5" s="586"/>
      <c r="AO5" s="587"/>
      <c r="AP5" s="577" t="s">
        <v>207</v>
      </c>
      <c r="AQ5" s="578"/>
      <c r="AR5" s="578"/>
      <c r="AS5" s="578"/>
      <c r="AT5" s="578"/>
      <c r="AU5" s="578"/>
      <c r="AV5" s="578"/>
      <c r="AW5" s="578"/>
      <c r="AX5" s="578"/>
      <c r="AY5" s="578"/>
      <c r="AZ5" s="578"/>
      <c r="BA5" s="578"/>
      <c r="BB5" s="578"/>
      <c r="BC5" s="578"/>
      <c r="BD5" s="578"/>
      <c r="BE5" s="578"/>
      <c r="BF5" s="579"/>
      <c r="BG5" s="591">
        <v>2434065</v>
      </c>
      <c r="BH5" s="592"/>
      <c r="BI5" s="592"/>
      <c r="BJ5" s="592"/>
      <c r="BK5" s="592"/>
      <c r="BL5" s="592"/>
      <c r="BM5" s="592"/>
      <c r="BN5" s="593"/>
      <c r="BO5" s="594">
        <v>96.8</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111017</v>
      </c>
      <c r="S6" s="592"/>
      <c r="T6" s="592"/>
      <c r="U6" s="592"/>
      <c r="V6" s="592"/>
      <c r="W6" s="592"/>
      <c r="X6" s="592"/>
      <c r="Y6" s="593"/>
      <c r="Z6" s="594">
        <v>1.3</v>
      </c>
      <c r="AA6" s="594"/>
      <c r="AB6" s="594"/>
      <c r="AC6" s="594"/>
      <c r="AD6" s="595">
        <v>111017</v>
      </c>
      <c r="AE6" s="595"/>
      <c r="AF6" s="595"/>
      <c r="AG6" s="595"/>
      <c r="AH6" s="595"/>
      <c r="AI6" s="595"/>
      <c r="AJ6" s="595"/>
      <c r="AK6" s="595"/>
      <c r="AL6" s="596">
        <v>2.1</v>
      </c>
      <c r="AM6" s="597"/>
      <c r="AN6" s="597"/>
      <c r="AO6" s="598"/>
      <c r="AP6" s="588" t="s">
        <v>213</v>
      </c>
      <c r="AQ6" s="589"/>
      <c r="AR6" s="589"/>
      <c r="AS6" s="589"/>
      <c r="AT6" s="589"/>
      <c r="AU6" s="589"/>
      <c r="AV6" s="589"/>
      <c r="AW6" s="589"/>
      <c r="AX6" s="589"/>
      <c r="AY6" s="589"/>
      <c r="AZ6" s="589"/>
      <c r="BA6" s="589"/>
      <c r="BB6" s="589"/>
      <c r="BC6" s="589"/>
      <c r="BD6" s="589"/>
      <c r="BE6" s="589"/>
      <c r="BF6" s="590"/>
      <c r="BG6" s="591">
        <v>2434065</v>
      </c>
      <c r="BH6" s="592"/>
      <c r="BI6" s="592"/>
      <c r="BJ6" s="592"/>
      <c r="BK6" s="592"/>
      <c r="BL6" s="592"/>
      <c r="BM6" s="592"/>
      <c r="BN6" s="593"/>
      <c r="BO6" s="594">
        <v>96.8</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92379</v>
      </c>
      <c r="CS6" s="592"/>
      <c r="CT6" s="592"/>
      <c r="CU6" s="592"/>
      <c r="CV6" s="592"/>
      <c r="CW6" s="592"/>
      <c r="CX6" s="592"/>
      <c r="CY6" s="593"/>
      <c r="CZ6" s="594">
        <v>1.1000000000000001</v>
      </c>
      <c r="DA6" s="594"/>
      <c r="DB6" s="594"/>
      <c r="DC6" s="594"/>
      <c r="DD6" s="600">
        <v>538</v>
      </c>
      <c r="DE6" s="592"/>
      <c r="DF6" s="592"/>
      <c r="DG6" s="592"/>
      <c r="DH6" s="592"/>
      <c r="DI6" s="592"/>
      <c r="DJ6" s="592"/>
      <c r="DK6" s="592"/>
      <c r="DL6" s="592"/>
      <c r="DM6" s="592"/>
      <c r="DN6" s="592"/>
      <c r="DO6" s="592"/>
      <c r="DP6" s="593"/>
      <c r="DQ6" s="600">
        <v>92379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4952</v>
      </c>
      <c r="S7" s="592"/>
      <c r="T7" s="592"/>
      <c r="U7" s="592"/>
      <c r="V7" s="592"/>
      <c r="W7" s="592"/>
      <c r="X7" s="592"/>
      <c r="Y7" s="593"/>
      <c r="Z7" s="594">
        <v>0.1</v>
      </c>
      <c r="AA7" s="594"/>
      <c r="AB7" s="594"/>
      <c r="AC7" s="594"/>
      <c r="AD7" s="595">
        <v>4952</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1101557</v>
      </c>
      <c r="BH7" s="592"/>
      <c r="BI7" s="592"/>
      <c r="BJ7" s="592"/>
      <c r="BK7" s="592"/>
      <c r="BL7" s="592"/>
      <c r="BM7" s="592"/>
      <c r="BN7" s="593"/>
      <c r="BO7" s="594">
        <v>43.8</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1316871</v>
      </c>
      <c r="CS7" s="592"/>
      <c r="CT7" s="592"/>
      <c r="CU7" s="592"/>
      <c r="CV7" s="592"/>
      <c r="CW7" s="592"/>
      <c r="CX7" s="592"/>
      <c r="CY7" s="593"/>
      <c r="CZ7" s="594">
        <v>15.8</v>
      </c>
      <c r="DA7" s="594"/>
      <c r="DB7" s="594"/>
      <c r="DC7" s="594"/>
      <c r="DD7" s="600">
        <v>157509</v>
      </c>
      <c r="DE7" s="592"/>
      <c r="DF7" s="592"/>
      <c r="DG7" s="592"/>
      <c r="DH7" s="592"/>
      <c r="DI7" s="592"/>
      <c r="DJ7" s="592"/>
      <c r="DK7" s="592"/>
      <c r="DL7" s="592"/>
      <c r="DM7" s="592"/>
      <c r="DN7" s="592"/>
      <c r="DO7" s="592"/>
      <c r="DP7" s="593"/>
      <c r="DQ7" s="600">
        <v>947882</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7228</v>
      </c>
      <c r="S8" s="592"/>
      <c r="T8" s="592"/>
      <c r="U8" s="592"/>
      <c r="V8" s="592"/>
      <c r="W8" s="592"/>
      <c r="X8" s="592"/>
      <c r="Y8" s="593"/>
      <c r="Z8" s="594">
        <v>0.1</v>
      </c>
      <c r="AA8" s="594"/>
      <c r="AB8" s="594"/>
      <c r="AC8" s="594"/>
      <c r="AD8" s="595">
        <v>7228</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31945</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2238481</v>
      </c>
      <c r="CS8" s="592"/>
      <c r="CT8" s="592"/>
      <c r="CU8" s="592"/>
      <c r="CV8" s="592"/>
      <c r="CW8" s="592"/>
      <c r="CX8" s="592"/>
      <c r="CY8" s="593"/>
      <c r="CZ8" s="594">
        <v>26.8</v>
      </c>
      <c r="DA8" s="594"/>
      <c r="DB8" s="594"/>
      <c r="DC8" s="594"/>
      <c r="DD8" s="600">
        <v>230219</v>
      </c>
      <c r="DE8" s="592"/>
      <c r="DF8" s="592"/>
      <c r="DG8" s="592"/>
      <c r="DH8" s="592"/>
      <c r="DI8" s="592"/>
      <c r="DJ8" s="592"/>
      <c r="DK8" s="592"/>
      <c r="DL8" s="592"/>
      <c r="DM8" s="592"/>
      <c r="DN8" s="592"/>
      <c r="DO8" s="592"/>
      <c r="DP8" s="593"/>
      <c r="DQ8" s="600">
        <v>1280469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12110</v>
      </c>
      <c r="S9" s="592"/>
      <c r="T9" s="592"/>
      <c r="U9" s="592"/>
      <c r="V9" s="592"/>
      <c r="W9" s="592"/>
      <c r="X9" s="592"/>
      <c r="Y9" s="593"/>
      <c r="Z9" s="594">
        <v>0.1</v>
      </c>
      <c r="AA9" s="594"/>
      <c r="AB9" s="594"/>
      <c r="AC9" s="594"/>
      <c r="AD9" s="595">
        <v>12110</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863764</v>
      </c>
      <c r="BH9" s="592"/>
      <c r="BI9" s="592"/>
      <c r="BJ9" s="592"/>
      <c r="BK9" s="592"/>
      <c r="BL9" s="592"/>
      <c r="BM9" s="592"/>
      <c r="BN9" s="593"/>
      <c r="BO9" s="594">
        <v>34.4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1036666</v>
      </c>
      <c r="CS9" s="592"/>
      <c r="CT9" s="592"/>
      <c r="CU9" s="592"/>
      <c r="CV9" s="592"/>
      <c r="CW9" s="592"/>
      <c r="CX9" s="592"/>
      <c r="CY9" s="593"/>
      <c r="CZ9" s="594">
        <v>12.4</v>
      </c>
      <c r="DA9" s="594"/>
      <c r="DB9" s="594"/>
      <c r="DC9" s="594"/>
      <c r="DD9" s="600">
        <v>4541</v>
      </c>
      <c r="DE9" s="592"/>
      <c r="DF9" s="592"/>
      <c r="DG9" s="592"/>
      <c r="DH9" s="592"/>
      <c r="DI9" s="592"/>
      <c r="DJ9" s="592"/>
      <c r="DK9" s="592"/>
      <c r="DL9" s="592"/>
      <c r="DM9" s="592"/>
      <c r="DN9" s="592"/>
      <c r="DO9" s="592"/>
      <c r="DP9" s="593"/>
      <c r="DQ9" s="600">
        <v>998987</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201539</v>
      </c>
      <c r="S10" s="592"/>
      <c r="T10" s="592"/>
      <c r="U10" s="592"/>
      <c r="V10" s="592"/>
      <c r="W10" s="592"/>
      <c r="X10" s="592"/>
      <c r="Y10" s="593"/>
      <c r="Z10" s="594">
        <v>2.2999999999999998</v>
      </c>
      <c r="AA10" s="594"/>
      <c r="AB10" s="594"/>
      <c r="AC10" s="594"/>
      <c r="AD10" s="595">
        <v>201539</v>
      </c>
      <c r="AE10" s="595"/>
      <c r="AF10" s="595"/>
      <c r="AG10" s="595"/>
      <c r="AH10" s="595"/>
      <c r="AI10" s="595"/>
      <c r="AJ10" s="595"/>
      <c r="AK10" s="595"/>
      <c r="AL10" s="596">
        <v>3.8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55704</v>
      </c>
      <c r="BH10" s="592"/>
      <c r="BI10" s="592"/>
      <c r="BJ10" s="592"/>
      <c r="BK10" s="592"/>
      <c r="BL10" s="592"/>
      <c r="BM10" s="592"/>
      <c r="BN10" s="593"/>
      <c r="BO10" s="594">
        <v>2.2000000000000002</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28787</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3433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150144</v>
      </c>
      <c r="BH11" s="592"/>
      <c r="BI11" s="592"/>
      <c r="BJ11" s="592"/>
      <c r="BK11" s="592"/>
      <c r="BL11" s="592"/>
      <c r="BM11" s="592"/>
      <c r="BN11" s="593"/>
      <c r="BO11" s="594">
        <v>6</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336943</v>
      </c>
      <c r="CS11" s="592"/>
      <c r="CT11" s="592"/>
      <c r="CU11" s="592"/>
      <c r="CV11" s="592"/>
      <c r="CW11" s="592"/>
      <c r="CX11" s="592"/>
      <c r="CY11" s="593"/>
      <c r="CZ11" s="594">
        <v>4</v>
      </c>
      <c r="DA11" s="594"/>
      <c r="DB11" s="594"/>
      <c r="DC11" s="594"/>
      <c r="DD11" s="600">
        <v>137028</v>
      </c>
      <c r="DE11" s="592"/>
      <c r="DF11" s="592"/>
      <c r="DG11" s="592"/>
      <c r="DH11" s="592"/>
      <c r="DI11" s="592"/>
      <c r="DJ11" s="592"/>
      <c r="DK11" s="592"/>
      <c r="DL11" s="592"/>
      <c r="DM11" s="592"/>
      <c r="DN11" s="592"/>
      <c r="DO11" s="592"/>
      <c r="DP11" s="593"/>
      <c r="DQ11" s="600">
        <v>215567</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1135664</v>
      </c>
      <c r="BH12" s="592"/>
      <c r="BI12" s="592"/>
      <c r="BJ12" s="592"/>
      <c r="BK12" s="592"/>
      <c r="BL12" s="592"/>
      <c r="BM12" s="592"/>
      <c r="BN12" s="593"/>
      <c r="BO12" s="594">
        <v>45.2</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413922</v>
      </c>
      <c r="CS12" s="592"/>
      <c r="CT12" s="592"/>
      <c r="CU12" s="592"/>
      <c r="CV12" s="592"/>
      <c r="CW12" s="592"/>
      <c r="CX12" s="592"/>
      <c r="CY12" s="593"/>
      <c r="CZ12" s="594">
        <v>5</v>
      </c>
      <c r="DA12" s="594"/>
      <c r="DB12" s="594"/>
      <c r="DC12" s="594"/>
      <c r="DD12" s="600" t="s">
        <v>111</v>
      </c>
      <c r="DE12" s="592"/>
      <c r="DF12" s="592"/>
      <c r="DG12" s="592"/>
      <c r="DH12" s="592"/>
      <c r="DI12" s="592"/>
      <c r="DJ12" s="592"/>
      <c r="DK12" s="592"/>
      <c r="DL12" s="592"/>
      <c r="DM12" s="592"/>
      <c r="DN12" s="592"/>
      <c r="DO12" s="592"/>
      <c r="DP12" s="593"/>
      <c r="DQ12" s="600">
        <v>120652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30957</v>
      </c>
      <c r="S13" s="592"/>
      <c r="T13" s="592"/>
      <c r="U13" s="592"/>
      <c r="V13" s="592"/>
      <c r="W13" s="592"/>
      <c r="X13" s="592"/>
      <c r="Y13" s="593"/>
      <c r="Z13" s="594">
        <v>0.4</v>
      </c>
      <c r="AA13" s="594"/>
      <c r="AB13" s="594"/>
      <c r="AC13" s="594"/>
      <c r="AD13" s="595">
        <v>30957</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1127651</v>
      </c>
      <c r="BH13" s="592"/>
      <c r="BI13" s="592"/>
      <c r="BJ13" s="592"/>
      <c r="BK13" s="592"/>
      <c r="BL13" s="592"/>
      <c r="BM13" s="592"/>
      <c r="BN13" s="593"/>
      <c r="BO13" s="594">
        <v>44.9</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975024</v>
      </c>
      <c r="CS13" s="592"/>
      <c r="CT13" s="592"/>
      <c r="CU13" s="592"/>
      <c r="CV13" s="592"/>
      <c r="CW13" s="592"/>
      <c r="CX13" s="592"/>
      <c r="CY13" s="593"/>
      <c r="CZ13" s="594">
        <v>11.7</v>
      </c>
      <c r="DA13" s="594"/>
      <c r="DB13" s="594"/>
      <c r="DC13" s="594"/>
      <c r="DD13" s="600">
        <v>289165</v>
      </c>
      <c r="DE13" s="592"/>
      <c r="DF13" s="592"/>
      <c r="DG13" s="592"/>
      <c r="DH13" s="592"/>
      <c r="DI13" s="592"/>
      <c r="DJ13" s="592"/>
      <c r="DK13" s="592"/>
      <c r="DL13" s="592"/>
      <c r="DM13" s="592"/>
      <c r="DN13" s="592"/>
      <c r="DO13" s="592"/>
      <c r="DP13" s="593"/>
      <c r="DQ13" s="600">
        <v>773742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54052</v>
      </c>
      <c r="BH14" s="592"/>
      <c r="BI14" s="592"/>
      <c r="BJ14" s="592"/>
      <c r="BK14" s="592"/>
      <c r="BL14" s="592"/>
      <c r="BM14" s="592"/>
      <c r="BN14" s="593"/>
      <c r="BO14" s="594">
        <v>2.2000000000000002</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352033</v>
      </c>
      <c r="CS14" s="592"/>
      <c r="CT14" s="592"/>
      <c r="CU14" s="592"/>
      <c r="CV14" s="592"/>
      <c r="CW14" s="592"/>
      <c r="CX14" s="592"/>
      <c r="CY14" s="593"/>
      <c r="CZ14" s="594">
        <v>4.2</v>
      </c>
      <c r="DA14" s="594"/>
      <c r="DB14" s="594"/>
      <c r="DC14" s="594"/>
      <c r="DD14" s="600">
        <v>43829</v>
      </c>
      <c r="DE14" s="592"/>
      <c r="DF14" s="592"/>
      <c r="DG14" s="592"/>
      <c r="DH14" s="592"/>
      <c r="DI14" s="592"/>
      <c r="DJ14" s="592"/>
      <c r="DK14" s="592"/>
      <c r="DL14" s="592"/>
      <c r="DM14" s="592"/>
      <c r="DN14" s="592"/>
      <c r="DO14" s="592"/>
      <c r="DP14" s="593"/>
      <c r="DQ14" s="600">
        <v>273749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8116</v>
      </c>
      <c r="S15" s="592"/>
      <c r="T15" s="592"/>
      <c r="U15" s="592"/>
      <c r="V15" s="592"/>
      <c r="W15" s="592"/>
      <c r="X15" s="592"/>
      <c r="Y15" s="593"/>
      <c r="Z15" s="594">
        <v>0.1</v>
      </c>
      <c r="AA15" s="594"/>
      <c r="AB15" s="594"/>
      <c r="AC15" s="594"/>
      <c r="AD15" s="595">
        <v>8116</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142792</v>
      </c>
      <c r="BH15" s="592"/>
      <c r="BI15" s="592"/>
      <c r="BJ15" s="592"/>
      <c r="BK15" s="592"/>
      <c r="BL15" s="592"/>
      <c r="BM15" s="592"/>
      <c r="BN15" s="593"/>
      <c r="BO15" s="594">
        <v>5.7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903642</v>
      </c>
      <c r="CS15" s="592"/>
      <c r="CT15" s="592"/>
      <c r="CU15" s="592"/>
      <c r="CV15" s="592"/>
      <c r="CW15" s="592"/>
      <c r="CX15" s="592"/>
      <c r="CY15" s="593"/>
      <c r="CZ15" s="594">
        <v>10.8</v>
      </c>
      <c r="DA15" s="594"/>
      <c r="DB15" s="594"/>
      <c r="DC15" s="594"/>
      <c r="DD15" s="600">
        <v>246926</v>
      </c>
      <c r="DE15" s="592"/>
      <c r="DF15" s="592"/>
      <c r="DG15" s="592"/>
      <c r="DH15" s="592"/>
      <c r="DI15" s="592"/>
      <c r="DJ15" s="592"/>
      <c r="DK15" s="592"/>
      <c r="DL15" s="592"/>
      <c r="DM15" s="592"/>
      <c r="DN15" s="592"/>
      <c r="DO15" s="592"/>
      <c r="DP15" s="593"/>
      <c r="DQ15" s="600">
        <v>764052</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2634788</v>
      </c>
      <c r="S16" s="592"/>
      <c r="T16" s="592"/>
      <c r="U16" s="592"/>
      <c r="V16" s="592"/>
      <c r="W16" s="592"/>
      <c r="X16" s="592"/>
      <c r="Y16" s="593"/>
      <c r="Z16" s="594">
        <v>29.8</v>
      </c>
      <c r="AA16" s="594"/>
      <c r="AB16" s="594"/>
      <c r="AC16" s="594"/>
      <c r="AD16" s="595">
        <v>2416094</v>
      </c>
      <c r="AE16" s="595"/>
      <c r="AF16" s="595"/>
      <c r="AG16" s="595"/>
      <c r="AH16" s="595"/>
      <c r="AI16" s="595"/>
      <c r="AJ16" s="595"/>
      <c r="AK16" s="595"/>
      <c r="AL16" s="596">
        <v>46.1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26463</v>
      </c>
      <c r="CS16" s="592"/>
      <c r="CT16" s="592"/>
      <c r="CU16" s="592"/>
      <c r="CV16" s="592"/>
      <c r="CW16" s="592"/>
      <c r="CX16" s="592"/>
      <c r="CY16" s="593"/>
      <c r="CZ16" s="594">
        <v>0.3</v>
      </c>
      <c r="DA16" s="594"/>
      <c r="DB16" s="594"/>
      <c r="DC16" s="594"/>
      <c r="DD16" s="600" t="s">
        <v>111</v>
      </c>
      <c r="DE16" s="592"/>
      <c r="DF16" s="592"/>
      <c r="DG16" s="592"/>
      <c r="DH16" s="592"/>
      <c r="DI16" s="592"/>
      <c r="DJ16" s="592"/>
      <c r="DK16" s="592"/>
      <c r="DL16" s="592"/>
      <c r="DM16" s="592"/>
      <c r="DN16" s="592"/>
      <c r="DO16" s="592"/>
      <c r="DP16" s="593"/>
      <c r="DQ16" s="600">
        <v>20529</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2416094</v>
      </c>
      <c r="S17" s="592"/>
      <c r="T17" s="592"/>
      <c r="U17" s="592"/>
      <c r="V17" s="592"/>
      <c r="W17" s="592"/>
      <c r="X17" s="592"/>
      <c r="Y17" s="593"/>
      <c r="Z17" s="594">
        <v>27.4</v>
      </c>
      <c r="AA17" s="594"/>
      <c r="AB17" s="594"/>
      <c r="AC17" s="594"/>
      <c r="AD17" s="595">
        <v>2416094</v>
      </c>
      <c r="AE17" s="595"/>
      <c r="AF17" s="595"/>
      <c r="AG17" s="595"/>
      <c r="AH17" s="595"/>
      <c r="AI17" s="595"/>
      <c r="AJ17" s="595"/>
      <c r="AK17" s="595"/>
      <c r="AL17" s="596">
        <v>46.1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636867</v>
      </c>
      <c r="CS17" s="592"/>
      <c r="CT17" s="592"/>
      <c r="CU17" s="592"/>
      <c r="CV17" s="592"/>
      <c r="CW17" s="592"/>
      <c r="CX17" s="592"/>
      <c r="CY17" s="593"/>
      <c r="CZ17" s="594">
        <v>7.6</v>
      </c>
      <c r="DA17" s="594"/>
      <c r="DB17" s="594"/>
      <c r="DC17" s="594"/>
      <c r="DD17" s="600" t="s">
        <v>111</v>
      </c>
      <c r="DE17" s="592"/>
      <c r="DF17" s="592"/>
      <c r="DG17" s="592"/>
      <c r="DH17" s="592"/>
      <c r="DI17" s="592"/>
      <c r="DJ17" s="592"/>
      <c r="DK17" s="592"/>
      <c r="DL17" s="592"/>
      <c r="DM17" s="592"/>
      <c r="DN17" s="592"/>
      <c r="DO17" s="592"/>
      <c r="DP17" s="593"/>
      <c r="DQ17" s="600">
        <v>625649</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218694</v>
      </c>
      <c r="S18" s="592"/>
      <c r="T18" s="592"/>
      <c r="U18" s="592"/>
      <c r="V18" s="592"/>
      <c r="W18" s="592"/>
      <c r="X18" s="592"/>
      <c r="Y18" s="593"/>
      <c r="Z18" s="594">
        <v>2.5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79484</v>
      </c>
      <c r="BH19" s="592"/>
      <c r="BI19" s="592"/>
      <c r="BJ19" s="592"/>
      <c r="BK19" s="592"/>
      <c r="BL19" s="592"/>
      <c r="BM19" s="592"/>
      <c r="BN19" s="593"/>
      <c r="BO19" s="594">
        <v>3.2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5524256</v>
      </c>
      <c r="S20" s="592"/>
      <c r="T20" s="592"/>
      <c r="U20" s="592"/>
      <c r="V20" s="592"/>
      <c r="W20" s="592"/>
      <c r="X20" s="592"/>
      <c r="Y20" s="593"/>
      <c r="Z20" s="594">
        <v>62.6</v>
      </c>
      <c r="AA20" s="594"/>
      <c r="AB20" s="594"/>
      <c r="AC20" s="594"/>
      <c r="AD20" s="595">
        <v>5243117</v>
      </c>
      <c r="AE20" s="595"/>
      <c r="AF20" s="595"/>
      <c r="AG20" s="595"/>
      <c r="AH20" s="595"/>
      <c r="AI20" s="595"/>
      <c r="AJ20" s="595"/>
      <c r="AK20" s="595"/>
      <c r="AL20" s="596">
        <v>99.9</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79484</v>
      </c>
      <c r="BH20" s="592"/>
      <c r="BI20" s="592"/>
      <c r="BJ20" s="592"/>
      <c r="BK20" s="592"/>
      <c r="BL20" s="592"/>
      <c r="BM20" s="592"/>
      <c r="BN20" s="593"/>
      <c r="BO20" s="594">
        <v>3.2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8358078</v>
      </c>
      <c r="CS20" s="592"/>
      <c r="CT20" s="592"/>
      <c r="CU20" s="592"/>
      <c r="CV20" s="592"/>
      <c r="CW20" s="592"/>
      <c r="CX20" s="592"/>
      <c r="CY20" s="593"/>
      <c r="CZ20" s="594">
        <v>100</v>
      </c>
      <c r="DA20" s="594"/>
      <c r="DB20" s="594"/>
      <c r="DC20" s="594"/>
      <c r="DD20" s="600">
        <v>1109755</v>
      </c>
      <c r="DE20" s="592"/>
      <c r="DF20" s="592"/>
      <c r="DG20" s="592"/>
      <c r="DH20" s="592"/>
      <c r="DI20" s="592"/>
      <c r="DJ20" s="592"/>
      <c r="DK20" s="592"/>
      <c r="DL20" s="592"/>
      <c r="DM20" s="592"/>
      <c r="DN20" s="592"/>
      <c r="DO20" s="592"/>
      <c r="DP20" s="593"/>
      <c r="DQ20" s="600">
        <v>6117090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2455</v>
      </c>
      <c r="S21" s="592"/>
      <c r="T21" s="592"/>
      <c r="U21" s="592"/>
      <c r="V21" s="592"/>
      <c r="W21" s="592"/>
      <c r="X21" s="592"/>
      <c r="Y21" s="593"/>
      <c r="Z21" s="594">
        <v>0</v>
      </c>
      <c r="AA21" s="594"/>
      <c r="AB21" s="594"/>
      <c r="AC21" s="594"/>
      <c r="AD21" s="595">
        <v>2455</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17039</v>
      </c>
      <c r="BH21" s="592"/>
      <c r="BI21" s="592"/>
      <c r="BJ21" s="592"/>
      <c r="BK21" s="592"/>
      <c r="BL21" s="592"/>
      <c r="BM21" s="592"/>
      <c r="BN21" s="593"/>
      <c r="BO21" s="594">
        <v>0.7</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59440</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206384</v>
      </c>
      <c r="S23" s="592"/>
      <c r="T23" s="592"/>
      <c r="U23" s="592"/>
      <c r="V23" s="592"/>
      <c r="W23" s="592"/>
      <c r="X23" s="592"/>
      <c r="Y23" s="593"/>
      <c r="Z23" s="594">
        <v>2.2999999999999998</v>
      </c>
      <c r="AA23" s="594"/>
      <c r="AB23" s="594"/>
      <c r="AC23" s="594"/>
      <c r="AD23" s="595" t="s">
        <v>111</v>
      </c>
      <c r="AE23" s="595"/>
      <c r="AF23" s="595"/>
      <c r="AG23" s="595"/>
      <c r="AH23" s="595"/>
      <c r="AI23" s="595"/>
      <c r="AJ23" s="595"/>
      <c r="AK23" s="595"/>
      <c r="AL23" s="596" t="s">
        <v>111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62445</v>
      </c>
      <c r="BH23" s="592"/>
      <c r="BI23" s="592"/>
      <c r="BJ23" s="592"/>
      <c r="BK23" s="592"/>
      <c r="BL23" s="592"/>
      <c r="BM23" s="592"/>
      <c r="BN23" s="593"/>
      <c r="BO23" s="594">
        <v>2.5</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32064</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2816238</v>
      </c>
      <c r="CS24" s="581"/>
      <c r="CT24" s="581"/>
      <c r="CU24" s="581"/>
      <c r="CV24" s="581"/>
      <c r="CW24" s="581"/>
      <c r="CX24" s="581"/>
      <c r="CY24" s="582"/>
      <c r="CZ24" s="620">
        <v>33.700000000000003</v>
      </c>
      <c r="DA24" s="621"/>
      <c r="DB24" s="621"/>
      <c r="DC24" s="622"/>
      <c r="DD24" s="619">
        <v>2075274</v>
      </c>
      <c r="DE24" s="581"/>
      <c r="DF24" s="581"/>
      <c r="DG24" s="581"/>
      <c r="DH24" s="581"/>
      <c r="DI24" s="581"/>
      <c r="DJ24" s="581"/>
      <c r="DK24" s="582"/>
      <c r="DL24" s="619">
        <v>2041974</v>
      </c>
      <c r="DM24" s="581"/>
      <c r="DN24" s="581"/>
      <c r="DO24" s="581"/>
      <c r="DP24" s="581"/>
      <c r="DQ24" s="581"/>
      <c r="DR24" s="581"/>
      <c r="DS24" s="581"/>
      <c r="DT24" s="581"/>
      <c r="DU24" s="581"/>
      <c r="DV24" s="582"/>
      <c r="DW24" s="585">
        <v>35.700000000000003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729457</v>
      </c>
      <c r="S25" s="592"/>
      <c r="T25" s="592"/>
      <c r="U25" s="592"/>
      <c r="V25" s="592"/>
      <c r="W25" s="592"/>
      <c r="X25" s="592"/>
      <c r="Y25" s="593"/>
      <c r="Z25" s="594">
        <v>8.3000000000000007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1262485</v>
      </c>
      <c r="CS25" s="611"/>
      <c r="CT25" s="611"/>
      <c r="CU25" s="611"/>
      <c r="CV25" s="611"/>
      <c r="CW25" s="611"/>
      <c r="CX25" s="611"/>
      <c r="CY25" s="612"/>
      <c r="CZ25" s="625">
        <v>15.1</v>
      </c>
      <c r="DA25" s="626"/>
      <c r="DB25" s="626"/>
      <c r="DC25" s="627"/>
      <c r="DD25" s="600">
        <v>1061594</v>
      </c>
      <c r="DE25" s="611"/>
      <c r="DF25" s="611"/>
      <c r="DG25" s="611"/>
      <c r="DH25" s="611"/>
      <c r="DI25" s="611"/>
      <c r="DJ25" s="611"/>
      <c r="DK25" s="612"/>
      <c r="DL25" s="600">
        <v>1059252</v>
      </c>
      <c r="DM25" s="611"/>
      <c r="DN25" s="611"/>
      <c r="DO25" s="611"/>
      <c r="DP25" s="611"/>
      <c r="DQ25" s="611"/>
      <c r="DR25" s="611"/>
      <c r="DS25" s="611"/>
      <c r="DT25" s="611"/>
      <c r="DU25" s="611"/>
      <c r="DV25" s="612"/>
      <c r="DW25" s="596">
        <v>18.5</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v>598</v>
      </c>
      <c r="S26" s="592"/>
      <c r="T26" s="592"/>
      <c r="U26" s="592"/>
      <c r="V26" s="592"/>
      <c r="W26" s="592"/>
      <c r="X26" s="592"/>
      <c r="Y26" s="593"/>
      <c r="Z26" s="594">
        <v>0</v>
      </c>
      <c r="AA26" s="594"/>
      <c r="AB26" s="594"/>
      <c r="AC26" s="594"/>
      <c r="AD26" s="595">
        <v>598</v>
      </c>
      <c r="AE26" s="595"/>
      <c r="AF26" s="595"/>
      <c r="AG26" s="595"/>
      <c r="AH26" s="595"/>
      <c r="AI26" s="595"/>
      <c r="AJ26" s="595"/>
      <c r="AK26" s="595"/>
      <c r="AL26" s="596">
        <v>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805918</v>
      </c>
      <c r="CS26" s="592"/>
      <c r="CT26" s="592"/>
      <c r="CU26" s="592"/>
      <c r="CV26" s="592"/>
      <c r="CW26" s="592"/>
      <c r="CX26" s="592"/>
      <c r="CY26" s="593"/>
      <c r="CZ26" s="625">
        <v>9.6</v>
      </c>
      <c r="DA26" s="626"/>
      <c r="DB26" s="626"/>
      <c r="DC26" s="627"/>
      <c r="DD26" s="600">
        <v>624588</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386412</v>
      </c>
      <c r="S27" s="592"/>
      <c r="T27" s="592"/>
      <c r="U27" s="592"/>
      <c r="V27" s="592"/>
      <c r="W27" s="592"/>
      <c r="X27" s="592"/>
      <c r="Y27" s="593"/>
      <c r="Z27" s="594">
        <v>4.4000000000000004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2513549</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916886</v>
      </c>
      <c r="CS27" s="611"/>
      <c r="CT27" s="611"/>
      <c r="CU27" s="611"/>
      <c r="CV27" s="611"/>
      <c r="CW27" s="611"/>
      <c r="CX27" s="611"/>
      <c r="CY27" s="612"/>
      <c r="CZ27" s="625">
        <v>11</v>
      </c>
      <c r="DA27" s="626"/>
      <c r="DB27" s="626"/>
      <c r="DC27" s="627"/>
      <c r="DD27" s="600">
        <v>388031</v>
      </c>
      <c r="DE27" s="611"/>
      <c r="DF27" s="611"/>
      <c r="DG27" s="611"/>
      <c r="DH27" s="611"/>
      <c r="DI27" s="611"/>
      <c r="DJ27" s="611"/>
      <c r="DK27" s="612"/>
      <c r="DL27" s="600">
        <v>357073</v>
      </c>
      <c r="DM27" s="611"/>
      <c r="DN27" s="611"/>
      <c r="DO27" s="611"/>
      <c r="DP27" s="611"/>
      <c r="DQ27" s="611"/>
      <c r="DR27" s="611"/>
      <c r="DS27" s="611"/>
      <c r="DT27" s="611"/>
      <c r="DU27" s="611"/>
      <c r="DV27" s="612"/>
      <c r="DW27" s="596">
        <v>6.2</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44530</v>
      </c>
      <c r="S28" s="592"/>
      <c r="T28" s="592"/>
      <c r="U28" s="592"/>
      <c r="V28" s="592"/>
      <c r="W28" s="592"/>
      <c r="X28" s="592"/>
      <c r="Y28" s="593"/>
      <c r="Z28" s="594">
        <v>0.5</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636867</v>
      </c>
      <c r="CS28" s="592"/>
      <c r="CT28" s="592"/>
      <c r="CU28" s="592"/>
      <c r="CV28" s="592"/>
      <c r="CW28" s="592"/>
      <c r="CX28" s="592"/>
      <c r="CY28" s="593"/>
      <c r="CZ28" s="625">
        <v>7.6</v>
      </c>
      <c r="DA28" s="626"/>
      <c r="DB28" s="626"/>
      <c r="DC28" s="627"/>
      <c r="DD28" s="600">
        <v>625649</v>
      </c>
      <c r="DE28" s="592"/>
      <c r="DF28" s="592"/>
      <c r="DG28" s="592"/>
      <c r="DH28" s="592"/>
      <c r="DI28" s="592"/>
      <c r="DJ28" s="592"/>
      <c r="DK28" s="593"/>
      <c r="DL28" s="600">
        <v>625649</v>
      </c>
      <c r="DM28" s="592"/>
      <c r="DN28" s="592"/>
      <c r="DO28" s="592"/>
      <c r="DP28" s="592"/>
      <c r="DQ28" s="592"/>
      <c r="DR28" s="592"/>
      <c r="DS28" s="592"/>
      <c r="DT28" s="592"/>
      <c r="DU28" s="592"/>
      <c r="DV28" s="593"/>
      <c r="DW28" s="596">
        <v>10.9</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2653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636867</v>
      </c>
      <c r="CS29" s="611"/>
      <c r="CT29" s="611"/>
      <c r="CU29" s="611"/>
      <c r="CV29" s="611"/>
      <c r="CW29" s="611"/>
      <c r="CX29" s="611"/>
      <c r="CY29" s="612"/>
      <c r="CZ29" s="625">
        <v>7.6</v>
      </c>
      <c r="DA29" s="626"/>
      <c r="DB29" s="626"/>
      <c r="DC29" s="627"/>
      <c r="DD29" s="600">
        <v>625649</v>
      </c>
      <c r="DE29" s="611"/>
      <c r="DF29" s="611"/>
      <c r="DG29" s="611"/>
      <c r="DH29" s="611"/>
      <c r="DI29" s="611"/>
      <c r="DJ29" s="611"/>
      <c r="DK29" s="612"/>
      <c r="DL29" s="600">
        <v>625649</v>
      </c>
      <c r="DM29" s="611"/>
      <c r="DN29" s="611"/>
      <c r="DO29" s="611"/>
      <c r="DP29" s="611"/>
      <c r="DQ29" s="611"/>
      <c r="DR29" s="611"/>
      <c r="DS29" s="611"/>
      <c r="DT29" s="611"/>
      <c r="DU29" s="611"/>
      <c r="DV29" s="612"/>
      <c r="DW29" s="596">
        <v>10.9</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50834</v>
      </c>
      <c r="S30" s="592"/>
      <c r="T30" s="592"/>
      <c r="U30" s="592"/>
      <c r="V30" s="592"/>
      <c r="W30" s="592"/>
      <c r="X30" s="592"/>
      <c r="Y30" s="593"/>
      <c r="Z30" s="594">
        <v>0.6</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98.9</v>
      </c>
      <c r="BH30" s="650"/>
      <c r="BI30" s="650"/>
      <c r="BJ30" s="650"/>
      <c r="BK30" s="650"/>
      <c r="BL30" s="650"/>
      <c r="BM30" s="586">
        <v>94.6</v>
      </c>
      <c r="BN30" s="650"/>
      <c r="BO30" s="650"/>
      <c r="BP30" s="650"/>
      <c r="BQ30" s="651"/>
      <c r="BR30" s="649">
        <v>98.8</v>
      </c>
      <c r="BS30" s="650"/>
      <c r="BT30" s="650"/>
      <c r="BU30" s="650"/>
      <c r="BV30" s="650"/>
      <c r="BW30" s="650"/>
      <c r="BX30" s="586">
        <v>93.6</v>
      </c>
      <c r="BY30" s="650"/>
      <c r="BZ30" s="650"/>
      <c r="CA30" s="650"/>
      <c r="CB30" s="651"/>
      <c r="CD30" s="654"/>
      <c r="CE30" s="655"/>
      <c r="CF30" s="605" t="s">
        <v>291</v>
      </c>
      <c r="CG30" s="606"/>
      <c r="CH30" s="606"/>
      <c r="CI30" s="606"/>
      <c r="CJ30" s="606"/>
      <c r="CK30" s="606"/>
      <c r="CL30" s="606"/>
      <c r="CM30" s="606"/>
      <c r="CN30" s="606"/>
      <c r="CO30" s="606"/>
      <c r="CP30" s="606"/>
      <c r="CQ30" s="607"/>
      <c r="CR30" s="591">
        <v>584642</v>
      </c>
      <c r="CS30" s="592"/>
      <c r="CT30" s="592"/>
      <c r="CU30" s="592"/>
      <c r="CV30" s="592"/>
      <c r="CW30" s="592"/>
      <c r="CX30" s="592"/>
      <c r="CY30" s="593"/>
      <c r="CZ30" s="625">
        <v>7</v>
      </c>
      <c r="DA30" s="626"/>
      <c r="DB30" s="626"/>
      <c r="DC30" s="627"/>
      <c r="DD30" s="600">
        <v>574642</v>
      </c>
      <c r="DE30" s="592"/>
      <c r="DF30" s="592"/>
      <c r="DG30" s="592"/>
      <c r="DH30" s="592"/>
      <c r="DI30" s="592"/>
      <c r="DJ30" s="592"/>
      <c r="DK30" s="593"/>
      <c r="DL30" s="600">
        <v>574642</v>
      </c>
      <c r="DM30" s="592"/>
      <c r="DN30" s="592"/>
      <c r="DO30" s="592"/>
      <c r="DP30" s="592"/>
      <c r="DQ30" s="592"/>
      <c r="DR30" s="592"/>
      <c r="DS30" s="592"/>
      <c r="DT30" s="592"/>
      <c r="DU30" s="592"/>
      <c r="DV30" s="593"/>
      <c r="DW30" s="596">
        <v>10.1</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551600</v>
      </c>
      <c r="S31" s="592"/>
      <c r="T31" s="592"/>
      <c r="U31" s="592"/>
      <c r="V31" s="592"/>
      <c r="W31" s="592"/>
      <c r="X31" s="592"/>
      <c r="Y31" s="593"/>
      <c r="Z31" s="594">
        <v>6.2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11"/>
      <c r="BI31" s="611"/>
      <c r="BJ31" s="611"/>
      <c r="BK31" s="611"/>
      <c r="BL31" s="611"/>
      <c r="BM31" s="597">
        <v>94.9</v>
      </c>
      <c r="BN31" s="647"/>
      <c r="BO31" s="647"/>
      <c r="BP31" s="647"/>
      <c r="BQ31" s="648"/>
      <c r="BR31" s="646">
        <v>98.7</v>
      </c>
      <c r="BS31" s="611"/>
      <c r="BT31" s="611"/>
      <c r="BU31" s="611"/>
      <c r="BV31" s="611"/>
      <c r="BW31" s="611"/>
      <c r="BX31" s="597">
        <v>93.9</v>
      </c>
      <c r="BY31" s="647"/>
      <c r="BZ31" s="647"/>
      <c r="CA31" s="647"/>
      <c r="CB31" s="648"/>
      <c r="CD31" s="654"/>
      <c r="CE31" s="655"/>
      <c r="CF31" s="605" t="s">
        <v>295</v>
      </c>
      <c r="CG31" s="606"/>
      <c r="CH31" s="606"/>
      <c r="CI31" s="606"/>
      <c r="CJ31" s="606"/>
      <c r="CK31" s="606"/>
      <c r="CL31" s="606"/>
      <c r="CM31" s="606"/>
      <c r="CN31" s="606"/>
      <c r="CO31" s="606"/>
      <c r="CP31" s="606"/>
      <c r="CQ31" s="607"/>
      <c r="CR31" s="591">
        <v>52225</v>
      </c>
      <c r="CS31" s="611"/>
      <c r="CT31" s="611"/>
      <c r="CU31" s="611"/>
      <c r="CV31" s="611"/>
      <c r="CW31" s="611"/>
      <c r="CX31" s="611"/>
      <c r="CY31" s="612"/>
      <c r="CZ31" s="625">
        <v>0.6</v>
      </c>
      <c r="DA31" s="626"/>
      <c r="DB31" s="626"/>
      <c r="DC31" s="627"/>
      <c r="DD31" s="600">
        <v>51007</v>
      </c>
      <c r="DE31" s="611"/>
      <c r="DF31" s="611"/>
      <c r="DG31" s="611"/>
      <c r="DH31" s="611"/>
      <c r="DI31" s="611"/>
      <c r="DJ31" s="611"/>
      <c r="DK31" s="612"/>
      <c r="DL31" s="600">
        <v>51007</v>
      </c>
      <c r="DM31" s="611"/>
      <c r="DN31" s="611"/>
      <c r="DO31" s="611"/>
      <c r="DP31" s="611"/>
      <c r="DQ31" s="611"/>
      <c r="DR31" s="611"/>
      <c r="DS31" s="611"/>
      <c r="DT31" s="611"/>
      <c r="DU31" s="611"/>
      <c r="DV31" s="612"/>
      <c r="DW31" s="596">
        <v>0.9</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374898</v>
      </c>
      <c r="S32" s="592"/>
      <c r="T32" s="592"/>
      <c r="U32" s="592"/>
      <c r="V32" s="592"/>
      <c r="W32" s="592"/>
      <c r="X32" s="592"/>
      <c r="Y32" s="593"/>
      <c r="Z32" s="594">
        <v>4.2</v>
      </c>
      <c r="AA32" s="594"/>
      <c r="AB32" s="594"/>
      <c r="AC32" s="594"/>
      <c r="AD32" s="595" t="s">
        <v>111</v>
      </c>
      <c r="AE32" s="595"/>
      <c r="AF32" s="595"/>
      <c r="AG32" s="595"/>
      <c r="AH32" s="595"/>
      <c r="AI32" s="595"/>
      <c r="AJ32" s="595"/>
      <c r="AK32" s="595"/>
      <c r="AL32" s="596" t="s">
        <v>111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98.8</v>
      </c>
      <c r="BH32" s="659"/>
      <c r="BI32" s="659"/>
      <c r="BJ32" s="659"/>
      <c r="BK32" s="659"/>
      <c r="BL32" s="659"/>
      <c r="BM32" s="660">
        <v>93.8</v>
      </c>
      <c r="BN32" s="659"/>
      <c r="BO32" s="659"/>
      <c r="BP32" s="659"/>
      <c r="BQ32" s="661"/>
      <c r="BR32" s="658">
        <v>98.7</v>
      </c>
      <c r="BS32" s="659"/>
      <c r="BT32" s="659"/>
      <c r="BU32" s="659"/>
      <c r="BV32" s="659"/>
      <c r="BW32" s="659"/>
      <c r="BX32" s="660">
        <v>92.6</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864800</v>
      </c>
      <c r="S33" s="592"/>
      <c r="T33" s="592"/>
      <c r="U33" s="592"/>
      <c r="V33" s="592"/>
      <c r="W33" s="592"/>
      <c r="X33" s="592"/>
      <c r="Y33" s="593"/>
      <c r="Z33" s="594">
        <v>9.8000000000000007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4405622</v>
      </c>
      <c r="CS33" s="611"/>
      <c r="CT33" s="611"/>
      <c r="CU33" s="611"/>
      <c r="CV33" s="611"/>
      <c r="CW33" s="611"/>
      <c r="CX33" s="611"/>
      <c r="CY33" s="612"/>
      <c r="CZ33" s="625">
        <v>52.7</v>
      </c>
      <c r="DA33" s="626"/>
      <c r="DB33" s="626"/>
      <c r="DC33" s="627"/>
      <c r="DD33" s="600">
        <v>3608712</v>
      </c>
      <c r="DE33" s="611"/>
      <c r="DF33" s="611"/>
      <c r="DG33" s="611"/>
      <c r="DH33" s="611"/>
      <c r="DI33" s="611"/>
      <c r="DJ33" s="611"/>
      <c r="DK33" s="612"/>
      <c r="DL33" s="600">
        <v>2713529</v>
      </c>
      <c r="DM33" s="611"/>
      <c r="DN33" s="611"/>
      <c r="DO33" s="611"/>
      <c r="DP33" s="611"/>
      <c r="DQ33" s="611"/>
      <c r="DR33" s="611"/>
      <c r="DS33" s="611"/>
      <c r="DT33" s="611"/>
      <c r="DU33" s="611"/>
      <c r="DV33" s="612"/>
      <c r="DW33" s="596">
        <v>47.5</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1021086</v>
      </c>
      <c r="CS34" s="592"/>
      <c r="CT34" s="592"/>
      <c r="CU34" s="592"/>
      <c r="CV34" s="592"/>
      <c r="CW34" s="592"/>
      <c r="CX34" s="592"/>
      <c r="CY34" s="593"/>
      <c r="CZ34" s="625">
        <v>12.2</v>
      </c>
      <c r="DA34" s="626"/>
      <c r="DB34" s="626"/>
      <c r="DC34" s="627"/>
      <c r="DD34" s="600">
        <v>778638</v>
      </c>
      <c r="DE34" s="592"/>
      <c r="DF34" s="592"/>
      <c r="DG34" s="592"/>
      <c r="DH34" s="592"/>
      <c r="DI34" s="592"/>
      <c r="DJ34" s="592"/>
      <c r="DK34" s="593"/>
      <c r="DL34" s="600">
        <v>544705</v>
      </c>
      <c r="DM34" s="592"/>
      <c r="DN34" s="592"/>
      <c r="DO34" s="592"/>
      <c r="DP34" s="592"/>
      <c r="DQ34" s="592"/>
      <c r="DR34" s="592"/>
      <c r="DS34" s="592"/>
      <c r="DT34" s="592"/>
      <c r="DU34" s="592"/>
      <c r="DV34" s="593"/>
      <c r="DW34" s="596">
        <v>9.5</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470800</v>
      </c>
      <c r="S35" s="592"/>
      <c r="T35" s="592"/>
      <c r="U35" s="592"/>
      <c r="V35" s="592"/>
      <c r="W35" s="592"/>
      <c r="X35" s="592"/>
      <c r="Y35" s="593"/>
      <c r="Z35" s="594">
        <v>5.3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1803799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49059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45062</v>
      </c>
      <c r="CS35" s="611"/>
      <c r="CT35" s="611"/>
      <c r="CU35" s="611"/>
      <c r="CV35" s="611"/>
      <c r="CW35" s="611"/>
      <c r="CX35" s="611"/>
      <c r="CY35" s="612"/>
      <c r="CZ35" s="625">
        <v>0.5</v>
      </c>
      <c r="DA35" s="626"/>
      <c r="DB35" s="626"/>
      <c r="DC35" s="627"/>
      <c r="DD35" s="600">
        <v>43241</v>
      </c>
      <c r="DE35" s="611"/>
      <c r="DF35" s="611"/>
      <c r="DG35" s="611"/>
      <c r="DH35" s="611"/>
      <c r="DI35" s="611"/>
      <c r="DJ35" s="611"/>
      <c r="DK35" s="612"/>
      <c r="DL35" s="600">
        <v>42837</v>
      </c>
      <c r="DM35" s="611"/>
      <c r="DN35" s="611"/>
      <c r="DO35" s="611"/>
      <c r="DP35" s="611"/>
      <c r="DQ35" s="611"/>
      <c r="DR35" s="611"/>
      <c r="DS35" s="611"/>
      <c r="DT35" s="611"/>
      <c r="DU35" s="611"/>
      <c r="DV35" s="612"/>
      <c r="DW35" s="596">
        <v>0.7</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8830381</v>
      </c>
      <c r="S36" s="664"/>
      <c r="T36" s="664"/>
      <c r="U36" s="664"/>
      <c r="V36" s="664"/>
      <c r="W36" s="664"/>
      <c r="X36" s="664"/>
      <c r="Y36" s="665"/>
      <c r="Z36" s="666">
        <v>100</v>
      </c>
      <c r="AA36" s="666"/>
      <c r="AB36" s="666"/>
      <c r="AC36" s="666"/>
      <c r="AD36" s="667">
        <v>5246170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569580</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45059</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1320522</v>
      </c>
      <c r="CS36" s="592"/>
      <c r="CT36" s="592"/>
      <c r="CU36" s="592"/>
      <c r="CV36" s="592"/>
      <c r="CW36" s="592"/>
      <c r="CX36" s="592"/>
      <c r="CY36" s="593"/>
      <c r="CZ36" s="625">
        <v>15.8</v>
      </c>
      <c r="DA36" s="626"/>
      <c r="DB36" s="626"/>
      <c r="DC36" s="627"/>
      <c r="DD36" s="600">
        <v>1269502</v>
      </c>
      <c r="DE36" s="592"/>
      <c r="DF36" s="592"/>
      <c r="DG36" s="592"/>
      <c r="DH36" s="592"/>
      <c r="DI36" s="592"/>
      <c r="DJ36" s="592"/>
      <c r="DK36" s="593"/>
      <c r="DL36" s="600">
        <v>911787</v>
      </c>
      <c r="DM36" s="592"/>
      <c r="DN36" s="592"/>
      <c r="DO36" s="592"/>
      <c r="DP36" s="592"/>
      <c r="DQ36" s="592"/>
      <c r="DR36" s="592"/>
      <c r="DS36" s="592"/>
      <c r="DT36" s="592"/>
      <c r="DU36" s="592"/>
      <c r="DV36" s="593"/>
      <c r="DW36" s="596">
        <v>15.9</v>
      </c>
      <c r="DX36" s="623"/>
      <c r="DY36" s="623"/>
      <c r="DZ36" s="623"/>
      <c r="EA36" s="623"/>
      <c r="EB36" s="623"/>
      <c r="EC36" s="624"/>
    </row>
    <row r="37" spans="2:133" ht="11.25" customHeight="1">
      <c r="AQ37" s="670" t="s">
        <v>313</v>
      </c>
      <c r="AR37" s="671"/>
      <c r="AS37" s="671"/>
      <c r="AT37" s="671"/>
      <c r="AU37" s="671"/>
      <c r="AV37" s="671"/>
      <c r="AW37" s="671"/>
      <c r="AX37" s="671"/>
      <c r="AY37" s="672"/>
      <c r="AZ37" s="591">
        <v>528787</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3162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589153</v>
      </c>
      <c r="CS37" s="611"/>
      <c r="CT37" s="611"/>
      <c r="CU37" s="611"/>
      <c r="CV37" s="611"/>
      <c r="CW37" s="611"/>
      <c r="CX37" s="611"/>
      <c r="CY37" s="612"/>
      <c r="CZ37" s="625">
        <v>7</v>
      </c>
      <c r="DA37" s="626"/>
      <c r="DB37" s="626"/>
      <c r="DC37" s="627"/>
      <c r="DD37" s="600">
        <v>568590</v>
      </c>
      <c r="DE37" s="611"/>
      <c r="DF37" s="611"/>
      <c r="DG37" s="611"/>
      <c r="DH37" s="611"/>
      <c r="DI37" s="611"/>
      <c r="DJ37" s="611"/>
      <c r="DK37" s="612"/>
      <c r="DL37" s="600">
        <v>538474</v>
      </c>
      <c r="DM37" s="611"/>
      <c r="DN37" s="611"/>
      <c r="DO37" s="611"/>
      <c r="DP37" s="611"/>
      <c r="DQ37" s="611"/>
      <c r="DR37" s="611"/>
      <c r="DS37" s="611"/>
      <c r="DT37" s="611"/>
      <c r="DU37" s="611"/>
      <c r="DV37" s="612"/>
      <c r="DW37" s="596">
        <v>9.4</v>
      </c>
      <c r="DX37" s="623"/>
      <c r="DY37" s="623"/>
      <c r="DZ37" s="623"/>
      <c r="EA37" s="623"/>
      <c r="EB37" s="623"/>
      <c r="EC37" s="624"/>
    </row>
    <row r="38" spans="2:133" ht="11.25" customHeight="1">
      <c r="AQ38" s="670" t="s">
        <v>316</v>
      </c>
      <c r="AR38" s="671"/>
      <c r="AS38" s="671"/>
      <c r="AT38" s="671"/>
      <c r="AU38" s="671"/>
      <c r="AV38" s="671"/>
      <c r="AW38" s="671"/>
      <c r="AX38" s="671"/>
      <c r="AY38" s="672"/>
      <c r="AZ38" s="591">
        <v>36000</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5390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1226613</v>
      </c>
      <c r="CS38" s="592"/>
      <c r="CT38" s="592"/>
      <c r="CU38" s="592"/>
      <c r="CV38" s="592"/>
      <c r="CW38" s="592"/>
      <c r="CX38" s="592"/>
      <c r="CY38" s="593"/>
      <c r="CZ38" s="625">
        <v>14.7</v>
      </c>
      <c r="DA38" s="626"/>
      <c r="DB38" s="626"/>
      <c r="DC38" s="627"/>
      <c r="DD38" s="600">
        <v>1116743</v>
      </c>
      <c r="DE38" s="592"/>
      <c r="DF38" s="592"/>
      <c r="DG38" s="592"/>
      <c r="DH38" s="592"/>
      <c r="DI38" s="592"/>
      <c r="DJ38" s="592"/>
      <c r="DK38" s="593"/>
      <c r="DL38" s="600">
        <v>1082265</v>
      </c>
      <c r="DM38" s="592"/>
      <c r="DN38" s="592"/>
      <c r="DO38" s="592"/>
      <c r="DP38" s="592"/>
      <c r="DQ38" s="592"/>
      <c r="DR38" s="592"/>
      <c r="DS38" s="592"/>
      <c r="DT38" s="592"/>
      <c r="DU38" s="592"/>
      <c r="DV38" s="593"/>
      <c r="DW38" s="596">
        <v>18.899999999999999</v>
      </c>
      <c r="DX38" s="623"/>
      <c r="DY38" s="623"/>
      <c r="DZ38" s="623"/>
      <c r="EA38" s="623"/>
      <c r="EB38" s="623"/>
      <c r="EC38" s="624"/>
    </row>
    <row r="39" spans="2:133" ht="11.25" customHeight="1">
      <c r="AQ39" s="670" t="s">
        <v>319</v>
      </c>
      <c r="AR39" s="671"/>
      <c r="AS39" s="671"/>
      <c r="AT39" s="671"/>
      <c r="AU39" s="671"/>
      <c r="AV39" s="671"/>
      <c r="AW39" s="671"/>
      <c r="AX39" s="671"/>
      <c r="AY39" s="672"/>
      <c r="AZ39" s="591">
        <v>22803</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85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342404</v>
      </c>
      <c r="CS39" s="611"/>
      <c r="CT39" s="611"/>
      <c r="CU39" s="611"/>
      <c r="CV39" s="611"/>
      <c r="CW39" s="611"/>
      <c r="CX39" s="611"/>
      <c r="CY39" s="612"/>
      <c r="CZ39" s="625">
        <v>4.0999999999999996</v>
      </c>
      <c r="DA39" s="626"/>
      <c r="DB39" s="626"/>
      <c r="DC39" s="627"/>
      <c r="DD39" s="600">
        <v>243653</v>
      </c>
      <c r="DE39" s="611"/>
      <c r="DF39" s="611"/>
      <c r="DG39" s="611"/>
      <c r="DH39" s="611"/>
      <c r="DI39" s="611"/>
      <c r="DJ39" s="611"/>
      <c r="DK39" s="612"/>
      <c r="DL39" s="600" t="s">
        <v>323</v>
      </c>
      <c r="DM39" s="611"/>
      <c r="DN39" s="611"/>
      <c r="DO39" s="611"/>
      <c r="DP39" s="611"/>
      <c r="DQ39" s="611"/>
      <c r="DR39" s="611"/>
      <c r="DS39" s="611"/>
      <c r="DT39" s="611"/>
      <c r="DU39" s="611"/>
      <c r="DV39" s="612"/>
      <c r="DW39" s="596"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96333</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81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449935</v>
      </c>
      <c r="CS40" s="592"/>
      <c r="CT40" s="592"/>
      <c r="CU40" s="592"/>
      <c r="CV40" s="592"/>
      <c r="CW40" s="592"/>
      <c r="CX40" s="592"/>
      <c r="CY40" s="593"/>
      <c r="CZ40" s="625">
        <v>5.4</v>
      </c>
      <c r="DA40" s="626"/>
      <c r="DB40" s="626"/>
      <c r="DC40" s="627"/>
      <c r="DD40" s="600">
        <v>156935</v>
      </c>
      <c r="DE40" s="592"/>
      <c r="DF40" s="592"/>
      <c r="DG40" s="592"/>
      <c r="DH40" s="592"/>
      <c r="DI40" s="592"/>
      <c r="DJ40" s="592"/>
      <c r="DK40" s="593"/>
      <c r="DL40" s="600">
        <v>131935</v>
      </c>
      <c r="DM40" s="592"/>
      <c r="DN40" s="592"/>
      <c r="DO40" s="592"/>
      <c r="DP40" s="592"/>
      <c r="DQ40" s="592"/>
      <c r="DR40" s="592"/>
      <c r="DS40" s="592"/>
      <c r="DT40" s="592"/>
      <c r="DU40" s="592"/>
      <c r="DV40" s="593"/>
      <c r="DW40" s="596">
        <v>2.2999999999999998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550296</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278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1136218</v>
      </c>
      <c r="CS42" s="592"/>
      <c r="CT42" s="592"/>
      <c r="CU42" s="592"/>
      <c r="CV42" s="592"/>
      <c r="CW42" s="592"/>
      <c r="CX42" s="592"/>
      <c r="CY42" s="593"/>
      <c r="CZ42" s="625">
        <v>13.6</v>
      </c>
      <c r="DA42" s="674"/>
      <c r="DB42" s="674"/>
      <c r="DC42" s="675"/>
      <c r="DD42" s="600">
        <v>433104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20774</v>
      </c>
      <c r="CS43" s="611"/>
      <c r="CT43" s="611"/>
      <c r="CU43" s="611"/>
      <c r="CV43" s="611"/>
      <c r="CW43" s="611"/>
      <c r="CX43" s="611"/>
      <c r="CY43" s="612"/>
      <c r="CZ43" s="625">
        <v>0.2</v>
      </c>
      <c r="DA43" s="626"/>
      <c r="DB43" s="626"/>
      <c r="DC43" s="627"/>
      <c r="DD43" s="600">
        <v>20774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1109755</v>
      </c>
      <c r="CS44" s="592"/>
      <c r="CT44" s="592"/>
      <c r="CU44" s="592"/>
      <c r="CV44" s="592"/>
      <c r="CW44" s="592"/>
      <c r="CX44" s="592"/>
      <c r="CY44" s="593"/>
      <c r="CZ44" s="625">
        <v>13.3</v>
      </c>
      <c r="DA44" s="674"/>
      <c r="DB44" s="674"/>
      <c r="DC44" s="675"/>
      <c r="DD44" s="600">
        <v>412575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459370</v>
      </c>
      <c r="CS45" s="611"/>
      <c r="CT45" s="611"/>
      <c r="CU45" s="611"/>
      <c r="CV45" s="611"/>
      <c r="CW45" s="611"/>
      <c r="CX45" s="611"/>
      <c r="CY45" s="612"/>
      <c r="CZ45" s="625">
        <v>5.5</v>
      </c>
      <c r="DA45" s="626"/>
      <c r="DB45" s="626"/>
      <c r="DC45" s="627"/>
      <c r="DD45" s="600">
        <v>137462</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621905</v>
      </c>
      <c r="CS46" s="592"/>
      <c r="CT46" s="592"/>
      <c r="CU46" s="592"/>
      <c r="CV46" s="592"/>
      <c r="CW46" s="592"/>
      <c r="CX46" s="592"/>
      <c r="CY46" s="593"/>
      <c r="CZ46" s="625">
        <v>7.4</v>
      </c>
      <c r="DA46" s="674"/>
      <c r="DB46" s="674"/>
      <c r="DC46" s="675"/>
      <c r="DD46" s="600">
        <v>264142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26463</v>
      </c>
      <c r="CS47" s="611"/>
      <c r="CT47" s="611"/>
      <c r="CU47" s="611"/>
      <c r="CV47" s="611"/>
      <c r="CW47" s="611"/>
      <c r="CX47" s="611"/>
      <c r="CY47" s="612"/>
      <c r="CZ47" s="625">
        <v>0.3</v>
      </c>
      <c r="DA47" s="626"/>
      <c r="DB47" s="626"/>
      <c r="DC47" s="627"/>
      <c r="DD47" s="600">
        <v>20529</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8358078</v>
      </c>
      <c r="CS49" s="659"/>
      <c r="CT49" s="659"/>
      <c r="CU49" s="659"/>
      <c r="CV49" s="659"/>
      <c r="CW49" s="659"/>
      <c r="CX49" s="659"/>
      <c r="CY49" s="686"/>
      <c r="CZ49" s="687">
        <v>100</v>
      </c>
      <c r="DA49" s="688"/>
      <c r="DB49" s="688"/>
      <c r="DC49" s="689"/>
      <c r="DD49" s="690">
        <v>6117090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5" zoomScale="70" zoomScaleNormal="25" zoomScaleSheetLayoutView="70" workbookViewId="0">
      <selection activeCell="CR102" sqref="CR102:DU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8789</v>
      </c>
      <c r="R7" s="721"/>
      <c r="S7" s="721"/>
      <c r="T7" s="721"/>
      <c r="U7" s="721"/>
      <c r="V7" s="721">
        <v>8317</v>
      </c>
      <c r="W7" s="721"/>
      <c r="X7" s="721"/>
      <c r="Y7" s="721"/>
      <c r="Z7" s="721"/>
      <c r="AA7" s="721">
        <v>472</v>
      </c>
      <c r="AB7" s="721"/>
      <c r="AC7" s="721"/>
      <c r="AD7" s="721"/>
      <c r="AE7" s="722"/>
      <c r="AF7" s="723">
        <v>415</v>
      </c>
      <c r="AG7" s="724"/>
      <c r="AH7" s="724"/>
      <c r="AI7" s="724"/>
      <c r="AJ7" s="725"/>
      <c r="AK7" s="760" t="s">
        <v>482</v>
      </c>
      <c r="AL7" s="761"/>
      <c r="AM7" s="761"/>
      <c r="AN7" s="761"/>
      <c r="AO7" s="761"/>
      <c r="AP7" s="761">
        <v>6857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554</v>
      </c>
      <c r="BT7" s="765"/>
      <c r="BU7" s="765"/>
      <c r="BV7" s="765"/>
      <c r="BW7" s="765"/>
      <c r="BX7" s="765"/>
      <c r="BY7" s="765"/>
      <c r="BZ7" s="765"/>
      <c r="CA7" s="765"/>
      <c r="CB7" s="765"/>
      <c r="CC7" s="765"/>
      <c r="CD7" s="765"/>
      <c r="CE7" s="765"/>
      <c r="CF7" s="765"/>
      <c r="CG7" s="766"/>
      <c r="CH7" s="757">
        <v>2</v>
      </c>
      <c r="CI7" s="758"/>
      <c r="CJ7" s="758"/>
      <c r="CK7" s="758"/>
      <c r="CL7" s="759"/>
      <c r="CM7" s="757">
        <v>-98</v>
      </c>
      <c r="CN7" s="758"/>
      <c r="CO7" s="758"/>
      <c r="CP7" s="758"/>
      <c r="CQ7" s="759"/>
      <c r="CR7" s="757">
        <v>3</v>
      </c>
      <c r="CS7" s="758"/>
      <c r="CT7" s="758"/>
      <c r="CU7" s="758"/>
      <c r="CV7" s="759"/>
      <c r="CW7" s="757">
        <v>6</v>
      </c>
      <c r="CX7" s="758"/>
      <c r="CY7" s="758"/>
      <c r="CZ7" s="758"/>
      <c r="DA7" s="759"/>
      <c r="DB7" s="757" t="s">
        <v>558</v>
      </c>
      <c r="DC7" s="758"/>
      <c r="DD7" s="758"/>
      <c r="DE7" s="758"/>
      <c r="DF7" s="759"/>
      <c r="DG7" s="757">
        <v>1045</v>
      </c>
      <c r="DH7" s="758"/>
      <c r="DI7" s="758"/>
      <c r="DJ7" s="758"/>
      <c r="DK7" s="759"/>
      <c r="DL7" s="757" t="s">
        <v>556</v>
      </c>
      <c r="DM7" s="758"/>
      <c r="DN7" s="758"/>
      <c r="DO7" s="758"/>
      <c r="DP7" s="759"/>
      <c r="DQ7" s="757">
        <v>481</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68</v>
      </c>
      <c r="R8" s="745"/>
      <c r="S8" s="745"/>
      <c r="T8" s="745"/>
      <c r="U8" s="745"/>
      <c r="V8" s="745">
        <v>67</v>
      </c>
      <c r="W8" s="745"/>
      <c r="X8" s="745"/>
      <c r="Y8" s="745"/>
      <c r="Z8" s="745"/>
      <c r="AA8" s="745">
        <v>0</v>
      </c>
      <c r="AB8" s="745"/>
      <c r="AC8" s="745"/>
      <c r="AD8" s="745"/>
      <c r="AE8" s="746"/>
      <c r="AF8" s="747">
        <v>0</v>
      </c>
      <c r="AG8" s="748"/>
      <c r="AH8" s="748"/>
      <c r="AI8" s="748"/>
      <c r="AJ8" s="749"/>
      <c r="AK8" s="750">
        <v>45</v>
      </c>
      <c r="AL8" s="751"/>
      <c r="AM8" s="751"/>
      <c r="AN8" s="751"/>
      <c r="AO8" s="751"/>
      <c r="AP8" s="751" t="s">
        <v>482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8857</v>
      </c>
      <c r="R23" s="780"/>
      <c r="S23" s="780"/>
      <c r="T23" s="780"/>
      <c r="U23" s="780"/>
      <c r="V23" s="780">
        <v>8384</v>
      </c>
      <c r="W23" s="780"/>
      <c r="X23" s="780"/>
      <c r="Y23" s="780"/>
      <c r="Z23" s="780"/>
      <c r="AA23" s="780">
        <v>472</v>
      </c>
      <c r="AB23" s="780"/>
      <c r="AC23" s="780"/>
      <c r="AD23" s="780"/>
      <c r="AE23" s="781"/>
      <c r="AF23" s="782">
        <v>415</v>
      </c>
      <c r="AG23" s="780"/>
      <c r="AH23" s="780"/>
      <c r="AI23" s="780"/>
      <c r="AJ23" s="783"/>
      <c r="AK23" s="784">
        <v>45</v>
      </c>
      <c r="AL23" s="785"/>
      <c r="AM23" s="785"/>
      <c r="AN23" s="785"/>
      <c r="AO23" s="785"/>
      <c r="AP23" s="780">
        <v>6857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8</v>
      </c>
      <c r="R28" s="809"/>
      <c r="S28" s="809"/>
      <c r="T28" s="809"/>
      <c r="U28" s="809"/>
      <c r="V28" s="809">
        <v>8</v>
      </c>
      <c r="W28" s="809"/>
      <c r="X28" s="809"/>
      <c r="Y28" s="809"/>
      <c r="Z28" s="809"/>
      <c r="AA28" s="809">
        <v>0</v>
      </c>
      <c r="AB28" s="809"/>
      <c r="AC28" s="809"/>
      <c r="AD28" s="809"/>
      <c r="AE28" s="810"/>
      <c r="AF28" s="811">
        <v>1</v>
      </c>
      <c r="AG28" s="809"/>
      <c r="AH28" s="809"/>
      <c r="AI28" s="809"/>
      <c r="AJ28" s="812"/>
      <c r="AK28" s="813">
        <v>1</v>
      </c>
      <c r="AL28" s="804"/>
      <c r="AM28" s="804"/>
      <c r="AN28" s="804"/>
      <c r="AO28" s="804"/>
      <c r="AP28" s="804" t="s">
        <v>551</v>
      </c>
      <c r="AQ28" s="804"/>
      <c r="AR28" s="804"/>
      <c r="AS28" s="804"/>
      <c r="AT28" s="804"/>
      <c r="AU28" s="804" t="s">
        <v>555</v>
      </c>
      <c r="AV28" s="804"/>
      <c r="AW28" s="804"/>
      <c r="AX28" s="804"/>
      <c r="AY28" s="804"/>
      <c r="AZ28" s="805" t="s">
        <v>556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2240</v>
      </c>
      <c r="R29" s="745"/>
      <c r="S29" s="745"/>
      <c r="T29" s="745"/>
      <c r="U29" s="745"/>
      <c r="V29" s="745">
        <v>2191</v>
      </c>
      <c r="W29" s="745"/>
      <c r="X29" s="745"/>
      <c r="Y29" s="745"/>
      <c r="Z29" s="745"/>
      <c r="AA29" s="745">
        <f>Q29-V29</f>
        <v>49</v>
      </c>
      <c r="AB29" s="745"/>
      <c r="AC29" s="745"/>
      <c r="AD29" s="745"/>
      <c r="AE29" s="746"/>
      <c r="AF29" s="747">
        <v>49</v>
      </c>
      <c r="AG29" s="748"/>
      <c r="AH29" s="748"/>
      <c r="AI29" s="748"/>
      <c r="AJ29" s="749"/>
      <c r="AK29" s="816">
        <v>68</v>
      </c>
      <c r="AL29" s="817"/>
      <c r="AM29" s="817"/>
      <c r="AN29" s="817"/>
      <c r="AO29" s="817"/>
      <c r="AP29" s="817" t="s">
        <v>552</v>
      </c>
      <c r="AQ29" s="817"/>
      <c r="AR29" s="817"/>
      <c r="AS29" s="817"/>
      <c r="AT29" s="817"/>
      <c r="AU29" s="817" t="s">
        <v>556</v>
      </c>
      <c r="AV29" s="817"/>
      <c r="AW29" s="817"/>
      <c r="AX29" s="817"/>
      <c r="AY29" s="817"/>
      <c r="AZ29" s="818" t="s">
        <v>557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1740</v>
      </c>
      <c r="R30" s="745"/>
      <c r="S30" s="745"/>
      <c r="T30" s="745"/>
      <c r="U30" s="745"/>
      <c r="V30" s="745">
        <v>1732</v>
      </c>
      <c r="W30" s="745"/>
      <c r="X30" s="745"/>
      <c r="Y30" s="745"/>
      <c r="Z30" s="745"/>
      <c r="AA30" s="745">
        <v>7</v>
      </c>
      <c r="AB30" s="745"/>
      <c r="AC30" s="745"/>
      <c r="AD30" s="745"/>
      <c r="AE30" s="746"/>
      <c r="AF30" s="747">
        <v>7</v>
      </c>
      <c r="AG30" s="748"/>
      <c r="AH30" s="748"/>
      <c r="AI30" s="748"/>
      <c r="AJ30" s="749"/>
      <c r="AK30" s="816">
        <v>243</v>
      </c>
      <c r="AL30" s="817"/>
      <c r="AM30" s="817"/>
      <c r="AN30" s="817"/>
      <c r="AO30" s="817"/>
      <c r="AP30" s="817">
        <v>30</v>
      </c>
      <c r="AQ30" s="817"/>
      <c r="AR30" s="817"/>
      <c r="AS30" s="817"/>
      <c r="AT30" s="817"/>
      <c r="AU30" s="817">
        <v>5</v>
      </c>
      <c r="AV30" s="817"/>
      <c r="AW30" s="817"/>
      <c r="AX30" s="817"/>
      <c r="AY30" s="817"/>
      <c r="AZ30" s="818" t="s">
        <v>557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249</v>
      </c>
      <c r="R31" s="745"/>
      <c r="S31" s="745"/>
      <c r="T31" s="745"/>
      <c r="U31" s="745"/>
      <c r="V31" s="745">
        <v>246</v>
      </c>
      <c r="W31" s="745"/>
      <c r="X31" s="745"/>
      <c r="Y31" s="745"/>
      <c r="Z31" s="745"/>
      <c r="AA31" s="745">
        <f t="shared" ref="AA31:AA39" si="0">Q31-V31</f>
        <v>3</v>
      </c>
      <c r="AB31" s="745"/>
      <c r="AC31" s="745"/>
      <c r="AD31" s="745"/>
      <c r="AE31" s="746"/>
      <c r="AF31" s="747">
        <v>3</v>
      </c>
      <c r="AG31" s="748"/>
      <c r="AH31" s="748"/>
      <c r="AI31" s="748"/>
      <c r="AJ31" s="749"/>
      <c r="AK31" s="816">
        <v>36</v>
      </c>
      <c r="AL31" s="817"/>
      <c r="AM31" s="817"/>
      <c r="AN31" s="817"/>
      <c r="AO31" s="817"/>
      <c r="AP31" s="817">
        <v>251</v>
      </c>
      <c r="AQ31" s="817"/>
      <c r="AR31" s="817"/>
      <c r="AS31" s="817"/>
      <c r="AT31" s="817"/>
      <c r="AU31" s="817">
        <v>38</v>
      </c>
      <c r="AV31" s="817"/>
      <c r="AW31" s="817"/>
      <c r="AX31" s="817"/>
      <c r="AY31" s="817"/>
      <c r="AZ31" s="818" t="s">
        <v>557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233</v>
      </c>
      <c r="R32" s="745"/>
      <c r="S32" s="745"/>
      <c r="T32" s="745"/>
      <c r="U32" s="745"/>
      <c r="V32" s="745">
        <v>231</v>
      </c>
      <c r="W32" s="745"/>
      <c r="X32" s="745"/>
      <c r="Y32" s="745"/>
      <c r="Z32" s="745"/>
      <c r="AA32" s="745">
        <f t="shared" si="0"/>
        <v>2</v>
      </c>
      <c r="AB32" s="745"/>
      <c r="AC32" s="745"/>
      <c r="AD32" s="745"/>
      <c r="AE32" s="746"/>
      <c r="AF32" s="747">
        <v>2</v>
      </c>
      <c r="AG32" s="748"/>
      <c r="AH32" s="748"/>
      <c r="AI32" s="748"/>
      <c r="AJ32" s="749"/>
      <c r="AK32" s="816">
        <v>47</v>
      </c>
      <c r="AL32" s="817"/>
      <c r="AM32" s="817"/>
      <c r="AN32" s="817"/>
      <c r="AO32" s="817"/>
      <c r="AP32" s="817" t="s">
        <v>553</v>
      </c>
      <c r="AQ32" s="817"/>
      <c r="AR32" s="817"/>
      <c r="AS32" s="817"/>
      <c r="AT32" s="817"/>
      <c r="AU32" s="817" t="s">
        <v>551</v>
      </c>
      <c r="AV32" s="817"/>
      <c r="AW32" s="817"/>
      <c r="AX32" s="817"/>
      <c r="AY32" s="817"/>
      <c r="AZ32" s="818" t="s">
        <v>557</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306</v>
      </c>
      <c r="R33" s="745"/>
      <c r="S33" s="745"/>
      <c r="T33" s="745"/>
      <c r="U33" s="745"/>
      <c r="V33" s="745">
        <v>308</v>
      </c>
      <c r="W33" s="745"/>
      <c r="X33" s="745"/>
      <c r="Y33" s="745"/>
      <c r="Z33" s="745"/>
      <c r="AA33" s="745">
        <v>-3</v>
      </c>
      <c r="AB33" s="745"/>
      <c r="AC33" s="745"/>
      <c r="AD33" s="745"/>
      <c r="AE33" s="746"/>
      <c r="AF33" s="747">
        <v>443</v>
      </c>
      <c r="AG33" s="748"/>
      <c r="AH33" s="748"/>
      <c r="AI33" s="748"/>
      <c r="AJ33" s="749"/>
      <c r="AK33" s="816">
        <v>4</v>
      </c>
      <c r="AL33" s="817"/>
      <c r="AM33" s="817"/>
      <c r="AN33" s="817"/>
      <c r="AO33" s="817"/>
      <c r="AP33" s="817">
        <v>1504</v>
      </c>
      <c r="AQ33" s="817"/>
      <c r="AR33" s="817"/>
      <c r="AS33" s="817"/>
      <c r="AT33" s="817"/>
      <c r="AU33" s="817">
        <v>102</v>
      </c>
      <c r="AV33" s="817"/>
      <c r="AW33" s="817"/>
      <c r="AX33" s="817"/>
      <c r="AY33" s="817"/>
      <c r="AZ33" s="818" t="s">
        <v>557</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2000</v>
      </c>
      <c r="R34" s="745"/>
      <c r="S34" s="745"/>
      <c r="T34" s="745"/>
      <c r="U34" s="745"/>
      <c r="V34" s="745">
        <v>2140</v>
      </c>
      <c r="W34" s="745"/>
      <c r="X34" s="745"/>
      <c r="Y34" s="745"/>
      <c r="Z34" s="745"/>
      <c r="AA34" s="745">
        <v>139</v>
      </c>
      <c r="AB34" s="745"/>
      <c r="AC34" s="745"/>
      <c r="AD34" s="745"/>
      <c r="AE34" s="746"/>
      <c r="AF34" s="747">
        <v>289</v>
      </c>
      <c r="AG34" s="748"/>
      <c r="AH34" s="748"/>
      <c r="AI34" s="748"/>
      <c r="AJ34" s="749"/>
      <c r="AK34" s="816">
        <v>137</v>
      </c>
      <c r="AL34" s="817"/>
      <c r="AM34" s="817"/>
      <c r="AN34" s="817"/>
      <c r="AO34" s="817"/>
      <c r="AP34" s="817">
        <v>2957</v>
      </c>
      <c r="AQ34" s="817"/>
      <c r="AR34" s="817"/>
      <c r="AS34" s="817"/>
      <c r="AT34" s="817"/>
      <c r="AU34" s="817">
        <v>2212</v>
      </c>
      <c r="AV34" s="817"/>
      <c r="AW34" s="817"/>
      <c r="AX34" s="817"/>
      <c r="AY34" s="817"/>
      <c r="AZ34" s="818" t="s">
        <v>557</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23</v>
      </c>
      <c r="R35" s="745"/>
      <c r="S35" s="745"/>
      <c r="T35" s="745"/>
      <c r="U35" s="745"/>
      <c r="V35" s="745">
        <v>21</v>
      </c>
      <c r="W35" s="745"/>
      <c r="X35" s="745"/>
      <c r="Y35" s="745"/>
      <c r="Z35" s="745"/>
      <c r="AA35" s="745">
        <f t="shared" si="0"/>
        <v>2</v>
      </c>
      <c r="AB35" s="745"/>
      <c r="AC35" s="745"/>
      <c r="AD35" s="745"/>
      <c r="AE35" s="746"/>
      <c r="AF35" s="747">
        <v>2</v>
      </c>
      <c r="AG35" s="748"/>
      <c r="AH35" s="748"/>
      <c r="AI35" s="748"/>
      <c r="AJ35" s="749"/>
      <c r="AK35" s="816">
        <v>8</v>
      </c>
      <c r="AL35" s="817"/>
      <c r="AM35" s="817"/>
      <c r="AN35" s="817"/>
      <c r="AO35" s="817"/>
      <c r="AP35" s="817">
        <v>51</v>
      </c>
      <c r="AQ35" s="817"/>
      <c r="AR35" s="817"/>
      <c r="AS35" s="817"/>
      <c r="AT35" s="817"/>
      <c r="AU35" s="817">
        <v>31</v>
      </c>
      <c r="AV35" s="817"/>
      <c r="AW35" s="817"/>
      <c r="AX35" s="817"/>
      <c r="AY35" s="817"/>
      <c r="AZ35" s="818" t="s">
        <v>557</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59</v>
      </c>
      <c r="R36" s="745"/>
      <c r="S36" s="745"/>
      <c r="T36" s="745"/>
      <c r="U36" s="745"/>
      <c r="V36" s="745">
        <v>55</v>
      </c>
      <c r="W36" s="745"/>
      <c r="X36" s="745"/>
      <c r="Y36" s="745"/>
      <c r="Z36" s="745"/>
      <c r="AA36" s="745">
        <f t="shared" si="0"/>
        <v>4</v>
      </c>
      <c r="AB36" s="745"/>
      <c r="AC36" s="745"/>
      <c r="AD36" s="745"/>
      <c r="AE36" s="746"/>
      <c r="AF36" s="747">
        <v>4</v>
      </c>
      <c r="AG36" s="748"/>
      <c r="AH36" s="748"/>
      <c r="AI36" s="748"/>
      <c r="AJ36" s="749"/>
      <c r="AK36" s="816">
        <v>15</v>
      </c>
      <c r="AL36" s="817"/>
      <c r="AM36" s="817"/>
      <c r="AN36" s="817"/>
      <c r="AO36" s="817"/>
      <c r="AP36" s="817">
        <v>280</v>
      </c>
      <c r="AQ36" s="817"/>
      <c r="AR36" s="817"/>
      <c r="AS36" s="817"/>
      <c r="AT36" s="817"/>
      <c r="AU36" s="817">
        <v>125</v>
      </c>
      <c r="AV36" s="817"/>
      <c r="AW36" s="817"/>
      <c r="AX36" s="817"/>
      <c r="AY36" s="817"/>
      <c r="AZ36" s="818" t="s">
        <v>557</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894</v>
      </c>
      <c r="R37" s="745"/>
      <c r="S37" s="745"/>
      <c r="T37" s="745"/>
      <c r="U37" s="745"/>
      <c r="V37" s="745">
        <v>835</v>
      </c>
      <c r="W37" s="745"/>
      <c r="X37" s="745"/>
      <c r="Y37" s="745"/>
      <c r="Z37" s="745"/>
      <c r="AA37" s="745">
        <f t="shared" si="0"/>
        <v>59</v>
      </c>
      <c r="AB37" s="745"/>
      <c r="AC37" s="745"/>
      <c r="AD37" s="745"/>
      <c r="AE37" s="746"/>
      <c r="AF37" s="747">
        <v>54</v>
      </c>
      <c r="AG37" s="748"/>
      <c r="AH37" s="748"/>
      <c r="AI37" s="748"/>
      <c r="AJ37" s="749"/>
      <c r="AK37" s="816">
        <v>408</v>
      </c>
      <c r="AL37" s="817"/>
      <c r="AM37" s="817"/>
      <c r="AN37" s="817"/>
      <c r="AO37" s="817"/>
      <c r="AP37" s="817">
        <v>7681</v>
      </c>
      <c r="AQ37" s="817"/>
      <c r="AR37" s="817"/>
      <c r="AS37" s="817"/>
      <c r="AT37" s="817"/>
      <c r="AU37" s="817">
        <v>5223</v>
      </c>
      <c r="AV37" s="817"/>
      <c r="AW37" s="817"/>
      <c r="AX37" s="817"/>
      <c r="AY37" s="817"/>
      <c r="AZ37" s="818" t="s">
        <v>557</v>
      </c>
      <c r="BA37" s="818"/>
      <c r="BB37" s="818"/>
      <c r="BC37" s="818"/>
      <c r="BD37" s="818"/>
      <c r="BE37" s="814" t="s">
        <v>388</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134</v>
      </c>
      <c r="R38" s="745"/>
      <c r="S38" s="745"/>
      <c r="T38" s="745"/>
      <c r="U38" s="745"/>
      <c r="V38" s="745">
        <v>130</v>
      </c>
      <c r="W38" s="745"/>
      <c r="X38" s="745"/>
      <c r="Y38" s="745"/>
      <c r="Z38" s="745"/>
      <c r="AA38" s="745">
        <f t="shared" si="0"/>
        <v>4</v>
      </c>
      <c r="AB38" s="745"/>
      <c r="AC38" s="745"/>
      <c r="AD38" s="745"/>
      <c r="AE38" s="746"/>
      <c r="AF38" s="747">
        <v>8</v>
      </c>
      <c r="AG38" s="748"/>
      <c r="AH38" s="748"/>
      <c r="AI38" s="748"/>
      <c r="AJ38" s="749"/>
      <c r="AK38" s="816">
        <v>76</v>
      </c>
      <c r="AL38" s="817"/>
      <c r="AM38" s="817"/>
      <c r="AN38" s="817"/>
      <c r="AO38" s="817"/>
      <c r="AP38" s="817">
        <v>770</v>
      </c>
      <c r="AQ38" s="817"/>
      <c r="AR38" s="817"/>
      <c r="AS38" s="817"/>
      <c r="AT38" s="817"/>
      <c r="AU38" s="817">
        <v>512</v>
      </c>
      <c r="AV38" s="817"/>
      <c r="AW38" s="817"/>
      <c r="AX38" s="817"/>
      <c r="AY38" s="817"/>
      <c r="AZ38" s="818" t="s">
        <v>557</v>
      </c>
      <c r="BA38" s="818"/>
      <c r="BB38" s="818"/>
      <c r="BC38" s="818"/>
      <c r="BD38" s="818"/>
      <c r="BE38" s="814" t="s">
        <v>388</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392</v>
      </c>
      <c r="C39" s="742"/>
      <c r="D39" s="742"/>
      <c r="E39" s="742"/>
      <c r="F39" s="742"/>
      <c r="G39" s="742"/>
      <c r="H39" s="742"/>
      <c r="I39" s="742"/>
      <c r="J39" s="742"/>
      <c r="K39" s="742"/>
      <c r="L39" s="742"/>
      <c r="M39" s="742"/>
      <c r="N39" s="742"/>
      <c r="O39" s="742"/>
      <c r="P39" s="743"/>
      <c r="Q39" s="744">
        <v>104</v>
      </c>
      <c r="R39" s="745"/>
      <c r="S39" s="745"/>
      <c r="T39" s="745"/>
      <c r="U39" s="745"/>
      <c r="V39" s="745">
        <v>97</v>
      </c>
      <c r="W39" s="745"/>
      <c r="X39" s="745"/>
      <c r="Y39" s="745"/>
      <c r="Z39" s="745"/>
      <c r="AA39" s="745">
        <f t="shared" si="0"/>
        <v>7</v>
      </c>
      <c r="AB39" s="745"/>
      <c r="AC39" s="745"/>
      <c r="AD39" s="745"/>
      <c r="AE39" s="746"/>
      <c r="AF39" s="747">
        <v>7</v>
      </c>
      <c r="AG39" s="748"/>
      <c r="AH39" s="748"/>
      <c r="AI39" s="748"/>
      <c r="AJ39" s="749"/>
      <c r="AK39" s="816">
        <v>50</v>
      </c>
      <c r="AL39" s="817"/>
      <c r="AM39" s="817"/>
      <c r="AN39" s="817"/>
      <c r="AO39" s="817"/>
      <c r="AP39" s="817">
        <v>720</v>
      </c>
      <c r="AQ39" s="817"/>
      <c r="AR39" s="817"/>
      <c r="AS39" s="817"/>
      <c r="AT39" s="817"/>
      <c r="AU39" s="817">
        <v>683</v>
      </c>
      <c r="AV39" s="817"/>
      <c r="AW39" s="817"/>
      <c r="AX39" s="817"/>
      <c r="AY39" s="817"/>
      <c r="AZ39" s="818" t="s">
        <v>557</v>
      </c>
      <c r="BA39" s="818"/>
      <c r="BB39" s="818"/>
      <c r="BC39" s="818"/>
      <c r="BD39" s="818"/>
      <c r="BE39" s="814" t="s">
        <v>388</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869</v>
      </c>
      <c r="AG63" s="828"/>
      <c r="AH63" s="828"/>
      <c r="AI63" s="828"/>
      <c r="AJ63" s="829"/>
      <c r="AK63" s="830"/>
      <c r="AL63" s="825"/>
      <c r="AM63" s="825"/>
      <c r="AN63" s="825"/>
      <c r="AO63" s="825"/>
      <c r="AP63" s="828">
        <v>14244</v>
      </c>
      <c r="AQ63" s="828"/>
      <c r="AR63" s="828"/>
      <c r="AS63" s="828"/>
      <c r="AT63" s="828"/>
      <c r="AU63" s="828">
        <v>8931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397</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2243</v>
      </c>
      <c r="R68" s="852"/>
      <c r="S68" s="852"/>
      <c r="T68" s="852"/>
      <c r="U68" s="852"/>
      <c r="V68" s="852">
        <v>2190</v>
      </c>
      <c r="W68" s="852"/>
      <c r="X68" s="852"/>
      <c r="Y68" s="852"/>
      <c r="Z68" s="852"/>
      <c r="AA68" s="852">
        <v>53</v>
      </c>
      <c r="AB68" s="852"/>
      <c r="AC68" s="852"/>
      <c r="AD68" s="852"/>
      <c r="AE68" s="852"/>
      <c r="AF68" s="852">
        <v>259</v>
      </c>
      <c r="AG68" s="852"/>
      <c r="AH68" s="852"/>
      <c r="AI68" s="852"/>
      <c r="AJ68" s="852"/>
      <c r="AK68" s="852" t="s">
        <v>482</v>
      </c>
      <c r="AL68" s="852"/>
      <c r="AM68" s="852"/>
      <c r="AN68" s="852"/>
      <c r="AO68" s="852"/>
      <c r="AP68" s="852">
        <v>1158</v>
      </c>
      <c r="AQ68" s="852"/>
      <c r="AR68" s="852"/>
      <c r="AS68" s="852"/>
      <c r="AT68" s="852"/>
      <c r="AU68" s="852">
        <v>126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1566</v>
      </c>
      <c r="R69" s="817"/>
      <c r="S69" s="817"/>
      <c r="T69" s="817"/>
      <c r="U69" s="817"/>
      <c r="V69" s="817">
        <v>1564</v>
      </c>
      <c r="W69" s="817"/>
      <c r="X69" s="817"/>
      <c r="Y69" s="817"/>
      <c r="Z69" s="817"/>
      <c r="AA69" s="817">
        <v>1</v>
      </c>
      <c r="AB69" s="817"/>
      <c r="AC69" s="817"/>
      <c r="AD69" s="817"/>
      <c r="AE69" s="817"/>
      <c r="AF69" s="817">
        <v>1</v>
      </c>
      <c r="AG69" s="817"/>
      <c r="AH69" s="817"/>
      <c r="AI69" s="817"/>
      <c r="AJ69" s="817"/>
      <c r="AK69" s="817" t="s">
        <v>482</v>
      </c>
      <c r="AL69" s="817"/>
      <c r="AM69" s="817"/>
      <c r="AN69" s="817"/>
      <c r="AO69" s="817"/>
      <c r="AP69" s="817">
        <v>37</v>
      </c>
      <c r="AQ69" s="817"/>
      <c r="AR69" s="817"/>
      <c r="AS69" s="817"/>
      <c r="AT69" s="817"/>
      <c r="AU69" s="817">
        <v>21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235</v>
      </c>
      <c r="R70" s="817"/>
      <c r="S70" s="817"/>
      <c r="T70" s="817"/>
      <c r="U70" s="817"/>
      <c r="V70" s="817">
        <v>221</v>
      </c>
      <c r="W70" s="817"/>
      <c r="X70" s="817"/>
      <c r="Y70" s="817"/>
      <c r="Z70" s="817"/>
      <c r="AA70" s="817">
        <v>14</v>
      </c>
      <c r="AB70" s="817"/>
      <c r="AC70" s="817"/>
      <c r="AD70" s="817"/>
      <c r="AE70" s="817"/>
      <c r="AF70" s="817">
        <v>14</v>
      </c>
      <c r="AG70" s="817"/>
      <c r="AH70" s="817"/>
      <c r="AI70" s="817"/>
      <c r="AJ70" s="817"/>
      <c r="AK70" s="817" t="s">
        <v>482</v>
      </c>
      <c r="AL70" s="817"/>
      <c r="AM70" s="817"/>
      <c r="AN70" s="817"/>
      <c r="AO70" s="817"/>
      <c r="AP70" s="817" t="s">
        <v>482</v>
      </c>
      <c r="AQ70" s="817"/>
      <c r="AR70" s="817"/>
      <c r="AS70" s="817"/>
      <c r="AT70" s="817"/>
      <c r="AU70" s="817" t="s">
        <v>482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84</v>
      </c>
      <c r="R71" s="817"/>
      <c r="S71" s="817"/>
      <c r="T71" s="817"/>
      <c r="U71" s="817"/>
      <c r="V71" s="817">
        <v>84</v>
      </c>
      <c r="W71" s="817"/>
      <c r="X71" s="817"/>
      <c r="Y71" s="817"/>
      <c r="Z71" s="817"/>
      <c r="AA71" s="817" t="s">
        <v>482</v>
      </c>
      <c r="AB71" s="817"/>
      <c r="AC71" s="817"/>
      <c r="AD71" s="817"/>
      <c r="AE71" s="817"/>
      <c r="AF71" s="817" t="s">
        <v>482</v>
      </c>
      <c r="AG71" s="817"/>
      <c r="AH71" s="817"/>
      <c r="AI71" s="817"/>
      <c r="AJ71" s="817"/>
      <c r="AK71" s="817" t="s">
        <v>482</v>
      </c>
      <c r="AL71" s="817"/>
      <c r="AM71" s="817"/>
      <c r="AN71" s="817"/>
      <c r="AO71" s="817"/>
      <c r="AP71" s="817">
        <v>6</v>
      </c>
      <c r="AQ71" s="817"/>
      <c r="AR71" s="817"/>
      <c r="AS71" s="817"/>
      <c r="AT71" s="817"/>
      <c r="AU71" s="817">
        <v>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67</v>
      </c>
      <c r="R72" s="817"/>
      <c r="S72" s="817"/>
      <c r="T72" s="817"/>
      <c r="U72" s="817"/>
      <c r="V72" s="817">
        <v>55</v>
      </c>
      <c r="W72" s="817"/>
      <c r="X72" s="817"/>
      <c r="Y72" s="817"/>
      <c r="Z72" s="817"/>
      <c r="AA72" s="817">
        <v>11</v>
      </c>
      <c r="AB72" s="817"/>
      <c r="AC72" s="817"/>
      <c r="AD72" s="817"/>
      <c r="AE72" s="817"/>
      <c r="AF72" s="817">
        <v>11</v>
      </c>
      <c r="AG72" s="817"/>
      <c r="AH72" s="817"/>
      <c r="AI72" s="817"/>
      <c r="AJ72" s="817"/>
      <c r="AK72" s="817" t="s">
        <v>482</v>
      </c>
      <c r="AL72" s="817"/>
      <c r="AM72" s="817"/>
      <c r="AN72" s="817"/>
      <c r="AO72" s="817"/>
      <c r="AP72" s="817">
        <v>78</v>
      </c>
      <c r="AQ72" s="817"/>
      <c r="AR72" s="817"/>
      <c r="AS72" s="817"/>
      <c r="AT72" s="817"/>
      <c r="AU72" s="817" t="s">
        <v>482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140</v>
      </c>
      <c r="R73" s="817"/>
      <c r="S73" s="817"/>
      <c r="T73" s="817"/>
      <c r="U73" s="817"/>
      <c r="V73" s="817">
        <v>116</v>
      </c>
      <c r="W73" s="817"/>
      <c r="X73" s="817"/>
      <c r="Y73" s="817"/>
      <c r="Z73" s="817"/>
      <c r="AA73" s="817">
        <v>24</v>
      </c>
      <c r="AB73" s="817"/>
      <c r="AC73" s="817"/>
      <c r="AD73" s="817"/>
      <c r="AE73" s="817"/>
      <c r="AF73" s="817">
        <v>24</v>
      </c>
      <c r="AG73" s="817"/>
      <c r="AH73" s="817"/>
      <c r="AI73" s="817"/>
      <c r="AJ73" s="817"/>
      <c r="AK73" s="817" t="s">
        <v>482</v>
      </c>
      <c r="AL73" s="817"/>
      <c r="AM73" s="817"/>
      <c r="AN73" s="817"/>
      <c r="AO73" s="817"/>
      <c r="AP73" s="817">
        <v>214</v>
      </c>
      <c r="AQ73" s="817"/>
      <c r="AR73" s="817"/>
      <c r="AS73" s="817"/>
      <c r="AT73" s="817"/>
      <c r="AU73" s="817" t="s">
        <v>482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43</v>
      </c>
      <c r="R74" s="817"/>
      <c r="S74" s="817"/>
      <c r="T74" s="817"/>
      <c r="U74" s="817"/>
      <c r="V74" s="817">
        <v>33</v>
      </c>
      <c r="W74" s="817"/>
      <c r="X74" s="817"/>
      <c r="Y74" s="817"/>
      <c r="Z74" s="817"/>
      <c r="AA74" s="817">
        <v>10</v>
      </c>
      <c r="AB74" s="817"/>
      <c r="AC74" s="817"/>
      <c r="AD74" s="817"/>
      <c r="AE74" s="817"/>
      <c r="AF74" s="817">
        <v>3</v>
      </c>
      <c r="AG74" s="817"/>
      <c r="AH74" s="817"/>
      <c r="AI74" s="817"/>
      <c r="AJ74" s="817"/>
      <c r="AK74" s="817" t="s">
        <v>482</v>
      </c>
      <c r="AL74" s="817"/>
      <c r="AM74" s="817"/>
      <c r="AN74" s="817"/>
      <c r="AO74" s="817"/>
      <c r="AP74" s="817" t="s">
        <v>482</v>
      </c>
      <c r="AQ74" s="817"/>
      <c r="AR74" s="817"/>
      <c r="AS74" s="817"/>
      <c r="AT74" s="817"/>
      <c r="AU74" s="817" t="s">
        <v>482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195</v>
      </c>
      <c r="R75" s="866"/>
      <c r="S75" s="866"/>
      <c r="T75" s="866"/>
      <c r="U75" s="816"/>
      <c r="V75" s="867">
        <v>192</v>
      </c>
      <c r="W75" s="866"/>
      <c r="X75" s="866"/>
      <c r="Y75" s="866"/>
      <c r="Z75" s="816"/>
      <c r="AA75" s="867">
        <v>3</v>
      </c>
      <c r="AB75" s="866"/>
      <c r="AC75" s="866"/>
      <c r="AD75" s="866"/>
      <c r="AE75" s="816"/>
      <c r="AF75" s="867">
        <v>3</v>
      </c>
      <c r="AG75" s="866"/>
      <c r="AH75" s="866"/>
      <c r="AI75" s="866"/>
      <c r="AJ75" s="816"/>
      <c r="AK75" s="867" t="s">
        <v>482</v>
      </c>
      <c r="AL75" s="866"/>
      <c r="AM75" s="866"/>
      <c r="AN75" s="866"/>
      <c r="AO75" s="816"/>
      <c r="AP75" s="867" t="s">
        <v>482</v>
      </c>
      <c r="AQ75" s="866"/>
      <c r="AR75" s="866"/>
      <c r="AS75" s="866"/>
      <c r="AT75" s="816"/>
      <c r="AU75" s="867" t="s">
        <v>482</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8349</v>
      </c>
      <c r="R76" s="866"/>
      <c r="S76" s="866"/>
      <c r="T76" s="866"/>
      <c r="U76" s="816"/>
      <c r="V76" s="867">
        <v>8162</v>
      </c>
      <c r="W76" s="866"/>
      <c r="X76" s="866"/>
      <c r="Y76" s="866"/>
      <c r="Z76" s="816"/>
      <c r="AA76" s="867">
        <v>187</v>
      </c>
      <c r="AB76" s="866"/>
      <c r="AC76" s="866"/>
      <c r="AD76" s="866"/>
      <c r="AE76" s="816"/>
      <c r="AF76" s="867">
        <v>187</v>
      </c>
      <c r="AG76" s="866"/>
      <c r="AH76" s="866"/>
      <c r="AI76" s="866"/>
      <c r="AJ76" s="816"/>
      <c r="AK76" s="867">
        <v>1670</v>
      </c>
      <c r="AL76" s="866"/>
      <c r="AM76" s="866"/>
      <c r="AN76" s="866"/>
      <c r="AO76" s="816"/>
      <c r="AP76" s="867" t="s">
        <v>482</v>
      </c>
      <c r="AQ76" s="866"/>
      <c r="AR76" s="866"/>
      <c r="AS76" s="866"/>
      <c r="AT76" s="816"/>
      <c r="AU76" s="867" t="s">
        <v>482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13</v>
      </c>
      <c r="R77" s="866"/>
      <c r="S77" s="866"/>
      <c r="T77" s="866"/>
      <c r="U77" s="816"/>
      <c r="V77" s="867">
        <v>12</v>
      </c>
      <c r="W77" s="866"/>
      <c r="X77" s="866"/>
      <c r="Y77" s="866"/>
      <c r="Z77" s="816"/>
      <c r="AA77" s="867">
        <v>2</v>
      </c>
      <c r="AB77" s="866"/>
      <c r="AC77" s="866"/>
      <c r="AD77" s="866"/>
      <c r="AE77" s="816"/>
      <c r="AF77" s="867">
        <v>2</v>
      </c>
      <c r="AG77" s="866"/>
      <c r="AH77" s="866"/>
      <c r="AI77" s="866"/>
      <c r="AJ77" s="816"/>
      <c r="AK77" s="867">
        <v>7</v>
      </c>
      <c r="AL77" s="866"/>
      <c r="AM77" s="866"/>
      <c r="AN77" s="866"/>
      <c r="AO77" s="816"/>
      <c r="AP77" s="867" t="s">
        <v>482</v>
      </c>
      <c r="AQ77" s="866"/>
      <c r="AR77" s="866"/>
      <c r="AS77" s="866"/>
      <c r="AT77" s="816"/>
      <c r="AU77" s="867" t="s">
        <v>482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197</v>
      </c>
      <c r="R78" s="817"/>
      <c r="S78" s="817"/>
      <c r="T78" s="817"/>
      <c r="U78" s="817"/>
      <c r="V78" s="817">
        <v>197</v>
      </c>
      <c r="W78" s="817"/>
      <c r="X78" s="817"/>
      <c r="Y78" s="817"/>
      <c r="Z78" s="817"/>
      <c r="AA78" s="817" t="s">
        <v>482</v>
      </c>
      <c r="AB78" s="817"/>
      <c r="AC78" s="817"/>
      <c r="AD78" s="817"/>
      <c r="AE78" s="817"/>
      <c r="AF78" s="817">
        <v>352</v>
      </c>
      <c r="AG78" s="817"/>
      <c r="AH78" s="817"/>
      <c r="AI78" s="817"/>
      <c r="AJ78" s="817"/>
      <c r="AK78" s="817" t="s">
        <v>482</v>
      </c>
      <c r="AL78" s="817"/>
      <c r="AM78" s="817"/>
      <c r="AN78" s="817"/>
      <c r="AO78" s="817"/>
      <c r="AP78" s="817" t="s">
        <v>482</v>
      </c>
      <c r="AQ78" s="817"/>
      <c r="AR78" s="817"/>
      <c r="AS78" s="817"/>
      <c r="AT78" s="817"/>
      <c r="AU78" s="817" t="s">
        <v>482</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548</v>
      </c>
      <c r="C79" s="860"/>
      <c r="D79" s="860"/>
      <c r="E79" s="860"/>
      <c r="F79" s="860"/>
      <c r="G79" s="860"/>
      <c r="H79" s="860"/>
      <c r="I79" s="860"/>
      <c r="J79" s="860"/>
      <c r="K79" s="860"/>
      <c r="L79" s="860"/>
      <c r="M79" s="860"/>
      <c r="N79" s="860"/>
      <c r="O79" s="860"/>
      <c r="P79" s="861"/>
      <c r="Q79" s="862">
        <v>388</v>
      </c>
      <c r="R79" s="817"/>
      <c r="S79" s="817"/>
      <c r="T79" s="817"/>
      <c r="U79" s="817"/>
      <c r="V79" s="817">
        <v>283</v>
      </c>
      <c r="W79" s="817"/>
      <c r="X79" s="817"/>
      <c r="Y79" s="817"/>
      <c r="Z79" s="817"/>
      <c r="AA79" s="817">
        <v>104</v>
      </c>
      <c r="AB79" s="817"/>
      <c r="AC79" s="817"/>
      <c r="AD79" s="817"/>
      <c r="AE79" s="817"/>
      <c r="AF79" s="817">
        <v>104</v>
      </c>
      <c r="AG79" s="817"/>
      <c r="AH79" s="817"/>
      <c r="AI79" s="817"/>
      <c r="AJ79" s="817"/>
      <c r="AK79" s="817">
        <v>153</v>
      </c>
      <c r="AL79" s="817"/>
      <c r="AM79" s="817"/>
      <c r="AN79" s="817"/>
      <c r="AO79" s="817"/>
      <c r="AP79" s="817" t="s">
        <v>482</v>
      </c>
      <c r="AQ79" s="817"/>
      <c r="AR79" s="817"/>
      <c r="AS79" s="817"/>
      <c r="AT79" s="817"/>
      <c r="AU79" s="817" t="s">
        <v>482</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549</v>
      </c>
      <c r="C80" s="860"/>
      <c r="D80" s="860"/>
      <c r="E80" s="860"/>
      <c r="F80" s="860"/>
      <c r="G80" s="860"/>
      <c r="H80" s="860"/>
      <c r="I80" s="860"/>
      <c r="J80" s="860"/>
      <c r="K80" s="860"/>
      <c r="L80" s="860"/>
      <c r="M80" s="860"/>
      <c r="N80" s="860"/>
      <c r="O80" s="860"/>
      <c r="P80" s="861"/>
      <c r="Q80" s="862">
        <v>256025</v>
      </c>
      <c r="R80" s="817"/>
      <c r="S80" s="817"/>
      <c r="T80" s="817"/>
      <c r="U80" s="817"/>
      <c r="V80" s="817">
        <v>245776</v>
      </c>
      <c r="W80" s="817"/>
      <c r="X80" s="817"/>
      <c r="Y80" s="817"/>
      <c r="Z80" s="817"/>
      <c r="AA80" s="817">
        <v>10249</v>
      </c>
      <c r="AB80" s="817"/>
      <c r="AC80" s="817"/>
      <c r="AD80" s="817"/>
      <c r="AE80" s="817"/>
      <c r="AF80" s="817">
        <v>10249</v>
      </c>
      <c r="AG80" s="817"/>
      <c r="AH80" s="817"/>
      <c r="AI80" s="817"/>
      <c r="AJ80" s="817"/>
      <c r="AK80" s="817">
        <v>1593</v>
      </c>
      <c r="AL80" s="817"/>
      <c r="AM80" s="817"/>
      <c r="AN80" s="817"/>
      <c r="AO80" s="817"/>
      <c r="AP80" s="817" t="s">
        <v>482</v>
      </c>
      <c r="AQ80" s="817"/>
      <c r="AR80" s="817"/>
      <c r="AS80" s="817"/>
      <c r="AT80" s="817"/>
      <c r="AU80" s="817" t="s">
        <v>482</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550</v>
      </c>
      <c r="C81" s="860"/>
      <c r="D81" s="860"/>
      <c r="E81" s="860"/>
      <c r="F81" s="860"/>
      <c r="G81" s="860"/>
      <c r="H81" s="860"/>
      <c r="I81" s="860"/>
      <c r="J81" s="860"/>
      <c r="K81" s="860"/>
      <c r="L81" s="860"/>
      <c r="M81" s="860"/>
      <c r="N81" s="860"/>
      <c r="O81" s="860"/>
      <c r="P81" s="861"/>
      <c r="Q81" s="862">
        <v>201</v>
      </c>
      <c r="R81" s="817"/>
      <c r="S81" s="817"/>
      <c r="T81" s="817"/>
      <c r="U81" s="817"/>
      <c r="V81" s="817">
        <v>175</v>
      </c>
      <c r="W81" s="817"/>
      <c r="X81" s="817"/>
      <c r="Y81" s="817"/>
      <c r="Z81" s="817"/>
      <c r="AA81" s="817">
        <v>26</v>
      </c>
      <c r="AB81" s="817"/>
      <c r="AC81" s="817"/>
      <c r="AD81" s="817"/>
      <c r="AE81" s="817"/>
      <c r="AF81" s="817">
        <v>26</v>
      </c>
      <c r="AG81" s="817"/>
      <c r="AH81" s="817"/>
      <c r="AI81" s="817"/>
      <c r="AJ81" s="817"/>
      <c r="AK81" s="817" t="s">
        <v>482</v>
      </c>
      <c r="AL81" s="817"/>
      <c r="AM81" s="817"/>
      <c r="AN81" s="817"/>
      <c r="AO81" s="817"/>
      <c r="AP81" s="817" t="s">
        <v>482</v>
      </c>
      <c r="AQ81" s="817"/>
      <c r="AR81" s="817"/>
      <c r="AS81" s="817"/>
      <c r="AT81" s="817"/>
      <c r="AU81" s="817" t="s">
        <v>482</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11235</v>
      </c>
      <c r="AG88" s="828"/>
      <c r="AH88" s="828"/>
      <c r="AI88" s="828"/>
      <c r="AJ88" s="828"/>
      <c r="AK88" s="825"/>
      <c r="AL88" s="825"/>
      <c r="AM88" s="825"/>
      <c r="AN88" s="825"/>
      <c r="AO88" s="825"/>
      <c r="AP88" s="828">
        <v>1493</v>
      </c>
      <c r="AQ88" s="828"/>
      <c r="AR88" s="828"/>
      <c r="AS88" s="828"/>
      <c r="AT88" s="828"/>
      <c r="AU88" s="828">
        <v>149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v>
      </c>
      <c r="CS102" s="836"/>
      <c r="CT102" s="836"/>
      <c r="CU102" s="836"/>
      <c r="CV102" s="879"/>
      <c r="CW102" s="878">
        <v>6</v>
      </c>
      <c r="CX102" s="836"/>
      <c r="CY102" s="836"/>
      <c r="CZ102" s="836"/>
      <c r="DA102" s="879"/>
      <c r="DB102" s="878" t="s">
        <v>482</v>
      </c>
      <c r="DC102" s="836"/>
      <c r="DD102" s="836"/>
      <c r="DE102" s="836"/>
      <c r="DF102" s="879"/>
      <c r="DG102" s="878">
        <v>1045</v>
      </c>
      <c r="DH102" s="836"/>
      <c r="DI102" s="836"/>
      <c r="DJ102" s="836"/>
      <c r="DK102" s="879"/>
      <c r="DL102" s="878" t="s">
        <v>482</v>
      </c>
      <c r="DM102" s="836"/>
      <c r="DN102" s="836"/>
      <c r="DO102" s="836"/>
      <c r="DP102" s="879"/>
      <c r="DQ102" s="878">
        <v>481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285</v>
      </c>
      <c r="AG109" s="881"/>
      <c r="AH109" s="881"/>
      <c r="AI109" s="881"/>
      <c r="AJ109" s="882"/>
      <c r="AK109" s="880" t="s">
        <v>284</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285</v>
      </c>
      <c r="BW109" s="881"/>
      <c r="BX109" s="881"/>
      <c r="BY109" s="881"/>
      <c r="BZ109" s="882"/>
      <c r="CA109" s="880" t="s">
        <v>284</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285</v>
      </c>
      <c r="DM109" s="881"/>
      <c r="DN109" s="881"/>
      <c r="DO109" s="881"/>
      <c r="DP109" s="882"/>
      <c r="DQ109" s="880" t="s">
        <v>284</v>
      </c>
      <c r="DR109" s="881"/>
      <c r="DS109" s="881"/>
      <c r="DT109" s="881"/>
      <c r="DU109" s="882"/>
      <c r="DV109" s="880" t="s">
        <v>408</v>
      </c>
      <c r="DW109" s="881"/>
      <c r="DX109" s="881"/>
      <c r="DY109" s="881"/>
      <c r="DZ109" s="883"/>
    </row>
    <row r="110" spans="1:131" s="197" customFormat="1" ht="26.25" customHeight="1">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778046</v>
      </c>
      <c r="AB110" s="888"/>
      <c r="AC110" s="888"/>
      <c r="AD110" s="888"/>
      <c r="AE110" s="889"/>
      <c r="AF110" s="890">
        <v>714129</v>
      </c>
      <c r="AG110" s="888"/>
      <c r="AH110" s="888"/>
      <c r="AI110" s="888"/>
      <c r="AJ110" s="889"/>
      <c r="AK110" s="890">
        <v>636867</v>
      </c>
      <c r="AL110" s="888"/>
      <c r="AM110" s="888"/>
      <c r="AN110" s="888"/>
      <c r="AO110" s="889"/>
      <c r="AP110" s="891">
        <v>13.2</v>
      </c>
      <c r="AQ110" s="892"/>
      <c r="AR110" s="892"/>
      <c r="AS110" s="892"/>
      <c r="AT110" s="893"/>
      <c r="AU110" s="894" t="s">
        <v>60</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6279950</v>
      </c>
      <c r="BR110" s="925"/>
      <c r="BS110" s="925"/>
      <c r="BT110" s="925"/>
      <c r="BU110" s="925"/>
      <c r="BV110" s="925">
        <v>6577051</v>
      </c>
      <c r="BW110" s="925"/>
      <c r="BX110" s="925"/>
      <c r="BY110" s="925"/>
      <c r="BZ110" s="925"/>
      <c r="CA110" s="925">
        <v>6857209</v>
      </c>
      <c r="CB110" s="925"/>
      <c r="CC110" s="925"/>
      <c r="CD110" s="925"/>
      <c r="CE110" s="925"/>
      <c r="CF110" s="939">
        <v>142</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152786</v>
      </c>
      <c r="BR111" s="918"/>
      <c r="BS111" s="918"/>
      <c r="BT111" s="918"/>
      <c r="BU111" s="918"/>
      <c r="BV111" s="918">
        <v>120034</v>
      </c>
      <c r="BW111" s="918"/>
      <c r="BX111" s="918"/>
      <c r="BY111" s="918"/>
      <c r="BZ111" s="918"/>
      <c r="CA111" s="918">
        <v>120157</v>
      </c>
      <c r="CB111" s="918"/>
      <c r="CC111" s="918"/>
      <c r="CD111" s="918"/>
      <c r="CE111" s="918"/>
      <c r="CF111" s="912">
        <v>2.5</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9130442</v>
      </c>
      <c r="BR112" s="918"/>
      <c r="BS112" s="918"/>
      <c r="BT112" s="918"/>
      <c r="BU112" s="918"/>
      <c r="BV112" s="918">
        <v>9262299</v>
      </c>
      <c r="BW112" s="918"/>
      <c r="BX112" s="918"/>
      <c r="BY112" s="918"/>
      <c r="BZ112" s="918"/>
      <c r="CA112" s="918">
        <v>8930514</v>
      </c>
      <c r="CB112" s="918"/>
      <c r="CC112" s="918"/>
      <c r="CD112" s="918"/>
      <c r="CE112" s="918"/>
      <c r="CF112" s="912">
        <v>185</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644134</v>
      </c>
      <c r="AB113" s="932"/>
      <c r="AC113" s="932"/>
      <c r="AD113" s="932"/>
      <c r="AE113" s="933"/>
      <c r="AF113" s="934">
        <v>647775</v>
      </c>
      <c r="AG113" s="932"/>
      <c r="AH113" s="932"/>
      <c r="AI113" s="932"/>
      <c r="AJ113" s="933"/>
      <c r="AK113" s="934">
        <v>695644</v>
      </c>
      <c r="AL113" s="932"/>
      <c r="AM113" s="932"/>
      <c r="AN113" s="932"/>
      <c r="AO113" s="933"/>
      <c r="AP113" s="935">
        <v>14.4</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282666</v>
      </c>
      <c r="BR113" s="918"/>
      <c r="BS113" s="918"/>
      <c r="BT113" s="918"/>
      <c r="BU113" s="918"/>
      <c r="BV113" s="918">
        <v>331950</v>
      </c>
      <c r="BW113" s="918"/>
      <c r="BX113" s="918"/>
      <c r="BY113" s="918"/>
      <c r="BZ113" s="918"/>
      <c r="CA113" s="918">
        <v>299018</v>
      </c>
      <c r="CB113" s="918"/>
      <c r="CC113" s="918"/>
      <c r="CD113" s="918"/>
      <c r="CE113" s="918"/>
      <c r="CF113" s="912">
        <v>6.2</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43302</v>
      </c>
      <c r="AB114" s="957"/>
      <c r="AC114" s="957"/>
      <c r="AD114" s="957"/>
      <c r="AE114" s="958"/>
      <c r="AF114" s="959">
        <v>34654</v>
      </c>
      <c r="AG114" s="957"/>
      <c r="AH114" s="957"/>
      <c r="AI114" s="957"/>
      <c r="AJ114" s="958"/>
      <c r="AK114" s="959">
        <v>36113</v>
      </c>
      <c r="AL114" s="957"/>
      <c r="AM114" s="957"/>
      <c r="AN114" s="957"/>
      <c r="AO114" s="958"/>
      <c r="AP114" s="960">
        <v>0.7</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1603660</v>
      </c>
      <c r="BR114" s="918"/>
      <c r="BS114" s="918"/>
      <c r="BT114" s="918"/>
      <c r="BU114" s="918"/>
      <c r="BV114" s="918">
        <v>1530666</v>
      </c>
      <c r="BW114" s="918"/>
      <c r="BX114" s="918"/>
      <c r="BY114" s="918"/>
      <c r="BZ114" s="918"/>
      <c r="CA114" s="918">
        <v>1500612</v>
      </c>
      <c r="CB114" s="918"/>
      <c r="CC114" s="918"/>
      <c r="CD114" s="918"/>
      <c r="CE114" s="918"/>
      <c r="CF114" s="912">
        <v>31.1</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43234</v>
      </c>
      <c r="DH114" s="957"/>
      <c r="DI114" s="957"/>
      <c r="DJ114" s="957"/>
      <c r="DK114" s="958"/>
      <c r="DL114" s="959">
        <v>26824</v>
      </c>
      <c r="DM114" s="957"/>
      <c r="DN114" s="957"/>
      <c r="DO114" s="957"/>
      <c r="DP114" s="958"/>
      <c r="DQ114" s="959">
        <v>21680</v>
      </c>
      <c r="DR114" s="957"/>
      <c r="DS114" s="957"/>
      <c r="DT114" s="957"/>
      <c r="DU114" s="958"/>
      <c r="DV114" s="960">
        <v>0.4</v>
      </c>
      <c r="DW114" s="961"/>
      <c r="DX114" s="961"/>
      <c r="DY114" s="961"/>
      <c r="DZ114" s="962"/>
    </row>
    <row r="115" spans="1:130" s="197" customFormat="1" ht="26.25" customHeight="1">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21350</v>
      </c>
      <c r="AB115" s="932"/>
      <c r="AC115" s="932"/>
      <c r="AD115" s="932"/>
      <c r="AE115" s="933"/>
      <c r="AF115" s="934">
        <v>28513</v>
      </c>
      <c r="AG115" s="932"/>
      <c r="AH115" s="932"/>
      <c r="AI115" s="932"/>
      <c r="AJ115" s="933"/>
      <c r="AK115" s="934">
        <v>16623</v>
      </c>
      <c r="AL115" s="932"/>
      <c r="AM115" s="932"/>
      <c r="AN115" s="932"/>
      <c r="AO115" s="933"/>
      <c r="AP115" s="935">
        <v>0.3</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v>665157</v>
      </c>
      <c r="BR115" s="918"/>
      <c r="BS115" s="918"/>
      <c r="BT115" s="918"/>
      <c r="BU115" s="918"/>
      <c r="BV115" s="918">
        <v>640285</v>
      </c>
      <c r="BW115" s="918"/>
      <c r="BX115" s="918"/>
      <c r="BY115" s="918"/>
      <c r="BZ115" s="918"/>
      <c r="CA115" s="918">
        <v>481071</v>
      </c>
      <c r="CB115" s="918"/>
      <c r="CC115" s="918"/>
      <c r="CD115" s="918"/>
      <c r="CE115" s="918"/>
      <c r="CF115" s="912">
        <v>10</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109033</v>
      </c>
      <c r="DH116" s="957"/>
      <c r="DI116" s="957"/>
      <c r="DJ116" s="957"/>
      <c r="DK116" s="958"/>
      <c r="DL116" s="959">
        <v>92809</v>
      </c>
      <c r="DM116" s="957"/>
      <c r="DN116" s="957"/>
      <c r="DO116" s="957"/>
      <c r="DP116" s="958"/>
      <c r="DQ116" s="959">
        <v>98201</v>
      </c>
      <c r="DR116" s="957"/>
      <c r="DS116" s="957"/>
      <c r="DT116" s="957"/>
      <c r="DU116" s="958"/>
      <c r="DV116" s="960">
        <v>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1486832</v>
      </c>
      <c r="AB117" s="964"/>
      <c r="AC117" s="964"/>
      <c r="AD117" s="964"/>
      <c r="AE117" s="965"/>
      <c r="AF117" s="963">
        <v>1425071</v>
      </c>
      <c r="AG117" s="964"/>
      <c r="AH117" s="964"/>
      <c r="AI117" s="964"/>
      <c r="AJ117" s="965"/>
      <c r="AK117" s="963">
        <v>1385247</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285</v>
      </c>
      <c r="AG118" s="881"/>
      <c r="AH118" s="881"/>
      <c r="AI118" s="881"/>
      <c r="AJ118" s="882"/>
      <c r="AK118" s="880" t="s">
        <v>284</v>
      </c>
      <c r="AL118" s="881"/>
      <c r="AM118" s="881"/>
      <c r="AN118" s="881"/>
      <c r="AO118" s="882"/>
      <c r="AP118" s="988" t="s">
        <v>408</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436</v>
      </c>
      <c r="BP118" s="992"/>
      <c r="BQ118" s="983">
        <v>18114661</v>
      </c>
      <c r="BR118" s="984"/>
      <c r="BS118" s="984"/>
      <c r="BT118" s="984"/>
      <c r="BU118" s="984"/>
      <c r="BV118" s="984">
        <v>18462285</v>
      </c>
      <c r="BW118" s="984"/>
      <c r="BX118" s="984"/>
      <c r="BY118" s="984"/>
      <c r="BZ118" s="984"/>
      <c r="CA118" s="984">
        <v>18188581</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3151475</v>
      </c>
      <c r="BR119" s="925"/>
      <c r="BS119" s="925"/>
      <c r="BT119" s="925"/>
      <c r="BU119" s="925"/>
      <c r="BV119" s="925">
        <v>3198172</v>
      </c>
      <c r="BW119" s="925"/>
      <c r="BX119" s="925"/>
      <c r="BY119" s="925"/>
      <c r="BZ119" s="925"/>
      <c r="CA119" s="925">
        <v>3452608</v>
      </c>
      <c r="CB119" s="925"/>
      <c r="CC119" s="925"/>
      <c r="CD119" s="925"/>
      <c r="CE119" s="925"/>
      <c r="CF119" s="939">
        <v>71.5</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519</v>
      </c>
      <c r="DH119" s="996"/>
      <c r="DI119" s="996"/>
      <c r="DJ119" s="996"/>
      <c r="DK119" s="997"/>
      <c r="DL119" s="998">
        <v>401</v>
      </c>
      <c r="DM119" s="996"/>
      <c r="DN119" s="996"/>
      <c r="DO119" s="996"/>
      <c r="DP119" s="997"/>
      <c r="DQ119" s="998">
        <v>276</v>
      </c>
      <c r="DR119" s="996"/>
      <c r="DS119" s="996"/>
      <c r="DT119" s="996"/>
      <c r="DU119" s="997"/>
      <c r="DV119" s="999">
        <v>0</v>
      </c>
      <c r="DW119" s="1000"/>
      <c r="DX119" s="1000"/>
      <c r="DY119" s="1000"/>
      <c r="DZ119" s="1001"/>
    </row>
    <row r="120" spans="1:130" s="197" customFormat="1" ht="26.25" customHeight="1">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1284098</v>
      </c>
      <c r="BR120" s="918"/>
      <c r="BS120" s="918"/>
      <c r="BT120" s="918"/>
      <c r="BU120" s="918"/>
      <c r="BV120" s="918">
        <v>1274086</v>
      </c>
      <c r="BW120" s="918"/>
      <c r="BX120" s="918"/>
      <c r="BY120" s="918"/>
      <c r="BZ120" s="918"/>
      <c r="CA120" s="918">
        <v>1172078</v>
      </c>
      <c r="CB120" s="918"/>
      <c r="CC120" s="918"/>
      <c r="CD120" s="918"/>
      <c r="CE120" s="918"/>
      <c r="CF120" s="912">
        <v>24.3</v>
      </c>
      <c r="CG120" s="913"/>
      <c r="CH120" s="913"/>
      <c r="CI120" s="913"/>
      <c r="CJ120" s="913"/>
      <c r="CK120" s="1011" t="s">
        <v>442</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5961578</v>
      </c>
      <c r="DH120" s="925"/>
      <c r="DI120" s="925"/>
      <c r="DJ120" s="925"/>
      <c r="DK120" s="925"/>
      <c r="DL120" s="925">
        <v>5340058</v>
      </c>
      <c r="DM120" s="925"/>
      <c r="DN120" s="925"/>
      <c r="DO120" s="925"/>
      <c r="DP120" s="925"/>
      <c r="DQ120" s="925">
        <v>5222794</v>
      </c>
      <c r="DR120" s="925"/>
      <c r="DS120" s="925"/>
      <c r="DT120" s="925"/>
      <c r="DU120" s="925"/>
      <c r="DV120" s="926">
        <v>108.2</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11459043</v>
      </c>
      <c r="BR121" s="984"/>
      <c r="BS121" s="984"/>
      <c r="BT121" s="984"/>
      <c r="BU121" s="984"/>
      <c r="BV121" s="984">
        <v>11628283</v>
      </c>
      <c r="BW121" s="984"/>
      <c r="BX121" s="984"/>
      <c r="BY121" s="984"/>
      <c r="BZ121" s="984"/>
      <c r="CA121" s="984">
        <v>11706242</v>
      </c>
      <c r="CB121" s="984"/>
      <c r="CC121" s="984"/>
      <c r="CD121" s="984"/>
      <c r="CE121" s="984"/>
      <c r="CF121" s="1022">
        <v>242.5</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v>2211687</v>
      </c>
      <c r="DR121" s="918"/>
      <c r="DS121" s="918"/>
      <c r="DT121" s="918"/>
      <c r="DU121" s="918"/>
      <c r="DV121" s="919">
        <v>45.8</v>
      </c>
      <c r="DW121" s="919"/>
      <c r="DX121" s="919"/>
      <c r="DY121" s="919"/>
      <c r="DZ121" s="920"/>
    </row>
    <row r="122" spans="1:130" s="197" customFormat="1" ht="26.25" customHeight="1">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3413</v>
      </c>
      <c r="AB122" s="957"/>
      <c r="AC122" s="957"/>
      <c r="AD122" s="957"/>
      <c r="AE122" s="958"/>
      <c r="AF122" s="959">
        <v>13277</v>
      </c>
      <c r="AG122" s="957"/>
      <c r="AH122" s="957"/>
      <c r="AI122" s="957"/>
      <c r="AJ122" s="958"/>
      <c r="AK122" s="959">
        <v>1605</v>
      </c>
      <c r="AL122" s="957"/>
      <c r="AM122" s="957"/>
      <c r="AN122" s="957"/>
      <c r="AO122" s="958"/>
      <c r="AP122" s="960">
        <v>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445</v>
      </c>
      <c r="BP122" s="992"/>
      <c r="BQ122" s="1032">
        <v>15894616</v>
      </c>
      <c r="BR122" s="1033"/>
      <c r="BS122" s="1033"/>
      <c r="BT122" s="1033"/>
      <c r="BU122" s="1033"/>
      <c r="BV122" s="1033">
        <v>16100541</v>
      </c>
      <c r="BW122" s="1033"/>
      <c r="BX122" s="1033"/>
      <c r="BY122" s="1033"/>
      <c r="BZ122" s="1033"/>
      <c r="CA122" s="1033">
        <v>16330928</v>
      </c>
      <c r="CB122" s="1033"/>
      <c r="CC122" s="1033"/>
      <c r="CD122" s="1033"/>
      <c r="CE122" s="1033"/>
      <c r="CF122" s="985"/>
      <c r="CG122" s="986"/>
      <c r="CH122" s="986"/>
      <c r="CI122" s="986"/>
      <c r="CJ122" s="987"/>
      <c r="CK122" s="1014"/>
      <c r="CL122" s="1015"/>
      <c r="CM122" s="1015"/>
      <c r="CN122" s="1015"/>
      <c r="CO122" s="1016"/>
      <c r="CP122" s="1005" t="s">
        <v>392</v>
      </c>
      <c r="CQ122" s="1006"/>
      <c r="CR122" s="1006"/>
      <c r="CS122" s="1006"/>
      <c r="CT122" s="1006"/>
      <c r="CU122" s="1006"/>
      <c r="CV122" s="1006"/>
      <c r="CW122" s="1006"/>
      <c r="CX122" s="1006"/>
      <c r="CY122" s="1006"/>
      <c r="CZ122" s="1006"/>
      <c r="DA122" s="1006"/>
      <c r="DB122" s="1006"/>
      <c r="DC122" s="1006"/>
      <c r="DD122" s="1006"/>
      <c r="DE122" s="1006"/>
      <c r="DF122" s="1007"/>
      <c r="DG122" s="917">
        <v>787295</v>
      </c>
      <c r="DH122" s="918"/>
      <c r="DI122" s="918"/>
      <c r="DJ122" s="918"/>
      <c r="DK122" s="918"/>
      <c r="DL122" s="918">
        <v>723667</v>
      </c>
      <c r="DM122" s="918"/>
      <c r="DN122" s="918"/>
      <c r="DO122" s="918"/>
      <c r="DP122" s="918"/>
      <c r="DQ122" s="918">
        <v>683430</v>
      </c>
      <c r="DR122" s="918"/>
      <c r="DS122" s="918"/>
      <c r="DT122" s="918"/>
      <c r="DU122" s="918"/>
      <c r="DV122" s="919">
        <v>14.2</v>
      </c>
      <c r="DW122" s="919"/>
      <c r="DX122" s="919"/>
      <c r="DY122" s="919"/>
      <c r="DZ122" s="920"/>
    </row>
    <row r="123" spans="1:130" s="197" customFormat="1" ht="26.25" customHeight="1" thickBot="1">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16663</v>
      </c>
      <c r="AB123" s="957"/>
      <c r="AC123" s="957"/>
      <c r="AD123" s="957"/>
      <c r="AE123" s="958"/>
      <c r="AF123" s="959">
        <v>15085</v>
      </c>
      <c r="AG123" s="957"/>
      <c r="AH123" s="957"/>
      <c r="AI123" s="957"/>
      <c r="AJ123" s="958"/>
      <c r="AK123" s="959">
        <v>14849</v>
      </c>
      <c r="AL123" s="957"/>
      <c r="AM123" s="957"/>
      <c r="AN123" s="957"/>
      <c r="AO123" s="958"/>
      <c r="AP123" s="960">
        <v>0.3</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45.9</v>
      </c>
      <c r="BR123" s="1025"/>
      <c r="BS123" s="1025"/>
      <c r="BT123" s="1025"/>
      <c r="BU123" s="1025"/>
      <c r="BV123" s="1025">
        <v>49.1</v>
      </c>
      <c r="BW123" s="1025"/>
      <c r="BX123" s="1025"/>
      <c r="BY123" s="1025"/>
      <c r="BZ123" s="1025"/>
      <c r="CA123" s="1025">
        <v>38.4</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625617</v>
      </c>
      <c r="DH123" s="957"/>
      <c r="DI123" s="957"/>
      <c r="DJ123" s="957"/>
      <c r="DK123" s="958"/>
      <c r="DL123" s="959">
        <v>578955</v>
      </c>
      <c r="DM123" s="957"/>
      <c r="DN123" s="957"/>
      <c r="DO123" s="957"/>
      <c r="DP123" s="958"/>
      <c r="DQ123" s="959">
        <v>512155</v>
      </c>
      <c r="DR123" s="957"/>
      <c r="DS123" s="957"/>
      <c r="DT123" s="957"/>
      <c r="DU123" s="958"/>
      <c r="DV123" s="960">
        <v>10.6</v>
      </c>
      <c r="DW123" s="961"/>
      <c r="DX123" s="961"/>
      <c r="DY123" s="961"/>
      <c r="DZ123" s="962"/>
    </row>
    <row r="124" spans="1:130" s="197" customFormat="1" ht="26.25" customHeight="1">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v>1714010</v>
      </c>
      <c r="DH124" s="996"/>
      <c r="DI124" s="996"/>
      <c r="DJ124" s="996"/>
      <c r="DK124" s="997"/>
      <c r="DL124" s="998">
        <v>2572939</v>
      </c>
      <c r="DM124" s="996"/>
      <c r="DN124" s="996"/>
      <c r="DO124" s="996"/>
      <c r="DP124" s="997"/>
      <c r="DQ124" s="998">
        <v>258157</v>
      </c>
      <c r="DR124" s="996"/>
      <c r="DS124" s="996"/>
      <c r="DT124" s="996"/>
      <c r="DU124" s="997"/>
      <c r="DV124" s="999">
        <v>5.3</v>
      </c>
      <c r="DW124" s="1000"/>
      <c r="DX124" s="1000"/>
      <c r="DY124" s="1000"/>
      <c r="DZ124" s="1001"/>
    </row>
    <row r="125" spans="1:130" s="197" customFormat="1" ht="26.25" customHeight="1" thickBot="1">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1274</v>
      </c>
      <c r="AB126" s="957"/>
      <c r="AC126" s="957"/>
      <c r="AD126" s="957"/>
      <c r="AE126" s="958"/>
      <c r="AF126" s="959">
        <v>151</v>
      </c>
      <c r="AG126" s="957"/>
      <c r="AH126" s="957"/>
      <c r="AI126" s="957"/>
      <c r="AJ126" s="958"/>
      <c r="AK126" s="959">
        <v>169</v>
      </c>
      <c r="AL126" s="957"/>
      <c r="AM126" s="957"/>
      <c r="AN126" s="957"/>
      <c r="AO126" s="958"/>
      <c r="AP126" s="960">
        <v>0</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v>665157</v>
      </c>
      <c r="DH126" s="918"/>
      <c r="DI126" s="918"/>
      <c r="DJ126" s="918"/>
      <c r="DK126" s="918"/>
      <c r="DL126" s="918">
        <v>640285</v>
      </c>
      <c r="DM126" s="918"/>
      <c r="DN126" s="918"/>
      <c r="DO126" s="918"/>
      <c r="DP126" s="918"/>
      <c r="DQ126" s="918">
        <v>481071</v>
      </c>
      <c r="DR126" s="918"/>
      <c r="DS126" s="918"/>
      <c r="DT126" s="918"/>
      <c r="DU126" s="918"/>
      <c r="DV126" s="919">
        <v>10</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456</v>
      </c>
      <c r="AY127" s="885"/>
      <c r="AZ127" s="885"/>
      <c r="BA127" s="885"/>
      <c r="BB127" s="885"/>
      <c r="BC127" s="885"/>
      <c r="BD127" s="885"/>
      <c r="BE127" s="886"/>
      <c r="BF127" s="1039" t="s">
        <v>111</v>
      </c>
      <c r="BG127" s="1040"/>
      <c r="BH127" s="1040"/>
      <c r="BI127" s="1040"/>
      <c r="BJ127" s="1040"/>
      <c r="BK127" s="1040"/>
      <c r="BL127" s="1049"/>
      <c r="BM127" s="1039">
        <v>14.56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75415</v>
      </c>
      <c r="AB128" s="1088"/>
      <c r="AC128" s="1088"/>
      <c r="AD128" s="1088"/>
      <c r="AE128" s="1089"/>
      <c r="AF128" s="1090">
        <v>72335</v>
      </c>
      <c r="AG128" s="1088"/>
      <c r="AH128" s="1088"/>
      <c r="AI128" s="1088"/>
      <c r="AJ128" s="1089"/>
      <c r="AK128" s="1090">
        <v>68394</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111</v>
      </c>
      <c r="BG128" s="1065"/>
      <c r="BH128" s="1065"/>
      <c r="BI128" s="1065"/>
      <c r="BJ128" s="1065"/>
      <c r="BK128" s="1065"/>
      <c r="BL128" s="1066"/>
      <c r="BM128" s="1064">
        <v>19.559999999999999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5723594</v>
      </c>
      <c r="AB129" s="957"/>
      <c r="AC129" s="957"/>
      <c r="AD129" s="957"/>
      <c r="AE129" s="958"/>
      <c r="AF129" s="959">
        <v>5720239</v>
      </c>
      <c r="AG129" s="957"/>
      <c r="AH129" s="957"/>
      <c r="AI129" s="957"/>
      <c r="AJ129" s="958"/>
      <c r="AK129" s="959">
        <v>5754006</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9.3000000000000007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889313</v>
      </c>
      <c r="AB130" s="957"/>
      <c r="AC130" s="957"/>
      <c r="AD130" s="957"/>
      <c r="AE130" s="958"/>
      <c r="AF130" s="959">
        <v>918611</v>
      </c>
      <c r="AG130" s="957"/>
      <c r="AH130" s="957"/>
      <c r="AI130" s="957"/>
      <c r="AJ130" s="958"/>
      <c r="AK130" s="959">
        <v>925894</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38.4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4834281</v>
      </c>
      <c r="AB131" s="996"/>
      <c r="AC131" s="996"/>
      <c r="AD131" s="996"/>
      <c r="AE131" s="997"/>
      <c r="AF131" s="998">
        <v>4801628</v>
      </c>
      <c r="AG131" s="996"/>
      <c r="AH131" s="996"/>
      <c r="AI131" s="996"/>
      <c r="AJ131" s="997"/>
      <c r="AK131" s="998">
        <v>4828112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10.80003417</v>
      </c>
      <c r="AB132" s="1102"/>
      <c r="AC132" s="1102"/>
      <c r="AD132" s="1102"/>
      <c r="AE132" s="1103"/>
      <c r="AF132" s="1104">
        <v>9.0412043579999999</v>
      </c>
      <c r="AG132" s="1102"/>
      <c r="AH132" s="1102"/>
      <c r="AI132" s="1102"/>
      <c r="AJ132" s="1103"/>
      <c r="AK132" s="1104">
        <v>8.0975544890000002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11.9</v>
      </c>
      <c r="AB133" s="1109"/>
      <c r="AC133" s="1109"/>
      <c r="AD133" s="1109"/>
      <c r="AE133" s="1110"/>
      <c r="AF133" s="1108">
        <v>10.3</v>
      </c>
      <c r="AG133" s="1109"/>
      <c r="AH133" s="1109"/>
      <c r="AI133" s="1109"/>
      <c r="AJ133" s="1110"/>
      <c r="AK133" s="1108">
        <v>9.3000000000000007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0" zoomScaleNormal="85" zoomScaleSheetLayoutView="55" workbookViewId="0">
      <selection activeCell="AC76" sqref="A69:AC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8" zoomScaleNormal="40" zoomScaleSheetLayoutView="55" workbookViewId="0">
      <selection activeCell="BE35" sqref="BE35:CG3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election activeCell="BE35" sqref="BE35:CG3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1262485</v>
      </c>
      <c r="L9" s="264">
        <v>60551</v>
      </c>
      <c r="M9" s="265">
        <v>59173</v>
      </c>
      <c r="N9" s="266">
        <v>2.2999999999999998</v>
      </c>
    </row>
    <row r="10" spans="1:16">
      <c r="A10" s="248"/>
      <c r="B10" s="244"/>
      <c r="C10" s="244"/>
      <c r="D10" s="244"/>
      <c r="E10" s="244"/>
      <c r="F10" s="244"/>
      <c r="G10" s="1117" t="s">
        <v>478</v>
      </c>
      <c r="H10" s="1118"/>
      <c r="I10" s="1118"/>
      <c r="J10" s="1119"/>
      <c r="K10" s="267">
        <v>157554</v>
      </c>
      <c r="L10" s="268">
        <v>7557</v>
      </c>
      <c r="M10" s="269">
        <v>7215</v>
      </c>
      <c r="N10" s="270">
        <v>4.7</v>
      </c>
    </row>
    <row r="11" spans="1:16" ht="13.5" customHeight="1">
      <c r="A11" s="248"/>
      <c r="B11" s="244"/>
      <c r="C11" s="244"/>
      <c r="D11" s="244"/>
      <c r="E11" s="244"/>
      <c r="F11" s="244"/>
      <c r="G11" s="1117" t="s">
        <v>479</v>
      </c>
      <c r="H11" s="1118"/>
      <c r="I11" s="1118"/>
      <c r="J11" s="1119"/>
      <c r="K11" s="267">
        <v>284816</v>
      </c>
      <c r="L11" s="268">
        <v>13660</v>
      </c>
      <c r="M11" s="269">
        <v>10616</v>
      </c>
      <c r="N11" s="270">
        <v>28.7</v>
      </c>
    </row>
    <row r="12" spans="1:16" ht="13.5" customHeight="1">
      <c r="A12" s="248"/>
      <c r="B12" s="244"/>
      <c r="C12" s="244"/>
      <c r="D12" s="244"/>
      <c r="E12" s="244"/>
      <c r="F12" s="244"/>
      <c r="G12" s="1117" t="s">
        <v>480</v>
      </c>
      <c r="H12" s="1118"/>
      <c r="I12" s="1118"/>
      <c r="J12" s="1119"/>
      <c r="K12" s="267">
        <v>47486</v>
      </c>
      <c r="L12" s="268">
        <v>2278</v>
      </c>
      <c r="M12" s="269">
        <v>706</v>
      </c>
      <c r="N12" s="270">
        <v>222.7</v>
      </c>
    </row>
    <row r="13" spans="1:16" ht="13.5" customHeight="1">
      <c r="A13" s="248"/>
      <c r="B13" s="244"/>
      <c r="C13" s="244"/>
      <c r="D13" s="244"/>
      <c r="E13" s="244"/>
      <c r="F13" s="244"/>
      <c r="G13" s="1117" t="s">
        <v>481</v>
      </c>
      <c r="H13" s="1118"/>
      <c r="I13" s="1118"/>
      <c r="J13" s="1119"/>
      <c r="K13" s="267" t="s">
        <v>482</v>
      </c>
      <c r="L13" s="268" t="s">
        <v>482</v>
      </c>
      <c r="M13" s="269" t="s">
        <v>482</v>
      </c>
      <c r="N13" s="270" t="s">
        <v>482</v>
      </c>
    </row>
    <row r="14" spans="1:16" ht="13.5" customHeight="1">
      <c r="A14" s="248"/>
      <c r="B14" s="244"/>
      <c r="C14" s="244"/>
      <c r="D14" s="244"/>
      <c r="E14" s="244"/>
      <c r="F14" s="244"/>
      <c r="G14" s="1117" t="s">
        <v>483</v>
      </c>
      <c r="H14" s="1118"/>
      <c r="I14" s="1118"/>
      <c r="J14" s="1119"/>
      <c r="K14" s="267">
        <v>48023</v>
      </c>
      <c r="L14" s="268">
        <v>2303</v>
      </c>
      <c r="M14" s="269">
        <v>3081</v>
      </c>
      <c r="N14" s="270">
        <v>-25.3</v>
      </c>
    </row>
    <row r="15" spans="1:16" ht="13.5" customHeight="1">
      <c r="A15" s="248"/>
      <c r="B15" s="244"/>
      <c r="C15" s="244"/>
      <c r="D15" s="244"/>
      <c r="E15" s="244"/>
      <c r="F15" s="244"/>
      <c r="G15" s="1117" t="s">
        <v>484</v>
      </c>
      <c r="H15" s="1118"/>
      <c r="I15" s="1118"/>
      <c r="J15" s="1119"/>
      <c r="K15" s="267">
        <v>20774</v>
      </c>
      <c r="L15" s="268">
        <v>996</v>
      </c>
      <c r="M15" s="269">
        <v>1676</v>
      </c>
      <c r="N15" s="270">
        <v>-40.6</v>
      </c>
    </row>
    <row r="16" spans="1:16">
      <c r="A16" s="248"/>
      <c r="B16" s="244"/>
      <c r="C16" s="244"/>
      <c r="D16" s="244"/>
      <c r="E16" s="244"/>
      <c r="F16" s="244"/>
      <c r="G16" s="1120" t="s">
        <v>485</v>
      </c>
      <c r="H16" s="1121"/>
      <c r="I16" s="1121"/>
      <c r="J16" s="1122"/>
      <c r="K16" s="268">
        <v>-112338</v>
      </c>
      <c r="L16" s="268">
        <v>-5388</v>
      </c>
      <c r="M16" s="269">
        <v>-6602</v>
      </c>
      <c r="N16" s="270">
        <v>-18.399999999999999</v>
      </c>
    </row>
    <row r="17" spans="1:16">
      <c r="A17" s="248"/>
      <c r="B17" s="244"/>
      <c r="C17" s="244"/>
      <c r="D17" s="244"/>
      <c r="E17" s="244"/>
      <c r="F17" s="244"/>
      <c r="G17" s="1120" t="s">
        <v>169</v>
      </c>
      <c r="H17" s="1121"/>
      <c r="I17" s="1121"/>
      <c r="J17" s="1122"/>
      <c r="K17" s="268">
        <v>1708800</v>
      </c>
      <c r="L17" s="268">
        <v>81957</v>
      </c>
      <c r="M17" s="269">
        <v>75864</v>
      </c>
      <c r="N17" s="270">
        <v>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8.35</v>
      </c>
      <c r="L21" s="281">
        <v>7.34</v>
      </c>
      <c r="M21" s="282">
        <v>1.01</v>
      </c>
      <c r="N21" s="249"/>
      <c r="O21" s="283"/>
      <c r="P21" s="279"/>
    </row>
    <row r="22" spans="1:16" s="284" customFormat="1">
      <c r="A22" s="279"/>
      <c r="B22" s="249"/>
      <c r="C22" s="249"/>
      <c r="D22" s="249"/>
      <c r="E22" s="249"/>
      <c r="F22" s="249"/>
      <c r="G22" s="1112" t="s">
        <v>491</v>
      </c>
      <c r="H22" s="1113"/>
      <c r="I22" s="1113"/>
      <c r="J22" s="1114"/>
      <c r="K22" s="285">
        <v>93.4</v>
      </c>
      <c r="L22" s="286">
        <v>96.1</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636867</v>
      </c>
      <c r="L32" s="294">
        <v>30545</v>
      </c>
      <c r="M32" s="295">
        <v>35137</v>
      </c>
      <c r="N32" s="296">
        <v>-13.1</v>
      </c>
    </row>
    <row r="33" spans="1:16" ht="13.5" customHeight="1">
      <c r="A33" s="248"/>
      <c r="B33" s="244"/>
      <c r="C33" s="244"/>
      <c r="D33" s="244"/>
      <c r="E33" s="244"/>
      <c r="F33" s="244"/>
      <c r="G33" s="1128" t="s">
        <v>496</v>
      </c>
      <c r="H33" s="1129"/>
      <c r="I33" s="1129"/>
      <c r="J33" s="1130"/>
      <c r="K33" s="294" t="s">
        <v>482</v>
      </c>
      <c r="L33" s="294" t="s">
        <v>482</v>
      </c>
      <c r="M33" s="295" t="s">
        <v>482</v>
      </c>
      <c r="N33" s="296" t="s">
        <v>482</v>
      </c>
    </row>
    <row r="34" spans="1:16" ht="27" customHeight="1">
      <c r="A34" s="248"/>
      <c r="B34" s="244"/>
      <c r="C34" s="244"/>
      <c r="D34" s="244"/>
      <c r="E34" s="244"/>
      <c r="F34" s="244"/>
      <c r="G34" s="1128" t="s">
        <v>497</v>
      </c>
      <c r="H34" s="1129"/>
      <c r="I34" s="1129"/>
      <c r="J34" s="1130"/>
      <c r="K34" s="294" t="s">
        <v>482</v>
      </c>
      <c r="L34" s="294" t="s">
        <v>482</v>
      </c>
      <c r="M34" s="295">
        <v>6</v>
      </c>
      <c r="N34" s="296" t="s">
        <v>482</v>
      </c>
    </row>
    <row r="35" spans="1:16" ht="27" customHeight="1">
      <c r="A35" s="248"/>
      <c r="B35" s="244"/>
      <c r="C35" s="244"/>
      <c r="D35" s="244"/>
      <c r="E35" s="244"/>
      <c r="F35" s="244"/>
      <c r="G35" s="1128" t="s">
        <v>498</v>
      </c>
      <c r="H35" s="1129"/>
      <c r="I35" s="1129"/>
      <c r="J35" s="1130"/>
      <c r="K35" s="294">
        <v>695644</v>
      </c>
      <c r="L35" s="294">
        <v>33364</v>
      </c>
      <c r="M35" s="295">
        <v>15256</v>
      </c>
      <c r="N35" s="296">
        <v>118.7</v>
      </c>
    </row>
    <row r="36" spans="1:16" ht="27" customHeight="1">
      <c r="A36" s="248"/>
      <c r="B36" s="244"/>
      <c r="C36" s="244"/>
      <c r="D36" s="244"/>
      <c r="E36" s="244"/>
      <c r="F36" s="244"/>
      <c r="G36" s="1128" t="s">
        <v>499</v>
      </c>
      <c r="H36" s="1129"/>
      <c r="I36" s="1129"/>
      <c r="J36" s="1130"/>
      <c r="K36" s="294">
        <v>36113</v>
      </c>
      <c r="L36" s="294">
        <v>1732</v>
      </c>
      <c r="M36" s="295">
        <v>3492</v>
      </c>
      <c r="N36" s="296">
        <v>-50.4</v>
      </c>
    </row>
    <row r="37" spans="1:16" ht="13.5" customHeight="1">
      <c r="A37" s="248"/>
      <c r="B37" s="244"/>
      <c r="C37" s="244"/>
      <c r="D37" s="244"/>
      <c r="E37" s="244"/>
      <c r="F37" s="244"/>
      <c r="G37" s="1128" t="s">
        <v>500</v>
      </c>
      <c r="H37" s="1129"/>
      <c r="I37" s="1129"/>
      <c r="J37" s="1130"/>
      <c r="K37" s="294">
        <v>16623</v>
      </c>
      <c r="L37" s="294">
        <v>797</v>
      </c>
      <c r="M37" s="295">
        <v>1810</v>
      </c>
      <c r="N37" s="296">
        <v>-56</v>
      </c>
    </row>
    <row r="38" spans="1:16" ht="27" customHeight="1">
      <c r="A38" s="248"/>
      <c r="B38" s="244"/>
      <c r="C38" s="244"/>
      <c r="D38" s="244"/>
      <c r="E38" s="244"/>
      <c r="F38" s="244"/>
      <c r="G38" s="1131" t="s">
        <v>501</v>
      </c>
      <c r="H38" s="1132"/>
      <c r="I38" s="1132"/>
      <c r="J38" s="1133"/>
      <c r="K38" s="297" t="s">
        <v>482</v>
      </c>
      <c r="L38" s="297" t="s">
        <v>482</v>
      </c>
      <c r="M38" s="298">
        <v>3</v>
      </c>
      <c r="N38" s="299" t="s">
        <v>482</v>
      </c>
      <c r="O38" s="293"/>
    </row>
    <row r="39" spans="1:16">
      <c r="A39" s="248"/>
      <c r="B39" s="244"/>
      <c r="C39" s="244"/>
      <c r="D39" s="244"/>
      <c r="E39" s="244"/>
      <c r="F39" s="244"/>
      <c r="G39" s="1131" t="s">
        <v>502</v>
      </c>
      <c r="H39" s="1132"/>
      <c r="I39" s="1132"/>
      <c r="J39" s="1133"/>
      <c r="K39" s="300">
        <v>-68394</v>
      </c>
      <c r="L39" s="300">
        <v>-3280</v>
      </c>
      <c r="M39" s="301">
        <v>-3198</v>
      </c>
      <c r="N39" s="302">
        <v>2.6</v>
      </c>
      <c r="O39" s="293"/>
    </row>
    <row r="40" spans="1:16" ht="27" customHeight="1">
      <c r="A40" s="248"/>
      <c r="B40" s="244"/>
      <c r="C40" s="244"/>
      <c r="D40" s="244"/>
      <c r="E40" s="244"/>
      <c r="F40" s="244"/>
      <c r="G40" s="1128" t="s">
        <v>503</v>
      </c>
      <c r="H40" s="1129"/>
      <c r="I40" s="1129"/>
      <c r="J40" s="1130"/>
      <c r="K40" s="300">
        <v>-925894</v>
      </c>
      <c r="L40" s="300">
        <v>-44407</v>
      </c>
      <c r="M40" s="301">
        <v>-35133</v>
      </c>
      <c r="N40" s="302">
        <v>26.4</v>
      </c>
      <c r="O40" s="293"/>
    </row>
    <row r="41" spans="1:16">
      <c r="A41" s="248"/>
      <c r="B41" s="244"/>
      <c r="C41" s="244"/>
      <c r="D41" s="244"/>
      <c r="E41" s="244"/>
      <c r="F41" s="244"/>
      <c r="G41" s="1134" t="s">
        <v>279</v>
      </c>
      <c r="H41" s="1135"/>
      <c r="I41" s="1135"/>
      <c r="J41" s="1136"/>
      <c r="K41" s="294">
        <v>390959</v>
      </c>
      <c r="L41" s="300">
        <v>18751</v>
      </c>
      <c r="M41" s="301">
        <v>17373</v>
      </c>
      <c r="N41" s="302">
        <v>7.9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1245337</v>
      </c>
      <c r="J51" s="320">
        <v>58223</v>
      </c>
      <c r="K51" s="321">
        <v>22.8</v>
      </c>
      <c r="L51" s="322">
        <v>55958</v>
      </c>
      <c r="M51" s="323">
        <v>7</v>
      </c>
      <c r="N51" s="324">
        <v>15.8</v>
      </c>
    </row>
    <row r="52" spans="1:14">
      <c r="A52" s="248"/>
      <c r="B52" s="244"/>
      <c r="C52" s="244"/>
      <c r="D52" s="244"/>
      <c r="E52" s="244"/>
      <c r="F52" s="244"/>
      <c r="G52" s="325"/>
      <c r="H52" s="326" t="s">
        <v>514</v>
      </c>
      <c r="I52" s="327">
        <v>942454</v>
      </c>
      <c r="J52" s="328">
        <v>44063</v>
      </c>
      <c r="K52" s="329">
        <v>61</v>
      </c>
      <c r="L52" s="330">
        <v>35126</v>
      </c>
      <c r="M52" s="331">
        <v>4</v>
      </c>
      <c r="N52" s="332">
        <v>57</v>
      </c>
    </row>
    <row r="53" spans="1:14">
      <c r="A53" s="248"/>
      <c r="B53" s="244"/>
      <c r="C53" s="244"/>
      <c r="D53" s="244"/>
      <c r="E53" s="244"/>
      <c r="F53" s="244"/>
      <c r="G53" s="310" t="s">
        <v>515</v>
      </c>
      <c r="H53" s="311"/>
      <c r="I53" s="319">
        <v>1348018</v>
      </c>
      <c r="J53" s="320">
        <v>63436</v>
      </c>
      <c r="K53" s="321">
        <v>9</v>
      </c>
      <c r="L53" s="322">
        <v>59338</v>
      </c>
      <c r="M53" s="323">
        <v>6</v>
      </c>
      <c r="N53" s="324">
        <v>3</v>
      </c>
    </row>
    <row r="54" spans="1:14">
      <c r="A54" s="248"/>
      <c r="B54" s="244"/>
      <c r="C54" s="244"/>
      <c r="D54" s="244"/>
      <c r="E54" s="244"/>
      <c r="F54" s="244"/>
      <c r="G54" s="325"/>
      <c r="H54" s="326" t="s">
        <v>514</v>
      </c>
      <c r="I54" s="327">
        <v>842586</v>
      </c>
      <c r="J54" s="328">
        <v>39651</v>
      </c>
      <c r="K54" s="329">
        <v>-10</v>
      </c>
      <c r="L54" s="330">
        <v>34073</v>
      </c>
      <c r="M54" s="331">
        <v>-3</v>
      </c>
      <c r="N54" s="332">
        <v>-7</v>
      </c>
    </row>
    <row r="55" spans="1:14">
      <c r="A55" s="248"/>
      <c r="B55" s="244"/>
      <c r="C55" s="244"/>
      <c r="D55" s="244"/>
      <c r="E55" s="244"/>
      <c r="F55" s="244"/>
      <c r="G55" s="310" t="s">
        <v>516</v>
      </c>
      <c r="H55" s="311"/>
      <c r="I55" s="319">
        <v>1236814</v>
      </c>
      <c r="J55" s="320">
        <v>58938</v>
      </c>
      <c r="K55" s="321">
        <v>-7.1</v>
      </c>
      <c r="L55" s="322">
        <v>51262</v>
      </c>
      <c r="M55" s="323">
        <v>-13.6</v>
      </c>
      <c r="N55" s="324">
        <v>6.5</v>
      </c>
    </row>
    <row r="56" spans="1:14">
      <c r="A56" s="248"/>
      <c r="B56" s="244"/>
      <c r="C56" s="244"/>
      <c r="D56" s="244"/>
      <c r="E56" s="244"/>
      <c r="F56" s="244"/>
      <c r="G56" s="325"/>
      <c r="H56" s="326" t="s">
        <v>514</v>
      </c>
      <c r="I56" s="327">
        <v>723293</v>
      </c>
      <c r="J56" s="328">
        <v>34467</v>
      </c>
      <c r="K56" s="329">
        <v>-13.1</v>
      </c>
      <c r="L56" s="330">
        <v>25630</v>
      </c>
      <c r="M56" s="331">
        <v>-24.8</v>
      </c>
      <c r="N56" s="332">
        <v>11.7</v>
      </c>
    </row>
    <row r="57" spans="1:14">
      <c r="A57" s="248"/>
      <c r="B57" s="244"/>
      <c r="C57" s="244"/>
      <c r="D57" s="244"/>
      <c r="E57" s="244"/>
      <c r="F57" s="244"/>
      <c r="G57" s="310" t="s">
        <v>517</v>
      </c>
      <c r="H57" s="311"/>
      <c r="I57" s="319">
        <v>1245489</v>
      </c>
      <c r="J57" s="320">
        <v>59233</v>
      </c>
      <c r="K57" s="321">
        <v>0.5</v>
      </c>
      <c r="L57" s="322">
        <v>48407</v>
      </c>
      <c r="M57" s="323">
        <v>-5.6</v>
      </c>
      <c r="N57" s="324">
        <v>6.1</v>
      </c>
    </row>
    <row r="58" spans="1:14">
      <c r="A58" s="248"/>
      <c r="B58" s="244"/>
      <c r="C58" s="244"/>
      <c r="D58" s="244"/>
      <c r="E58" s="244"/>
      <c r="F58" s="244"/>
      <c r="G58" s="325"/>
      <c r="H58" s="326" t="s">
        <v>514</v>
      </c>
      <c r="I58" s="327">
        <v>711989</v>
      </c>
      <c r="J58" s="328">
        <v>33861</v>
      </c>
      <c r="K58" s="329">
        <v>-1.8</v>
      </c>
      <c r="L58" s="330">
        <v>23914</v>
      </c>
      <c r="M58" s="331">
        <v>-6.7</v>
      </c>
      <c r="N58" s="332">
        <v>4.9000000000000004</v>
      </c>
    </row>
    <row r="59" spans="1:14">
      <c r="A59" s="248"/>
      <c r="B59" s="244"/>
      <c r="C59" s="244"/>
      <c r="D59" s="244"/>
      <c r="E59" s="244"/>
      <c r="F59" s="244"/>
      <c r="G59" s="310" t="s">
        <v>518</v>
      </c>
      <c r="H59" s="311"/>
      <c r="I59" s="319">
        <v>1109755</v>
      </c>
      <c r="J59" s="320">
        <v>53226</v>
      </c>
      <c r="K59" s="321">
        <v>-10.1</v>
      </c>
      <c r="L59" s="322">
        <v>69477</v>
      </c>
      <c r="M59" s="323">
        <v>43.5</v>
      </c>
      <c r="N59" s="324">
        <v>-53.6</v>
      </c>
    </row>
    <row r="60" spans="1:14">
      <c r="A60" s="248"/>
      <c r="B60" s="244"/>
      <c r="C60" s="244"/>
      <c r="D60" s="244"/>
      <c r="E60" s="244"/>
      <c r="F60" s="244"/>
      <c r="G60" s="325"/>
      <c r="H60" s="326" t="s">
        <v>514</v>
      </c>
      <c r="I60" s="333">
        <v>621905</v>
      </c>
      <c r="J60" s="328">
        <v>29828</v>
      </c>
      <c r="K60" s="329">
        <v>-11.9</v>
      </c>
      <c r="L60" s="330">
        <v>31528</v>
      </c>
      <c r="M60" s="331">
        <v>31.8</v>
      </c>
      <c r="N60" s="332">
        <v>-43.7</v>
      </c>
    </row>
    <row r="61" spans="1:14">
      <c r="A61" s="248"/>
      <c r="B61" s="244"/>
      <c r="C61" s="244"/>
      <c r="D61" s="244"/>
      <c r="E61" s="244"/>
      <c r="F61" s="244"/>
      <c r="G61" s="310" t="s">
        <v>519</v>
      </c>
      <c r="H61" s="334"/>
      <c r="I61" s="335">
        <v>1237083</v>
      </c>
      <c r="J61" s="336">
        <v>58611</v>
      </c>
      <c r="K61" s="337">
        <v>3</v>
      </c>
      <c r="L61" s="338">
        <v>56888</v>
      </c>
      <c r="M61" s="339">
        <v>7.5</v>
      </c>
      <c r="N61" s="324">
        <v>-4.5</v>
      </c>
    </row>
    <row r="62" spans="1:14">
      <c r="A62" s="248"/>
      <c r="B62" s="244"/>
      <c r="C62" s="244"/>
      <c r="D62" s="244"/>
      <c r="E62" s="244"/>
      <c r="F62" s="244"/>
      <c r="G62" s="325"/>
      <c r="H62" s="326" t="s">
        <v>514</v>
      </c>
      <c r="I62" s="327">
        <v>768445</v>
      </c>
      <c r="J62" s="328">
        <v>36374</v>
      </c>
      <c r="K62" s="329">
        <v>4.8</v>
      </c>
      <c r="L62" s="330">
        <v>30054</v>
      </c>
      <c r="M62" s="331">
        <v>0.3</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BE35" sqref="BE35:CG3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20.5</v>
      </c>
      <c r="G47" s="12">
        <v>26.8</v>
      </c>
      <c r="H47" s="12">
        <v>27.82</v>
      </c>
      <c r="I47" s="12">
        <v>30.94</v>
      </c>
      <c r="J47" s="13">
        <v>34.880000000000003</v>
      </c>
    </row>
    <row r="48" spans="2:10" ht="57.75" customHeight="1">
      <c r="B48" s="14"/>
      <c r="C48" s="1139" t="s">
        <v>4</v>
      </c>
      <c r="D48" s="1139"/>
      <c r="E48" s="1140"/>
      <c r="F48" s="15">
        <v>5.04</v>
      </c>
      <c r="G48" s="16">
        <v>5.69</v>
      </c>
      <c r="H48" s="16">
        <v>7.25</v>
      </c>
      <c r="I48" s="16">
        <v>9.09</v>
      </c>
      <c r="J48" s="17">
        <v>7.21</v>
      </c>
    </row>
    <row r="49" spans="2:10" ht="57.75" customHeight="1" thickBot="1">
      <c r="B49" s="18"/>
      <c r="C49" s="1141" t="s">
        <v>5</v>
      </c>
      <c r="D49" s="1141"/>
      <c r="E49" s="1142"/>
      <c r="F49" s="19">
        <v>0.54</v>
      </c>
      <c r="G49" s="20">
        <v>7.32</v>
      </c>
      <c r="H49" s="20">
        <v>2.11</v>
      </c>
      <c r="I49" s="20">
        <v>4.9400000000000004</v>
      </c>
      <c r="J49" s="21">
        <v>2.2999999999999998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BE35" sqref="BE35:CG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526</v>
      </c>
      <c r="D34" s="1149"/>
      <c r="E34" s="1150"/>
      <c r="F34" s="32">
        <v>8.09</v>
      </c>
      <c r="G34" s="33">
        <v>8.68</v>
      </c>
      <c r="H34" s="33">
        <v>9.49</v>
      </c>
      <c r="I34" s="33">
        <v>8.8000000000000007</v>
      </c>
      <c r="J34" s="34">
        <v>7.69</v>
      </c>
      <c r="K34" s="22"/>
      <c r="L34" s="22"/>
      <c r="M34" s="22"/>
      <c r="N34" s="22"/>
      <c r="O34" s="22"/>
      <c r="P34" s="22"/>
    </row>
    <row r="35" spans="1:16" ht="39" customHeight="1">
      <c r="A35" s="22"/>
      <c r="B35" s="35"/>
      <c r="C35" s="1143" t="s">
        <v>527</v>
      </c>
      <c r="D35" s="1144"/>
      <c r="E35" s="1145"/>
      <c r="F35" s="36">
        <v>5.01</v>
      </c>
      <c r="G35" s="37">
        <v>5.68</v>
      </c>
      <c r="H35" s="37">
        <v>7.24</v>
      </c>
      <c r="I35" s="37">
        <v>9.08</v>
      </c>
      <c r="J35" s="38">
        <v>7.2</v>
      </c>
      <c r="K35" s="22"/>
      <c r="L35" s="22"/>
      <c r="M35" s="22"/>
      <c r="N35" s="22"/>
      <c r="O35" s="22"/>
      <c r="P35" s="22"/>
    </row>
    <row r="36" spans="1:16" ht="39" customHeight="1">
      <c r="A36" s="22"/>
      <c r="B36" s="35"/>
      <c r="C36" s="1143" t="s">
        <v>528</v>
      </c>
      <c r="D36" s="1144"/>
      <c r="E36" s="1145"/>
      <c r="F36" s="36" t="s">
        <v>482</v>
      </c>
      <c r="G36" s="37" t="s">
        <v>482</v>
      </c>
      <c r="H36" s="37" t="s">
        <v>482</v>
      </c>
      <c r="I36" s="37" t="s">
        <v>482</v>
      </c>
      <c r="J36" s="38">
        <v>5.03</v>
      </c>
      <c r="K36" s="22"/>
      <c r="L36" s="22"/>
      <c r="M36" s="22"/>
      <c r="N36" s="22"/>
      <c r="O36" s="22"/>
      <c r="P36" s="22"/>
    </row>
    <row r="37" spans="1:16" ht="39" customHeight="1">
      <c r="A37" s="22"/>
      <c r="B37" s="35"/>
      <c r="C37" s="1143" t="s">
        <v>529</v>
      </c>
      <c r="D37" s="1144"/>
      <c r="E37" s="1145"/>
      <c r="F37" s="36">
        <v>0.14000000000000001</v>
      </c>
      <c r="G37" s="37">
        <v>0.9</v>
      </c>
      <c r="H37" s="37">
        <v>0.61</v>
      </c>
      <c r="I37" s="37">
        <v>0.6</v>
      </c>
      <c r="J37" s="38">
        <v>0.94</v>
      </c>
      <c r="K37" s="22"/>
      <c r="L37" s="22"/>
      <c r="M37" s="22"/>
      <c r="N37" s="22"/>
      <c r="O37" s="22"/>
      <c r="P37" s="22"/>
    </row>
    <row r="38" spans="1:16" ht="39" customHeight="1">
      <c r="A38" s="22"/>
      <c r="B38" s="35"/>
      <c r="C38" s="1143" t="s">
        <v>530</v>
      </c>
      <c r="D38" s="1144"/>
      <c r="E38" s="1145"/>
      <c r="F38" s="36">
        <v>0.26</v>
      </c>
      <c r="G38" s="37">
        <v>0.64</v>
      </c>
      <c r="H38" s="37">
        <v>0.21</v>
      </c>
      <c r="I38" s="37">
        <v>0.24</v>
      </c>
      <c r="J38" s="38">
        <v>0.85</v>
      </c>
      <c r="K38" s="22"/>
      <c r="L38" s="22"/>
      <c r="M38" s="22"/>
      <c r="N38" s="22"/>
      <c r="O38" s="22"/>
      <c r="P38" s="22"/>
    </row>
    <row r="39" spans="1:16" ht="39" customHeight="1">
      <c r="A39" s="22"/>
      <c r="B39" s="35"/>
      <c r="C39" s="1143" t="s">
        <v>531</v>
      </c>
      <c r="D39" s="1144"/>
      <c r="E39" s="1145"/>
      <c r="F39" s="36">
        <v>7.0000000000000007E-2</v>
      </c>
      <c r="G39" s="37">
        <v>0.09</v>
      </c>
      <c r="H39" s="37">
        <v>0.05</v>
      </c>
      <c r="I39" s="37">
        <v>0.05</v>
      </c>
      <c r="J39" s="38">
        <v>0.15</v>
      </c>
      <c r="K39" s="22"/>
      <c r="L39" s="22"/>
      <c r="M39" s="22"/>
      <c r="N39" s="22"/>
      <c r="O39" s="22"/>
      <c r="P39" s="22"/>
    </row>
    <row r="40" spans="1:16" ht="39" customHeight="1">
      <c r="A40" s="22"/>
      <c r="B40" s="35"/>
      <c r="C40" s="1143" t="s">
        <v>532</v>
      </c>
      <c r="D40" s="1144"/>
      <c r="E40" s="1145"/>
      <c r="F40" s="36">
        <v>0.04</v>
      </c>
      <c r="G40" s="37">
        <v>0.04</v>
      </c>
      <c r="H40" s="37">
        <v>0.03</v>
      </c>
      <c r="I40" s="37">
        <v>0.03</v>
      </c>
      <c r="J40" s="38">
        <v>0.13</v>
      </c>
      <c r="K40" s="22"/>
      <c r="L40" s="22"/>
      <c r="M40" s="22"/>
      <c r="N40" s="22"/>
      <c r="O40" s="22"/>
      <c r="P40" s="22"/>
    </row>
    <row r="41" spans="1:16" ht="39" customHeight="1">
      <c r="A41" s="22"/>
      <c r="B41" s="35"/>
      <c r="C41" s="1143" t="s">
        <v>533</v>
      </c>
      <c r="D41" s="1144"/>
      <c r="E41" s="1145"/>
      <c r="F41" s="36">
        <v>0.09</v>
      </c>
      <c r="G41" s="37">
        <v>0.21</v>
      </c>
      <c r="H41" s="37">
        <v>0.16</v>
      </c>
      <c r="I41" s="37">
        <v>0.16</v>
      </c>
      <c r="J41" s="38">
        <v>0.13</v>
      </c>
      <c r="K41" s="22"/>
      <c r="L41" s="22"/>
      <c r="M41" s="22"/>
      <c r="N41" s="22"/>
      <c r="O41" s="22"/>
      <c r="P41" s="22"/>
    </row>
    <row r="42" spans="1:16" ht="39" customHeight="1">
      <c r="A42" s="22"/>
      <c r="B42" s="39"/>
      <c r="C42" s="1143" t="s">
        <v>534</v>
      </c>
      <c r="D42" s="1144"/>
      <c r="E42" s="1145"/>
      <c r="F42" s="36" t="s">
        <v>535</v>
      </c>
      <c r="G42" s="37" t="s">
        <v>482</v>
      </c>
      <c r="H42" s="37" t="s">
        <v>482</v>
      </c>
      <c r="I42" s="37" t="s">
        <v>482</v>
      </c>
      <c r="J42" s="38" t="s">
        <v>482</v>
      </c>
      <c r="K42" s="22"/>
      <c r="L42" s="22"/>
      <c r="M42" s="22"/>
      <c r="N42" s="22"/>
      <c r="O42" s="22"/>
      <c r="P42" s="22"/>
    </row>
    <row r="43" spans="1:16" ht="39" customHeight="1" thickBot="1">
      <c r="A43" s="22"/>
      <c r="B43" s="40"/>
      <c r="C43" s="1146" t="s">
        <v>536</v>
      </c>
      <c r="D43" s="1147"/>
      <c r="E43" s="1148"/>
      <c r="F43" s="41">
        <v>3.85</v>
      </c>
      <c r="G43" s="42">
        <v>3.9</v>
      </c>
      <c r="H43" s="42">
        <v>5.26</v>
      </c>
      <c r="I43" s="42">
        <v>4.7300000000000004</v>
      </c>
      <c r="J43" s="43">
        <v>0.19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M45" sqref="M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10</v>
      </c>
      <c r="C45" s="1160"/>
      <c r="D45" s="58"/>
      <c r="E45" s="1165" t="s">
        <v>11</v>
      </c>
      <c r="F45" s="1165"/>
      <c r="G45" s="1165"/>
      <c r="H45" s="1165"/>
      <c r="I45" s="1165"/>
      <c r="J45" s="1166"/>
      <c r="K45" s="59">
        <v>890</v>
      </c>
      <c r="L45" s="60">
        <v>797</v>
      </c>
      <c r="M45" s="60">
        <v>778</v>
      </c>
      <c r="N45" s="60">
        <v>714</v>
      </c>
      <c r="O45" s="61">
        <v>637</v>
      </c>
      <c r="P45" s="48"/>
      <c r="Q45" s="48"/>
      <c r="R45" s="48"/>
      <c r="S45" s="48"/>
      <c r="T45" s="48"/>
      <c r="U45" s="48"/>
    </row>
    <row r="46" spans="1:21" ht="30.75" customHeight="1">
      <c r="A46" s="48"/>
      <c r="B46" s="1161"/>
      <c r="C46" s="1162"/>
      <c r="D46" s="62"/>
      <c r="E46" s="1153" t="s">
        <v>12</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13</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14</v>
      </c>
      <c r="F48" s="1153"/>
      <c r="G48" s="1153"/>
      <c r="H48" s="1153"/>
      <c r="I48" s="1153"/>
      <c r="J48" s="1154"/>
      <c r="K48" s="63">
        <v>636</v>
      </c>
      <c r="L48" s="64">
        <v>624</v>
      </c>
      <c r="M48" s="64">
        <v>644</v>
      </c>
      <c r="N48" s="64">
        <v>648</v>
      </c>
      <c r="O48" s="65">
        <v>696</v>
      </c>
      <c r="P48" s="48"/>
      <c r="Q48" s="48"/>
      <c r="R48" s="48"/>
      <c r="S48" s="48"/>
      <c r="T48" s="48"/>
      <c r="U48" s="48"/>
    </row>
    <row r="49" spans="1:21" ht="30.75" customHeight="1">
      <c r="A49" s="48"/>
      <c r="B49" s="1161"/>
      <c r="C49" s="1162"/>
      <c r="D49" s="62"/>
      <c r="E49" s="1153" t="s">
        <v>15</v>
      </c>
      <c r="F49" s="1153"/>
      <c r="G49" s="1153"/>
      <c r="H49" s="1153"/>
      <c r="I49" s="1153"/>
      <c r="J49" s="1154"/>
      <c r="K49" s="63">
        <v>44</v>
      </c>
      <c r="L49" s="64">
        <v>41</v>
      </c>
      <c r="M49" s="64">
        <v>43</v>
      </c>
      <c r="N49" s="64">
        <v>35</v>
      </c>
      <c r="O49" s="65">
        <v>36</v>
      </c>
      <c r="P49" s="48"/>
      <c r="Q49" s="48"/>
      <c r="R49" s="48"/>
      <c r="S49" s="48"/>
      <c r="T49" s="48"/>
      <c r="U49" s="48"/>
    </row>
    <row r="50" spans="1:21" ht="30.75" customHeight="1">
      <c r="A50" s="48"/>
      <c r="B50" s="1161"/>
      <c r="C50" s="1162"/>
      <c r="D50" s="62"/>
      <c r="E50" s="1153" t="s">
        <v>16</v>
      </c>
      <c r="F50" s="1153"/>
      <c r="G50" s="1153"/>
      <c r="H50" s="1153"/>
      <c r="I50" s="1153"/>
      <c r="J50" s="1154"/>
      <c r="K50" s="63">
        <v>40</v>
      </c>
      <c r="L50" s="64">
        <v>35</v>
      </c>
      <c r="M50" s="64">
        <v>21</v>
      </c>
      <c r="N50" s="64">
        <v>29</v>
      </c>
      <c r="O50" s="65">
        <v>17</v>
      </c>
      <c r="P50" s="48"/>
      <c r="Q50" s="48"/>
      <c r="R50" s="48"/>
      <c r="S50" s="48"/>
      <c r="T50" s="48"/>
      <c r="U50" s="48"/>
    </row>
    <row r="51" spans="1:21" ht="30.75" customHeight="1">
      <c r="A51" s="48"/>
      <c r="B51" s="1163"/>
      <c r="C51" s="1164"/>
      <c r="D51" s="66"/>
      <c r="E51" s="1153" t="s">
        <v>17</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18</v>
      </c>
      <c r="C52" s="1152"/>
      <c r="D52" s="66"/>
      <c r="E52" s="1153" t="s">
        <v>19</v>
      </c>
      <c r="F52" s="1153"/>
      <c r="G52" s="1153"/>
      <c r="H52" s="1153"/>
      <c r="I52" s="1153"/>
      <c r="J52" s="1154"/>
      <c r="K52" s="63">
        <v>932</v>
      </c>
      <c r="L52" s="64">
        <v>941</v>
      </c>
      <c r="M52" s="64">
        <v>965</v>
      </c>
      <c r="N52" s="64">
        <v>991</v>
      </c>
      <c r="O52" s="65">
        <v>993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678</v>
      </c>
      <c r="L53" s="69">
        <v>556</v>
      </c>
      <c r="M53" s="69">
        <v>521</v>
      </c>
      <c r="N53" s="69">
        <v>435</v>
      </c>
      <c r="O53" s="70">
        <v>393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2015-04-21T06:45:44Z</cp:lastPrinted>
  <dcterms:created xsi:type="dcterms:W3CDTF">2015-02-17T06:50:17Z</dcterms:created>
  <dcterms:modified xsi:type="dcterms:W3CDTF">2015-04-23T09:06:51Z</dcterms:modified>
</cp:coreProperties>
</file>