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svky.vdi.pref.nagano.lg.jp\全庁共有\本庁\02_企画振興部\06 市町村課\財政係\一般財政\01 財政状況資料集\R6財政状況資料集\【R８.3月】3月公表分\02上田\"/>
    </mc:Choice>
  </mc:AlternateContent>
  <xr:revisionPtr revIDLastSave="0" documentId="13_ncr:1_{DAE480B1-38C7-438C-8644-93F7B8CC5D0E}"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BE35" i="10"/>
  <c r="C35" i="10"/>
  <c r="BE34"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W34" i="10" l="1"/>
  <c r="BW35" i="10" s="1"/>
  <c r="BW36" i="10" s="1"/>
  <c r="BW37" i="10" s="1"/>
  <c r="BW38" i="10" s="1"/>
  <c r="BW39" i="10" s="1"/>
  <c r="BW40" i="10" s="1"/>
  <c r="BW41" i="10" s="1"/>
  <c r="BW42" i="10" s="1"/>
  <c r="BW43" i="10" s="1"/>
  <c r="CO34" i="10" l="1"/>
  <c r="CO35" i="10" s="1"/>
</calcChain>
</file>

<file path=xl/sharedStrings.xml><?xml version="1.0" encoding="utf-8"?>
<sst xmlns="http://schemas.openxmlformats.org/spreadsheetml/2006/main" count="1163" uniqueCount="563">
  <si>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</si>
  <si>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</si>
  <si>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</si>
  <si>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</si>
  <si>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</si>
  <si>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</si>
  <si>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</si>
  <si>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</si>
  <si>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</si>
  <si>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</si>
  <si>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</si>
  <si>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</si>
  <si>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</si>
  <si>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</si>
  <si>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</si>
  <si>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</si>
  <si>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</si>
  <si>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</si>
  <si>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</si>
  <si>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</si>
  <si>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</si>
  <si>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</si>
  <si>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</si>
  <si>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</si>
  <si>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</si>
  <si>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</si>
  <si>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</si>
  <si>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</si>
  <si>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</si>
  <si>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</si>
  <si>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</si>
  <si>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</si>
  <si>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</si>
  <si>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</si>
  <si>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</si>
  <si>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</si>
  <si>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</si>
  <si>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</si>
  <si>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</si>
  <si>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</si>
  <si>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</si>
  <si>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</si>
  <si>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</si>
  <si>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</si>
  <si>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</si>
  <si>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</si>
  <si>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</si>
  <si>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</si>
  <si>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</si>
  <si>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</si>
  <si>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</si>
  <si>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</si>
  <si>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</si>
  <si>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</si>
  <si>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</si>
  <si>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</si>
  <si>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</si>
  <si>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</si>
  <si>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</si>
  <si>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</si>
  <si>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</si>
  <si>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</si>
  <si>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</si>
  <si>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</si>
  <si>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</si>
  <si>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</si>
  <si>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</si>
  <si>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</si>
  <si>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</si>
  <si>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</si>
  <si>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</si>
  <si>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</si>
  <si>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</si>
  <si>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</si>
  <si>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</si>
  <si>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</si>
  <si>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</si>
  <si>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</si>
  <si>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</si>
  <si>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長野県</t>
    <phoneticPr fontId="5"/>
  </si>
  <si>
    <t>市町村類型</t>
    <phoneticPr fontId="5"/>
  </si>
  <si>
    <t>Ⅰ－１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</si>
  <si>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</si>
  <si>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</si>
  <si>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</si>
  <si>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</si>
  <si>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</si>
  <si>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</si>
  <si>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</si>
  <si>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</si>
  <si>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</si>
  <si>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</si>
  <si>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</si>
  <si>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</si>
  <si>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青木村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</si>
  <si>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</si>
  <si>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</si>
  <si>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</si>
  <si>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</si>
  <si>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</si>
  <si>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</si>
  <si>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</si>
  <si>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</si>
  <si>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</si>
  <si>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</si>
  <si>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</si>
  <si>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</si>
  <si>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</si>
  <si>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</si>
  <si>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</si>
  <si>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</si>
  <si>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</si>
  <si>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</si>
  <si>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</si>
  <si>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</si>
  <si>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</si>
  <si>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</si>
  <si>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-5.1</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</si>
  <si>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</si>
  <si>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</si>
  <si>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</si>
  <si>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</si>
  <si>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</si>
  <si>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</si>
  <si>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</si>
  <si>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</si>
  <si>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</si>
  <si>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</si>
  <si>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</si>
  <si>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</si>
  <si>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</si>
  <si>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</si>
  <si>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</si>
  <si>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</si>
  <si>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</si>
  <si>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</si>
  <si>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</si>
  <si>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</si>
  <si>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</si>
  <si>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</si>
  <si>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</si>
  <si>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</si>
  <si>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5"/>
  </si>
  <si>
    <t>うち日本人(％)</t>
    <phoneticPr fontId="5"/>
  </si>
  <si>
    <t>-1.8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</si>
  <si>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</si>
  <si>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</si>
  <si>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</si>
  <si>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</si>
  <si>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</si>
  <si>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</si>
  <si>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</si>
  <si>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</si>
  <si>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</si>
  <si>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</si>
  <si>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</si>
  <si>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</si>
  <si>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</si>
  <si>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</si>
  <si>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</si>
  <si>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</si>
  <si>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</si>
  <si>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</si>
  <si>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</si>
  <si>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</si>
  <si>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</si>
  <si>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</si>
  <si>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</si>
  <si>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</si>
  <si>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</si>
  <si>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</si>
  <si>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</si>
  <si>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</si>
  <si>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</si>
  <si>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</si>
  <si>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</si>
  <si>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</si>
  <si>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</si>
  <si>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</si>
  <si>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</si>
  <si>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</si>
  <si>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</si>
  <si>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</si>
  <si>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</si>
  <si>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</si>
  <si>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</si>
  <si>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</si>
  <si>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</si>
  <si>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</si>
  <si>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</si>
  <si>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</si>
  <si>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</si>
  <si>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</si>
  <si>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</si>
  <si>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</si>
  <si>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</si>
  <si>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</si>
  <si>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</si>
  <si>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</si>
  <si>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</si>
  <si>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</si>
  <si>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</si>
  <si>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</si>
  <si>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長野県青木村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</si>
  <si>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</si>
  <si>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</si>
  <si>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</si>
  <si>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</si>
  <si>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</si>
  <si>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</si>
  <si>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</si>
  <si>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</si>
  <si>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</si>
  <si>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</si>
  <si>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</si>
  <si>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</si>
  <si>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</si>
  <si>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</si>
  <si>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</si>
  <si>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</si>
  <si>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</si>
  <si>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</si>
  <si>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</si>
  <si>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</si>
  <si>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</si>
  <si>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</si>
  <si>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</si>
  <si>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</si>
  <si>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</si>
  <si>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</si>
  <si>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</si>
  <si>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</si>
  <si>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</si>
  <si>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</si>
  <si>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</si>
  <si>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</si>
  <si>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</si>
  <si>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</si>
  <si>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</si>
  <si>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</si>
  <si>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</si>
  <si>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</si>
  <si>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</si>
  <si>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</si>
  <si>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</si>
  <si>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</si>
  <si>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</si>
  <si>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</si>
  <si>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</si>
  <si>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</si>
  <si>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</si>
  <si>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</si>
  <si>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</si>
  <si>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</si>
  <si>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</si>
  <si>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</si>
  <si>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</si>
  <si>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</si>
  <si>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</si>
  <si>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</si>
  <si>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</si>
  <si>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</si>
  <si>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</si>
  <si>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</si>
  <si>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</si>
  <si>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</si>
  <si>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</si>
  <si>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</si>
  <si>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</si>
  <si>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</si>
  <si>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</si>
  <si>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</si>
  <si>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</si>
  <si>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</si>
  <si>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</si>
  <si>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</si>
  <si>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</si>
  <si>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</si>
  <si>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</si>
  <si>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</si>
  <si>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</si>
  <si>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</si>
  <si>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</si>
  <si>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</si>
  <si>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</si>
  <si>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</si>
  <si>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</si>
  <si>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</si>
  <si>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</si>
  <si>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</si>
  <si>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</si>
  <si>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</si>
  <si>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</si>
  <si>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</si>
  <si>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</si>
  <si>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</si>
  <si>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</si>
  <si>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</si>
  <si>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</si>
  <si>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</si>
  <si>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</si>
  <si>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</si>
  <si>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</si>
  <si>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</si>
  <si>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</si>
  <si>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</si>
  <si>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</si>
  <si>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</si>
  <si>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</si>
  <si>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</si>
  <si>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</si>
  <si>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</si>
  <si>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</si>
  <si>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</si>
  <si>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</si>
  <si>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</si>
  <si>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</si>
  <si>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</si>
  <si>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</si>
  <si>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</si>
  <si>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</si>
  <si>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</si>
  <si>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</si>
  <si>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</si>
  <si>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</si>
  <si>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</si>
  <si>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</si>
  <si>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</si>
  <si>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</si>
  <si>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</si>
  <si>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</si>
  <si>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</si>
  <si>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</si>
  <si>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</si>
  <si>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</si>
  <si>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</si>
  <si>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</si>
  <si>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</si>
  <si>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</si>
  <si>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</si>
  <si>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</si>
  <si>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</si>
  <si>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</si>
  <si>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</si>
  <si>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</si>
  <si>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</si>
  <si>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</si>
  <si>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</si>
  <si>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</si>
  <si>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</si>
  <si>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</si>
  <si>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</si>
  <si>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</si>
  <si>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</si>
  <si>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長野県青木村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</si>
  <si>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</si>
  <si>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</si>
  <si>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</si>
  <si>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</si>
  <si>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</si>
  <si>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</si>
  <si>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</si>
  <si>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</si>
  <si>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</si>
  <si>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</si>
  <si>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</si>
  <si>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</si>
  <si>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</si>
  <si>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</si>
  <si>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</si>
  <si>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</si>
  <si>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</si>
  <si>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</si>
  <si>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</si>
  <si>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</si>
  <si>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</si>
  <si>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</si>
  <si>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</si>
  <si>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</si>
  <si>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</si>
  <si>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</si>
  <si>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</si>
  <si>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</si>
  <si>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</si>
  <si>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</si>
  <si>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</si>
  <si>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</si>
  <si>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</si>
  <si>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青木村国民健康保険特別会計</t>
    <phoneticPr fontId="5"/>
  </si>
  <si>
    <t>青木村介護保険特別会計</t>
    <phoneticPr fontId="5"/>
  </si>
  <si>
    <t>青木村後期高齢者医療特別会計</t>
    <phoneticPr fontId="5"/>
  </si>
  <si>
    <t>青木村簡易水道事業会計</t>
    <phoneticPr fontId="5"/>
  </si>
  <si>
    <t>法適用企業</t>
    <phoneticPr fontId="5"/>
  </si>
  <si>
    <t>青木村特定環境保全公共下水道事業会計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</si>
  <si>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</si>
  <si>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</si>
  <si>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</si>
  <si>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</si>
  <si>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</si>
  <si>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</si>
  <si>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</si>
  <si>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</si>
  <si>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</si>
  <si>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</si>
  <si>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</si>
  <si>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</si>
  <si>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</si>
  <si>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</si>
  <si>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</si>
  <si>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</si>
  <si>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</si>
  <si>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</si>
  <si>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</si>
  <si>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</si>
  <si>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</si>
  <si>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</si>
  <si>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</si>
  <si>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</si>
  <si>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</si>
  <si>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</si>
  <si>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</si>
  <si>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</si>
  <si>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</si>
  <si>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</si>
  <si>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</si>
  <si>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</si>
  <si>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</si>
  <si>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</si>
  <si>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</si>
  <si>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</si>
  <si>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</si>
  <si>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</si>
  <si>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</si>
  <si>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</si>
  <si>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</si>
  <si>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</si>
  <si>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</si>
  <si>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</si>
  <si>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</si>
  <si>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</si>
  <si>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</si>
  <si>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</si>
  <si>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</si>
  <si>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</si>
  <si>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</si>
  <si>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</si>
  <si>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</si>
  <si>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</si>
  <si>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</si>
  <si>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</si>
  <si>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</si>
  <si>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</si>
  <si>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</si>
  <si>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</si>
  <si>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</si>
  <si>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</si>
  <si>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</si>
  <si>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</si>
  <si>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</si>
  <si>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</si>
  <si>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</si>
  <si>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</si>
  <si>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</si>
  <si>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</si>
  <si>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</si>
  <si>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</si>
  <si>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</si>
  <si>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</si>
  <si>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</si>
  <si>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</si>
  <si>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</si>
  <si>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</si>
  <si>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</si>
  <si>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</si>
  <si>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</si>
  <si>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</si>
  <si>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</si>
  <si>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</si>
  <si>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</si>
  <si>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</si>
  <si>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</si>
  <si>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</si>
  <si>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</si>
  <si>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</si>
  <si>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</si>
  <si>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</si>
  <si>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</si>
  <si>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</si>
  <si>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</si>
  <si>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</si>
  <si>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</si>
  <si>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</si>
  <si>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</si>
  <si>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</si>
  <si>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</si>
  <si>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</si>
  <si>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</si>
  <si>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</si>
  <si>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</si>
  <si>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</si>
  <si>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</si>
  <si>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</si>
  <si>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</si>
  <si>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</si>
  <si>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</si>
  <si>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</si>
  <si>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</si>
  <si>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</si>
  <si>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</si>
  <si>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</si>
  <si>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</si>
  <si>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</si>
  <si>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</si>
  <si>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</si>
  <si>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</si>
  <si>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</si>
  <si>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</si>
  <si>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</si>
  <si>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</si>
  <si>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</si>
  <si>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</si>
  <si>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</si>
  <si>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</si>
  <si>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</si>
  <si>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</si>
  <si>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</si>
  <si>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</si>
  <si>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</si>
  <si>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</si>
  <si>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一般会計</t>
  </si>
  <si>
    <t>青木村簡易水道事業会計</t>
  </si>
  <si>
    <t>青木村特定環境保全公共下水道事業会計</t>
  </si>
  <si>
    <t>青木村介護保険特別会計</t>
  </si>
  <si>
    <t>青木村国民健康保険特別会計</t>
  </si>
  <si>
    <t>青木村後期高齢者医療特別会計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</si>
  <si>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</si>
  <si>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</si>
  <si>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</si>
  <si>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</si>
  <si>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</si>
  <si>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</si>
  <si>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</si>
  <si>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</si>
  <si>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上田地域広域連合（一般会計）</t>
    <rPh sb="0" eb="2">
      <t>ウエダ</t>
    </rPh>
    <rPh sb="2" eb="4">
      <t>チイキ</t>
    </rPh>
    <rPh sb="4" eb="6">
      <t>コウイキ</t>
    </rPh>
    <rPh sb="6" eb="8">
      <t>レンゴウ</t>
    </rPh>
    <rPh sb="9" eb="11">
      <t>イッパン</t>
    </rPh>
    <rPh sb="11" eb="13">
      <t>カイケイ</t>
    </rPh>
    <phoneticPr fontId="2"/>
  </si>
  <si>
    <t>上田地域広域連合（ふるさと基金特別会計）</t>
    <rPh sb="0" eb="2">
      <t>ウエダ</t>
    </rPh>
    <rPh sb="2" eb="4">
      <t>チイキ</t>
    </rPh>
    <rPh sb="4" eb="6">
      <t>コウイキ</t>
    </rPh>
    <rPh sb="6" eb="8">
      <t>レンゴウ</t>
    </rPh>
    <rPh sb="13" eb="15">
      <t>キキン</t>
    </rPh>
    <rPh sb="15" eb="17">
      <t>トクベツ</t>
    </rPh>
    <rPh sb="17" eb="19">
      <t>カイケイ</t>
    </rPh>
    <phoneticPr fontId="2"/>
  </si>
  <si>
    <t>上田地域広域連合（消防特別会計）</t>
    <rPh sb="0" eb="2">
      <t>ウエダ</t>
    </rPh>
    <rPh sb="2" eb="4">
      <t>チイキ</t>
    </rPh>
    <rPh sb="4" eb="6">
      <t>コウイキ</t>
    </rPh>
    <rPh sb="6" eb="8">
      <t>レンゴウ</t>
    </rPh>
    <rPh sb="9" eb="11">
      <t>ショウボウ</t>
    </rPh>
    <rPh sb="11" eb="13">
      <t>トクベツ</t>
    </rPh>
    <rPh sb="13" eb="15">
      <t>カイケイ</t>
    </rPh>
    <phoneticPr fontId="2"/>
  </si>
  <si>
    <t>上田地域広域連合（介護保険特別会計）</t>
    <rPh sb="0" eb="2">
      <t>ウエダ</t>
    </rPh>
    <rPh sb="2" eb="4">
      <t>チイキ</t>
    </rPh>
    <rPh sb="4" eb="6">
      <t>コウイキ</t>
    </rPh>
    <rPh sb="6" eb="8">
      <t>レンゴウ</t>
    </rPh>
    <rPh sb="9" eb="11">
      <t>カイゴ</t>
    </rPh>
    <rPh sb="11" eb="13">
      <t>ホケン</t>
    </rPh>
    <rPh sb="13" eb="15">
      <t>トクベツ</t>
    </rPh>
    <rPh sb="15" eb="17">
      <t>カイケイ</t>
    </rPh>
    <phoneticPr fontId="2"/>
  </si>
  <si>
    <t>長野県市町村総合事務組合（一般会計）</t>
    <rPh sb="0" eb="3">
      <t>ナガノケン</t>
    </rPh>
    <rPh sb="3" eb="6">
      <t>シチョウソン</t>
    </rPh>
    <rPh sb="6" eb="8">
      <t>ソウゴウ</t>
    </rPh>
    <rPh sb="8" eb="10">
      <t>ジム</t>
    </rPh>
    <rPh sb="10" eb="12">
      <t>クミアイ</t>
    </rPh>
    <rPh sb="13" eb="15">
      <t>イッパン</t>
    </rPh>
    <rPh sb="15" eb="17">
      <t>カイケイ</t>
    </rPh>
    <phoneticPr fontId="2"/>
  </si>
  <si>
    <t>長野県市町村総合事務組合（非常勤職員公務災害補償特別会計）</t>
    <rPh sb="0" eb="3">
      <t>ナガノケン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2"/>
  </si>
  <si>
    <t>青木村及び上田市共有財産組合</t>
    <rPh sb="0" eb="3">
      <t>アオキムラ</t>
    </rPh>
    <rPh sb="3" eb="4">
      <t>オヨ</t>
    </rPh>
    <rPh sb="5" eb="8">
      <t>ウエダシ</t>
    </rPh>
    <rPh sb="8" eb="10">
      <t>キョウユウ</t>
    </rPh>
    <rPh sb="10" eb="12">
      <t>ザイサン</t>
    </rPh>
    <rPh sb="12" eb="14">
      <t>クミアイ</t>
    </rPh>
    <phoneticPr fontId="2"/>
  </si>
  <si>
    <t>東北信市町村交通災害共済事務組合</t>
    <rPh sb="0" eb="2">
      <t>トウホク</t>
    </rPh>
    <rPh sb="2" eb="3">
      <t>シン</t>
    </rPh>
    <rPh sb="3" eb="6">
      <t>シチョウソン</t>
    </rPh>
    <rPh sb="6" eb="8">
      <t>コウツウ</t>
    </rPh>
    <rPh sb="8" eb="10">
      <t>サイガイ</t>
    </rPh>
    <rPh sb="10" eb="12">
      <t>キョウサイ</t>
    </rPh>
    <rPh sb="12" eb="14">
      <t>ジム</t>
    </rPh>
    <rPh sb="14" eb="16">
      <t>クミアイ</t>
    </rPh>
    <phoneticPr fontId="2"/>
  </si>
  <si>
    <t>長野県市町村自治振興組合</t>
    <rPh sb="0" eb="3">
      <t>ナガノケン</t>
    </rPh>
    <rPh sb="3" eb="6">
      <t>シチョウソン</t>
    </rPh>
    <rPh sb="6" eb="8">
      <t>ジチ</t>
    </rPh>
    <rPh sb="8" eb="10">
      <t>シンコウ</t>
    </rPh>
    <rPh sb="10" eb="12">
      <t>クミアイ</t>
    </rPh>
    <phoneticPr fontId="2"/>
  </si>
  <si>
    <t>長野県後期高齢者医療広域連合（一般会計）</t>
    <rPh sb="0" eb="3">
      <t>ナガノケン</t>
    </rPh>
    <rPh sb="3" eb="5">
      <t>コウキ</t>
    </rPh>
    <rPh sb="5" eb="8">
      <t>コウレイシャ</t>
    </rPh>
    <rPh sb="8" eb="10">
      <t>イリョウ</t>
    </rPh>
    <rPh sb="10" eb="12">
      <t>コウイキ</t>
    </rPh>
    <rPh sb="12" eb="14">
      <t>レンゴウ</t>
    </rPh>
    <rPh sb="15" eb="17">
      <t>イッパン</t>
    </rPh>
    <rPh sb="17" eb="19">
      <t>カイケイ</t>
    </rPh>
    <phoneticPr fontId="2"/>
  </si>
  <si>
    <t>長野県後期高齢者医療広域連合（後期高齢者医療特別会計）</t>
    <rPh sb="0" eb="3">
      <t>ナガノケン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</si>
  <si>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長野県地方税滞納整理機構</t>
    <rPh sb="0" eb="3">
      <t>ナガノケン</t>
    </rPh>
    <rPh sb="3" eb="6">
      <t>チホウゼイ</t>
    </rPh>
    <rPh sb="6" eb="8">
      <t>タイノウ</t>
    </rPh>
    <rPh sb="8" eb="10">
      <t>セイリ</t>
    </rPh>
    <rPh sb="10" eb="12">
      <t>キコウ</t>
    </rPh>
    <phoneticPr fontId="2"/>
  </si>
  <si>
    <t>青木村土地開発公社</t>
    <rPh sb="0" eb="3">
      <t>アオキムラ</t>
    </rPh>
    <rPh sb="3" eb="5">
      <t>トチ</t>
    </rPh>
    <rPh sb="5" eb="7">
      <t>カイハツ</t>
    </rPh>
    <rPh sb="7" eb="9">
      <t>コウシャ</t>
    </rPh>
    <phoneticPr fontId="2"/>
  </si>
  <si>
    <t>株式会社道の駅あおき</t>
    <rPh sb="0" eb="2">
      <t>カブシキ</t>
    </rPh>
    <rPh sb="2" eb="4">
      <t>カイシャ</t>
    </rPh>
    <rPh sb="4" eb="5">
      <t>ミチ</t>
    </rPh>
    <rPh sb="6" eb="7">
      <t>エキ</t>
    </rPh>
    <phoneticPr fontId="19"/>
  </si>
  <si>
    <t>公共施設整備基金</t>
    <rPh sb="0" eb="2">
      <t>コウキョウ</t>
    </rPh>
    <rPh sb="2" eb="4">
      <t>シセツ</t>
    </rPh>
    <rPh sb="4" eb="6">
      <t>セイビ</t>
    </rPh>
    <rPh sb="6" eb="8">
      <t>キキン</t>
    </rPh>
    <phoneticPr fontId="5"/>
  </si>
  <si>
    <t>情報通信関連事業基金</t>
    <rPh sb="0" eb="2">
      <t>ジョウホウ</t>
    </rPh>
    <rPh sb="2" eb="4">
      <t>ツウシン</t>
    </rPh>
    <rPh sb="4" eb="6">
      <t>カンレン</t>
    </rPh>
    <rPh sb="6" eb="8">
      <t>ジギョウ</t>
    </rPh>
    <rPh sb="8" eb="10">
      <t>キキン</t>
    </rPh>
    <phoneticPr fontId="5"/>
  </si>
  <si>
    <t>地域福祉基金</t>
    <rPh sb="0" eb="2">
      <t>チイキ</t>
    </rPh>
    <rPh sb="2" eb="4">
      <t>フクシ</t>
    </rPh>
    <rPh sb="4" eb="6">
      <t>キキン</t>
    </rPh>
    <phoneticPr fontId="5"/>
  </si>
  <si>
    <t>福祉事業基金</t>
    <rPh sb="0" eb="2">
      <t>フクシ</t>
    </rPh>
    <rPh sb="2" eb="4">
      <t>ジギョウ</t>
    </rPh>
    <rPh sb="4" eb="6">
      <t>キキン</t>
    </rPh>
    <phoneticPr fontId="5"/>
  </si>
  <si>
    <t>地域づくり基金</t>
    <rPh sb="0" eb="2">
      <t>チイキ</t>
    </rPh>
    <rPh sb="5" eb="7">
      <t>キキン</t>
    </rPh>
    <phoneticPr fontId="5"/>
  </si>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</sst>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263613</c:v>
                </c:pt>
                <c:pt idx="1">
                  <c:v>330026</c:v>
                </c:pt>
                <c:pt idx="2">
                  <c:v>278179</c:v>
                </c:pt>
                <c:pt idx="3">
                  <c:v>283153</c:v>
                </c:pt>
                <c:pt idx="4">
                  <c:v>262169</c:v>
                </c:pt>
              </c:numCache>
            </c:numRef>
          </c:val>
          <c:smooth val="0"/>
          <c:extLst>
            <c:ext xmlns:c16="http://schemas.microsoft.com/office/drawing/2014/chart" uri="{C3380CC4-5D6E-409C-BE32-E72D297353CC}">
              <c16:uniqueId val="{00000000-7F85-49CA-AD5A-B31698FAB17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55422</c:v>
                </c:pt>
                <c:pt idx="1">
                  <c:v>35236</c:v>
                </c:pt>
                <c:pt idx="2">
                  <c:v>50423</c:v>
                </c:pt>
                <c:pt idx="3">
                  <c:v>73913</c:v>
                </c:pt>
                <c:pt idx="4">
                  <c:v>115850</c:v>
                </c:pt>
              </c:numCache>
            </c:numRef>
          </c:val>
          <c:smooth val="0"/>
          <c:extLst>
            <c:ext xmlns:c16="http://schemas.microsoft.com/office/drawing/2014/chart" uri="{C3380CC4-5D6E-409C-BE32-E72D297353CC}">
              <c16:uniqueId val="{00000001-7F85-49CA-AD5A-B31698FAB17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8.36</c:v>
                </c:pt>
                <c:pt idx="1">
                  <c:v>7.76</c:v>
                </c:pt>
                <c:pt idx="2">
                  <c:v>8.44</c:v>
                </c:pt>
                <c:pt idx="3">
                  <c:v>9.67</c:v>
                </c:pt>
                <c:pt idx="4">
                  <c:v>8.7200000000000006</c:v>
                </c:pt>
              </c:numCache>
            </c:numRef>
          </c:val>
          <c:extLst>
            <c:ext xmlns:c16="http://schemas.microsoft.com/office/drawing/2014/chart" uri="{C3380CC4-5D6E-409C-BE32-E72D297353CC}">
              <c16:uniqueId val="{00000000-3E7D-476A-9B3B-A73611AA0D9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46.85</c:v>
                </c:pt>
                <c:pt idx="1">
                  <c:v>45.91</c:v>
                </c:pt>
                <c:pt idx="2">
                  <c:v>47.34</c:v>
                </c:pt>
                <c:pt idx="3">
                  <c:v>47.24</c:v>
                </c:pt>
                <c:pt idx="4">
                  <c:v>48.03</c:v>
                </c:pt>
              </c:numCache>
            </c:numRef>
          </c:val>
          <c:extLst>
            <c:ext xmlns:c16="http://schemas.microsoft.com/office/drawing/2014/chart" uri="{C3380CC4-5D6E-409C-BE32-E72D297353CC}">
              <c16:uniqueId val="{00000001-3E7D-476A-9B3B-A73611AA0D9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0.92</c:v>
                </c:pt>
                <c:pt idx="1">
                  <c:v>3.39</c:v>
                </c:pt>
                <c:pt idx="2">
                  <c:v>0.81</c:v>
                </c:pt>
                <c:pt idx="3">
                  <c:v>1.53</c:v>
                </c:pt>
                <c:pt idx="4">
                  <c:v>2.35</c:v>
                </c:pt>
              </c:numCache>
            </c:numRef>
          </c:val>
          <c:smooth val="0"/>
          <c:extLst>
            <c:ext xmlns:c16="http://schemas.microsoft.com/office/drawing/2014/chart" uri="{C3380CC4-5D6E-409C-BE32-E72D297353CC}">
              <c16:uniqueId val="{00000002-3E7D-476A-9B3B-A73611AA0D9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0.05</c:v>
                </c:pt>
                <c:pt idx="2">
                  <c:v>#N/A</c:v>
                </c:pt>
                <c:pt idx="3">
                  <c:v>0.06</c:v>
                </c:pt>
                <c:pt idx="4">
                  <c:v>#N/A</c:v>
                </c:pt>
                <c:pt idx="5">
                  <c:v>0</c:v>
                </c:pt>
                <c:pt idx="6">
                  <c:v>0</c:v>
                </c:pt>
                <c:pt idx="7">
                  <c:v>0</c:v>
                </c:pt>
                <c:pt idx="8">
                  <c:v>0</c:v>
                </c:pt>
                <c:pt idx="9">
                  <c:v>0</c:v>
                </c:pt>
              </c:numCache>
            </c:numRef>
          </c:val>
          <c:extLst>
            <c:ext xmlns:c16="http://schemas.microsoft.com/office/drawing/2014/chart" uri="{C3380CC4-5D6E-409C-BE32-E72D297353CC}">
              <c16:uniqueId val="{00000000-1C78-45E6-A06E-0559CFBA968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C78-45E6-A06E-0559CFBA968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1C78-45E6-A06E-0559CFBA968A}"/>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1C78-45E6-A06E-0559CFBA968A}"/>
            </c:ext>
          </c:extLst>
        </c:ser>
        <c:ser>
          <c:idx val="4"/>
          <c:order val="4"/>
          <c:tx>
            <c:strRef>
              <c:f>データシート!$A$31</c:f>
              <c:strCache>
                <c:ptCount val="1"/>
                <c:pt idx="0">
                  <c:v>青木村後期高齢者医療特別会計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0.01</c:v>
                </c:pt>
                <c:pt idx="8">
                  <c:v>#N/A</c:v>
                </c:pt>
                <c:pt idx="9">
                  <c:v>0.02</c:v>
                </c:pt>
              </c:numCache>
            </c:numRef>
          </c:val>
          <c:extLst>
            <c:ext xmlns:c16="http://schemas.microsoft.com/office/drawing/2014/chart" uri="{C3380CC4-5D6E-409C-BE32-E72D297353CC}">
              <c16:uniqueId val="{00000004-1C78-45E6-A06E-0559CFBA968A}"/>
            </c:ext>
          </c:extLst>
        </c:ser>
        <c:ser>
          <c:idx val="5"/>
          <c:order val="5"/>
          <c:tx>
            <c:strRef>
              <c:f>データシート!$A$32</c:f>
              <c:strCache>
                <c:ptCount val="1"/>
                <c:pt idx="0">
                  <c:v>青木村国民健康保険特別会計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1.1000000000000001</c:v>
                </c:pt>
                <c:pt idx="2">
                  <c:v>#N/A</c:v>
                </c:pt>
                <c:pt idx="3">
                  <c:v>1.56</c:v>
                </c:pt>
                <c:pt idx="4">
                  <c:v>#N/A</c:v>
                </c:pt>
                <c:pt idx="5">
                  <c:v>1.45</c:v>
                </c:pt>
                <c:pt idx="6">
                  <c:v>#N/A</c:v>
                </c:pt>
                <c:pt idx="7">
                  <c:v>0.79</c:v>
                </c:pt>
                <c:pt idx="8">
                  <c:v>#N/A</c:v>
                </c:pt>
                <c:pt idx="9">
                  <c:v>0.25</c:v>
                </c:pt>
              </c:numCache>
            </c:numRef>
          </c:val>
          <c:extLst>
            <c:ext xmlns:c16="http://schemas.microsoft.com/office/drawing/2014/chart" uri="{C3380CC4-5D6E-409C-BE32-E72D297353CC}">
              <c16:uniqueId val="{00000005-1C78-45E6-A06E-0559CFBA968A}"/>
            </c:ext>
          </c:extLst>
        </c:ser>
        <c:ser>
          <c:idx val="6"/>
          <c:order val="6"/>
          <c:tx>
            <c:strRef>
              <c:f>データシート!$A$33</c:f>
              <c:strCache>
                <c:ptCount val="1"/>
                <c:pt idx="0">
                  <c:v>青木村介護保険特別会計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0.31</c:v>
                </c:pt>
                <c:pt idx="2">
                  <c:v>#N/A</c:v>
                </c:pt>
                <c:pt idx="3">
                  <c:v>0.26</c:v>
                </c:pt>
                <c:pt idx="4">
                  <c:v>#N/A</c:v>
                </c:pt>
                <c:pt idx="5">
                  <c:v>0.19</c:v>
                </c:pt>
                <c:pt idx="6">
                  <c:v>#N/A</c:v>
                </c:pt>
                <c:pt idx="7">
                  <c:v>0.02</c:v>
                </c:pt>
                <c:pt idx="8">
                  <c:v>#N/A</c:v>
                </c:pt>
                <c:pt idx="9">
                  <c:v>0.28000000000000003</c:v>
                </c:pt>
              </c:numCache>
            </c:numRef>
          </c:val>
          <c:extLst>
            <c:ext xmlns:c16="http://schemas.microsoft.com/office/drawing/2014/chart" uri="{C3380CC4-5D6E-409C-BE32-E72D297353CC}">
              <c16:uniqueId val="{00000006-1C78-45E6-A06E-0559CFBA968A}"/>
            </c:ext>
          </c:extLst>
        </c:ser>
        <c:ser>
          <c:idx val="7"/>
          <c:order val="7"/>
          <c:tx>
            <c:strRef>
              <c:f>データシート!$A$34</c:f>
              <c:strCache>
                <c:ptCount val="1"/>
                <c:pt idx="0">
                  <c:v>青木村特定環境保全公共下水道事業会計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0.72</c:v>
                </c:pt>
                <c:pt idx="2">
                  <c:v>#N/A</c:v>
                </c:pt>
                <c:pt idx="3">
                  <c:v>0.87</c:v>
                </c:pt>
                <c:pt idx="4">
                  <c:v>#N/A</c:v>
                </c:pt>
                <c:pt idx="5">
                  <c:v>1.24</c:v>
                </c:pt>
                <c:pt idx="6">
                  <c:v>#N/A</c:v>
                </c:pt>
                <c:pt idx="7">
                  <c:v>1.93</c:v>
                </c:pt>
                <c:pt idx="8">
                  <c:v>#N/A</c:v>
                </c:pt>
                <c:pt idx="9">
                  <c:v>2.46</c:v>
                </c:pt>
              </c:numCache>
            </c:numRef>
          </c:val>
          <c:extLst>
            <c:ext xmlns:c16="http://schemas.microsoft.com/office/drawing/2014/chart" uri="{C3380CC4-5D6E-409C-BE32-E72D297353CC}">
              <c16:uniqueId val="{00000007-1C78-45E6-A06E-0559CFBA968A}"/>
            </c:ext>
          </c:extLst>
        </c:ser>
        <c:ser>
          <c:idx val="8"/>
          <c:order val="8"/>
          <c:tx>
            <c:strRef>
              <c:f>データシート!$A$35</c:f>
              <c:strCache>
                <c:ptCount val="1"/>
                <c:pt idx="0">
                  <c:v>青木村簡易水道事業会計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3.34</c:v>
                </c:pt>
                <c:pt idx="2">
                  <c:v>#N/A</c:v>
                </c:pt>
                <c:pt idx="3">
                  <c:v>3.07</c:v>
                </c:pt>
                <c:pt idx="4">
                  <c:v>#N/A</c:v>
                </c:pt>
                <c:pt idx="5">
                  <c:v>3.06</c:v>
                </c:pt>
                <c:pt idx="6">
                  <c:v>#N/A</c:v>
                </c:pt>
                <c:pt idx="7">
                  <c:v>3.07</c:v>
                </c:pt>
                <c:pt idx="8">
                  <c:v>#N/A</c:v>
                </c:pt>
                <c:pt idx="9">
                  <c:v>3.08</c:v>
                </c:pt>
              </c:numCache>
            </c:numRef>
          </c:val>
          <c:extLst>
            <c:ext xmlns:c16="http://schemas.microsoft.com/office/drawing/2014/chart" uri="{C3380CC4-5D6E-409C-BE32-E72D297353CC}">
              <c16:uniqueId val="{00000008-1C78-45E6-A06E-0559CFBA968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8.31</c:v>
                </c:pt>
                <c:pt idx="2">
                  <c:v>#N/A</c:v>
                </c:pt>
                <c:pt idx="3">
                  <c:v>7.69</c:v>
                </c:pt>
                <c:pt idx="4">
                  <c:v>#N/A</c:v>
                </c:pt>
                <c:pt idx="5">
                  <c:v>8.43</c:v>
                </c:pt>
                <c:pt idx="6">
                  <c:v>#N/A</c:v>
                </c:pt>
                <c:pt idx="7">
                  <c:v>9.67</c:v>
                </c:pt>
                <c:pt idx="8">
                  <c:v>#N/A</c:v>
                </c:pt>
                <c:pt idx="9">
                  <c:v>8.7100000000000009</c:v>
                </c:pt>
              </c:numCache>
            </c:numRef>
          </c:val>
          <c:extLst>
            <c:ext xmlns:c16="http://schemas.microsoft.com/office/drawing/2014/chart" uri="{C3380CC4-5D6E-409C-BE32-E72D297353CC}">
              <c16:uniqueId val="{00000009-1C78-45E6-A06E-0559CFBA968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317</c:v>
                </c:pt>
                <c:pt idx="5">
                  <c:v>304</c:v>
                </c:pt>
                <c:pt idx="8">
                  <c:v>295</c:v>
                </c:pt>
                <c:pt idx="11">
                  <c:v>270</c:v>
                </c:pt>
                <c:pt idx="14">
                  <c:v>248</c:v>
                </c:pt>
              </c:numCache>
            </c:numRef>
          </c:val>
          <c:extLst>
            <c:ext xmlns:c16="http://schemas.microsoft.com/office/drawing/2014/chart" uri="{C3380CC4-5D6E-409C-BE32-E72D297353CC}">
              <c16:uniqueId val="{00000000-7C8A-48AB-AD31-CA1B1CC527A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C8A-48AB-AD31-CA1B1CC527A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7C8A-48AB-AD31-CA1B1CC527A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10</c:v>
                </c:pt>
                <c:pt idx="3">
                  <c:v>11</c:v>
                </c:pt>
                <c:pt idx="6">
                  <c:v>13</c:v>
                </c:pt>
                <c:pt idx="9">
                  <c:v>14</c:v>
                </c:pt>
                <c:pt idx="12">
                  <c:v>16</c:v>
                </c:pt>
              </c:numCache>
            </c:numRef>
          </c:val>
          <c:extLst>
            <c:ext xmlns:c16="http://schemas.microsoft.com/office/drawing/2014/chart" uri="{C3380CC4-5D6E-409C-BE32-E72D297353CC}">
              <c16:uniqueId val="{00000003-7C8A-48AB-AD31-CA1B1CC527A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247</c:v>
                </c:pt>
                <c:pt idx="3">
                  <c:v>255</c:v>
                </c:pt>
                <c:pt idx="6">
                  <c:v>249</c:v>
                </c:pt>
                <c:pt idx="9">
                  <c:v>247</c:v>
                </c:pt>
                <c:pt idx="12">
                  <c:v>193</c:v>
                </c:pt>
              </c:numCache>
            </c:numRef>
          </c:val>
          <c:extLst>
            <c:ext xmlns:c16="http://schemas.microsoft.com/office/drawing/2014/chart" uri="{C3380CC4-5D6E-409C-BE32-E72D297353CC}">
              <c16:uniqueId val="{00000004-7C8A-48AB-AD31-CA1B1CC527A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C8A-48AB-AD31-CA1B1CC527A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C8A-48AB-AD31-CA1B1CC527A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186</c:v>
                </c:pt>
                <c:pt idx="3">
                  <c:v>188</c:v>
                </c:pt>
                <c:pt idx="6">
                  <c:v>178</c:v>
                </c:pt>
                <c:pt idx="9">
                  <c:v>186</c:v>
                </c:pt>
                <c:pt idx="12">
                  <c:v>182</c:v>
                </c:pt>
              </c:numCache>
            </c:numRef>
          </c:val>
          <c:extLst>
            <c:ext xmlns:c16="http://schemas.microsoft.com/office/drawing/2014/chart" uri="{C3380CC4-5D6E-409C-BE32-E72D297353CC}">
              <c16:uniqueId val="{00000007-7C8A-48AB-AD31-CA1B1CC527A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126</c:v>
                </c:pt>
                <c:pt idx="2">
                  <c:v>#N/A</c:v>
                </c:pt>
                <c:pt idx="3">
                  <c:v>#N/A</c:v>
                </c:pt>
                <c:pt idx="4">
                  <c:v>150</c:v>
                </c:pt>
                <c:pt idx="5">
                  <c:v>#N/A</c:v>
                </c:pt>
                <c:pt idx="6">
                  <c:v>#N/A</c:v>
                </c:pt>
                <c:pt idx="7">
                  <c:v>145</c:v>
                </c:pt>
                <c:pt idx="8">
                  <c:v>#N/A</c:v>
                </c:pt>
                <c:pt idx="9">
                  <c:v>#N/A</c:v>
                </c:pt>
                <c:pt idx="10">
                  <c:v>177</c:v>
                </c:pt>
                <c:pt idx="11">
                  <c:v>#N/A</c:v>
                </c:pt>
                <c:pt idx="12">
                  <c:v>#N/A</c:v>
                </c:pt>
                <c:pt idx="13">
                  <c:v>143</c:v>
                </c:pt>
                <c:pt idx="14">
                  <c:v>#N/A</c:v>
                </c:pt>
              </c:numCache>
            </c:numRef>
          </c:val>
          <c:smooth val="0"/>
          <c:extLst>
            <c:ext xmlns:c16="http://schemas.microsoft.com/office/drawing/2014/chart" uri="{C3380CC4-5D6E-409C-BE32-E72D297353CC}">
              <c16:uniqueId val="{00000008-7C8A-48AB-AD31-CA1B1CC527A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2348</c:v>
                </c:pt>
                <c:pt idx="5">
                  <c:v>2154</c:v>
                </c:pt>
                <c:pt idx="8">
                  <c:v>1944</c:v>
                </c:pt>
                <c:pt idx="11">
                  <c:v>1705</c:v>
                </c:pt>
                <c:pt idx="14">
                  <c:v>2270</c:v>
                </c:pt>
              </c:numCache>
            </c:numRef>
          </c:val>
          <c:extLst>
            <c:ext xmlns:c16="http://schemas.microsoft.com/office/drawing/2014/chart" uri="{C3380CC4-5D6E-409C-BE32-E72D297353CC}">
              <c16:uniqueId val="{00000000-D98D-477E-A732-22B104055B2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4</c:v>
                </c:pt>
                <c:pt idx="5">
                  <c:v>2</c:v>
                </c:pt>
                <c:pt idx="8">
                  <c:v>0</c:v>
                </c:pt>
                <c:pt idx="11">
                  <c:v>0</c:v>
                </c:pt>
                <c:pt idx="14">
                  <c:v>0</c:v>
                </c:pt>
              </c:numCache>
            </c:numRef>
          </c:val>
          <c:extLst>
            <c:ext xmlns:c16="http://schemas.microsoft.com/office/drawing/2014/chart" uri="{C3380CC4-5D6E-409C-BE32-E72D297353CC}">
              <c16:uniqueId val="{00000001-D98D-477E-A732-22B104055B2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1984</c:v>
                </c:pt>
                <c:pt idx="5">
                  <c:v>2280</c:v>
                </c:pt>
                <c:pt idx="8">
                  <c:v>2297</c:v>
                </c:pt>
                <c:pt idx="11">
                  <c:v>2513</c:v>
                </c:pt>
                <c:pt idx="14">
                  <c:v>2753</c:v>
                </c:pt>
              </c:numCache>
            </c:numRef>
          </c:val>
          <c:extLst>
            <c:ext xmlns:c16="http://schemas.microsoft.com/office/drawing/2014/chart" uri="{C3380CC4-5D6E-409C-BE32-E72D297353CC}">
              <c16:uniqueId val="{00000002-D98D-477E-A732-22B104055B2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98D-477E-A732-22B104055B2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98D-477E-A732-22B104055B2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277</c:v>
                </c:pt>
                <c:pt idx="3">
                  <c:v>0</c:v>
                </c:pt>
                <c:pt idx="6">
                  <c:v>0</c:v>
                </c:pt>
                <c:pt idx="9">
                  <c:v>0</c:v>
                </c:pt>
                <c:pt idx="12">
                  <c:v>0</c:v>
                </c:pt>
              </c:numCache>
            </c:numRef>
          </c:val>
          <c:extLst>
            <c:ext xmlns:c16="http://schemas.microsoft.com/office/drawing/2014/chart" uri="{C3380CC4-5D6E-409C-BE32-E72D297353CC}">
              <c16:uniqueId val="{00000005-D98D-477E-A732-22B104055B2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428</c:v>
                </c:pt>
                <c:pt idx="3">
                  <c:v>421</c:v>
                </c:pt>
                <c:pt idx="6">
                  <c:v>407</c:v>
                </c:pt>
                <c:pt idx="9">
                  <c:v>394</c:v>
                </c:pt>
                <c:pt idx="12">
                  <c:v>374</c:v>
                </c:pt>
              </c:numCache>
            </c:numRef>
          </c:val>
          <c:extLst>
            <c:ext xmlns:c16="http://schemas.microsoft.com/office/drawing/2014/chart" uri="{C3380CC4-5D6E-409C-BE32-E72D297353CC}">
              <c16:uniqueId val="{00000006-D98D-477E-A732-22B104055B2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49</c:v>
                </c:pt>
                <c:pt idx="3">
                  <c:v>40</c:v>
                </c:pt>
                <c:pt idx="6">
                  <c:v>41</c:v>
                </c:pt>
                <c:pt idx="9">
                  <c:v>43</c:v>
                </c:pt>
                <c:pt idx="12">
                  <c:v>47</c:v>
                </c:pt>
              </c:numCache>
            </c:numRef>
          </c:val>
          <c:extLst>
            <c:ext xmlns:c16="http://schemas.microsoft.com/office/drawing/2014/chart" uri="{C3380CC4-5D6E-409C-BE32-E72D297353CC}">
              <c16:uniqueId val="{00000007-D98D-477E-A732-22B104055B2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1438</c:v>
                </c:pt>
                <c:pt idx="3">
                  <c:v>1379</c:v>
                </c:pt>
                <c:pt idx="6">
                  <c:v>1090</c:v>
                </c:pt>
                <c:pt idx="9">
                  <c:v>1132</c:v>
                </c:pt>
                <c:pt idx="12">
                  <c:v>917</c:v>
                </c:pt>
              </c:numCache>
            </c:numRef>
          </c:val>
          <c:extLst>
            <c:ext xmlns:c16="http://schemas.microsoft.com/office/drawing/2014/chart" uri="{C3380CC4-5D6E-409C-BE32-E72D297353CC}">
              <c16:uniqueId val="{00000008-D98D-477E-A732-22B104055B2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D98D-477E-A732-22B104055B2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1786</c:v>
                </c:pt>
                <c:pt idx="3">
                  <c:v>1745</c:v>
                </c:pt>
                <c:pt idx="6">
                  <c:v>1638</c:v>
                </c:pt>
                <c:pt idx="9">
                  <c:v>1500</c:v>
                </c:pt>
                <c:pt idx="12">
                  <c:v>1724</c:v>
                </c:pt>
              </c:numCache>
            </c:numRef>
          </c:val>
          <c:extLst>
            <c:ext xmlns:c16="http://schemas.microsoft.com/office/drawing/2014/chart" uri="{C3380CC4-5D6E-409C-BE32-E72D297353CC}">
              <c16:uniqueId val="{0000000A-D98D-477E-A732-22B104055B2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98D-477E-A732-22B104055B2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1039</c:v>
                </c:pt>
                <c:pt idx="1">
                  <c:v>1045</c:v>
                </c:pt>
                <c:pt idx="2">
                  <c:v>1111</c:v>
                </c:pt>
              </c:numCache>
            </c:numRef>
          </c:val>
          <c:extLst>
            <c:ext xmlns:c16="http://schemas.microsoft.com/office/drawing/2014/chart" uri="{C3380CC4-5D6E-409C-BE32-E72D297353CC}">
              <c16:uniqueId val="{00000000-E482-400B-B748-7D9F0186DDB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47</c:v>
                </c:pt>
                <c:pt idx="1">
                  <c:v>55</c:v>
                </c:pt>
                <c:pt idx="2">
                  <c:v>65</c:v>
                </c:pt>
              </c:numCache>
            </c:numRef>
          </c:val>
          <c:extLst>
            <c:ext xmlns:c16="http://schemas.microsoft.com/office/drawing/2014/chart" uri="{C3380CC4-5D6E-409C-BE32-E72D297353CC}">
              <c16:uniqueId val="{00000001-E482-400B-B748-7D9F0186DDB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891</c:v>
                </c:pt>
                <c:pt idx="1">
                  <c:v>1103</c:v>
                </c:pt>
                <c:pt idx="2">
                  <c:v>1266</c:v>
                </c:pt>
              </c:numCache>
            </c:numRef>
          </c:val>
          <c:extLst>
            <c:ext xmlns:c16="http://schemas.microsoft.com/office/drawing/2014/chart" uri="{C3380CC4-5D6E-409C-BE32-E72D297353CC}">
              <c16:uniqueId val="{00000002-E482-400B-B748-7D9F0186DDB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長野県青木村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元利償還金等については、</a:t>
          </a:r>
          <a:r>
            <a:rPr kumimoji="1" lang="ja-JP" altLang="en-US" sz="1100" b="0" i="0" baseline="0">
              <a:solidFill>
                <a:schemeClr val="dk1"/>
              </a:solidFill>
              <a:effectLst/>
              <a:latin typeface="+mn-lt"/>
              <a:ea typeface="+mn-ea"/>
              <a:cs typeface="+mn-cs"/>
            </a:rPr>
            <a:t>公営企業債（下水道事業）に</a:t>
          </a:r>
          <a:r>
            <a:rPr kumimoji="1" lang="ja-JP" altLang="ja-JP" sz="1100" b="0" i="0" baseline="0">
              <a:solidFill>
                <a:schemeClr val="dk1"/>
              </a:solidFill>
              <a:effectLst/>
              <a:latin typeface="+mn-lt"/>
              <a:ea typeface="+mn-ea"/>
              <a:cs typeface="+mn-cs"/>
            </a:rPr>
            <a:t>対する繰入金が</a:t>
          </a:r>
          <a:r>
            <a:rPr kumimoji="1" lang="ja-JP" altLang="en-US" sz="1100" b="0" i="0" baseline="0">
              <a:solidFill>
                <a:schemeClr val="dk1"/>
              </a:solidFill>
              <a:effectLst/>
              <a:latin typeface="+mn-lt"/>
              <a:ea typeface="+mn-ea"/>
              <a:cs typeface="+mn-cs"/>
            </a:rPr>
            <a:t>減少しているため、全体として減少傾向である。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しかし、</a:t>
          </a:r>
          <a:r>
            <a:rPr kumimoji="1" lang="ja-JP" altLang="ja-JP" sz="1100" b="0" i="0" baseline="0">
              <a:solidFill>
                <a:schemeClr val="dk1"/>
              </a:solidFill>
              <a:effectLst/>
              <a:latin typeface="+mn-lt"/>
              <a:ea typeface="+mn-ea"/>
              <a:cs typeface="+mn-cs"/>
            </a:rPr>
            <a:t>令和元</a:t>
          </a:r>
          <a:r>
            <a:rPr kumimoji="1" lang="ja-JP" altLang="en-US" sz="1100" b="0" i="0" baseline="0">
              <a:solidFill>
                <a:schemeClr val="dk1"/>
              </a:solidFill>
              <a:effectLst/>
              <a:latin typeface="+mn-lt"/>
              <a:ea typeface="+mn-ea"/>
              <a:cs typeface="+mn-cs"/>
            </a:rPr>
            <a:t>年から</a:t>
          </a:r>
          <a:r>
            <a:rPr kumimoji="1" lang="ja-JP" altLang="ja-JP" sz="1100" b="0" i="0" baseline="0">
              <a:solidFill>
                <a:schemeClr val="dk1"/>
              </a:solidFill>
              <a:effectLst/>
              <a:latin typeface="+mn-lt"/>
              <a:ea typeface="+mn-ea"/>
              <a:cs typeface="+mn-cs"/>
            </a:rPr>
            <a:t>小中学校施設や指定避難所の空調設備設置工事等の大型投資を</a:t>
          </a:r>
          <a:r>
            <a:rPr kumimoji="1" lang="ja-JP" altLang="en-US" sz="1100" b="0" i="0" baseline="0">
              <a:solidFill>
                <a:schemeClr val="dk1"/>
              </a:solidFill>
              <a:effectLst/>
              <a:latin typeface="+mn-lt"/>
              <a:ea typeface="+mn-ea"/>
              <a:cs typeface="+mn-cs"/>
            </a:rPr>
            <a:t>行い、</a:t>
          </a:r>
          <a:r>
            <a:rPr kumimoji="1" lang="ja-JP" altLang="ja-JP" sz="1100" b="0" i="0" baseline="0">
              <a:solidFill>
                <a:schemeClr val="dk1"/>
              </a:solidFill>
              <a:effectLst/>
              <a:latin typeface="+mn-lt"/>
              <a:ea typeface="+mn-ea"/>
              <a:cs typeface="+mn-cs"/>
            </a:rPr>
            <a:t>今後も、情報通信システムの更新や公共施設の長寿命化修繕計画を控えて</a:t>
          </a:r>
          <a:r>
            <a:rPr kumimoji="1" lang="ja-JP" altLang="en-US" sz="1100" b="0" i="0" baseline="0">
              <a:solidFill>
                <a:schemeClr val="dk1"/>
              </a:solidFill>
              <a:effectLst/>
              <a:latin typeface="+mn-lt"/>
              <a:ea typeface="+mn-ea"/>
              <a:cs typeface="+mn-cs"/>
            </a:rPr>
            <a:t>いる。</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将来を見通した、計画的かつ交付税算入を考慮し、より有利な起債の発行に努めていく。</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ja-JP" altLang="ja-JP" sz="1100" b="0" i="0" baseline="0">
              <a:solidFill>
                <a:schemeClr val="dk1"/>
              </a:solidFill>
              <a:effectLst/>
              <a:latin typeface="+mn-lt"/>
              <a:ea typeface="+mn-ea"/>
              <a:cs typeface="+mn-cs"/>
            </a:rPr>
            <a:t>満期一括償還地方債なし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長野県青木村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dk1"/>
              </a:solidFill>
              <a:effectLst/>
              <a:latin typeface="+mn-lt"/>
              <a:ea typeface="+mn-ea"/>
              <a:cs typeface="+mn-cs"/>
            </a:rPr>
            <a:t>　将来負担額は年々減少傾向にあるが、半分近くを占めるのが「公営企業債等繰入見込額」であり、その中でも下水道事業債償還に対しての繰入見込額が大部分を占めているが、ピークを過ぎ減少に向かっている。しかし、</a:t>
          </a:r>
          <a:r>
            <a:rPr lang="ja-JP" altLang="en-US" sz="1100" b="0" i="0" baseline="0">
              <a:solidFill>
                <a:schemeClr val="dk1"/>
              </a:solidFill>
              <a:effectLst/>
              <a:latin typeface="+mn-lt"/>
              <a:ea typeface="+mn-ea"/>
              <a:cs typeface="+mn-cs"/>
            </a:rPr>
            <a:t>令和</a:t>
          </a:r>
          <a:r>
            <a:rPr lang="en-US" altLang="ja-JP" sz="1100" b="0" i="0" baseline="0">
              <a:solidFill>
                <a:schemeClr val="dk1"/>
              </a:solidFill>
              <a:effectLst/>
              <a:latin typeface="+mn-lt"/>
              <a:ea typeface="+mn-ea"/>
              <a:cs typeface="+mn-cs"/>
            </a:rPr>
            <a:t>5</a:t>
          </a:r>
          <a:r>
            <a:rPr lang="ja-JP" altLang="en-US" sz="1100" b="0" i="0" baseline="0">
              <a:solidFill>
                <a:schemeClr val="dk1"/>
              </a:solidFill>
              <a:effectLst/>
              <a:latin typeface="+mn-lt"/>
              <a:ea typeface="+mn-ea"/>
              <a:cs typeface="+mn-cs"/>
            </a:rPr>
            <a:t>年</a:t>
          </a:r>
          <a:r>
            <a:rPr lang="ja-JP" altLang="ja-JP" sz="1100" b="0" i="0" baseline="0">
              <a:solidFill>
                <a:schemeClr val="dk1"/>
              </a:solidFill>
              <a:effectLst/>
              <a:latin typeface="+mn-lt"/>
              <a:ea typeface="+mn-ea"/>
              <a:cs typeface="+mn-cs"/>
            </a:rPr>
            <a:t>からは簡易水道事業の更新に係る計画を進めており、公営企業への繰入金の状況はしばらく継続していくため、今後将来負担額が増加しないよう慎重な財政運営に努めていく。また、平成</a:t>
          </a:r>
          <a:r>
            <a:rPr lang="en-US" altLang="ja-JP" sz="1100" b="0" i="0" baseline="0">
              <a:solidFill>
                <a:schemeClr val="dk1"/>
              </a:solidFill>
              <a:effectLst/>
              <a:latin typeface="+mn-lt"/>
              <a:ea typeface="+mn-ea"/>
              <a:cs typeface="+mn-cs"/>
            </a:rPr>
            <a:t>29</a:t>
          </a:r>
          <a:r>
            <a:rPr lang="ja-JP" altLang="ja-JP" sz="1100" b="0" i="0" baseline="0">
              <a:solidFill>
                <a:schemeClr val="dk1"/>
              </a:solidFill>
              <a:effectLst/>
              <a:latin typeface="+mn-lt"/>
              <a:ea typeface="+mn-ea"/>
              <a:cs typeface="+mn-cs"/>
            </a:rPr>
            <a:t>年度に道の駅あおきを核とした施設整備、し尿処理施設整備、平成</a:t>
          </a:r>
          <a:r>
            <a:rPr lang="en-US" altLang="ja-JP" sz="1100" b="0" i="0" baseline="0">
              <a:solidFill>
                <a:schemeClr val="dk1"/>
              </a:solidFill>
              <a:effectLst/>
              <a:latin typeface="+mn-lt"/>
              <a:ea typeface="+mn-ea"/>
              <a:cs typeface="+mn-cs"/>
            </a:rPr>
            <a:t>30</a:t>
          </a:r>
          <a:r>
            <a:rPr lang="ja-JP" altLang="ja-JP" sz="1100" b="0" i="0" baseline="0">
              <a:solidFill>
                <a:schemeClr val="dk1"/>
              </a:solidFill>
              <a:effectLst/>
              <a:latin typeface="+mn-lt"/>
              <a:ea typeface="+mn-ea"/>
              <a:cs typeface="+mn-cs"/>
            </a:rPr>
            <a:t>年以降の指定避難所空調設備設置工事が完了し、これら元金の償還が令和</a:t>
          </a:r>
          <a:r>
            <a:rPr lang="en-US" altLang="ja-JP" sz="1100" b="0" i="0" baseline="0">
              <a:solidFill>
                <a:schemeClr val="dk1"/>
              </a:solidFill>
              <a:effectLst/>
              <a:latin typeface="+mn-lt"/>
              <a:ea typeface="+mn-ea"/>
              <a:cs typeface="+mn-cs"/>
            </a:rPr>
            <a:t>3</a:t>
          </a:r>
          <a:r>
            <a:rPr lang="ja-JP" altLang="ja-JP" sz="1100" b="0" i="0" baseline="0">
              <a:solidFill>
                <a:schemeClr val="dk1"/>
              </a:solidFill>
              <a:effectLst/>
              <a:latin typeface="+mn-lt"/>
              <a:ea typeface="+mn-ea"/>
              <a:cs typeface="+mn-cs"/>
            </a:rPr>
            <a:t>年から始まり、これまで以上に公債費の適正化に取り組んでいく。</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充当可能財源等については、財政調整基金をはじめとした充当可能基金</a:t>
          </a:r>
          <a:r>
            <a:rPr lang="ja-JP" altLang="en-US" sz="1100" b="0" i="0" baseline="0">
              <a:solidFill>
                <a:schemeClr val="dk1"/>
              </a:solidFill>
              <a:effectLst/>
              <a:latin typeface="+mn-lt"/>
              <a:ea typeface="+mn-ea"/>
              <a:cs typeface="+mn-cs"/>
            </a:rPr>
            <a:t>は微増だが</a:t>
          </a:r>
          <a:r>
            <a:rPr lang="ja-JP" altLang="ja-JP" sz="1100" b="0" i="0" baseline="0">
              <a:solidFill>
                <a:schemeClr val="dk1"/>
              </a:solidFill>
              <a:effectLst/>
              <a:latin typeface="+mn-lt"/>
              <a:ea typeface="+mn-ea"/>
              <a:cs typeface="+mn-cs"/>
            </a:rPr>
            <a:t>順調に増えて</a:t>
          </a:r>
          <a:r>
            <a:rPr lang="ja-JP" altLang="en-US" sz="1100" b="0" i="0" baseline="0">
              <a:solidFill>
                <a:schemeClr val="dk1"/>
              </a:solidFill>
              <a:effectLst/>
              <a:latin typeface="+mn-lt"/>
              <a:ea typeface="+mn-ea"/>
              <a:cs typeface="+mn-cs"/>
            </a:rPr>
            <a:t>る。しかし、</a:t>
          </a:r>
          <a:r>
            <a:rPr lang="ja-JP" altLang="ja-JP" sz="1100" b="0" i="0" baseline="0">
              <a:solidFill>
                <a:schemeClr val="dk1"/>
              </a:solidFill>
              <a:effectLst/>
              <a:latin typeface="+mn-lt"/>
              <a:ea typeface="+mn-ea"/>
              <a:cs typeface="+mn-cs"/>
            </a:rPr>
            <a:t>台風災害復旧、</a:t>
          </a:r>
          <a:r>
            <a:rPr lang="ja-JP" altLang="en-US" sz="1100" b="0" i="0" baseline="0">
              <a:solidFill>
                <a:schemeClr val="dk1"/>
              </a:solidFill>
              <a:effectLst/>
              <a:latin typeface="+mn-lt"/>
              <a:ea typeface="+mn-ea"/>
              <a:cs typeface="+mn-cs"/>
            </a:rPr>
            <a:t>感染症対策</a:t>
          </a:r>
          <a:r>
            <a:rPr lang="ja-JP" altLang="ja-JP" sz="1100" b="0" i="0" baseline="0">
              <a:solidFill>
                <a:schemeClr val="dk1"/>
              </a:solidFill>
              <a:effectLst/>
              <a:latin typeface="+mn-lt"/>
              <a:ea typeface="+mn-ea"/>
              <a:cs typeface="+mn-cs"/>
            </a:rPr>
            <a:t>など予期せぬ災害に備え、今後においても計画的な積立てに努めていく。</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長野県青木村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積立は、財政調整基金に</a:t>
          </a:r>
          <a:r>
            <a:rPr kumimoji="1" lang="en-US" altLang="ja-JP" sz="1100" b="0" i="0" baseline="0">
              <a:solidFill>
                <a:schemeClr val="dk1"/>
              </a:solidFill>
              <a:effectLst/>
              <a:latin typeface="+mn-lt"/>
              <a:ea typeface="+mn-ea"/>
              <a:cs typeface="+mn-cs"/>
            </a:rPr>
            <a:t>266,652</a:t>
          </a:r>
          <a:r>
            <a:rPr kumimoji="1" lang="ja-JP" altLang="ja-JP" sz="1100" b="0" i="0" baseline="0">
              <a:solidFill>
                <a:schemeClr val="dk1"/>
              </a:solidFill>
              <a:effectLst/>
              <a:latin typeface="+mn-lt"/>
              <a:ea typeface="+mn-ea"/>
              <a:cs typeface="+mn-cs"/>
            </a:rPr>
            <a:t>千円</a:t>
          </a:r>
          <a:r>
            <a:rPr kumimoji="1" lang="ja-JP" altLang="en-US" sz="1100" b="0" i="0" baseline="0">
              <a:solidFill>
                <a:schemeClr val="dk1"/>
              </a:solidFill>
              <a:effectLst/>
              <a:latin typeface="+mn-lt"/>
              <a:ea typeface="+mn-ea"/>
              <a:cs typeface="+mn-cs"/>
            </a:rPr>
            <a:t>を積立て</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この他に、</a:t>
          </a:r>
          <a:r>
            <a:rPr kumimoji="1" lang="ja-JP" altLang="ja-JP" sz="1100" b="0" i="0" baseline="0">
              <a:solidFill>
                <a:schemeClr val="dk1"/>
              </a:solidFill>
              <a:effectLst/>
              <a:latin typeface="+mn-lt"/>
              <a:ea typeface="+mn-ea"/>
              <a:cs typeface="+mn-cs"/>
            </a:rPr>
            <a:t>減債基金に</a:t>
          </a:r>
          <a:r>
            <a:rPr kumimoji="1" lang="en-US" altLang="ja-JP" sz="1100" b="0" i="0" baseline="0">
              <a:solidFill>
                <a:schemeClr val="dk1"/>
              </a:solidFill>
              <a:effectLst/>
              <a:latin typeface="+mn-lt"/>
              <a:ea typeface="+mn-ea"/>
              <a:cs typeface="+mn-cs"/>
            </a:rPr>
            <a:t>10,417</a:t>
          </a:r>
          <a:r>
            <a:rPr kumimoji="1" lang="ja-JP" altLang="ja-JP" sz="1100" b="0" i="0" baseline="0">
              <a:solidFill>
                <a:schemeClr val="dk1"/>
              </a:solidFill>
              <a:effectLst/>
              <a:latin typeface="+mn-lt"/>
              <a:ea typeface="+mn-ea"/>
              <a:cs typeface="+mn-cs"/>
            </a:rPr>
            <a:t>千円、公共施設整備基金に</a:t>
          </a:r>
          <a:r>
            <a:rPr kumimoji="1" lang="en-US" altLang="ja-JP" sz="1100" b="0" i="0" baseline="0">
              <a:solidFill>
                <a:schemeClr val="dk1"/>
              </a:solidFill>
              <a:effectLst/>
              <a:latin typeface="+mn-lt"/>
              <a:ea typeface="+mn-ea"/>
              <a:cs typeface="+mn-cs"/>
            </a:rPr>
            <a:t>100,000</a:t>
          </a:r>
          <a:r>
            <a:rPr kumimoji="1" lang="ja-JP" altLang="ja-JP" sz="1100" b="0" i="0" baseline="0">
              <a:solidFill>
                <a:schemeClr val="dk1"/>
              </a:solidFill>
              <a:effectLst/>
              <a:latin typeface="+mn-lt"/>
              <a:ea typeface="+mn-ea"/>
              <a:cs typeface="+mn-cs"/>
            </a:rPr>
            <a:t>千円、</a:t>
          </a:r>
          <a:r>
            <a:rPr kumimoji="1" lang="ja-JP" altLang="en-US" sz="1100" b="0" i="0" baseline="0">
              <a:solidFill>
                <a:schemeClr val="dk1"/>
              </a:solidFill>
              <a:effectLst/>
              <a:latin typeface="+mn-lt"/>
              <a:ea typeface="+mn-ea"/>
              <a:cs typeface="+mn-cs"/>
            </a:rPr>
            <a:t>地域づくり基金に</a:t>
          </a:r>
          <a:r>
            <a:rPr kumimoji="1" lang="en-US" altLang="ja-JP" sz="1100" b="0" i="0" baseline="0">
              <a:solidFill>
                <a:schemeClr val="dk1"/>
              </a:solidFill>
              <a:effectLst/>
              <a:latin typeface="+mn-lt"/>
              <a:ea typeface="+mn-ea"/>
              <a:cs typeface="+mn-cs"/>
            </a:rPr>
            <a:t>20,000</a:t>
          </a:r>
          <a:r>
            <a:rPr kumimoji="1" lang="ja-JP" altLang="en-US" sz="1100" b="0" i="0" baseline="0">
              <a:solidFill>
                <a:schemeClr val="dk1"/>
              </a:solidFill>
              <a:effectLst/>
              <a:latin typeface="+mn-lt"/>
              <a:ea typeface="+mn-ea"/>
              <a:cs typeface="+mn-cs"/>
            </a:rPr>
            <a:t>千円、</a:t>
          </a:r>
          <a:r>
            <a:rPr kumimoji="1" lang="ja-JP" altLang="ja-JP" sz="1100" b="0" i="0" baseline="0">
              <a:solidFill>
                <a:schemeClr val="dk1"/>
              </a:solidFill>
              <a:effectLst/>
              <a:latin typeface="+mn-lt"/>
              <a:ea typeface="+mn-ea"/>
              <a:cs typeface="+mn-cs"/>
            </a:rPr>
            <a:t>福祉事業基金に</a:t>
          </a:r>
          <a:r>
            <a:rPr kumimoji="1" lang="en-US" altLang="ja-JP" sz="1100" b="0" i="0" baseline="0">
              <a:solidFill>
                <a:schemeClr val="dk1"/>
              </a:solidFill>
              <a:effectLst/>
              <a:latin typeface="+mn-lt"/>
              <a:ea typeface="+mn-ea"/>
              <a:cs typeface="+mn-cs"/>
            </a:rPr>
            <a:t>2,523</a:t>
          </a:r>
          <a:r>
            <a:rPr kumimoji="1" lang="ja-JP" altLang="ja-JP" sz="1100" b="0" i="0" baseline="0">
              <a:solidFill>
                <a:schemeClr val="dk1"/>
              </a:solidFill>
              <a:effectLst/>
              <a:latin typeface="+mn-lt"/>
              <a:ea typeface="+mn-ea"/>
              <a:cs typeface="+mn-cs"/>
            </a:rPr>
            <a:t>千円、五島慶太翁顕彰事業基金に</a:t>
          </a:r>
          <a:r>
            <a:rPr kumimoji="1" lang="en-US" altLang="ja-JP" sz="1100" b="0" i="0" baseline="0">
              <a:solidFill>
                <a:schemeClr val="dk1"/>
              </a:solidFill>
              <a:effectLst/>
              <a:latin typeface="+mn-lt"/>
              <a:ea typeface="+mn-ea"/>
              <a:cs typeface="+mn-cs"/>
            </a:rPr>
            <a:t>215</a:t>
          </a:r>
          <a:r>
            <a:rPr kumimoji="1" lang="ja-JP" altLang="ja-JP" sz="1100" b="0" i="0" baseline="0">
              <a:solidFill>
                <a:schemeClr val="dk1"/>
              </a:solidFill>
              <a:effectLst/>
              <a:latin typeface="+mn-lt"/>
              <a:ea typeface="+mn-ea"/>
              <a:cs typeface="+mn-cs"/>
            </a:rPr>
            <a:t>千円、情報通信関連事業基金に</a:t>
          </a:r>
          <a:r>
            <a:rPr kumimoji="1" lang="en-US" altLang="ja-JP" sz="1100" b="0" i="0" baseline="0">
              <a:solidFill>
                <a:schemeClr val="dk1"/>
              </a:solidFill>
              <a:effectLst/>
              <a:latin typeface="+mn-lt"/>
              <a:ea typeface="+mn-ea"/>
              <a:cs typeface="+mn-cs"/>
            </a:rPr>
            <a:t>40,000</a:t>
          </a:r>
          <a:r>
            <a:rPr kumimoji="1" lang="ja-JP" altLang="ja-JP" sz="1100" b="0" i="0" baseline="0">
              <a:solidFill>
                <a:schemeClr val="dk1"/>
              </a:solidFill>
              <a:effectLst/>
              <a:latin typeface="+mn-lt"/>
              <a:ea typeface="+mn-ea"/>
              <a:cs typeface="+mn-cs"/>
            </a:rPr>
            <a:t>千円を積立て、</a:t>
          </a:r>
          <a:r>
            <a:rPr lang="ja-JP" altLang="ja-JP" sz="1100" b="0" i="0" baseline="0">
              <a:solidFill>
                <a:schemeClr val="dk1"/>
              </a:solidFill>
              <a:effectLst/>
              <a:latin typeface="+mn-lt"/>
              <a:ea typeface="+mn-ea"/>
              <a:cs typeface="+mn-cs"/>
            </a:rPr>
            <a:t>基金全体として</a:t>
          </a:r>
          <a:r>
            <a:rPr lang="en-US" altLang="ja-JP" sz="1100" b="0" i="0" baseline="0">
              <a:solidFill>
                <a:schemeClr val="dk1"/>
              </a:solidFill>
              <a:effectLst/>
              <a:latin typeface="+mn-lt"/>
              <a:ea typeface="+mn-ea"/>
              <a:cs typeface="+mn-cs"/>
            </a:rPr>
            <a:t>439,807</a:t>
          </a:r>
          <a:r>
            <a:rPr lang="ja-JP" altLang="ja-JP" sz="1100" b="0" i="0" baseline="0">
              <a:solidFill>
                <a:schemeClr val="dk1"/>
              </a:solidFill>
              <a:effectLst/>
              <a:latin typeface="+mn-lt"/>
              <a:ea typeface="+mn-ea"/>
              <a:cs typeface="+mn-cs"/>
            </a:rPr>
            <a:t>千円の積立てを行った。</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・取崩しは、</a:t>
          </a:r>
          <a:r>
            <a:rPr lang="ja-JP" altLang="en-US" sz="1100" b="0" i="0" baseline="0">
              <a:solidFill>
                <a:schemeClr val="dk1"/>
              </a:solidFill>
              <a:effectLst/>
              <a:latin typeface="+mn-lt"/>
              <a:ea typeface="+mn-ea"/>
              <a:cs typeface="+mn-cs"/>
            </a:rPr>
            <a:t>一旦は財政調整基金を</a:t>
          </a:r>
          <a:r>
            <a:rPr lang="en-US" altLang="ja-JP" sz="1100" b="0" i="0" baseline="0">
              <a:solidFill>
                <a:schemeClr val="dk1"/>
              </a:solidFill>
              <a:effectLst/>
              <a:latin typeface="+mn-lt"/>
              <a:ea typeface="+mn-ea"/>
              <a:cs typeface="+mn-cs"/>
            </a:rPr>
            <a:t>200,174</a:t>
          </a:r>
          <a:r>
            <a:rPr lang="ja-JP" altLang="en-US" sz="1100" b="0" i="0" baseline="0">
              <a:solidFill>
                <a:schemeClr val="dk1"/>
              </a:solidFill>
              <a:effectLst/>
              <a:latin typeface="+mn-lt"/>
              <a:ea typeface="+mn-ea"/>
              <a:cs typeface="+mn-cs"/>
            </a:rPr>
            <a:t>千円取崩したが、同額以上を積み戻すことができた。</a:t>
          </a:r>
          <a:endParaRPr lang="ja-JP" altLang="ja-JP" sz="1400">
            <a:effectLst/>
          </a:endParaRPr>
        </a:p>
        <a:p>
          <a:pPr eaLnBrk="1" fontAlgn="auto" latinLnBrk="0" hangingPunct="1"/>
          <a:br>
            <a:rPr kumimoji="1" lang="en-US" altLang="ja-JP" sz="1100" b="0" i="0" baseline="0">
              <a:solidFill>
                <a:schemeClr val="dk1"/>
              </a:solidFill>
              <a:effectLst/>
              <a:latin typeface="+mn-lt"/>
              <a:ea typeface="+mn-ea"/>
              <a:cs typeface="+mn-cs"/>
            </a:rPr>
          </a:br>
          <a:br>
            <a:rPr kumimoji="1" lang="en-US" altLang="ja-JP" sz="1100" b="0" i="0" baseline="0">
              <a:solidFill>
                <a:schemeClr val="dk1"/>
              </a:solidFill>
              <a:effectLst/>
              <a:latin typeface="+mn-lt"/>
              <a:ea typeface="+mn-ea"/>
              <a:cs typeface="+mn-cs"/>
            </a:rPr>
          </a:br>
          <a:r>
            <a:rPr kumimoji="1" lang="ja-JP" altLang="ja-JP" sz="1100" b="0" i="0" baseline="0">
              <a:solidFill>
                <a:schemeClr val="dk1"/>
              </a:solidFill>
              <a:effectLst/>
              <a:latin typeface="+mn-lt"/>
              <a:ea typeface="+mn-ea"/>
              <a:cs typeface="+mn-cs"/>
            </a:rPr>
            <a:t>（今後の方針）</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財政調整基金については、</a:t>
          </a:r>
          <a:r>
            <a:rPr lang="ja-JP" altLang="ja-JP" sz="1100" b="0" i="0" baseline="0">
              <a:solidFill>
                <a:schemeClr val="dk1"/>
              </a:solidFill>
              <a:effectLst/>
              <a:latin typeface="+mn-lt"/>
              <a:ea typeface="+mn-ea"/>
              <a:cs typeface="+mn-cs"/>
            </a:rPr>
            <a:t>災害等への備え等のため、過去の実績を踏まえ、</a:t>
          </a:r>
          <a:r>
            <a:rPr lang="en-US" altLang="ja-JP" sz="1100" b="0" i="0" baseline="0">
              <a:solidFill>
                <a:schemeClr val="dk1"/>
              </a:solidFill>
              <a:effectLst/>
              <a:latin typeface="+mn-lt"/>
              <a:ea typeface="+mn-ea"/>
              <a:cs typeface="+mn-cs"/>
            </a:rPr>
            <a:t>10</a:t>
          </a:r>
          <a:r>
            <a:rPr lang="ja-JP" altLang="ja-JP" sz="1100" b="0" i="0" baseline="0">
              <a:solidFill>
                <a:schemeClr val="dk1"/>
              </a:solidFill>
              <a:effectLst/>
              <a:latin typeface="+mn-lt"/>
              <a:ea typeface="+mn-ea"/>
              <a:cs typeface="+mn-cs"/>
            </a:rPr>
            <a:t>億円程度を目途に積み立てることとしている。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今後は、公共施設の長寿命化改修工事が控えており、公共施設整備基金への積立てを積極的に行っていく予定である。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（基金の使途）</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（公共施設整備基金）　</a:t>
          </a:r>
          <a:r>
            <a:rPr lang="ja-JP" altLang="ja-JP" sz="1100" b="0" i="0" baseline="0">
              <a:solidFill>
                <a:schemeClr val="dk1"/>
              </a:solidFill>
              <a:effectLst/>
              <a:latin typeface="+mn-lt"/>
              <a:ea typeface="+mn-ea"/>
              <a:cs typeface="+mn-cs"/>
            </a:rPr>
            <a:t>公共施設の</a:t>
          </a:r>
          <a:r>
            <a:rPr lang="ja-JP" altLang="en-US" sz="1100" b="0" i="0" baseline="0">
              <a:solidFill>
                <a:schemeClr val="dk1"/>
              </a:solidFill>
              <a:effectLst/>
              <a:latin typeface="+mn-lt"/>
              <a:ea typeface="+mn-ea"/>
              <a:cs typeface="+mn-cs"/>
            </a:rPr>
            <a:t>整備</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（情報通信関連事業基金）　</a:t>
          </a:r>
          <a:r>
            <a:rPr lang="ja-JP" altLang="en-US">
              <a:effectLst/>
            </a:rPr>
            <a:t>情報通信関連事業の円滑な管理運営と、設備等の整備</a:t>
          </a:r>
          <a:endParaRPr lang="en-US" altLang="ja-JP" sz="1100" b="0" i="0" u="none" strike="noStrike" baseline="0">
            <a:solidFill>
              <a:schemeClr val="dk1"/>
            </a:solidFill>
            <a:effectLst/>
            <a:latin typeface="+mn-lt"/>
            <a:ea typeface="+mn-ea"/>
            <a:cs typeface="+mn-cs"/>
          </a:endParaRPr>
        </a:p>
        <a:p>
          <a:pPr eaLnBrk="1" fontAlgn="auto" latinLnBrk="0" hangingPunct="1"/>
          <a:r>
            <a:rPr lang="ja-JP" altLang="en-US" sz="1100" b="0" i="0" u="none" strike="noStrike" baseline="0">
              <a:solidFill>
                <a:schemeClr val="dk1"/>
              </a:solidFill>
              <a:effectLst/>
              <a:latin typeface="+mn-lt"/>
              <a:ea typeface="+mn-ea"/>
              <a:cs typeface="+mn-cs"/>
            </a:rPr>
            <a:t>・（地域福祉基金）　在宅福祉等の普及及び向上、健康及び生きがいづくりの推進、ボランティア活動の活発化</a:t>
          </a:r>
          <a:endParaRPr lang="en-US" altLang="ja-JP" sz="1100" b="0" i="0" u="none" strike="noStrike" baseline="0">
            <a:solidFill>
              <a:schemeClr val="dk1"/>
            </a:solidFill>
            <a:effectLst/>
            <a:latin typeface="+mn-lt"/>
            <a:ea typeface="+mn-ea"/>
            <a:cs typeface="+mn-cs"/>
          </a:endParaRPr>
        </a:p>
        <a:p>
          <a:pPr eaLnBrk="1" fontAlgn="auto" latinLnBrk="0" hangingPunct="1"/>
          <a:r>
            <a:rPr lang="ja-JP" altLang="en-US" sz="1100" b="0" i="0" u="none" strike="noStrike" baseline="0">
              <a:solidFill>
                <a:schemeClr val="dk1"/>
              </a:solidFill>
              <a:effectLst/>
              <a:latin typeface="+mn-lt"/>
              <a:ea typeface="+mn-ea"/>
              <a:cs typeface="+mn-cs"/>
            </a:rPr>
            <a:t>・（地域づくり基金）　</a:t>
          </a:r>
          <a:r>
            <a:rPr lang="ja-JP" altLang="ja-JP" sz="1100" b="0" i="0" baseline="0">
              <a:solidFill>
                <a:schemeClr val="dk1"/>
              </a:solidFill>
              <a:effectLst/>
              <a:latin typeface="+mn-lt"/>
              <a:ea typeface="+mn-ea"/>
              <a:cs typeface="+mn-cs"/>
            </a:rPr>
            <a:t>産業振興、教育、人材育成に関する施策の推進</a:t>
          </a:r>
          <a:r>
            <a:rPr lang="ja-JP" altLang="en-US" sz="1100" b="0" i="0" u="none" strike="noStrike" baseline="0">
              <a:solidFill>
                <a:schemeClr val="dk1"/>
              </a:solidFill>
              <a:effectLst/>
              <a:latin typeface="+mn-lt"/>
              <a:ea typeface="+mn-ea"/>
              <a:cs typeface="+mn-cs"/>
            </a:rPr>
            <a:t>　</a:t>
          </a:r>
          <a:endParaRPr lang="en-US" altLang="ja-JP" sz="1100" b="0" i="0" u="none" strike="noStrike" baseline="0">
            <a:solidFill>
              <a:schemeClr val="dk1"/>
            </a:solidFill>
            <a:effectLst/>
            <a:latin typeface="+mn-lt"/>
            <a:ea typeface="+mn-ea"/>
            <a:cs typeface="+mn-cs"/>
          </a:endParaRPr>
        </a:p>
        <a:p>
          <a:pPr eaLnBrk="1" fontAlgn="auto" latinLnBrk="0" hangingPunct="1"/>
          <a:r>
            <a:rPr lang="ja-JP" altLang="en-US" sz="1100" b="0" i="0" u="none" strike="noStrike" baseline="0">
              <a:solidFill>
                <a:schemeClr val="dk1"/>
              </a:solidFill>
              <a:effectLst/>
              <a:latin typeface="+mn-lt"/>
              <a:ea typeface="+mn-ea"/>
              <a:cs typeface="+mn-cs"/>
            </a:rPr>
            <a:t>・（五島慶太翁顕彰事業基金）　五島慶太翁の顕彰活動</a:t>
          </a:r>
          <a:endParaRPr lang="ja-JP" altLang="ja-JP" sz="1400">
            <a:effectLst/>
          </a:endParaRPr>
        </a:p>
        <a:p>
          <a:pPr eaLnBrk="1" fontAlgn="auto" latinLnBrk="0" hangingPunct="1"/>
          <a:br>
            <a:rPr lang="en-US" altLang="ja-JP" sz="1100" b="0" i="0" baseline="0">
              <a:solidFill>
                <a:schemeClr val="dk1"/>
              </a:solidFill>
              <a:effectLst/>
              <a:latin typeface="+mn-lt"/>
              <a:ea typeface="+mn-ea"/>
              <a:cs typeface="+mn-cs"/>
            </a:rPr>
          </a:b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・公共施設整備基金に</a:t>
          </a:r>
          <a:r>
            <a:rPr kumimoji="1" lang="en-US" altLang="ja-JP" sz="1100" b="0" i="0" baseline="0">
              <a:solidFill>
                <a:schemeClr val="dk1"/>
              </a:solidFill>
              <a:effectLst/>
              <a:latin typeface="+mn-lt"/>
              <a:ea typeface="+mn-ea"/>
              <a:cs typeface="+mn-cs"/>
            </a:rPr>
            <a:t>100,000</a:t>
          </a:r>
          <a:r>
            <a:rPr kumimoji="1" lang="ja-JP" altLang="ja-JP" sz="1100" b="0" i="0" baseline="0">
              <a:solidFill>
                <a:schemeClr val="dk1"/>
              </a:solidFill>
              <a:effectLst/>
              <a:latin typeface="+mn-lt"/>
              <a:ea typeface="+mn-ea"/>
              <a:cs typeface="+mn-cs"/>
            </a:rPr>
            <a:t>千円、地域づくり基金に</a:t>
          </a:r>
          <a:r>
            <a:rPr kumimoji="1" lang="en-US" altLang="ja-JP" sz="1100" b="0" i="0" baseline="0">
              <a:solidFill>
                <a:schemeClr val="dk1"/>
              </a:solidFill>
              <a:effectLst/>
              <a:latin typeface="+mn-lt"/>
              <a:ea typeface="+mn-ea"/>
              <a:cs typeface="+mn-cs"/>
            </a:rPr>
            <a:t>20,000</a:t>
          </a:r>
          <a:r>
            <a:rPr kumimoji="1" lang="ja-JP" altLang="ja-JP" sz="1100" b="0" i="0" baseline="0">
              <a:solidFill>
                <a:schemeClr val="dk1"/>
              </a:solidFill>
              <a:effectLst/>
              <a:latin typeface="+mn-lt"/>
              <a:ea typeface="+mn-ea"/>
              <a:cs typeface="+mn-cs"/>
            </a:rPr>
            <a:t>千円、福祉事業基金に</a:t>
          </a:r>
          <a:r>
            <a:rPr kumimoji="1" lang="en-US" altLang="ja-JP" sz="1100" b="0" i="0" baseline="0">
              <a:solidFill>
                <a:schemeClr val="dk1"/>
              </a:solidFill>
              <a:effectLst/>
              <a:latin typeface="+mn-lt"/>
              <a:ea typeface="+mn-ea"/>
              <a:cs typeface="+mn-cs"/>
            </a:rPr>
            <a:t>2,523</a:t>
          </a:r>
          <a:r>
            <a:rPr kumimoji="1" lang="ja-JP" altLang="ja-JP" sz="1100" b="0" i="0" baseline="0">
              <a:solidFill>
                <a:schemeClr val="dk1"/>
              </a:solidFill>
              <a:effectLst/>
              <a:latin typeface="+mn-lt"/>
              <a:ea typeface="+mn-ea"/>
              <a:cs typeface="+mn-cs"/>
            </a:rPr>
            <a:t>千円、五島慶太翁顕彰事業基金に</a:t>
          </a:r>
          <a:r>
            <a:rPr kumimoji="1" lang="en-US" altLang="ja-JP" sz="1100" b="0" i="0" baseline="0">
              <a:solidFill>
                <a:schemeClr val="dk1"/>
              </a:solidFill>
              <a:effectLst/>
              <a:latin typeface="+mn-lt"/>
              <a:ea typeface="+mn-ea"/>
              <a:cs typeface="+mn-cs"/>
            </a:rPr>
            <a:t>215</a:t>
          </a:r>
          <a:r>
            <a:rPr kumimoji="1" lang="ja-JP" altLang="ja-JP" sz="1100" b="0" i="0" baseline="0">
              <a:solidFill>
                <a:schemeClr val="dk1"/>
              </a:solidFill>
              <a:effectLst/>
              <a:latin typeface="+mn-lt"/>
              <a:ea typeface="+mn-ea"/>
              <a:cs typeface="+mn-cs"/>
            </a:rPr>
            <a:t>千円、情報通信関連事業基金に</a:t>
          </a:r>
          <a:r>
            <a:rPr kumimoji="1" lang="en-US" altLang="ja-JP" sz="1100" b="0" i="0" baseline="0">
              <a:solidFill>
                <a:schemeClr val="dk1"/>
              </a:solidFill>
              <a:effectLst/>
              <a:latin typeface="+mn-lt"/>
              <a:ea typeface="+mn-ea"/>
              <a:cs typeface="+mn-cs"/>
            </a:rPr>
            <a:t>40,000</a:t>
          </a:r>
          <a:r>
            <a:rPr kumimoji="1" lang="ja-JP" altLang="ja-JP" sz="1100" b="0" i="0" baseline="0">
              <a:solidFill>
                <a:schemeClr val="dk1"/>
              </a:solidFill>
              <a:effectLst/>
              <a:latin typeface="+mn-lt"/>
              <a:ea typeface="+mn-ea"/>
              <a:cs typeface="+mn-cs"/>
            </a:rPr>
            <a:t>千円を積立て、</a:t>
          </a:r>
          <a:r>
            <a:rPr kumimoji="1" lang="ja-JP" altLang="en-US" sz="1100" b="0" i="0" baseline="0">
              <a:solidFill>
                <a:schemeClr val="dk1"/>
              </a:solidFill>
              <a:effectLst/>
              <a:latin typeface="+mn-lt"/>
              <a:ea typeface="+mn-ea"/>
              <a:cs typeface="+mn-cs"/>
            </a:rPr>
            <a:t>その他特例目的</a:t>
          </a:r>
          <a:r>
            <a:rPr lang="ja-JP" altLang="ja-JP" sz="1100" b="0" i="0" baseline="0">
              <a:solidFill>
                <a:schemeClr val="dk1"/>
              </a:solidFill>
              <a:effectLst/>
              <a:latin typeface="+mn-lt"/>
              <a:ea typeface="+mn-ea"/>
              <a:cs typeface="+mn-cs"/>
            </a:rPr>
            <a:t>基金全体として</a:t>
          </a:r>
          <a:r>
            <a:rPr lang="en-US" altLang="ja-JP" sz="1100" b="0" i="0" baseline="0">
              <a:solidFill>
                <a:schemeClr val="dk1"/>
              </a:solidFill>
              <a:effectLst/>
              <a:latin typeface="+mn-lt"/>
              <a:ea typeface="+mn-ea"/>
              <a:cs typeface="+mn-cs"/>
            </a:rPr>
            <a:t>162,738</a:t>
          </a:r>
          <a:r>
            <a:rPr lang="ja-JP" altLang="ja-JP" sz="1100" b="0" i="0" baseline="0">
              <a:solidFill>
                <a:schemeClr val="dk1"/>
              </a:solidFill>
              <a:effectLst/>
              <a:latin typeface="+mn-lt"/>
              <a:ea typeface="+mn-ea"/>
              <a:cs typeface="+mn-cs"/>
            </a:rPr>
            <a:t>千円の増となった。</a:t>
          </a:r>
          <a:br>
            <a:rPr kumimoji="1" lang="en-US" altLang="ja-JP" sz="1100" b="0" i="0" baseline="0">
              <a:solidFill>
                <a:schemeClr val="dk1"/>
              </a:solidFill>
              <a:effectLst/>
              <a:latin typeface="+mn-lt"/>
              <a:ea typeface="+mn-ea"/>
              <a:cs typeface="+mn-cs"/>
            </a:rPr>
          </a:br>
          <a:endParaRPr lang="ja-JP" altLang="ja-JP" sz="1400">
            <a:effectLst/>
          </a:endParaRPr>
        </a:p>
        <a:p>
          <a:pPr eaLnBrk="1" fontAlgn="auto" latinLnBrk="0" hangingPunct="1"/>
          <a:br>
            <a:rPr kumimoji="1" lang="en-US" altLang="ja-JP" sz="1100" b="0" i="0" baseline="0">
              <a:solidFill>
                <a:schemeClr val="dk1"/>
              </a:solidFill>
              <a:effectLst/>
              <a:latin typeface="+mn-lt"/>
              <a:ea typeface="+mn-ea"/>
              <a:cs typeface="+mn-cs"/>
            </a:rPr>
          </a:br>
          <a:r>
            <a:rPr kumimoji="1" lang="ja-JP" altLang="ja-JP" sz="1100" b="0" i="0" baseline="0">
              <a:solidFill>
                <a:schemeClr val="dk1"/>
              </a:solidFill>
              <a:effectLst/>
              <a:latin typeface="+mn-lt"/>
              <a:ea typeface="+mn-ea"/>
              <a:cs typeface="+mn-cs"/>
            </a:rPr>
            <a:t>（今後の方針）</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・老朽化が進む公共施設の維持管理や長寿命化、更新の際の財源に充てるため積立てを積極的に行いたい。</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（増減理由）</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29</a:t>
          </a:r>
          <a:r>
            <a:rPr lang="ja-JP" altLang="ja-JP" sz="1100" b="0" i="0" baseline="0">
              <a:solidFill>
                <a:schemeClr val="dk1"/>
              </a:solidFill>
              <a:effectLst/>
              <a:latin typeface="+mn-lt"/>
              <a:ea typeface="+mn-ea"/>
              <a:cs typeface="+mn-cs"/>
            </a:rPr>
            <a:t>年度に道の駅あおき高機能拠点施設整備やし尿処理施設整備工事等大型事業の実施により財源に充てるため</a:t>
          </a:r>
          <a:r>
            <a:rPr lang="en-US" altLang="ja-JP" sz="1100" b="0" i="0" baseline="0">
              <a:solidFill>
                <a:schemeClr val="dk1"/>
              </a:solidFill>
              <a:effectLst/>
              <a:latin typeface="+mn-lt"/>
              <a:ea typeface="+mn-ea"/>
              <a:cs typeface="+mn-cs"/>
            </a:rPr>
            <a:t>7,000</a:t>
          </a:r>
          <a:r>
            <a:rPr lang="ja-JP" altLang="ja-JP" sz="1100" b="0" i="0" baseline="0">
              <a:solidFill>
                <a:schemeClr val="dk1"/>
              </a:solidFill>
              <a:effectLst/>
              <a:latin typeface="+mn-lt"/>
              <a:ea typeface="+mn-ea"/>
              <a:cs typeface="+mn-cs"/>
            </a:rPr>
            <a:t>万円を取崩したが、法人関係税の増収により平成</a:t>
          </a:r>
          <a:r>
            <a:rPr lang="en-US" altLang="ja-JP" sz="1100" b="0" i="0" baseline="0">
              <a:solidFill>
                <a:schemeClr val="dk1"/>
              </a:solidFill>
              <a:effectLst/>
              <a:latin typeface="+mn-lt"/>
              <a:ea typeface="+mn-ea"/>
              <a:cs typeface="+mn-cs"/>
            </a:rPr>
            <a:t>30</a:t>
          </a:r>
          <a:r>
            <a:rPr lang="ja-JP" altLang="ja-JP" sz="1100" b="0" i="0" baseline="0">
              <a:solidFill>
                <a:schemeClr val="dk1"/>
              </a:solidFill>
              <a:effectLst/>
              <a:latin typeface="+mn-lt"/>
              <a:ea typeface="+mn-ea"/>
              <a:cs typeface="+mn-cs"/>
            </a:rPr>
            <a:t>以降は取崩さずにすんでいた。令和２年度は、令和元年</a:t>
          </a:r>
          <a:r>
            <a:rPr lang="en-US" altLang="ja-JP" sz="1100" b="0" i="0" baseline="0">
              <a:solidFill>
                <a:schemeClr val="dk1"/>
              </a:solidFill>
              <a:effectLst/>
              <a:latin typeface="+mn-lt"/>
              <a:ea typeface="+mn-ea"/>
              <a:cs typeface="+mn-cs"/>
            </a:rPr>
            <a:t>19</a:t>
          </a:r>
          <a:r>
            <a:rPr lang="ja-JP" altLang="ja-JP" sz="1100" b="0" i="0" baseline="0">
              <a:solidFill>
                <a:schemeClr val="dk1"/>
              </a:solidFill>
              <a:effectLst/>
              <a:latin typeface="+mn-lt"/>
              <a:ea typeface="+mn-ea"/>
              <a:cs typeface="+mn-cs"/>
            </a:rPr>
            <a:t>号台風の災害復旧工事、新型コロナウイルス感染症対策の影響から</a:t>
          </a:r>
          <a:r>
            <a:rPr lang="en-US" altLang="ja-JP" sz="1100" b="0" i="0" baseline="0">
              <a:solidFill>
                <a:schemeClr val="dk1"/>
              </a:solidFill>
              <a:effectLst/>
              <a:latin typeface="+mn-lt"/>
              <a:ea typeface="+mn-ea"/>
              <a:cs typeface="+mn-cs"/>
            </a:rPr>
            <a:t>1</a:t>
          </a:r>
          <a:r>
            <a:rPr lang="ja-JP" altLang="ja-JP" sz="1100" b="0" i="0" baseline="0">
              <a:solidFill>
                <a:schemeClr val="dk1"/>
              </a:solidFill>
              <a:effectLst/>
              <a:latin typeface="+mn-lt"/>
              <a:ea typeface="+mn-ea"/>
              <a:cs typeface="+mn-cs"/>
            </a:rPr>
            <a:t>億</a:t>
          </a:r>
          <a:r>
            <a:rPr lang="en-US" altLang="ja-JP" sz="1100" b="0" i="0" baseline="0">
              <a:solidFill>
                <a:schemeClr val="dk1"/>
              </a:solidFill>
              <a:effectLst/>
              <a:latin typeface="+mn-lt"/>
              <a:ea typeface="+mn-ea"/>
              <a:cs typeface="+mn-cs"/>
            </a:rPr>
            <a:t>5</a:t>
          </a:r>
          <a:r>
            <a:rPr lang="ja-JP" altLang="ja-JP" sz="1100" b="0" i="0" baseline="0">
              <a:solidFill>
                <a:schemeClr val="dk1"/>
              </a:solidFill>
              <a:effectLst/>
              <a:latin typeface="+mn-lt"/>
              <a:ea typeface="+mn-ea"/>
              <a:cs typeface="+mn-cs"/>
            </a:rPr>
            <a:t>千万円取り崩したが、同額を積み立てることができた。令和３年～５年については取り崩すことなく、</a:t>
          </a:r>
          <a:r>
            <a:rPr lang="ja-JP" altLang="en-US" sz="1100" b="0" i="0" baseline="0">
              <a:solidFill>
                <a:schemeClr val="dk1"/>
              </a:solidFill>
              <a:effectLst/>
              <a:latin typeface="+mn-lt"/>
              <a:ea typeface="+mn-ea"/>
              <a:cs typeface="+mn-cs"/>
            </a:rPr>
            <a:t>令和６年度は一旦は取り崩したが、同額以上を積み戻すことができた</a:t>
          </a:r>
          <a:r>
            <a:rPr lang="ja-JP" altLang="ja-JP" sz="1100" b="0" i="0" baseline="0">
              <a:solidFill>
                <a:schemeClr val="dk1"/>
              </a:solidFill>
              <a:effectLst/>
              <a:latin typeface="+mn-lt"/>
              <a:ea typeface="+mn-ea"/>
              <a:cs typeface="+mn-cs"/>
            </a:rPr>
            <a:t>。</a:t>
          </a:r>
          <a:endParaRPr lang="ja-JP" altLang="ja-JP" sz="1400">
            <a:effectLst/>
          </a:endParaRPr>
        </a:p>
        <a:p>
          <a:pPr eaLnBrk="1" fontAlgn="auto" latinLnBrk="0" hangingPunct="1"/>
          <a:br>
            <a:rPr kumimoji="1" lang="en-US" altLang="ja-JP" sz="1100" b="0" i="0" baseline="0">
              <a:solidFill>
                <a:schemeClr val="dk1"/>
              </a:solidFill>
              <a:effectLst/>
              <a:latin typeface="+mn-lt"/>
              <a:ea typeface="+mn-ea"/>
              <a:cs typeface="+mn-cs"/>
            </a:rPr>
          </a:br>
          <a:br>
            <a:rPr kumimoji="1" lang="en-US" altLang="ja-JP" sz="1100" b="0" i="0" baseline="0">
              <a:solidFill>
                <a:schemeClr val="dk1"/>
              </a:solidFill>
              <a:effectLst/>
              <a:latin typeface="+mn-lt"/>
              <a:ea typeface="+mn-ea"/>
              <a:cs typeface="+mn-cs"/>
            </a:rPr>
          </a:br>
          <a:r>
            <a:rPr kumimoji="1" lang="ja-JP" altLang="ja-JP" sz="1100" b="0" i="0" baseline="0">
              <a:solidFill>
                <a:schemeClr val="dk1"/>
              </a:solidFill>
              <a:effectLst/>
              <a:latin typeface="+mn-lt"/>
              <a:ea typeface="+mn-ea"/>
              <a:cs typeface="+mn-cs"/>
            </a:rPr>
            <a:t>（今後の方針）</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・災害への備え等のため、過去の実績等を踏まえ、</a:t>
          </a:r>
          <a:r>
            <a:rPr lang="en-US" altLang="ja-JP" sz="1100" b="0" i="0" baseline="0">
              <a:solidFill>
                <a:schemeClr val="dk1"/>
              </a:solidFill>
              <a:effectLst/>
              <a:latin typeface="+mn-lt"/>
              <a:ea typeface="+mn-ea"/>
              <a:cs typeface="+mn-cs"/>
            </a:rPr>
            <a:t>10</a:t>
          </a:r>
          <a:r>
            <a:rPr lang="ja-JP" altLang="ja-JP" sz="1100" b="0" i="0" baseline="0">
              <a:solidFill>
                <a:schemeClr val="dk1"/>
              </a:solidFill>
              <a:effectLst/>
              <a:latin typeface="+mn-lt"/>
              <a:ea typeface="+mn-ea"/>
              <a:cs typeface="+mn-cs"/>
            </a:rPr>
            <a:t>億円程度を目途に積み立てることとしている。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普通交付税の再算定により措置された、</a:t>
          </a:r>
          <a:r>
            <a:rPr kumimoji="1" lang="en-US" altLang="ja-JP" sz="1100" b="0" i="0" baseline="0">
              <a:solidFill>
                <a:schemeClr val="dk1"/>
              </a:solidFill>
              <a:effectLst/>
              <a:latin typeface="+mn-lt"/>
              <a:ea typeface="+mn-ea"/>
              <a:cs typeface="+mn-cs"/>
            </a:rPr>
            <a:t>10,417</a:t>
          </a:r>
          <a:r>
            <a:rPr kumimoji="1" lang="ja-JP" altLang="en-US" sz="1100" b="0" i="0" baseline="0">
              <a:solidFill>
                <a:schemeClr val="dk1"/>
              </a:solidFill>
              <a:effectLst/>
              <a:latin typeface="+mn-lt"/>
              <a:ea typeface="+mn-ea"/>
              <a:cs typeface="+mn-cs"/>
            </a:rPr>
            <a:t>千円を積立てた。</a:t>
          </a:r>
          <a:br>
            <a:rPr kumimoji="1" lang="en-US" altLang="ja-JP" sz="1100" b="0" i="0" baseline="0">
              <a:solidFill>
                <a:schemeClr val="dk1"/>
              </a:solidFill>
              <a:effectLst/>
              <a:latin typeface="+mn-lt"/>
              <a:ea typeface="+mn-ea"/>
              <a:cs typeface="+mn-cs"/>
            </a:rPr>
          </a:br>
          <a:br>
            <a:rPr kumimoji="1" lang="en-US" altLang="ja-JP" sz="1100" b="0" i="0" baseline="0">
              <a:solidFill>
                <a:schemeClr val="dk1"/>
              </a:solidFill>
              <a:effectLst/>
              <a:latin typeface="+mn-lt"/>
              <a:ea typeface="+mn-ea"/>
              <a:cs typeface="+mn-cs"/>
            </a:rPr>
          </a:br>
          <a:r>
            <a:rPr kumimoji="1" lang="ja-JP" altLang="ja-JP" sz="1100" b="0" i="0" baseline="0">
              <a:solidFill>
                <a:schemeClr val="dk1"/>
              </a:solidFill>
              <a:effectLst/>
              <a:latin typeface="+mn-lt"/>
              <a:ea typeface="+mn-ea"/>
              <a:cs typeface="+mn-cs"/>
            </a:rPr>
            <a:t>（今後の方針）</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・地方債の償還計画を踏まえ、現状の積立を維持。</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長野県青木村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4,086
4,036
57.10
4,091,075
3,864,547
201,628
2,313,518
1,724,137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類似団体平均値に比べ</a:t>
          </a:r>
          <a:r>
            <a:rPr kumimoji="1" lang="en-US" altLang="ja-JP" sz="1100" b="0" i="0" baseline="0">
              <a:solidFill>
                <a:schemeClr val="dk1"/>
              </a:solidFill>
              <a:effectLst/>
              <a:latin typeface="+mn-lt"/>
              <a:ea typeface="+mn-ea"/>
              <a:cs typeface="+mn-cs"/>
            </a:rPr>
            <a:t>0.03</a:t>
          </a:r>
          <a:r>
            <a:rPr kumimoji="1" lang="ja-JP" altLang="ja-JP" sz="1100" b="0" i="0" baseline="0">
              <a:solidFill>
                <a:schemeClr val="dk1"/>
              </a:solidFill>
              <a:effectLst/>
              <a:latin typeface="+mn-lt"/>
              <a:ea typeface="+mn-ea"/>
              <a:cs typeface="+mn-cs"/>
            </a:rPr>
            <a:t>ポイント下回っている。村内には、企業や雇用創出につながる事業や産業が少ないことから、財政力指数が県内及び全国平均を大きく下回っているが、令和５年に大規模工場が操業を開始したことから、令和６年以降は税収が伸び、多少改善する見込みである。</a:t>
          </a:r>
          <a:r>
            <a:rPr kumimoji="1" lang="ja-JP" altLang="en-US" sz="1100" b="0" i="0" baseline="0">
              <a:solidFill>
                <a:schemeClr val="dk1"/>
              </a:solidFill>
              <a:effectLst/>
              <a:latin typeface="+mn-lt"/>
              <a:ea typeface="+mn-ea"/>
              <a:cs typeface="+mn-cs"/>
            </a:rPr>
            <a:t>（Ｒ５比＋</a:t>
          </a:r>
          <a:r>
            <a:rPr kumimoji="1" lang="en-US" altLang="ja-JP" sz="1100" b="0" i="0" baseline="0">
              <a:solidFill>
                <a:schemeClr val="dk1"/>
              </a:solidFill>
              <a:effectLst/>
              <a:latin typeface="+mn-lt"/>
              <a:ea typeface="+mn-ea"/>
              <a:cs typeface="+mn-cs"/>
            </a:rPr>
            <a:t>0.02</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人口減少や全国平均を上回る高齢化率（高齢化率はＲ</a:t>
          </a:r>
          <a:r>
            <a:rPr kumimoji="1" lang="ja-JP" altLang="en-US" sz="1100" b="0" i="0" baseline="0">
              <a:solidFill>
                <a:schemeClr val="dk1"/>
              </a:solidFill>
              <a:effectLst/>
              <a:latin typeface="+mn-lt"/>
              <a:ea typeface="+mn-ea"/>
              <a:cs typeface="+mn-cs"/>
            </a:rPr>
            <a:t>６</a:t>
          </a:r>
          <a:r>
            <a:rPr kumimoji="1" lang="ja-JP" altLang="ja-JP" sz="1100" b="0" i="0" baseline="0">
              <a:solidFill>
                <a:schemeClr val="dk1"/>
              </a:solidFill>
              <a:effectLst/>
              <a:latin typeface="+mn-lt"/>
              <a:ea typeface="+mn-ea"/>
              <a:cs typeface="+mn-cs"/>
            </a:rPr>
            <a:t>年度末</a:t>
          </a:r>
          <a:r>
            <a:rPr kumimoji="1" lang="en-US" altLang="ja-JP" sz="1100" b="0" i="0" baseline="0">
              <a:solidFill>
                <a:schemeClr val="dk1"/>
              </a:solidFill>
              <a:effectLst/>
              <a:latin typeface="+mn-lt"/>
              <a:ea typeface="+mn-ea"/>
              <a:cs typeface="+mn-cs"/>
            </a:rPr>
            <a:t>40.02</a:t>
          </a:r>
          <a:r>
            <a:rPr kumimoji="1" lang="ja-JP" altLang="ja-JP" sz="1100" b="0" i="0" baseline="0">
              <a:solidFill>
                <a:schemeClr val="dk1"/>
              </a:solidFill>
              <a:effectLst/>
              <a:latin typeface="+mn-lt"/>
              <a:ea typeface="+mn-ea"/>
              <a:cs typeface="+mn-cs"/>
            </a:rPr>
            <a:t>％）にあり、更なる企業誘致をはじめ、活力ある村づくりを展開しつつ、行政の効率化に努め、住民協働により限られた財源の中で充実したサービスの提供に努める。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16510</xdr:rowOff>
    </xdr:from>
    <xdr:to>
      <xdr:col>23</xdr:col>
      <xdr:colOff>133350</xdr:colOff>
      <xdr:row>45</xdr:row>
      <xdr:rowOff>1694</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88710"/>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145221</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8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1694</xdr:rowOff>
    </xdr:from>
    <xdr:to>
      <xdr:col>24</xdr:col>
      <xdr:colOff>12700</xdr:colOff>
      <xdr:row>45</xdr:row>
      <xdr:rowOff>1694</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71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102887</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932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16510</xdr:rowOff>
    </xdr:from>
    <xdr:to>
      <xdr:col>24</xdr:col>
      <xdr:colOff>12700</xdr:colOff>
      <xdr:row>36</xdr:row>
      <xdr:rowOff>16510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88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52494</xdr:rowOff>
    </xdr:from>
    <xdr:to>
      <xdr:col>23</xdr:col>
      <xdr:colOff>133350</xdr:colOff>
      <xdr:row>44</xdr:row>
      <xdr:rowOff>68580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flipV="1">
          <a:off x="4114800" y="7596294"/>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165540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664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149013</xdr:rowOff>
    </xdr:from>
    <xdr:to>
      <xdr:col>23</xdr:col>
      <xdr:colOff>184150</xdr:colOff>
      <xdr:row>44</xdr:row>
      <xdr:rowOff>79163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52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68580</xdr:rowOff>
    </xdr:from>
    <xdr:to>
      <xdr:col>19</xdr:col>
      <xdr:colOff>133350</xdr:colOff>
      <xdr:row>44</xdr:row>
      <xdr:rowOff>68580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612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157056</xdr:rowOff>
    </xdr:from>
    <xdr:to>
      <xdr:col>19</xdr:col>
      <xdr:colOff>184150</xdr:colOff>
      <xdr:row>44</xdr:row>
      <xdr:rowOff>87206</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97383</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2982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60537</xdr:rowOff>
    </xdr:from>
    <xdr:to>
      <xdr:col>15</xdr:col>
      <xdr:colOff>82550</xdr:colOff>
      <xdr:row>44</xdr:row>
      <xdr:rowOff>68580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60433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157056</xdr:rowOff>
    </xdr:from>
    <xdr:to>
      <xdr:col>15</xdr:col>
      <xdr:colOff>133350</xdr:colOff>
      <xdr:row>44</xdr:row>
      <xdr:rowOff>87206</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97383</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298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52494</xdr:rowOff>
    </xdr:from>
    <xdr:to>
      <xdr:col>11</xdr:col>
      <xdr:colOff>31750</xdr:colOff>
      <xdr:row>44</xdr:row>
      <xdr:rowOff>60537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596294"/>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149013</xdr:rowOff>
    </xdr:from>
    <xdr:to>
      <xdr:col>11</xdr:col>
      <xdr:colOff>82550</xdr:colOff>
      <xdr:row>44</xdr:row>
      <xdr:rowOff>79163</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52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89340</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290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132927</xdr:rowOff>
    </xdr:from>
    <xdr:to>
      <xdr:col>7</xdr:col>
      <xdr:colOff>31750</xdr:colOff>
      <xdr:row>44</xdr:row>
      <xdr:rowOff>63077</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50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73254</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274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1694</xdr:rowOff>
    </xdr:from>
    <xdr:to>
      <xdr:col>23</xdr:col>
      <xdr:colOff>184150</xdr:colOff>
      <xdr:row>44</xdr:row>
      <xdr:rowOff>103294</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54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108391</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480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17780</xdr:rowOff>
    </xdr:from>
    <xdr:to>
      <xdr:col>19</xdr:col>
      <xdr:colOff>184150</xdr:colOff>
      <xdr:row>44</xdr:row>
      <xdr:rowOff>119380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104157</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647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17780</xdr:rowOff>
    </xdr:from>
    <xdr:to>
      <xdr:col>15</xdr:col>
      <xdr:colOff>133350</xdr:colOff>
      <xdr:row>44</xdr:row>
      <xdr:rowOff>119380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104157</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64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9737</xdr:rowOff>
    </xdr:from>
    <xdr:to>
      <xdr:col>11</xdr:col>
      <xdr:colOff>82550</xdr:colOff>
      <xdr:row>44</xdr:row>
      <xdr:rowOff>111337</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55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96114</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639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1694</xdr:rowOff>
    </xdr:from>
    <xdr:to>
      <xdr:col>7</xdr:col>
      <xdr:colOff>31750</xdr:colOff>
      <xdr:row>44</xdr:row>
      <xdr:rowOff>103294</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54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88071</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631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税収の伸びにより、</a:t>
          </a:r>
          <a:r>
            <a:rPr kumimoji="1" lang="ja-JP" altLang="ja-JP" sz="1100" b="0" i="0" baseline="0">
              <a:solidFill>
                <a:schemeClr val="dk1"/>
              </a:solidFill>
              <a:effectLst/>
              <a:latin typeface="+mn-lt"/>
              <a:ea typeface="+mn-ea"/>
              <a:cs typeface="+mn-cs"/>
            </a:rPr>
            <a:t>前年度より</a:t>
          </a:r>
          <a:r>
            <a:rPr kumimoji="1" lang="en-US" altLang="ja-JP" sz="1100" b="0" i="0" baseline="0">
              <a:solidFill>
                <a:schemeClr val="dk1"/>
              </a:solidFill>
              <a:effectLst/>
              <a:latin typeface="+mn-lt"/>
              <a:ea typeface="+mn-ea"/>
              <a:cs typeface="+mn-cs"/>
            </a:rPr>
            <a:t>3.5</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した。</a:t>
          </a:r>
          <a:br>
            <a:rPr kumimoji="1" lang="en-US" altLang="ja-JP" sz="1100" b="0" i="0" baseline="0">
              <a:solidFill>
                <a:schemeClr val="dk1"/>
              </a:solidFill>
              <a:effectLst/>
              <a:latin typeface="+mn-lt"/>
              <a:ea typeface="+mn-ea"/>
              <a:cs typeface="+mn-cs"/>
            </a:rPr>
          </a:br>
          <a:r>
            <a:rPr kumimoji="1" lang="ja-JP" altLang="ja-JP" sz="1100" b="0" i="0" baseline="0">
              <a:solidFill>
                <a:schemeClr val="dk1"/>
              </a:solidFill>
              <a:effectLst/>
              <a:latin typeface="+mn-lt"/>
              <a:ea typeface="+mn-ea"/>
              <a:cs typeface="+mn-cs"/>
            </a:rPr>
            <a:t>　全国・県・類似団体の平均を下回っているが、今後、新たな事業による扶助費の増大や大型事業による公債費の増加が見込まれている。引き続き、行財政改革への取組を通じて義務的経費の削減に努め、現在の数値を維持したい。</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151130</xdr:rowOff>
    </xdr:from>
    <xdr:to>
      <xdr:col>23</xdr:col>
      <xdr:colOff>133350</xdr:colOff>
      <xdr:row>66</xdr:row>
      <xdr:rowOff>125984</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095230"/>
          <a:ext cx="0" cy="13464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98061</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413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125984</xdr:rowOff>
    </xdr:from>
    <xdr:to>
      <xdr:col>24</xdr:col>
      <xdr:colOff>12700</xdr:colOff>
      <xdr:row>66</xdr:row>
      <xdr:rowOff>125984</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441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66057</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83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151130</xdr:rowOff>
    </xdr:from>
    <xdr:to>
      <xdr:col>24</xdr:col>
      <xdr:colOff>12700</xdr:colOff>
      <xdr:row>58</xdr:row>
      <xdr:rowOff>151130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09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117094</xdr:rowOff>
    </xdr:from>
    <xdr:to>
      <xdr:col>23</xdr:col>
      <xdr:colOff>133350</xdr:colOff>
      <xdr:row>61</xdr:row>
      <xdr:rowOff>114554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114800" y="10404094"/>
          <a:ext cx="8382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47769</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6776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75692</xdr:rowOff>
    </xdr:from>
    <xdr:to>
      <xdr:col>23</xdr:col>
      <xdr:colOff>184150</xdr:colOff>
      <xdr:row>63</xdr:row>
      <xdr:rowOff>5842</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70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32512</xdr:rowOff>
    </xdr:from>
    <xdr:to>
      <xdr:col>19</xdr:col>
      <xdr:colOff>133350</xdr:colOff>
      <xdr:row>61</xdr:row>
      <xdr:rowOff>114554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490962"/>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37084</xdr:rowOff>
    </xdr:from>
    <xdr:to>
      <xdr:col>19</xdr:col>
      <xdr:colOff>184150</xdr:colOff>
      <xdr:row>62</xdr:row>
      <xdr:rowOff>138684</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66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123461</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753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73660</xdr:rowOff>
    </xdr:from>
    <xdr:to>
      <xdr:col>15</xdr:col>
      <xdr:colOff>82550</xdr:colOff>
      <xdr:row>61</xdr:row>
      <xdr:rowOff>32512</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360660"/>
          <a:ext cx="8890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121666</xdr:rowOff>
    </xdr:from>
    <xdr:to>
      <xdr:col>15</xdr:col>
      <xdr:colOff>133350</xdr:colOff>
      <xdr:row>62</xdr:row>
      <xdr:rowOff>51816</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58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36593</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66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73660</xdr:rowOff>
    </xdr:from>
    <xdr:to>
      <xdr:col>11</xdr:col>
      <xdr:colOff>31750</xdr:colOff>
      <xdr:row>61</xdr:row>
      <xdr:rowOff>162814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360660"/>
          <a:ext cx="889000" cy="26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133858</xdr:rowOff>
    </xdr:from>
    <xdr:to>
      <xdr:col>11</xdr:col>
      <xdr:colOff>82550</xdr:colOff>
      <xdr:row>61</xdr:row>
      <xdr:rowOff>64008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48785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507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32258</xdr:rowOff>
    </xdr:from>
    <xdr:to>
      <xdr:col>7</xdr:col>
      <xdr:colOff>31750</xdr:colOff>
      <xdr:row>62</xdr:row>
      <xdr:rowOff>133858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118635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748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66294</xdr:rowOff>
    </xdr:from>
    <xdr:to>
      <xdr:col>23</xdr:col>
      <xdr:colOff>184150</xdr:colOff>
      <xdr:row>60</xdr:row>
      <xdr:rowOff>167894</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353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82821</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198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63754</xdr:rowOff>
    </xdr:from>
    <xdr:to>
      <xdr:col>19</xdr:col>
      <xdr:colOff>184150</xdr:colOff>
      <xdr:row>61</xdr:row>
      <xdr:rowOff>165354</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52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4081</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291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153162</xdr:rowOff>
    </xdr:from>
    <xdr:to>
      <xdr:col>15</xdr:col>
      <xdr:colOff>133350</xdr:colOff>
      <xdr:row>61</xdr:row>
      <xdr:rowOff>83312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44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93489</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20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22860</xdr:rowOff>
    </xdr:from>
    <xdr:to>
      <xdr:col>11</xdr:col>
      <xdr:colOff>82550</xdr:colOff>
      <xdr:row>60</xdr:row>
      <xdr:rowOff>124460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134637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07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112014</xdr:rowOff>
    </xdr:from>
    <xdr:to>
      <xdr:col>7</xdr:col>
      <xdr:colOff>31750</xdr:colOff>
      <xdr:row>62</xdr:row>
      <xdr:rowOff>42164</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57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52341</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339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[376,761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類似団体平均と比較して低くなっている要因は、</a:t>
          </a:r>
          <a:r>
            <a:rPr kumimoji="1" lang="ja-JP" altLang="en-US" sz="1100" b="0" i="0" baseline="0">
              <a:solidFill>
                <a:schemeClr val="dk1"/>
              </a:solidFill>
              <a:effectLst/>
              <a:latin typeface="+mn-lt"/>
              <a:ea typeface="+mn-ea"/>
              <a:cs typeface="+mn-cs"/>
            </a:rPr>
            <a:t>消耗品や備品購入、外部委託の精査をしているからと考える。</a:t>
          </a:r>
          <a:br>
            <a:rPr kumimoji="1" lang="en-US" altLang="ja-JP" sz="1100" b="0" i="0" baseline="0">
              <a:solidFill>
                <a:schemeClr val="dk1"/>
              </a:solidFill>
              <a:effectLst/>
              <a:latin typeface="+mn-lt"/>
              <a:ea typeface="+mn-ea"/>
              <a:cs typeface="+mn-cs"/>
            </a:rPr>
          </a:br>
          <a:r>
            <a:rPr kumimoji="1" lang="ja-JP" altLang="ja-JP" sz="1100" b="0" i="0" baseline="0">
              <a:solidFill>
                <a:schemeClr val="dk1"/>
              </a:solidFill>
              <a:effectLst/>
              <a:latin typeface="+mn-lt"/>
              <a:ea typeface="+mn-ea"/>
              <a:cs typeface="+mn-cs"/>
            </a:rPr>
            <a:t>　今後は、自治体システム標準化に係る</a:t>
          </a:r>
          <a:r>
            <a:rPr kumimoji="1" lang="ja-JP" altLang="en-US" sz="1100" b="0" i="0" baseline="0">
              <a:solidFill>
                <a:schemeClr val="dk1"/>
              </a:solidFill>
              <a:effectLst/>
              <a:latin typeface="+mn-lt"/>
              <a:ea typeface="+mn-ea"/>
              <a:cs typeface="+mn-cs"/>
            </a:rPr>
            <a:t>固定費</a:t>
          </a:r>
          <a:r>
            <a:rPr kumimoji="1" lang="ja-JP" altLang="ja-JP" sz="1100" b="0" i="0" baseline="0">
              <a:solidFill>
                <a:schemeClr val="dk1"/>
              </a:solidFill>
              <a:effectLst/>
              <a:latin typeface="+mn-lt"/>
              <a:ea typeface="+mn-ea"/>
              <a:cs typeface="+mn-cs"/>
            </a:rPr>
            <a:t>も見込まれる。また、施設の老朽化により修繕費等の物件費の歳出の増加が予想されるが、公共施設等総合管理計画と個別施設管理計画に基づきコストの平準化、低減を図っていく方針である。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137551</xdr:rowOff>
    </xdr:from>
    <xdr:to>
      <xdr:col>23</xdr:col>
      <xdr:colOff>133350</xdr:colOff>
      <xdr:row>88</xdr:row>
      <xdr:rowOff>159365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025001"/>
          <a:ext cx="0" cy="12219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131442</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19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1,798,134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159365</xdr:rowOff>
    </xdr:from>
    <xdr:to>
      <xdr:col>24</xdr:col>
      <xdr:colOff>12700</xdr:colOff>
      <xdr:row>88</xdr:row>
      <xdr:rowOff>159365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46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52478</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768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137551</xdr:rowOff>
    </xdr:from>
    <xdr:to>
      <xdr:col>24</xdr:col>
      <xdr:colOff>12700</xdr:colOff>
      <xdr:row>81</xdr:row>
      <xdr:rowOff>137551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025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22265</xdr:rowOff>
    </xdr:from>
    <xdr:to>
      <xdr:col>23</xdr:col>
      <xdr:colOff>133350</xdr:colOff>
      <xdr:row>82</xdr:row>
      <xdr:rowOff>44808</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081165"/>
          <a:ext cx="838200" cy="22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84799</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143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112722</xdr:rowOff>
    </xdr:from>
    <xdr:to>
      <xdr:col>23</xdr:col>
      <xdr:colOff>184150</xdr:colOff>
      <xdr:row>83</xdr:row>
      <xdr:rowOff>42872</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17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10668</xdr:rowOff>
    </xdr:from>
    <xdr:to>
      <xdr:col>19</xdr:col>
      <xdr:colOff>133350</xdr:colOff>
      <xdr:row>82</xdr:row>
      <xdr:rowOff>22265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069568"/>
          <a:ext cx="889000" cy="11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70332</xdr:rowOff>
    </xdr:from>
    <xdr:to>
      <xdr:col>19</xdr:col>
      <xdr:colOff>184150</xdr:colOff>
      <xdr:row>83</xdr:row>
      <xdr:rowOff>482</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2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156709</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2156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3369</xdr:rowOff>
    </xdr:from>
    <xdr:to>
      <xdr:col>15</xdr:col>
      <xdr:colOff>82550</xdr:colOff>
      <xdr:row>82</xdr:row>
      <xdr:rowOff>10668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062269"/>
          <a:ext cx="889000" cy="7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50005</xdr:rowOff>
    </xdr:from>
    <xdr:to>
      <xdr:col>15</xdr:col>
      <xdr:colOff>133350</xdr:colOff>
      <xdr:row>82</xdr:row>
      <xdr:rowOff>151605</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0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136382</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19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160434</xdr:rowOff>
    </xdr:from>
    <xdr:to>
      <xdr:col>11</xdr:col>
      <xdr:colOff>31750</xdr:colOff>
      <xdr:row>82</xdr:row>
      <xdr:rowOff>3369</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047884"/>
          <a:ext cx="889000" cy="14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36809</xdr:rowOff>
    </xdr:from>
    <xdr:to>
      <xdr:col>11</xdr:col>
      <xdr:colOff>82550</xdr:colOff>
      <xdr:row>82</xdr:row>
      <xdr:rowOff>138409</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095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123186</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18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27877</xdr:rowOff>
    </xdr:from>
    <xdr:to>
      <xdr:col>7</xdr:col>
      <xdr:colOff>31750</xdr:colOff>
      <xdr:row>82</xdr:row>
      <xdr:rowOff>129477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86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114254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173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165458</xdr:rowOff>
    </xdr:from>
    <xdr:to>
      <xdr:col>23</xdr:col>
      <xdr:colOff>184150</xdr:colOff>
      <xdr:row>82</xdr:row>
      <xdr:rowOff>95608</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052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86735</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974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142915</xdr:rowOff>
    </xdr:from>
    <xdr:to>
      <xdr:col>19</xdr:col>
      <xdr:colOff>184150</xdr:colOff>
      <xdr:row>82</xdr:row>
      <xdr:rowOff>73065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030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83242</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799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131318</xdr:rowOff>
    </xdr:from>
    <xdr:to>
      <xdr:col>15</xdr:col>
      <xdr:colOff>133350</xdr:colOff>
      <xdr:row>82</xdr:row>
      <xdr:rowOff>61468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01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71645</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787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124019</xdr:rowOff>
    </xdr:from>
    <xdr:to>
      <xdr:col>11</xdr:col>
      <xdr:colOff>82550</xdr:colOff>
      <xdr:row>82</xdr:row>
      <xdr:rowOff>54169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011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64346</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780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109634</xdr:rowOff>
    </xdr:from>
    <xdr:to>
      <xdr:col>7</xdr:col>
      <xdr:colOff>31750</xdr:colOff>
      <xdr:row>82</xdr:row>
      <xdr:rowOff>39784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997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49961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765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職員構成や給与体系、財政的な制約により、</a:t>
          </a:r>
          <a:r>
            <a:rPr kumimoji="1" lang="ja-JP" altLang="ja-JP" sz="1100" b="0" i="0" baseline="0">
              <a:solidFill>
                <a:schemeClr val="dk1"/>
              </a:solidFill>
              <a:effectLst/>
              <a:latin typeface="+mn-lt"/>
              <a:ea typeface="+mn-ea"/>
              <a:cs typeface="+mn-cs"/>
            </a:rPr>
            <a:t>類似団体や全国町村平均</a:t>
          </a:r>
          <a:r>
            <a:rPr kumimoji="1" lang="ja-JP" altLang="en-US" sz="1100" b="0" i="0" baseline="0">
              <a:solidFill>
                <a:schemeClr val="dk1"/>
              </a:solidFill>
              <a:effectLst/>
              <a:latin typeface="+mn-lt"/>
              <a:ea typeface="+mn-ea"/>
              <a:cs typeface="+mn-cs"/>
            </a:rPr>
            <a:t>と比べ少し低い</a:t>
          </a:r>
          <a:r>
            <a:rPr kumimoji="1" lang="ja-JP" altLang="ja-JP" sz="1100" b="0" i="0" baseline="0">
              <a:solidFill>
                <a:schemeClr val="dk1"/>
              </a:solidFill>
              <a:effectLst/>
              <a:latin typeface="+mn-lt"/>
              <a:ea typeface="+mn-ea"/>
              <a:cs typeface="+mn-cs"/>
            </a:rPr>
            <a:t>状況である。給与の適正化には以前から取り組んでいるところであるが、優秀な人材の確保と地域の民間企業の平均給与の状況を踏まえ、引き続き、給与の適正化に努めていく。</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89</xdr:row>
      <xdr:rowOff>56445</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760450"/>
          <a:ext cx="0" cy="15550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28522</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287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56445</xdr:rowOff>
    </xdr:from>
    <xdr:to>
      <xdr:col>81</xdr:col>
      <xdr:colOff>133350</xdr:colOff>
      <xdr:row>89</xdr:row>
      <xdr:rowOff>56445</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31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103716</xdr:rowOff>
    </xdr:from>
    <xdr:to>
      <xdr:col>81</xdr:col>
      <xdr:colOff>44450</xdr:colOff>
      <xdr:row>85</xdr:row>
      <xdr:rowOff>18345</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4162616"/>
          <a:ext cx="838200" cy="428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3827</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40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93134</xdr:rowOff>
    </xdr:from>
    <xdr:to>
      <xdr:col>77</xdr:col>
      <xdr:colOff>44450</xdr:colOff>
      <xdr:row>85</xdr:row>
      <xdr:rowOff>18345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4323484"/>
          <a:ext cx="889000" cy="268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85372</xdr:rowOff>
    </xdr:from>
    <xdr:to>
      <xdr:col>77</xdr:col>
      <xdr:colOff>95250</xdr:colOff>
      <xdr:row>85</xdr:row>
      <xdr:rowOff>15522</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48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25699</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256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39511</xdr:rowOff>
    </xdr:from>
    <xdr:to>
      <xdr:col>72</xdr:col>
      <xdr:colOff>203200</xdr:colOff>
      <xdr:row>83</xdr:row>
      <xdr:rowOff>93134</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4269861"/>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18345</xdr:rowOff>
    </xdr:from>
    <xdr:to>
      <xdr:col>73</xdr:col>
      <xdr:colOff>44450</xdr:colOff>
      <xdr:row>84</xdr:row>
      <xdr:rowOff>119945</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42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104722</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50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167922</xdr:rowOff>
    </xdr:from>
    <xdr:to>
      <xdr:col>68</xdr:col>
      <xdr:colOff>152400</xdr:colOff>
      <xdr:row>83</xdr:row>
      <xdr:rowOff>39511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4055372"/>
          <a:ext cx="889000" cy="214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45155</xdr:rowOff>
    </xdr:from>
    <xdr:to>
      <xdr:col>68</xdr:col>
      <xdr:colOff>203200</xdr:colOff>
      <xdr:row>84</xdr:row>
      <xdr:rowOff>146755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44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131532</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53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31750</xdr:rowOff>
    </xdr:from>
    <xdr:to>
      <xdr:col>64</xdr:col>
      <xdr:colOff>152400</xdr:colOff>
      <xdr:row>84</xdr:row>
      <xdr:rowOff>133350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118127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51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52916</xdr:rowOff>
    </xdr:from>
    <xdr:to>
      <xdr:col>81</xdr:col>
      <xdr:colOff>95250</xdr:colOff>
      <xdr:row>82</xdr:row>
      <xdr:rowOff>154516</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11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69443</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3956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138995</xdr:rowOff>
    </xdr:from>
    <xdr:to>
      <xdr:col>77</xdr:col>
      <xdr:colOff>95250</xdr:colOff>
      <xdr:row>85</xdr:row>
      <xdr:rowOff>69145</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54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53922</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6271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42334</xdr:rowOff>
    </xdr:from>
    <xdr:to>
      <xdr:col>73</xdr:col>
      <xdr:colOff>44450</xdr:colOff>
      <xdr:row>83</xdr:row>
      <xdr:rowOff>143934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27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154111</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04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160161</xdr:rowOff>
    </xdr:from>
    <xdr:to>
      <xdr:col>68</xdr:col>
      <xdr:colOff>203200</xdr:colOff>
      <xdr:row>83</xdr:row>
      <xdr:rowOff>90311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21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100488</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398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117122</xdr:rowOff>
    </xdr:from>
    <xdr:to>
      <xdr:col>64</xdr:col>
      <xdr:colOff>152400</xdr:colOff>
      <xdr:row>82</xdr:row>
      <xdr:rowOff>47272</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00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57449</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3773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以前より、少ない職員数で行政運営をしていることから</a:t>
          </a:r>
          <a:r>
            <a:rPr kumimoji="1" lang="ja-JP" altLang="ja-JP" sz="1100" b="0" i="0" baseline="0">
              <a:solidFill>
                <a:schemeClr val="dk1"/>
              </a:solidFill>
              <a:effectLst/>
              <a:latin typeface="+mn-lt"/>
              <a:ea typeface="+mn-ea"/>
              <a:cs typeface="+mn-cs"/>
            </a:rPr>
            <a:t>、類似団体と比べて低い状況にある。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退職者を考慮し、計画的な新規採用を</a:t>
          </a:r>
          <a:r>
            <a:rPr kumimoji="1" lang="ja-JP" altLang="en-US" sz="1100" b="0" i="0" baseline="0">
              <a:solidFill>
                <a:schemeClr val="dk1"/>
              </a:solidFill>
              <a:effectLst/>
              <a:latin typeface="+mn-lt"/>
              <a:ea typeface="+mn-ea"/>
              <a:cs typeface="+mn-cs"/>
            </a:rPr>
            <a:t>行っている</a:t>
          </a:r>
          <a:r>
            <a:rPr kumimoji="1" lang="ja-JP" altLang="ja-JP" sz="1100" b="0" i="0" baseline="0">
              <a:solidFill>
                <a:schemeClr val="dk1"/>
              </a:solidFill>
              <a:effectLst/>
              <a:latin typeface="+mn-lt"/>
              <a:ea typeface="+mn-ea"/>
              <a:cs typeface="+mn-cs"/>
            </a:rPr>
            <a:t>。再任用職員制度も始まり、厳しい財政下での行政運営が求められていることから、今後も職員の適正配置を進め住民サービスの向上と住民との協働による行政組織の簡素化に努める。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00000000-0008-0000-0300-000035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139943</xdr:rowOff>
    </xdr:from>
    <xdr:to>
      <xdr:col>81</xdr:col>
      <xdr:colOff>44450</xdr:colOff>
      <xdr:row>66</xdr:row>
      <xdr:rowOff>42535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flipV="1">
          <a:off x="17018000" y="10255493"/>
          <a:ext cx="0" cy="11027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14612</xdr:rowOff>
    </xdr:from>
    <xdr:ext cx="762000" cy="259045"/>
    <xdr:sp macro="" textlink="">
      <xdr:nvSpPr>
        <xdr:cNvPr id="311" name="定員管理の状況最小値テキスト">
          <a:extLst>
            <a:ext uri="{FF2B5EF4-FFF2-40B4-BE49-F238E27FC236}">
              <a16:creationId xmlns:a16="http://schemas.microsoft.com/office/drawing/2014/main" id="{00000000-0008-0000-0300-000037010000}"/>
            </a:ext>
          </a:extLst>
        </xdr:cNvPr>
        <xdr:cNvSpPr txBox="1"/>
      </xdr:nvSpPr>
      <xdr:spPr>
        <a:xfrm>
          <a:off x="17106900" y="11330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42535</xdr:rowOff>
    </xdr:from>
    <xdr:to>
      <xdr:col>81</xdr:col>
      <xdr:colOff>133350</xdr:colOff>
      <xdr:row>66</xdr:row>
      <xdr:rowOff>42535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1358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54870</xdr:rowOff>
    </xdr:from>
    <xdr:ext cx="762000" cy="259045"/>
    <xdr:sp macro="" textlink="">
      <xdr:nvSpPr>
        <xdr:cNvPr id="313" name="定員管理の状況最大値テキスト">
          <a:extLst>
            <a:ext uri="{FF2B5EF4-FFF2-40B4-BE49-F238E27FC236}">
              <a16:creationId xmlns:a16="http://schemas.microsoft.com/office/drawing/2014/main" id="{00000000-0008-0000-0300-000039010000}"/>
            </a:ext>
          </a:extLst>
        </xdr:cNvPr>
        <xdr:cNvSpPr txBox="1"/>
      </xdr:nvSpPr>
      <xdr:spPr>
        <a:xfrm>
          <a:off x="17106900" y="9998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139943</xdr:rowOff>
    </xdr:from>
    <xdr:to>
      <xdr:col>81</xdr:col>
      <xdr:colOff>133350</xdr:colOff>
      <xdr:row>59</xdr:row>
      <xdr:rowOff>139943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0255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127074</xdr:rowOff>
    </xdr:from>
    <xdr:to>
      <xdr:col>81</xdr:col>
      <xdr:colOff>44450</xdr:colOff>
      <xdr:row>59</xdr:row>
      <xdr:rowOff>140949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179800" y="10242624"/>
          <a:ext cx="838200" cy="13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60893</xdr:rowOff>
    </xdr:from>
    <xdr:ext cx="762000" cy="259045"/>
    <xdr:sp macro="" textlink="">
      <xdr:nvSpPr>
        <xdr:cNvPr id="316" name="定員管理の状況平均値テキスト">
          <a:extLst>
            <a:ext uri="{FF2B5EF4-FFF2-40B4-BE49-F238E27FC236}">
              <a16:creationId xmlns:a16="http://schemas.microsoft.com/office/drawing/2014/main" id="{00000000-0008-0000-0300-00003C010000}"/>
            </a:ext>
          </a:extLst>
        </xdr:cNvPr>
        <xdr:cNvSpPr txBox="1"/>
      </xdr:nvSpPr>
      <xdr:spPr>
        <a:xfrm>
          <a:off x="17106900" y="103478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88816</xdr:rowOff>
    </xdr:from>
    <xdr:to>
      <xdr:col>81</xdr:col>
      <xdr:colOff>95250</xdr:colOff>
      <xdr:row>61</xdr:row>
      <xdr:rowOff>18966</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967200" y="10375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111993</xdr:rowOff>
    </xdr:from>
    <xdr:to>
      <xdr:col>77</xdr:col>
      <xdr:colOff>44450</xdr:colOff>
      <xdr:row>59</xdr:row>
      <xdr:rowOff>127074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5290800" y="10227543"/>
          <a:ext cx="889000" cy="1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75142</xdr:rowOff>
    </xdr:from>
    <xdr:to>
      <xdr:col>77</xdr:col>
      <xdr:colOff>95250</xdr:colOff>
      <xdr:row>61</xdr:row>
      <xdr:rowOff>5292</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129000" y="1036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161519</xdr:rowOff>
    </xdr:from>
    <xdr:ext cx="7366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5798800" y="104485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111993</xdr:rowOff>
    </xdr:from>
    <xdr:to>
      <xdr:col>72</xdr:col>
      <xdr:colOff>203200</xdr:colOff>
      <xdr:row>59</xdr:row>
      <xdr:rowOff>128080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4401800" y="1022754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47996</xdr:rowOff>
    </xdr:from>
    <xdr:to>
      <xdr:col>73</xdr:col>
      <xdr:colOff>44450</xdr:colOff>
      <xdr:row>60</xdr:row>
      <xdr:rowOff>149596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5240000" y="1033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134373</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909800" y="1042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125667</xdr:rowOff>
    </xdr:from>
    <xdr:to>
      <xdr:col>68</xdr:col>
      <xdr:colOff>152400</xdr:colOff>
      <xdr:row>59</xdr:row>
      <xdr:rowOff>128080</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3512800" y="10241217"/>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40153</xdr:rowOff>
    </xdr:from>
    <xdr:to>
      <xdr:col>68</xdr:col>
      <xdr:colOff>203200</xdr:colOff>
      <xdr:row>60</xdr:row>
      <xdr:rowOff>141753</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4351000" y="1032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126530</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020800" y="10413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59658</xdr:rowOff>
    </xdr:from>
    <xdr:to>
      <xdr:col>64</xdr:col>
      <xdr:colOff>152400</xdr:colOff>
      <xdr:row>60</xdr:row>
      <xdr:rowOff>161258</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462000" y="10346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146035</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131800" y="10433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90149</xdr:rowOff>
    </xdr:from>
    <xdr:to>
      <xdr:col>81</xdr:col>
      <xdr:colOff>95250</xdr:colOff>
      <xdr:row>60</xdr:row>
      <xdr:rowOff>20299</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967200" y="10205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11426</xdr:rowOff>
    </xdr:from>
    <xdr:ext cx="762000" cy="259045"/>
    <xdr:sp macro="" textlink="">
      <xdr:nvSpPr>
        <xdr:cNvPr id="335" name="定員管理の状況該当値テキスト">
          <a:extLst>
            <a:ext uri="{FF2B5EF4-FFF2-40B4-BE49-F238E27FC236}">
              <a16:creationId xmlns:a16="http://schemas.microsoft.com/office/drawing/2014/main" id="{00000000-0008-0000-0300-00004F010000}"/>
            </a:ext>
          </a:extLst>
        </xdr:cNvPr>
        <xdr:cNvSpPr txBox="1"/>
      </xdr:nvSpPr>
      <xdr:spPr>
        <a:xfrm>
          <a:off x="17106900" y="10126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76274</xdr:rowOff>
    </xdr:from>
    <xdr:to>
      <xdr:col>77</xdr:col>
      <xdr:colOff>95250</xdr:colOff>
      <xdr:row>60</xdr:row>
      <xdr:rowOff>6424</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129000" y="1019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16601</xdr:rowOff>
    </xdr:from>
    <xdr:ext cx="7366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798800" y="9960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61193</xdr:rowOff>
    </xdr:from>
    <xdr:to>
      <xdr:col>73</xdr:col>
      <xdr:colOff>44450</xdr:colOff>
      <xdr:row>59</xdr:row>
      <xdr:rowOff>162793</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5240000" y="10176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1520</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909800" y="9945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77280</xdr:rowOff>
    </xdr:from>
    <xdr:to>
      <xdr:col>68</xdr:col>
      <xdr:colOff>203200</xdr:colOff>
      <xdr:row>60</xdr:row>
      <xdr:rowOff>7430</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4351000" y="1019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17607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020800" y="9961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74867</xdr:rowOff>
    </xdr:from>
    <xdr:to>
      <xdr:col>64</xdr:col>
      <xdr:colOff>152400</xdr:colOff>
      <xdr:row>60</xdr:row>
      <xdr:rowOff>5017</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3462000" y="10190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15194</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131800" y="9959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類似団体・全国・県平均を上回っている。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公営企業債の元利償還金に対する繰出金などの準元利償還金はピークを過ぎたが、</a:t>
          </a:r>
          <a:r>
            <a:rPr kumimoji="1" lang="en-US" altLang="ja-JP" sz="1100" b="0" i="0" baseline="0">
              <a:solidFill>
                <a:schemeClr val="dk1"/>
              </a:solidFill>
              <a:effectLst/>
              <a:latin typeface="+mn-lt"/>
              <a:ea typeface="+mn-ea"/>
              <a:cs typeface="+mn-cs"/>
            </a:rPr>
            <a:t>H28</a:t>
          </a:r>
          <a:r>
            <a:rPr kumimoji="1" lang="ja-JP" altLang="ja-JP" sz="1100" b="0" i="0" baseline="0">
              <a:solidFill>
                <a:schemeClr val="dk1"/>
              </a:solidFill>
              <a:effectLst/>
              <a:latin typeface="+mn-lt"/>
              <a:ea typeface="+mn-ea"/>
              <a:cs typeface="+mn-cs"/>
            </a:rPr>
            <a:t>から</a:t>
          </a:r>
          <a:r>
            <a:rPr kumimoji="1" lang="en-US" altLang="ja-JP" sz="1100" b="0" i="0" baseline="0">
              <a:solidFill>
                <a:schemeClr val="dk1"/>
              </a:solidFill>
              <a:effectLst/>
              <a:latin typeface="+mn-lt"/>
              <a:ea typeface="+mn-ea"/>
              <a:cs typeface="+mn-cs"/>
            </a:rPr>
            <a:t>H29</a:t>
          </a:r>
          <a:r>
            <a:rPr kumimoji="1" lang="ja-JP" altLang="ja-JP" sz="1100" b="0" i="0" baseline="0">
              <a:solidFill>
                <a:schemeClr val="dk1"/>
              </a:solidFill>
              <a:effectLst/>
              <a:latin typeface="+mn-lt"/>
              <a:ea typeface="+mn-ea"/>
              <a:cs typeface="+mn-cs"/>
            </a:rPr>
            <a:t>まで道の駅あおきを核とした施設整備、し尿処理施設整備、</a:t>
          </a:r>
          <a:r>
            <a:rPr kumimoji="1" lang="en-US" altLang="ja-JP" sz="1100" b="0" i="0" baseline="0">
              <a:solidFill>
                <a:schemeClr val="dk1"/>
              </a:solidFill>
              <a:effectLst/>
              <a:latin typeface="+mn-lt"/>
              <a:ea typeface="+mn-ea"/>
              <a:cs typeface="+mn-cs"/>
            </a:rPr>
            <a:t>R</a:t>
          </a:r>
          <a:r>
            <a:rPr kumimoji="1" lang="ja-JP" altLang="ja-JP" sz="1100" b="0" i="0" baseline="0">
              <a:solidFill>
                <a:schemeClr val="dk1"/>
              </a:solidFill>
              <a:effectLst/>
              <a:latin typeface="+mn-lt"/>
              <a:ea typeface="+mn-ea"/>
              <a:cs typeface="+mn-cs"/>
            </a:rPr>
            <a:t>元からは指定避難所空調設備や情報通信ネットワーク等高機能化促進事業等、緊急防災・減災事業の事業により、起債の新規発行をしたことから今後も比率の上昇が見込まれるため、起債の新規発行の抑制により財政の健全化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137160</xdr:rowOff>
    </xdr:from>
    <xdr:to>
      <xdr:col>81</xdr:col>
      <xdr:colOff>44450</xdr:colOff>
      <xdr:row>44</xdr:row>
      <xdr:rowOff>61685</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309360"/>
          <a:ext cx="0" cy="12961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33762</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61685</xdr:rowOff>
    </xdr:from>
    <xdr:to>
      <xdr:col>81</xdr:col>
      <xdr:colOff>133350</xdr:colOff>
      <xdr:row>44</xdr:row>
      <xdr:rowOff>61685</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52087</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605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137160</xdr:rowOff>
    </xdr:from>
    <xdr:to>
      <xdr:col>81</xdr:col>
      <xdr:colOff>133350</xdr:colOff>
      <xdr:row>36</xdr:row>
      <xdr:rowOff>137160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30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154577</xdr:rowOff>
    </xdr:from>
    <xdr:to>
      <xdr:col>81</xdr:col>
      <xdr:colOff>44450</xdr:colOff>
      <xdr:row>40</xdr:row>
      <xdr:rowOff>168366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6179800" y="7012577"/>
          <a:ext cx="8382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30678</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67172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14151</xdr:rowOff>
    </xdr:from>
    <xdr:to>
      <xdr:col>81</xdr:col>
      <xdr:colOff>95250</xdr:colOff>
      <xdr:row>40</xdr:row>
      <xdr:rowOff>115751</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127000</xdr:rowOff>
    </xdr:from>
    <xdr:to>
      <xdr:col>77</xdr:col>
      <xdr:colOff>44450</xdr:colOff>
      <xdr:row>40</xdr:row>
      <xdr:rowOff>168366</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5290800" y="6985000"/>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21046</xdr:rowOff>
    </xdr:from>
    <xdr:to>
      <xdr:col>77</xdr:col>
      <xdr:colOff>95250</xdr:colOff>
      <xdr:row>40</xdr:row>
      <xdr:rowOff>122646</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687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132823</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6647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99423</xdr:rowOff>
    </xdr:from>
    <xdr:to>
      <xdr:col>72</xdr:col>
      <xdr:colOff>203200</xdr:colOff>
      <xdr:row>40</xdr:row>
      <xdr:rowOff>127000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4401800" y="6957423"/>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164919</xdr:rowOff>
    </xdr:from>
    <xdr:to>
      <xdr:col>73</xdr:col>
      <xdr:colOff>44450</xdr:colOff>
      <xdr:row>40</xdr:row>
      <xdr:rowOff>95069</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685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105246</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6620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71846</xdr:rowOff>
    </xdr:from>
    <xdr:to>
      <xdr:col>68</xdr:col>
      <xdr:colOff>152400</xdr:colOff>
      <xdr:row>40</xdr:row>
      <xdr:rowOff>99423</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3512800" y="6929846"/>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151130</xdr:rowOff>
    </xdr:from>
    <xdr:to>
      <xdr:col>68</xdr:col>
      <xdr:colOff>203200</xdr:colOff>
      <xdr:row>40</xdr:row>
      <xdr:rowOff>81280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91457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130447</xdr:rowOff>
    </xdr:from>
    <xdr:to>
      <xdr:col>64</xdr:col>
      <xdr:colOff>152400</xdr:colOff>
      <xdr:row>40</xdr:row>
      <xdr:rowOff>60597</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6816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70774</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6585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103777</xdr:rowOff>
    </xdr:from>
    <xdr:to>
      <xdr:col>81</xdr:col>
      <xdr:colOff>95250</xdr:colOff>
      <xdr:row>41</xdr:row>
      <xdr:rowOff>33927</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696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75854</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6933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117566</xdr:rowOff>
    </xdr:from>
    <xdr:to>
      <xdr:col>77</xdr:col>
      <xdr:colOff>95250</xdr:colOff>
      <xdr:row>41</xdr:row>
      <xdr:rowOff>47716</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6975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32493</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70619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76200</xdr:rowOff>
    </xdr:from>
    <xdr:to>
      <xdr:col>73</xdr:col>
      <xdr:colOff>44450</xdr:colOff>
      <xdr:row>41</xdr:row>
      <xdr:rowOff>6350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162577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48623</xdr:rowOff>
    </xdr:from>
    <xdr:to>
      <xdr:col>68</xdr:col>
      <xdr:colOff>203200</xdr:colOff>
      <xdr:row>40</xdr:row>
      <xdr:rowOff>150223</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6906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135000</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6993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21046</xdr:rowOff>
    </xdr:from>
    <xdr:to>
      <xdr:col>64</xdr:col>
      <xdr:colOff>152400</xdr:colOff>
      <xdr:row>40</xdr:row>
      <xdr:rowOff>122646</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6879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107423</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6965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平成</a:t>
          </a:r>
          <a:r>
            <a:rPr kumimoji="1" lang="en-US" altLang="ja-JP" sz="1100" b="0" i="0" u="none" strike="noStrike" kern="0" cap="none" spc="0" normalizeH="0" baseline="0" noProof="0">
              <a:ln>
                <a:noFill/>
              </a:ln>
              <a:solidFill>
                <a:prstClr val="black"/>
              </a:solidFill>
              <a:effectLst/>
              <a:uLnTx/>
              <a:uFillTx/>
              <a:latin typeface="+mn-lt"/>
              <a:ea typeface="+mn-ea"/>
              <a:cs typeface="+mn-cs"/>
            </a:rPr>
            <a:t>21</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年度から減少し、</a:t>
          </a:r>
          <a:r>
            <a:rPr kumimoji="1" lang="en-US" altLang="ja-JP" sz="1100" b="0" i="0" u="none" strike="noStrike" kern="0" cap="none" spc="0" normalizeH="0" baseline="0" noProof="0">
              <a:ln>
                <a:noFill/>
              </a:ln>
              <a:solidFill>
                <a:prstClr val="black"/>
              </a:solidFill>
              <a:effectLst/>
              <a:uLnTx/>
              <a:uFillTx/>
              <a:latin typeface="+mn-lt"/>
              <a:ea typeface="+mn-ea"/>
              <a:cs typeface="+mn-cs"/>
            </a:rPr>
            <a:t>23</a:t>
          </a:r>
          <a:r>
            <a:rPr kumimoji="1" lang="ja-JP" altLang="ja-JP" sz="1100" b="0" i="0" u="none" strike="noStrike" kern="0" cap="none" spc="0" normalizeH="0" baseline="0" noProof="0">
              <a:ln>
                <a:noFill/>
              </a:ln>
              <a:solidFill>
                <a:prstClr val="black"/>
              </a:solidFill>
              <a:effectLst/>
              <a:uLnTx/>
              <a:uFillTx/>
              <a:latin typeface="+mn-lt"/>
              <a:ea typeface="+mn-ea"/>
              <a:cs typeface="+mn-cs"/>
            </a:rPr>
            <a:t>年度以降は算出されていない。これは公営企業債償還金の減による公営企業債等繰入見込額の減、財政調整基金等の充当可能基金の増など標準財政規模が挙げられる。</a:t>
          </a:r>
          <a:r>
            <a:rPr kumimoji="1" lang="en-US" altLang="ja-JP" sz="1100" b="0" i="0" u="none" strike="noStrike" kern="0" cap="none" spc="0" normalizeH="0" baseline="0" noProof="0">
              <a:ln>
                <a:noFill/>
              </a:ln>
              <a:solidFill>
                <a:prstClr val="black"/>
              </a:solidFill>
              <a:effectLst/>
              <a:uLnTx/>
              <a:uFillTx/>
              <a:latin typeface="+mn-lt"/>
              <a:ea typeface="+mn-ea"/>
              <a:cs typeface="+mn-cs"/>
            </a:rPr>
            <a:t>H28</a:t>
          </a:r>
          <a:r>
            <a:rPr kumimoji="1" lang="ja-JP" altLang="ja-JP" sz="1100" b="0" i="0" u="none" strike="noStrike" kern="0" cap="none" spc="0" normalizeH="0" baseline="0" noProof="0">
              <a:ln>
                <a:noFill/>
              </a:ln>
              <a:solidFill>
                <a:prstClr val="black"/>
              </a:solidFill>
              <a:effectLst/>
              <a:uLnTx/>
              <a:uFillTx/>
              <a:latin typeface="+mn-lt"/>
              <a:ea typeface="+mn-ea"/>
              <a:cs typeface="+mn-cs"/>
            </a:rPr>
            <a:t>から</a:t>
          </a:r>
          <a:r>
            <a:rPr kumimoji="1" lang="en-US" altLang="ja-JP" sz="1100" b="0" i="0" u="none" strike="noStrike" kern="0" cap="none" spc="0" normalizeH="0" baseline="0" noProof="0">
              <a:ln>
                <a:noFill/>
              </a:ln>
              <a:solidFill>
                <a:prstClr val="black"/>
              </a:solidFill>
              <a:effectLst/>
              <a:uLnTx/>
              <a:uFillTx/>
              <a:latin typeface="+mn-lt"/>
              <a:ea typeface="+mn-ea"/>
              <a:cs typeface="+mn-cs"/>
            </a:rPr>
            <a:t>H29</a:t>
          </a:r>
          <a:r>
            <a:rPr kumimoji="1" lang="ja-JP" altLang="ja-JP" sz="1100" b="0" i="0" u="none" strike="noStrike" kern="0" cap="none" spc="0" normalizeH="0" baseline="0" noProof="0">
              <a:ln>
                <a:noFill/>
              </a:ln>
              <a:solidFill>
                <a:prstClr val="black"/>
              </a:solidFill>
              <a:effectLst/>
              <a:uLnTx/>
              <a:uFillTx/>
              <a:latin typeface="+mn-lt"/>
              <a:ea typeface="+mn-ea"/>
              <a:cs typeface="+mn-cs"/>
            </a:rPr>
            <a:t>までに道の駅あおきを核とした施設整備を行い</a:t>
          </a:r>
          <a:r>
            <a:rPr kumimoji="1" lang="ja-JP" altLang="en-US" sz="1100" b="0" i="0" u="none" strike="noStrike" kern="0" cap="none" spc="0" normalizeH="0" baseline="0" noProof="0">
              <a:ln>
                <a:noFill/>
              </a:ln>
              <a:solidFill>
                <a:prstClr val="black"/>
              </a:solidFill>
              <a:effectLst/>
              <a:uLnTx/>
              <a:uFillTx/>
              <a:latin typeface="+mn-lt"/>
              <a:ea typeface="+mn-ea"/>
              <a:cs typeface="+mn-cs"/>
            </a:rPr>
            <a:t>、</a:t>
          </a:r>
          <a:r>
            <a:rPr kumimoji="1" lang="en-US" altLang="ja-JP" sz="1100" b="0" i="0" u="none" strike="noStrike" kern="0" cap="none" spc="0" normalizeH="0" baseline="0" noProof="0">
              <a:ln>
                <a:noFill/>
              </a:ln>
              <a:solidFill>
                <a:prstClr val="black"/>
              </a:solidFill>
              <a:effectLst/>
              <a:uLnTx/>
              <a:uFillTx/>
              <a:latin typeface="+mn-lt"/>
              <a:ea typeface="+mn-ea"/>
              <a:cs typeface="+mn-cs"/>
            </a:rPr>
            <a:t>R</a:t>
          </a:r>
          <a:r>
            <a:rPr kumimoji="1" lang="ja-JP" altLang="ja-JP" sz="1100" b="0" i="0" u="none" strike="noStrike" kern="0" cap="none" spc="0" normalizeH="0" baseline="0" noProof="0">
              <a:ln>
                <a:noFill/>
              </a:ln>
              <a:solidFill>
                <a:prstClr val="black"/>
              </a:solidFill>
              <a:effectLst/>
              <a:uLnTx/>
              <a:uFillTx/>
              <a:latin typeface="+mn-lt"/>
              <a:ea typeface="+mn-ea"/>
              <a:cs typeface="+mn-cs"/>
            </a:rPr>
            <a:t>元</a:t>
          </a:r>
          <a:r>
            <a:rPr kumimoji="1" lang="ja-JP" altLang="en-US" sz="1100" b="0" i="0" u="none" strike="noStrike" kern="0" cap="none" spc="0" normalizeH="0" baseline="0" noProof="0">
              <a:ln>
                <a:noFill/>
              </a:ln>
              <a:solidFill>
                <a:prstClr val="black"/>
              </a:solidFill>
              <a:effectLst/>
              <a:uLnTx/>
              <a:uFillTx/>
              <a:latin typeface="+mn-lt"/>
              <a:ea typeface="+mn-ea"/>
              <a:cs typeface="+mn-cs"/>
            </a:rPr>
            <a:t>からは</a:t>
          </a:r>
          <a:r>
            <a:rPr kumimoji="1" lang="ja-JP" altLang="ja-JP" sz="1100" b="0" i="0" u="none" strike="noStrike" kern="0" cap="none" spc="0" normalizeH="0" baseline="0" noProof="0">
              <a:ln>
                <a:noFill/>
              </a:ln>
              <a:solidFill>
                <a:prstClr val="black"/>
              </a:solidFill>
              <a:effectLst/>
              <a:uLnTx/>
              <a:uFillTx/>
              <a:latin typeface="+mn-lt"/>
              <a:ea typeface="+mn-ea"/>
              <a:cs typeface="+mn-cs"/>
            </a:rPr>
            <a:t>指定避難所空調設備</a:t>
          </a:r>
          <a:r>
            <a:rPr kumimoji="1" lang="ja-JP" altLang="en-US" sz="1100" b="0" i="0" u="none" strike="noStrike" kern="0" cap="none" spc="0" normalizeH="0" baseline="0" noProof="0">
              <a:ln>
                <a:noFill/>
              </a:ln>
              <a:solidFill>
                <a:prstClr val="black"/>
              </a:solidFill>
              <a:effectLst/>
              <a:uLnTx/>
              <a:uFillTx/>
              <a:latin typeface="+mn-lt"/>
              <a:ea typeface="+mn-ea"/>
              <a:cs typeface="+mn-cs"/>
            </a:rPr>
            <a:t>、情報通信ネットワーク等高機能化促進事業</a:t>
          </a:r>
          <a:r>
            <a:rPr kumimoji="1" lang="ja-JP" altLang="ja-JP" sz="1100" b="0" i="0" u="none" strike="noStrike" kern="0" cap="none" spc="0" normalizeH="0" baseline="0" noProof="0">
              <a:ln>
                <a:noFill/>
              </a:ln>
              <a:solidFill>
                <a:prstClr val="black"/>
              </a:solidFill>
              <a:effectLst/>
              <a:uLnTx/>
              <a:uFillTx/>
              <a:latin typeface="+mn-lt"/>
              <a:ea typeface="+mn-ea"/>
              <a:cs typeface="+mn-cs"/>
            </a:rPr>
            <a:t>など緊急防災・減災事業を行った。今後も公債費等義務的経費の削減・抑制を中心とする行財政改革を進め、財政の健全化に努める。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00000000-0008-0000-0300-0000B2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58103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7018000" y="2370667"/>
          <a:ext cx="0" cy="16307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30180</xdr:rowOff>
    </xdr:from>
    <xdr:ext cx="762000" cy="259045"/>
    <xdr:sp macro="" textlink="">
      <xdr:nvSpPr>
        <xdr:cNvPr id="436" name="将来負担の状況最小値テキスト">
          <a:extLst>
            <a:ext uri="{FF2B5EF4-FFF2-40B4-BE49-F238E27FC236}">
              <a16:creationId xmlns:a16="http://schemas.microsoft.com/office/drawing/2014/main" id="{00000000-0008-0000-0300-0000B4010000}"/>
            </a:ext>
          </a:extLst>
        </xdr:cNvPr>
        <xdr:cNvSpPr txBox="1"/>
      </xdr:nvSpPr>
      <xdr:spPr>
        <a:xfrm>
          <a:off x="17106900" y="3973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58103</xdr:rowOff>
    </xdr:from>
    <xdr:to>
      <xdr:col>81</xdr:col>
      <xdr:colOff>133350</xdr:colOff>
      <xdr:row>23</xdr:row>
      <xdr:rowOff>58103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4001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8" name="将来負担の状況最大値テキスト">
          <a:extLst>
            <a:ext uri="{FF2B5EF4-FFF2-40B4-BE49-F238E27FC236}">
              <a16:creationId xmlns:a16="http://schemas.microsoft.com/office/drawing/2014/main" id="{00000000-0008-0000-0300-0000B6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長野県青木村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4,086
4,036
57.10
4,091,075
3,864,547
201,628
2,313,518
1,724,137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以前から職員数を抑え、人件費の上昇を抑制している。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ラスパイレス指数は類似団体平均</a:t>
          </a:r>
          <a:r>
            <a:rPr kumimoji="1" lang="ja-JP" altLang="en-US" sz="1100" b="0" i="0" baseline="0">
              <a:solidFill>
                <a:schemeClr val="dk1"/>
              </a:solidFill>
              <a:effectLst/>
              <a:latin typeface="+mn-lt"/>
              <a:ea typeface="+mn-ea"/>
              <a:cs typeface="+mn-cs"/>
            </a:rPr>
            <a:t>を下回っているが、</a:t>
          </a:r>
          <a:r>
            <a:rPr kumimoji="1" lang="ja-JP" altLang="ja-JP" sz="1100" b="0" i="0" baseline="0">
              <a:solidFill>
                <a:schemeClr val="dk1"/>
              </a:solidFill>
              <a:effectLst/>
              <a:latin typeface="+mn-lt"/>
              <a:ea typeface="+mn-ea"/>
              <a:cs typeface="+mn-cs"/>
            </a:rPr>
            <a:t>引き続き人件費、経費全体について抑制していく必要がある。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40</xdr:row>
      <xdr:rowOff>149860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03900"/>
          <a:ext cx="0" cy="1203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121937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149860</xdr:rowOff>
    </xdr:from>
    <xdr:to>
      <xdr:col>24</xdr:col>
      <xdr:colOff>114300</xdr:colOff>
      <xdr:row>40</xdr:row>
      <xdr:rowOff>149860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73660</xdr:rowOff>
    </xdr:from>
    <xdr:to>
      <xdr:col>24</xdr:col>
      <xdr:colOff>25400</xdr:colOff>
      <xdr:row>37</xdr:row>
      <xdr:rowOff>77470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45860"/>
          <a:ext cx="8382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153670</xdr:rowOff>
    </xdr:from>
    <xdr:to>
      <xdr:col>19</xdr:col>
      <xdr:colOff>187325</xdr:colOff>
      <xdr:row>36</xdr:row>
      <xdr:rowOff>73660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1544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162577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153670</xdr:rowOff>
    </xdr:from>
    <xdr:to>
      <xdr:col>15</xdr:col>
      <xdr:colOff>98425</xdr:colOff>
      <xdr:row>36</xdr:row>
      <xdr:rowOff>66040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1544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53340</xdr:rowOff>
    </xdr:from>
    <xdr:to>
      <xdr:col>15</xdr:col>
      <xdr:colOff>149225</xdr:colOff>
      <xdr:row>36</xdr:row>
      <xdr:rowOff>154940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139717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66040</xdr:rowOff>
    </xdr:from>
    <xdr:to>
      <xdr:col>11</xdr:col>
      <xdr:colOff>9525</xdr:colOff>
      <xdr:row>37</xdr:row>
      <xdr:rowOff>168910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38240"/>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38100</xdr:rowOff>
    </xdr:from>
    <xdr:to>
      <xdr:col>11</xdr:col>
      <xdr:colOff>60325</xdr:colOff>
      <xdr:row>36</xdr:row>
      <xdr:rowOff>139700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124477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160020</xdr:rowOff>
    </xdr:from>
    <xdr:to>
      <xdr:col>6</xdr:col>
      <xdr:colOff>171450</xdr:colOff>
      <xdr:row>37</xdr:row>
      <xdr:rowOff>90170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100347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26670</xdr:rowOff>
    </xdr:from>
    <xdr:to>
      <xdr:col>24</xdr:col>
      <xdr:colOff>76200</xdr:colOff>
      <xdr:row>37</xdr:row>
      <xdr:rowOff>128270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170197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22860</xdr:rowOff>
    </xdr:from>
    <xdr:to>
      <xdr:col>20</xdr:col>
      <xdr:colOff>38100</xdr:colOff>
      <xdr:row>36</xdr:row>
      <xdr:rowOff>124460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134637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63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102870</xdr:rowOff>
    </xdr:from>
    <xdr:to>
      <xdr:col>15</xdr:col>
      <xdr:colOff>149225</xdr:colOff>
      <xdr:row>36</xdr:row>
      <xdr:rowOff>33020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43197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7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15240</xdr:rowOff>
    </xdr:from>
    <xdr:to>
      <xdr:col>11</xdr:col>
      <xdr:colOff>60325</xdr:colOff>
      <xdr:row>36</xdr:row>
      <xdr:rowOff>116840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127017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118110</xdr:rowOff>
    </xdr:from>
    <xdr:to>
      <xdr:col>6</xdr:col>
      <xdr:colOff>171450</xdr:colOff>
      <xdr:row>38</xdr:row>
      <xdr:rowOff>48260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6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33037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4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制度改正によるシステム改修委託料や物価高騰により</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物件費総額は増加したものの、</a:t>
          </a:r>
          <a:r>
            <a:rPr kumimoji="1" lang="ja-JP" altLang="en-US" sz="1100" b="0" i="0" baseline="0">
              <a:solidFill>
                <a:schemeClr val="dk1"/>
              </a:solidFill>
              <a:effectLst/>
              <a:latin typeface="+mn-lt"/>
              <a:ea typeface="+mn-ea"/>
              <a:cs typeface="+mn-cs"/>
            </a:rPr>
            <a:t>地方税等が増収となったため、</a:t>
          </a:r>
          <a:r>
            <a:rPr kumimoji="1" lang="ja-JP" altLang="en-US" sz="1100" b="0" i="0" baseline="0">
              <a:solidFill>
                <a:sysClr val="windowText" lastClr="000000"/>
              </a:solidFill>
              <a:effectLst/>
              <a:latin typeface="+mn-lt"/>
              <a:ea typeface="+mn-ea"/>
              <a:cs typeface="+mn-cs"/>
            </a:rPr>
            <a:t>前年度比で微減となった</a:t>
          </a:r>
          <a:r>
            <a:rPr kumimoji="1" lang="ja-JP" altLang="ja-JP" sz="1100" b="0" i="0" baseline="0">
              <a:solidFill>
                <a:sysClr val="windowText" lastClr="000000"/>
              </a:solidFill>
              <a:effectLst/>
              <a:latin typeface="+mn-lt"/>
              <a:ea typeface="+mn-ea"/>
              <a:cs typeface="+mn-cs"/>
            </a:rPr>
            <a:t>。</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今後も、公共施設の維持修繕費用や法改正等によるシステム整備の業務管理委託料も今後見込まれるため、引き続き行政コスト削減に向けた努力が必要である。</a:t>
          </a:r>
          <a:endParaRPr lang="ja-JP" altLang="ja-JP" sz="1400">
            <a:solidFill>
              <a:sysClr val="windowText" lastClr="000000"/>
            </a:solidFill>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136144</xdr:rowOff>
    </xdr:from>
    <xdr:to>
      <xdr:col>82</xdr:col>
      <xdr:colOff>107950</xdr:colOff>
      <xdr:row>19</xdr:row>
      <xdr:rowOff>120142</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93544"/>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92219</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349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120142</xdr:rowOff>
    </xdr:from>
    <xdr:to>
      <xdr:col>82</xdr:col>
      <xdr:colOff>196850</xdr:colOff>
      <xdr:row>19</xdr:row>
      <xdr:rowOff>120142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377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51071</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37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136144</xdr:rowOff>
    </xdr:from>
    <xdr:to>
      <xdr:col>82</xdr:col>
      <xdr:colOff>196850</xdr:colOff>
      <xdr:row>12</xdr:row>
      <xdr:rowOff>136144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93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10414</xdr:rowOff>
    </xdr:from>
    <xdr:to>
      <xdr:col>82</xdr:col>
      <xdr:colOff>107950</xdr:colOff>
      <xdr:row>15</xdr:row>
      <xdr:rowOff>42418</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582164"/>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147591</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3764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131064</xdr:rowOff>
    </xdr:from>
    <xdr:to>
      <xdr:col>82</xdr:col>
      <xdr:colOff>158750</xdr:colOff>
      <xdr:row>15</xdr:row>
      <xdr:rowOff>61214</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53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159004</xdr:rowOff>
    </xdr:from>
    <xdr:to>
      <xdr:col>78</xdr:col>
      <xdr:colOff>69850</xdr:colOff>
      <xdr:row>15</xdr:row>
      <xdr:rowOff>42418</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55930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121920</xdr:rowOff>
    </xdr:from>
    <xdr:to>
      <xdr:col>78</xdr:col>
      <xdr:colOff>120650</xdr:colOff>
      <xdr:row>15</xdr:row>
      <xdr:rowOff>52070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62247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291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81280</xdr:rowOff>
    </xdr:from>
    <xdr:to>
      <xdr:col>73</xdr:col>
      <xdr:colOff>180975</xdr:colOff>
      <xdr:row>14</xdr:row>
      <xdr:rowOff>159004</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481580"/>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76200</xdr:rowOff>
    </xdr:from>
    <xdr:to>
      <xdr:col>74</xdr:col>
      <xdr:colOff>31750</xdr:colOff>
      <xdr:row>15</xdr:row>
      <xdr:rowOff>6350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47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16527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62992</xdr:rowOff>
    </xdr:from>
    <xdr:to>
      <xdr:col>69</xdr:col>
      <xdr:colOff>92075</xdr:colOff>
      <xdr:row>14</xdr:row>
      <xdr:rowOff>81280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46329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7620</xdr:rowOff>
    </xdr:from>
    <xdr:to>
      <xdr:col>69</xdr:col>
      <xdr:colOff>142875</xdr:colOff>
      <xdr:row>14</xdr:row>
      <xdr:rowOff>109220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40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119397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17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44196</xdr:rowOff>
    </xdr:from>
    <xdr:to>
      <xdr:col>65</xdr:col>
      <xdr:colOff>53975</xdr:colOff>
      <xdr:row>14</xdr:row>
      <xdr:rowOff>145796</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444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130573</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530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131064</xdr:rowOff>
    </xdr:from>
    <xdr:to>
      <xdr:col>82</xdr:col>
      <xdr:colOff>158750</xdr:colOff>
      <xdr:row>15</xdr:row>
      <xdr:rowOff>61214</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53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103141</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503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163068</xdr:rowOff>
    </xdr:from>
    <xdr:to>
      <xdr:col>78</xdr:col>
      <xdr:colOff>120650</xdr:colOff>
      <xdr:row>15</xdr:row>
      <xdr:rowOff>93218</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563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77995</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6497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108204</xdr:rowOff>
    </xdr:from>
    <xdr:to>
      <xdr:col>74</xdr:col>
      <xdr:colOff>31750</xdr:colOff>
      <xdr:row>15</xdr:row>
      <xdr:rowOff>38354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508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23131</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594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30480</xdr:rowOff>
    </xdr:from>
    <xdr:to>
      <xdr:col>69</xdr:col>
      <xdr:colOff>142875</xdr:colOff>
      <xdr:row>14</xdr:row>
      <xdr:rowOff>132080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43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116857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51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12192</xdr:rowOff>
    </xdr:from>
    <xdr:to>
      <xdr:col>65</xdr:col>
      <xdr:colOff>53975</xdr:colOff>
      <xdr:row>14</xdr:row>
      <xdr:rowOff>113792</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412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123969</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181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Ｈ</a:t>
          </a:r>
          <a:r>
            <a:rPr kumimoji="1" lang="en-US" altLang="ja-JP" sz="1100" b="0" i="0" baseline="0">
              <a:solidFill>
                <a:schemeClr val="dk1"/>
              </a:solidFill>
              <a:effectLst/>
              <a:latin typeface="+mn-lt"/>
              <a:ea typeface="+mn-ea"/>
              <a:cs typeface="+mn-cs"/>
            </a:rPr>
            <a:t>21</a:t>
          </a:r>
          <a:r>
            <a:rPr kumimoji="1" lang="ja-JP" altLang="ja-JP" sz="1100" b="0" i="0" baseline="0">
              <a:solidFill>
                <a:schemeClr val="dk1"/>
              </a:solidFill>
              <a:effectLst/>
              <a:latin typeface="+mn-lt"/>
              <a:ea typeface="+mn-ea"/>
              <a:cs typeface="+mn-cs"/>
            </a:rPr>
            <a:t>年度から類似団体平均を上回り年々増加傾向にあったが</a:t>
          </a:r>
          <a:r>
            <a:rPr kumimoji="1" lang="en-US" altLang="ja-JP" sz="1100" b="0" i="0" baseline="0">
              <a:solidFill>
                <a:schemeClr val="dk1"/>
              </a:solidFill>
              <a:effectLst/>
              <a:latin typeface="+mn-lt"/>
              <a:ea typeface="+mn-ea"/>
              <a:cs typeface="+mn-cs"/>
            </a:rPr>
            <a:t>H26</a:t>
          </a:r>
          <a:r>
            <a:rPr kumimoji="1" lang="ja-JP" altLang="ja-JP" sz="1100" b="0" i="0" baseline="0">
              <a:solidFill>
                <a:schemeClr val="dk1"/>
              </a:solidFill>
              <a:effectLst/>
              <a:latin typeface="+mn-lt"/>
              <a:ea typeface="+mn-ea"/>
              <a:cs typeface="+mn-cs"/>
            </a:rPr>
            <a:t>以降、類似団体とほぼ同じに推移している。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r>
            <a:rPr kumimoji="1" lang="en-US" altLang="ja-JP" sz="1100" b="0" i="0" baseline="0">
              <a:solidFill>
                <a:schemeClr val="dk1"/>
              </a:solidFill>
              <a:effectLst/>
              <a:latin typeface="+mn-lt"/>
              <a:ea typeface="+mn-ea"/>
              <a:cs typeface="+mn-cs"/>
            </a:rPr>
            <a:t>18</a:t>
          </a:r>
          <a:r>
            <a:rPr kumimoji="1" lang="ja-JP" altLang="ja-JP" sz="1100" b="0" i="0" baseline="0">
              <a:solidFill>
                <a:schemeClr val="dk1"/>
              </a:solidFill>
              <a:effectLst/>
              <a:latin typeface="+mn-lt"/>
              <a:ea typeface="+mn-ea"/>
              <a:cs typeface="+mn-cs"/>
            </a:rPr>
            <a:t>歳以下医療費無償制度の開始などにより、今後は上昇が見込まれる。</a:t>
          </a:r>
          <a:br>
            <a:rPr kumimoji="1" lang="en-US" altLang="ja-JP" sz="1100" b="0" i="0" baseline="0">
              <a:solidFill>
                <a:schemeClr val="dk1"/>
              </a:solidFill>
              <a:effectLst/>
              <a:latin typeface="+mn-lt"/>
              <a:ea typeface="+mn-ea"/>
              <a:cs typeface="+mn-cs"/>
            </a:rPr>
          </a:br>
          <a:r>
            <a:rPr kumimoji="1" lang="ja-JP" altLang="ja-JP" sz="1100" b="0" i="0" baseline="0">
              <a:solidFill>
                <a:schemeClr val="dk1"/>
              </a:solidFill>
              <a:effectLst/>
              <a:latin typeface="+mn-lt"/>
              <a:ea typeface="+mn-ea"/>
              <a:cs typeface="+mn-cs"/>
            </a:rPr>
            <a:t>　引き続き財政を圧迫する上昇傾向に歯止めをかけるよう努める。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7" name="扶助費グラフ枠">
          <a:extLst>
            <a:ext uri="{FF2B5EF4-FFF2-40B4-BE49-F238E27FC236}">
              <a16:creationId xmlns:a16="http://schemas.microsoft.com/office/drawing/2014/main" id="{00000000-0008-0000-0400-0000B1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58420</xdr:rowOff>
    </xdr:from>
    <xdr:to>
      <xdr:col>24</xdr:col>
      <xdr:colOff>25400</xdr:colOff>
      <xdr:row>62</xdr:row>
      <xdr:rowOff>12700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flipV="1">
          <a:off x="4826000" y="931672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79" name="扶助費最小値テキスト">
          <a:extLst>
            <a:ext uri="{FF2B5EF4-FFF2-40B4-BE49-F238E27FC236}">
              <a16:creationId xmlns:a16="http://schemas.microsoft.com/office/drawing/2014/main" id="{00000000-0008-0000-0400-0000B3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144797</xdr:rowOff>
    </xdr:from>
    <xdr:ext cx="762000" cy="259045"/>
    <xdr:sp macro="" textlink="">
      <xdr:nvSpPr>
        <xdr:cNvPr id="181" name="扶助費最大値テキスト">
          <a:extLst>
            <a:ext uri="{FF2B5EF4-FFF2-40B4-BE49-F238E27FC236}">
              <a16:creationId xmlns:a16="http://schemas.microsoft.com/office/drawing/2014/main" id="{00000000-0008-0000-0400-0000B5000000}"/>
            </a:ext>
          </a:extLst>
        </xdr:cNvPr>
        <xdr:cNvSpPr txBox="1"/>
      </xdr:nvSpPr>
      <xdr:spPr>
        <a:xfrm>
          <a:off x="4914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58420</xdr:rowOff>
    </xdr:from>
    <xdr:to>
      <xdr:col>24</xdr:col>
      <xdr:colOff>114300</xdr:colOff>
      <xdr:row>54</xdr:row>
      <xdr:rowOff>58420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69850</xdr:rowOff>
    </xdr:from>
    <xdr:to>
      <xdr:col>24</xdr:col>
      <xdr:colOff>25400</xdr:colOff>
      <xdr:row>57</xdr:row>
      <xdr:rowOff>115570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3987800" y="98425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161307</xdr:rowOff>
    </xdr:from>
    <xdr:ext cx="762000" cy="259045"/>
    <xdr:sp macro="" textlink="">
      <xdr:nvSpPr>
        <xdr:cNvPr id="184" name="扶助費平均値テキスト">
          <a:extLst>
            <a:ext uri="{FF2B5EF4-FFF2-40B4-BE49-F238E27FC236}">
              <a16:creationId xmlns:a16="http://schemas.microsoft.com/office/drawing/2014/main" id="{00000000-0008-0000-0400-0000B8000000}"/>
            </a:ext>
          </a:extLst>
        </xdr:cNvPr>
        <xdr:cNvSpPr txBox="1"/>
      </xdr:nvSpPr>
      <xdr:spPr>
        <a:xfrm>
          <a:off x="4914900" y="959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144780</xdr:rowOff>
    </xdr:from>
    <xdr:to>
      <xdr:col>24</xdr:col>
      <xdr:colOff>76200</xdr:colOff>
      <xdr:row>57</xdr:row>
      <xdr:rowOff>74930</xdr:rowOff>
    </xdr:to>
    <xdr:sp macro="" textlink="">
      <xdr:nvSpPr>
        <xdr:cNvPr id="185" name="フローチャート: 判断 184">
          <a:extLst>
            <a:ext uri="{FF2B5EF4-FFF2-40B4-BE49-F238E27FC236}">
              <a16:creationId xmlns:a16="http://schemas.microsoft.com/office/drawing/2014/main" id="{00000000-0008-0000-0400-0000B9000000}"/>
            </a:ext>
          </a:extLst>
        </xdr:cNvPr>
        <xdr:cNvSpPr/>
      </xdr:nvSpPr>
      <xdr:spPr>
        <a:xfrm>
          <a:off x="4775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69850</xdr:rowOff>
    </xdr:from>
    <xdr:to>
      <xdr:col>19</xdr:col>
      <xdr:colOff>187325</xdr:colOff>
      <xdr:row>57</xdr:row>
      <xdr:rowOff>69850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098800" y="9842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167640</xdr:rowOff>
    </xdr:from>
    <xdr:to>
      <xdr:col>20</xdr:col>
      <xdr:colOff>38100</xdr:colOff>
      <xdr:row>57</xdr:row>
      <xdr:rowOff>97790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937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107967</xdr:rowOff>
    </xdr:from>
    <xdr:ext cx="7366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3606800" y="9537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69850</xdr:rowOff>
    </xdr:from>
    <xdr:to>
      <xdr:col>15</xdr:col>
      <xdr:colOff>98425</xdr:colOff>
      <xdr:row>57</xdr:row>
      <xdr:rowOff>115570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2209800" y="98425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144780</xdr:rowOff>
    </xdr:from>
    <xdr:to>
      <xdr:col>15</xdr:col>
      <xdr:colOff>149225</xdr:colOff>
      <xdr:row>57</xdr:row>
      <xdr:rowOff>74930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048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85107</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2717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92710</xdr:rowOff>
    </xdr:from>
    <xdr:to>
      <xdr:col>11</xdr:col>
      <xdr:colOff>9525</xdr:colOff>
      <xdr:row>57</xdr:row>
      <xdr:rowOff>115570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1320800" y="98653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121920</xdr:rowOff>
    </xdr:from>
    <xdr:to>
      <xdr:col>11</xdr:col>
      <xdr:colOff>60325</xdr:colOff>
      <xdr:row>57</xdr:row>
      <xdr:rowOff>52070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2159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62247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1828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144780</xdr:rowOff>
    </xdr:from>
    <xdr:to>
      <xdr:col>6</xdr:col>
      <xdr:colOff>171450</xdr:colOff>
      <xdr:row>57</xdr:row>
      <xdr:rowOff>74930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1270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85107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939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64770</xdr:rowOff>
    </xdr:from>
    <xdr:to>
      <xdr:col>24</xdr:col>
      <xdr:colOff>76200</xdr:colOff>
      <xdr:row>57</xdr:row>
      <xdr:rowOff>166370</xdr:rowOff>
    </xdr:to>
    <xdr:sp macro="" textlink="">
      <xdr:nvSpPr>
        <xdr:cNvPr id="202" name="楕円 201">
          <a:extLst>
            <a:ext uri="{FF2B5EF4-FFF2-40B4-BE49-F238E27FC236}">
              <a16:creationId xmlns:a16="http://schemas.microsoft.com/office/drawing/2014/main" id="{00000000-0008-0000-0400-0000CA000000}"/>
            </a:ext>
          </a:extLst>
        </xdr:cNvPr>
        <xdr:cNvSpPr/>
      </xdr:nvSpPr>
      <xdr:spPr>
        <a:xfrm>
          <a:off x="47752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36847</xdr:rowOff>
    </xdr:from>
    <xdr:ext cx="762000" cy="259045"/>
    <xdr:sp macro="" textlink="">
      <xdr:nvSpPr>
        <xdr:cNvPr id="203" name="扶助費該当値テキスト">
          <a:extLst>
            <a:ext uri="{FF2B5EF4-FFF2-40B4-BE49-F238E27FC236}">
              <a16:creationId xmlns:a16="http://schemas.microsoft.com/office/drawing/2014/main" id="{00000000-0008-0000-0400-0000CB000000}"/>
            </a:ext>
          </a:extLst>
        </xdr:cNvPr>
        <xdr:cNvSpPr txBox="1"/>
      </xdr:nvSpPr>
      <xdr:spPr>
        <a:xfrm>
          <a:off x="49149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19050</xdr:rowOff>
    </xdr:from>
    <xdr:to>
      <xdr:col>20</xdr:col>
      <xdr:colOff>38100</xdr:colOff>
      <xdr:row>57</xdr:row>
      <xdr:rowOff>120650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3937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105427</xdr:rowOff>
    </xdr:from>
    <xdr:ext cx="7366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606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19050</xdr:rowOff>
    </xdr:from>
    <xdr:to>
      <xdr:col>15</xdr:col>
      <xdr:colOff>149225</xdr:colOff>
      <xdr:row>57</xdr:row>
      <xdr:rowOff>120650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048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105427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2717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64770</xdr:rowOff>
    </xdr:from>
    <xdr:to>
      <xdr:col>11</xdr:col>
      <xdr:colOff>60325</xdr:colOff>
      <xdr:row>57</xdr:row>
      <xdr:rowOff>166370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2159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151147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828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41910</xdr:rowOff>
    </xdr:from>
    <xdr:to>
      <xdr:col>6</xdr:col>
      <xdr:colOff>171450</xdr:colOff>
      <xdr:row>57</xdr:row>
      <xdr:rowOff>143510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1270000" y="98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128287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939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その他に係る経常収支比率が類似団体平均を大きく下回っているのは、簡易水道事業、特定環境保全公共下水道事業が公営企業事業に移行し繰出金が減少したことが主な要因である。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4" name="直線コネクタ 223">
          <a:extLst>
            <a:ext uri="{FF2B5EF4-FFF2-40B4-BE49-F238E27FC236}">
              <a16:creationId xmlns:a16="http://schemas.microsoft.com/office/drawing/2014/main" id="{00000000-0008-0000-0400-0000E0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7" name="その他グラフ枠">
          <a:extLst>
            <a:ext uri="{FF2B5EF4-FFF2-40B4-BE49-F238E27FC236}">
              <a16:creationId xmlns:a16="http://schemas.microsoft.com/office/drawing/2014/main" id="{00000000-0008-0000-0400-0000ED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85090</xdr:rowOff>
    </xdr:from>
    <xdr:to>
      <xdr:col>82</xdr:col>
      <xdr:colOff>107950</xdr:colOff>
      <xdr:row>60</xdr:row>
      <xdr:rowOff>119380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flipV="1">
          <a:off x="16510000" y="91719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91457</xdr:rowOff>
    </xdr:from>
    <xdr:ext cx="762000" cy="259045"/>
    <xdr:sp macro="" textlink="">
      <xdr:nvSpPr>
        <xdr:cNvPr id="239" name="その他最小値テキスト">
          <a:extLst>
            <a:ext uri="{FF2B5EF4-FFF2-40B4-BE49-F238E27FC236}">
              <a16:creationId xmlns:a16="http://schemas.microsoft.com/office/drawing/2014/main" id="{00000000-0008-0000-0400-0000EF000000}"/>
            </a:ext>
          </a:extLst>
        </xdr:cNvPr>
        <xdr:cNvSpPr txBox="1"/>
      </xdr:nvSpPr>
      <xdr:spPr>
        <a:xfrm>
          <a:off x="16598900" y="1037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119380</xdr:rowOff>
    </xdr:from>
    <xdr:to>
      <xdr:col>82</xdr:col>
      <xdr:colOff>196850</xdr:colOff>
      <xdr:row>60</xdr:row>
      <xdr:rowOff>119380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10406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xdr:rowOff>
    </xdr:from>
    <xdr:ext cx="762000" cy="259045"/>
    <xdr:sp macro="" textlink="">
      <xdr:nvSpPr>
        <xdr:cNvPr id="241" name="その他最大値テキスト">
          <a:extLst>
            <a:ext uri="{FF2B5EF4-FFF2-40B4-BE49-F238E27FC236}">
              <a16:creationId xmlns:a16="http://schemas.microsoft.com/office/drawing/2014/main" id="{00000000-0008-0000-0400-0000F1000000}"/>
            </a:ext>
          </a:extLst>
        </xdr:cNvPr>
        <xdr:cNvSpPr txBox="1"/>
      </xdr:nvSpPr>
      <xdr:spPr>
        <a:xfrm>
          <a:off x="16598900" y="891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85090</xdr:rowOff>
    </xdr:from>
    <xdr:to>
      <xdr:col>82</xdr:col>
      <xdr:colOff>196850</xdr:colOff>
      <xdr:row>53</xdr:row>
      <xdr:rowOff>85090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9171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92710</xdr:rowOff>
    </xdr:from>
    <xdr:to>
      <xdr:col>82</xdr:col>
      <xdr:colOff>107950</xdr:colOff>
      <xdr:row>55</xdr:row>
      <xdr:rowOff>146050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5671800" y="952246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10177</xdr:rowOff>
    </xdr:from>
    <xdr:ext cx="762000" cy="259045"/>
    <xdr:sp macro="" textlink="">
      <xdr:nvSpPr>
        <xdr:cNvPr id="244" name="その他平均値テキスト">
          <a:extLst>
            <a:ext uri="{FF2B5EF4-FFF2-40B4-BE49-F238E27FC236}">
              <a16:creationId xmlns:a16="http://schemas.microsoft.com/office/drawing/2014/main" id="{00000000-0008-0000-0400-0000F4000000}"/>
            </a:ext>
          </a:extLst>
        </xdr:cNvPr>
        <xdr:cNvSpPr txBox="1"/>
      </xdr:nvSpPr>
      <xdr:spPr>
        <a:xfrm>
          <a:off x="16598900" y="961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38100</xdr:rowOff>
    </xdr:from>
    <xdr:to>
      <xdr:col>82</xdr:col>
      <xdr:colOff>158750</xdr:colOff>
      <xdr:row>56</xdr:row>
      <xdr:rowOff>139700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6459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115570</xdr:rowOff>
    </xdr:from>
    <xdr:to>
      <xdr:col>78</xdr:col>
      <xdr:colOff>69850</xdr:colOff>
      <xdr:row>55</xdr:row>
      <xdr:rowOff>146050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4782800" y="95453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26670</xdr:rowOff>
    </xdr:from>
    <xdr:to>
      <xdr:col>78</xdr:col>
      <xdr:colOff>120650</xdr:colOff>
      <xdr:row>57</xdr:row>
      <xdr:rowOff>128270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56210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113047</xdr:rowOff>
    </xdr:from>
    <xdr:ext cx="7366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5290800" y="9885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85090</xdr:rowOff>
    </xdr:from>
    <xdr:to>
      <xdr:col>73</xdr:col>
      <xdr:colOff>180975</xdr:colOff>
      <xdr:row>55</xdr:row>
      <xdr:rowOff>115570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3893800" y="95148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86377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4401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85090</xdr:rowOff>
    </xdr:from>
    <xdr:to>
      <xdr:col>69</xdr:col>
      <xdr:colOff>92075</xdr:colOff>
      <xdr:row>55</xdr:row>
      <xdr:rowOff>107950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004800" y="95148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156210</xdr:rowOff>
    </xdr:from>
    <xdr:to>
      <xdr:col>69</xdr:col>
      <xdr:colOff>142875</xdr:colOff>
      <xdr:row>58</xdr:row>
      <xdr:rowOff>86360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3843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71137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3512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60960</xdr:rowOff>
    </xdr:from>
    <xdr:to>
      <xdr:col>65</xdr:col>
      <xdr:colOff>53975</xdr:colOff>
      <xdr:row>58</xdr:row>
      <xdr:rowOff>162560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2954000" y="1000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147337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2623800" y="1009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41910</xdr:rowOff>
    </xdr:from>
    <xdr:to>
      <xdr:col>82</xdr:col>
      <xdr:colOff>158750</xdr:colOff>
      <xdr:row>55</xdr:row>
      <xdr:rowOff>143510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64592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58437</xdr:rowOff>
    </xdr:from>
    <xdr:ext cx="762000" cy="259045"/>
    <xdr:sp macro="" textlink="">
      <xdr:nvSpPr>
        <xdr:cNvPr id="263" name="その他該当値テキスト">
          <a:extLst>
            <a:ext uri="{FF2B5EF4-FFF2-40B4-BE49-F238E27FC236}">
              <a16:creationId xmlns:a16="http://schemas.microsoft.com/office/drawing/2014/main" id="{00000000-0008-0000-0400-000007010000}"/>
            </a:ext>
          </a:extLst>
        </xdr:cNvPr>
        <xdr:cNvSpPr txBox="1"/>
      </xdr:nvSpPr>
      <xdr:spPr>
        <a:xfrm>
          <a:off x="16598900" y="931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95250</xdr:rowOff>
    </xdr:from>
    <xdr:to>
      <xdr:col>78</xdr:col>
      <xdr:colOff>120650</xdr:colOff>
      <xdr:row>56</xdr:row>
      <xdr:rowOff>25400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5621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35577</xdr:rowOff>
    </xdr:from>
    <xdr:ext cx="7366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5290800" y="929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64770</xdr:rowOff>
    </xdr:from>
    <xdr:to>
      <xdr:col>74</xdr:col>
      <xdr:colOff>31750</xdr:colOff>
      <xdr:row>55</xdr:row>
      <xdr:rowOff>166370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4732000" y="94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5097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401800" y="926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34290</xdr:rowOff>
    </xdr:from>
    <xdr:to>
      <xdr:col>69</xdr:col>
      <xdr:colOff>142875</xdr:colOff>
      <xdr:row>55</xdr:row>
      <xdr:rowOff>135890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3843000" y="946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146067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3512800" y="923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57150</xdr:rowOff>
    </xdr:from>
    <xdr:to>
      <xdr:col>65</xdr:col>
      <xdr:colOff>53975</xdr:colOff>
      <xdr:row>55</xdr:row>
      <xdr:rowOff>158750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2954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168927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623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a:t>
          </a:r>
          <a:r>
            <a:rPr kumimoji="1" lang="en-US" altLang="ja-JP" sz="1100" b="0" i="0" baseline="0">
              <a:solidFill>
                <a:schemeClr val="dk1"/>
              </a:solidFill>
              <a:effectLst/>
              <a:latin typeface="+mn-lt"/>
              <a:ea typeface="+mn-ea"/>
              <a:cs typeface="+mn-cs"/>
            </a:rPr>
            <a:t>R2</a:t>
          </a:r>
          <a:r>
            <a:rPr kumimoji="1" lang="ja-JP" altLang="ja-JP" sz="1100" b="0" i="0" baseline="0">
              <a:solidFill>
                <a:schemeClr val="dk1"/>
              </a:solidFill>
              <a:effectLst/>
              <a:latin typeface="+mn-lt"/>
              <a:ea typeface="+mn-ea"/>
              <a:cs typeface="+mn-cs"/>
            </a:rPr>
            <a:t>に簡易水道事業、下水道事業が公営企業事業に移行し増加した。また、新型コロナウイルス感染症対策に用いた独自の補助事業</a:t>
          </a:r>
          <a:r>
            <a:rPr kumimoji="1" lang="ja-JP" altLang="en-US" sz="1100" b="0" i="0" baseline="0">
              <a:solidFill>
                <a:schemeClr val="dk1"/>
              </a:solidFill>
              <a:effectLst/>
              <a:latin typeface="+mn-lt"/>
              <a:ea typeface="+mn-ea"/>
              <a:cs typeface="+mn-cs"/>
            </a:rPr>
            <a:t>が要因で平均を上回っていたが、コロナ禍の収束により平均値へと戻りつつある。</a:t>
          </a:r>
          <a:r>
            <a:rPr kumimoji="1" lang="ja-JP" altLang="ja-JP" sz="1100" b="0" i="0" baseline="0">
              <a:solidFill>
                <a:schemeClr val="dk1"/>
              </a:solidFill>
              <a:effectLst/>
              <a:latin typeface="+mn-lt"/>
              <a:ea typeface="+mn-ea"/>
              <a:cs typeface="+mn-cs"/>
            </a:rPr>
            <a:t>今後も必要性、目的、事業効果や事業の持続性、発展性など補助金交付の見直しに努める。公営企業事業は、経費を節減するとともに、料金収入の増加に向けた努力を行い、一般会計の負担を減らしていくよう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5" name="補助費等グラフ枠">
          <a:extLst>
            <a:ext uri="{FF2B5EF4-FFF2-40B4-BE49-F238E27FC236}">
              <a16:creationId xmlns:a16="http://schemas.microsoft.com/office/drawing/2014/main" id="{00000000-0008-0000-0400-000027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108712</xdr:rowOff>
    </xdr:from>
    <xdr:to>
      <xdr:col>82</xdr:col>
      <xdr:colOff>107950</xdr:colOff>
      <xdr:row>40</xdr:row>
      <xdr:rowOff>67564</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flipV="1">
          <a:off x="16510000" y="5938012"/>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39641</xdr:rowOff>
    </xdr:from>
    <xdr:ext cx="762000" cy="259045"/>
    <xdr:sp macro="" textlink="">
      <xdr:nvSpPr>
        <xdr:cNvPr id="297" name="補助費等最小値テキスト">
          <a:extLst>
            <a:ext uri="{FF2B5EF4-FFF2-40B4-BE49-F238E27FC236}">
              <a16:creationId xmlns:a16="http://schemas.microsoft.com/office/drawing/2014/main" id="{00000000-0008-0000-0400-000029010000}"/>
            </a:ext>
          </a:extLst>
        </xdr:cNvPr>
        <xdr:cNvSpPr txBox="1"/>
      </xdr:nvSpPr>
      <xdr:spPr>
        <a:xfrm>
          <a:off x="16598900" y="6897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67564</xdr:rowOff>
    </xdr:from>
    <xdr:to>
      <xdr:col>82</xdr:col>
      <xdr:colOff>196850</xdr:colOff>
      <xdr:row>40</xdr:row>
      <xdr:rowOff>67564</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6421100" y="6925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23639</xdr:rowOff>
    </xdr:from>
    <xdr:ext cx="762000" cy="259045"/>
    <xdr:sp macro="" textlink="">
      <xdr:nvSpPr>
        <xdr:cNvPr id="299" name="補助費等最大値テキスト">
          <a:extLst>
            <a:ext uri="{FF2B5EF4-FFF2-40B4-BE49-F238E27FC236}">
              <a16:creationId xmlns:a16="http://schemas.microsoft.com/office/drawing/2014/main" id="{00000000-0008-0000-0400-00002B010000}"/>
            </a:ext>
          </a:extLst>
        </xdr:cNvPr>
        <xdr:cNvSpPr txBox="1"/>
      </xdr:nvSpPr>
      <xdr:spPr>
        <a:xfrm>
          <a:off x="16598900" y="5681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108712</xdr:rowOff>
    </xdr:from>
    <xdr:to>
      <xdr:col>82</xdr:col>
      <xdr:colOff>196850</xdr:colOff>
      <xdr:row>34</xdr:row>
      <xdr:rowOff>108712</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5938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85852</xdr:rowOff>
    </xdr:from>
    <xdr:to>
      <xdr:col>82</xdr:col>
      <xdr:colOff>107950</xdr:colOff>
      <xdr:row>39</xdr:row>
      <xdr:rowOff>88138</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flipV="1">
          <a:off x="15671800" y="6600952"/>
          <a:ext cx="8382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81297</xdr:rowOff>
    </xdr:from>
    <xdr:ext cx="762000" cy="259045"/>
    <xdr:sp macro="" textlink="">
      <xdr:nvSpPr>
        <xdr:cNvPr id="302" name="補助費等平均値テキスト">
          <a:extLst>
            <a:ext uri="{FF2B5EF4-FFF2-40B4-BE49-F238E27FC236}">
              <a16:creationId xmlns:a16="http://schemas.microsoft.com/office/drawing/2014/main" id="{00000000-0008-0000-0400-00002E010000}"/>
            </a:ext>
          </a:extLst>
        </xdr:cNvPr>
        <xdr:cNvSpPr txBox="1"/>
      </xdr:nvSpPr>
      <xdr:spPr>
        <a:xfrm>
          <a:off x="16598900" y="6253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64770</xdr:rowOff>
    </xdr:from>
    <xdr:to>
      <xdr:col>82</xdr:col>
      <xdr:colOff>158750</xdr:colOff>
      <xdr:row>37</xdr:row>
      <xdr:rowOff>166370</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64592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88138</xdr:rowOff>
    </xdr:from>
    <xdr:to>
      <xdr:col>78</xdr:col>
      <xdr:colOff>69850</xdr:colOff>
      <xdr:row>39</xdr:row>
      <xdr:rowOff>152146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4782800" y="677468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126492</xdr:rowOff>
    </xdr:from>
    <xdr:to>
      <xdr:col>78</xdr:col>
      <xdr:colOff>120650</xdr:colOff>
      <xdr:row>37</xdr:row>
      <xdr:rowOff>56642</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5621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66819</xdr:rowOff>
    </xdr:from>
    <xdr:ext cx="7366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5290800" y="6067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56134</xdr:rowOff>
    </xdr:from>
    <xdr:to>
      <xdr:col>73</xdr:col>
      <xdr:colOff>180975</xdr:colOff>
      <xdr:row>39</xdr:row>
      <xdr:rowOff>152146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3893800" y="6742684"/>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71628</xdr:rowOff>
    </xdr:from>
    <xdr:to>
      <xdr:col>74</xdr:col>
      <xdr:colOff>31750</xdr:colOff>
      <xdr:row>37</xdr:row>
      <xdr:rowOff>1778</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4732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11955</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4401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56134</xdr:rowOff>
    </xdr:from>
    <xdr:to>
      <xdr:col>69</xdr:col>
      <xdr:colOff>92075</xdr:colOff>
      <xdr:row>39</xdr:row>
      <xdr:rowOff>110998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004800" y="674268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48768</xdr:rowOff>
    </xdr:from>
    <xdr:to>
      <xdr:col>69</xdr:col>
      <xdr:colOff>142875</xdr:colOff>
      <xdr:row>36</xdr:row>
      <xdr:rowOff>150368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3843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160545</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3512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71628</xdr:rowOff>
    </xdr:from>
    <xdr:to>
      <xdr:col>65</xdr:col>
      <xdr:colOff>53975</xdr:colOff>
      <xdr:row>37</xdr:row>
      <xdr:rowOff>1778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2954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11955</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2623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35052</xdr:rowOff>
    </xdr:from>
    <xdr:to>
      <xdr:col>82</xdr:col>
      <xdr:colOff>158750</xdr:colOff>
      <xdr:row>38</xdr:row>
      <xdr:rowOff>136652</xdr:rowOff>
    </xdr:to>
    <xdr:sp macro="" textlink="">
      <xdr:nvSpPr>
        <xdr:cNvPr id="320" name="楕円 319">
          <a:extLst>
            <a:ext uri="{FF2B5EF4-FFF2-40B4-BE49-F238E27FC236}">
              <a16:creationId xmlns:a16="http://schemas.microsoft.com/office/drawing/2014/main" id="{00000000-0008-0000-0400-000040010000}"/>
            </a:ext>
          </a:extLst>
        </xdr:cNvPr>
        <xdr:cNvSpPr/>
      </xdr:nvSpPr>
      <xdr:spPr>
        <a:xfrm>
          <a:off x="16459200" y="655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7129</xdr:rowOff>
    </xdr:from>
    <xdr:ext cx="762000" cy="259045"/>
    <xdr:sp macro="" textlink="">
      <xdr:nvSpPr>
        <xdr:cNvPr id="321" name="補助費等該当値テキスト">
          <a:extLst>
            <a:ext uri="{FF2B5EF4-FFF2-40B4-BE49-F238E27FC236}">
              <a16:creationId xmlns:a16="http://schemas.microsoft.com/office/drawing/2014/main" id="{00000000-0008-0000-0400-000041010000}"/>
            </a:ext>
          </a:extLst>
        </xdr:cNvPr>
        <xdr:cNvSpPr txBox="1"/>
      </xdr:nvSpPr>
      <xdr:spPr>
        <a:xfrm>
          <a:off x="16598900" y="6522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37338</xdr:rowOff>
    </xdr:from>
    <xdr:to>
      <xdr:col>78</xdr:col>
      <xdr:colOff>120650</xdr:colOff>
      <xdr:row>39</xdr:row>
      <xdr:rowOff>138938</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5621000" y="672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123715</xdr:rowOff>
    </xdr:from>
    <xdr:ext cx="7366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290800" y="6810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101346</xdr:rowOff>
    </xdr:from>
    <xdr:to>
      <xdr:col>74</xdr:col>
      <xdr:colOff>31750</xdr:colOff>
      <xdr:row>40</xdr:row>
      <xdr:rowOff>31496</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4732000" y="678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16273</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401800" y="687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5334</xdr:rowOff>
    </xdr:from>
    <xdr:to>
      <xdr:col>69</xdr:col>
      <xdr:colOff>142875</xdr:colOff>
      <xdr:row>39</xdr:row>
      <xdr:rowOff>106934</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3843000" y="6691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91711</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6778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60198</xdr:rowOff>
    </xdr:from>
    <xdr:to>
      <xdr:col>65</xdr:col>
      <xdr:colOff>53975</xdr:colOff>
      <xdr:row>39</xdr:row>
      <xdr:rowOff>161798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2954000" y="674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146575</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6833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類似団体平均よりも低い水準で推移している。公営企業債の元利償還金に対する繰出金などの準元利償還金はピークを過ぎ、一般会計における償還金もピークを過ぎたが、</a:t>
          </a:r>
          <a:r>
            <a:rPr kumimoji="1" lang="ja-JP" altLang="en-US" sz="1100" b="0" i="0" baseline="0">
              <a:solidFill>
                <a:schemeClr val="dk1"/>
              </a:solidFill>
              <a:effectLst/>
              <a:latin typeface="+mn-lt"/>
              <a:ea typeface="+mn-ea"/>
              <a:cs typeface="+mn-cs"/>
            </a:rPr>
            <a:t>依然</a:t>
          </a:r>
          <a:r>
            <a:rPr kumimoji="1" lang="ja-JP" altLang="ja-JP" sz="1100" b="0" i="0" baseline="0">
              <a:solidFill>
                <a:schemeClr val="dk1"/>
              </a:solidFill>
              <a:effectLst/>
              <a:latin typeface="+mn-lt"/>
              <a:ea typeface="+mn-ea"/>
              <a:cs typeface="+mn-cs"/>
            </a:rPr>
            <a:t>大きな負担となっている。</a:t>
          </a:r>
          <a:br>
            <a:rPr kumimoji="1" lang="en-US" altLang="ja-JP" sz="1100" b="0" i="0" baseline="0">
              <a:solidFill>
                <a:schemeClr val="dk1"/>
              </a:solidFill>
              <a:effectLst/>
              <a:latin typeface="+mn-lt"/>
              <a:ea typeface="+mn-ea"/>
              <a:cs typeface="+mn-cs"/>
            </a:rPr>
          </a:br>
          <a:r>
            <a:rPr kumimoji="1" lang="ja-JP" altLang="ja-JP" sz="1100" b="0" i="0" baseline="0">
              <a:solidFill>
                <a:schemeClr val="dk1"/>
              </a:solidFill>
              <a:effectLst/>
              <a:latin typeface="+mn-lt"/>
              <a:ea typeface="+mn-ea"/>
              <a:cs typeface="+mn-cs"/>
            </a:rPr>
            <a:t>　今後も、情報通信ネットワーク等高機能化促進事業や公共施設の長寿命化修繕計画を控えており、将来を見通した、計画的な新規発行に努めていく。</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5" name="公債費グラフ枠">
          <a:extLst>
            <a:ext uri="{FF2B5EF4-FFF2-40B4-BE49-F238E27FC236}">
              <a16:creationId xmlns:a16="http://schemas.microsoft.com/office/drawing/2014/main" id="{00000000-0008-0000-0400-000063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92711</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flipV="1">
          <a:off x="4826000" y="12509500"/>
          <a:ext cx="0" cy="12992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64788</xdr:rowOff>
    </xdr:from>
    <xdr:ext cx="762000" cy="259045"/>
    <xdr:sp macro="" textlink="">
      <xdr:nvSpPr>
        <xdr:cNvPr id="357" name="公債費最小値テキスト">
          <a:extLst>
            <a:ext uri="{FF2B5EF4-FFF2-40B4-BE49-F238E27FC236}">
              <a16:creationId xmlns:a16="http://schemas.microsoft.com/office/drawing/2014/main" id="{00000000-0008-0000-0400-000065010000}"/>
            </a:ext>
          </a:extLst>
        </xdr:cNvPr>
        <xdr:cNvSpPr txBox="1"/>
      </xdr:nvSpPr>
      <xdr:spPr>
        <a:xfrm>
          <a:off x="4914900" y="1378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92711</xdr:rowOff>
    </xdr:from>
    <xdr:to>
      <xdr:col>24</xdr:col>
      <xdr:colOff>114300</xdr:colOff>
      <xdr:row>80</xdr:row>
      <xdr:rowOff>92711</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380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59" name="公債費最大値テキスト">
          <a:extLst>
            <a:ext uri="{FF2B5EF4-FFF2-40B4-BE49-F238E27FC236}">
              <a16:creationId xmlns:a16="http://schemas.microsoft.com/office/drawing/2014/main" id="{00000000-0008-0000-0400-000067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107950</xdr:rowOff>
    </xdr:from>
    <xdr:to>
      <xdr:col>24</xdr:col>
      <xdr:colOff>25400</xdr:colOff>
      <xdr:row>74</xdr:row>
      <xdr:rowOff>138430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3987800" y="1279525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29227</xdr:rowOff>
    </xdr:from>
    <xdr:ext cx="762000" cy="259045"/>
    <xdr:sp macro="" textlink="">
      <xdr:nvSpPr>
        <xdr:cNvPr id="362" name="公債費平均値テキスト">
          <a:extLst>
            <a:ext uri="{FF2B5EF4-FFF2-40B4-BE49-F238E27FC236}">
              <a16:creationId xmlns:a16="http://schemas.microsoft.com/office/drawing/2014/main" id="{00000000-0008-0000-0400-00006A010000}"/>
            </a:ext>
          </a:extLst>
        </xdr:cNvPr>
        <xdr:cNvSpPr txBox="1"/>
      </xdr:nvSpPr>
      <xdr:spPr>
        <a:xfrm>
          <a:off x="4914900" y="13059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57150</xdr:rowOff>
    </xdr:from>
    <xdr:to>
      <xdr:col>24</xdr:col>
      <xdr:colOff>76200</xdr:colOff>
      <xdr:row>76</xdr:row>
      <xdr:rowOff>158750</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47752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127000</xdr:rowOff>
    </xdr:from>
    <xdr:to>
      <xdr:col>19</xdr:col>
      <xdr:colOff>187325</xdr:colOff>
      <xdr:row>74</xdr:row>
      <xdr:rowOff>138430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098800" y="128143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87630</xdr:rowOff>
    </xdr:from>
    <xdr:to>
      <xdr:col>20</xdr:col>
      <xdr:colOff>38100</xdr:colOff>
      <xdr:row>77</xdr:row>
      <xdr:rowOff>17780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937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2557</xdr:rowOff>
    </xdr:from>
    <xdr:ext cx="7366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3606800" y="13204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127000</xdr:rowOff>
    </xdr:from>
    <xdr:to>
      <xdr:col>15</xdr:col>
      <xdr:colOff>98425</xdr:colOff>
      <xdr:row>74</xdr:row>
      <xdr:rowOff>134620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2209800" y="128143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45720</xdr:rowOff>
    </xdr:from>
    <xdr:to>
      <xdr:col>15</xdr:col>
      <xdr:colOff>149225</xdr:colOff>
      <xdr:row>76</xdr:row>
      <xdr:rowOff>147320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048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132097</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27178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134620</xdr:rowOff>
    </xdr:from>
    <xdr:to>
      <xdr:col>11</xdr:col>
      <xdr:colOff>9525</xdr:colOff>
      <xdr:row>74</xdr:row>
      <xdr:rowOff>165100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1320800" y="128219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15239</xdr:rowOff>
    </xdr:from>
    <xdr:to>
      <xdr:col>11</xdr:col>
      <xdr:colOff>60325</xdr:colOff>
      <xdr:row>76</xdr:row>
      <xdr:rowOff>116839</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2159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101616</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1828800" y="13131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53339</xdr:rowOff>
    </xdr:from>
    <xdr:to>
      <xdr:col>6</xdr:col>
      <xdr:colOff>171450</xdr:colOff>
      <xdr:row>76</xdr:row>
      <xdr:rowOff>154939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1270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139716</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939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57150</xdr:rowOff>
    </xdr:from>
    <xdr:to>
      <xdr:col>24</xdr:col>
      <xdr:colOff>76200</xdr:colOff>
      <xdr:row>74</xdr:row>
      <xdr:rowOff>158750</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4775200" y="1274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73677</xdr:rowOff>
    </xdr:from>
    <xdr:ext cx="762000" cy="259045"/>
    <xdr:sp macro="" textlink="">
      <xdr:nvSpPr>
        <xdr:cNvPr id="381" name="公債費該当値テキスト">
          <a:extLst>
            <a:ext uri="{FF2B5EF4-FFF2-40B4-BE49-F238E27FC236}">
              <a16:creationId xmlns:a16="http://schemas.microsoft.com/office/drawing/2014/main" id="{00000000-0008-0000-0400-00007D010000}"/>
            </a:ext>
          </a:extLst>
        </xdr:cNvPr>
        <xdr:cNvSpPr txBox="1"/>
      </xdr:nvSpPr>
      <xdr:spPr>
        <a:xfrm>
          <a:off x="4914900" y="1258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87630</xdr:rowOff>
    </xdr:from>
    <xdr:to>
      <xdr:col>20</xdr:col>
      <xdr:colOff>38100</xdr:colOff>
      <xdr:row>75</xdr:row>
      <xdr:rowOff>17780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937000" y="1277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27957</xdr:rowOff>
    </xdr:from>
    <xdr:ext cx="7366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606800" y="12543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76200</xdr:rowOff>
    </xdr:from>
    <xdr:to>
      <xdr:col>15</xdr:col>
      <xdr:colOff>149225</xdr:colOff>
      <xdr:row>75</xdr:row>
      <xdr:rowOff>6350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048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16527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717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83820</xdr:rowOff>
    </xdr:from>
    <xdr:to>
      <xdr:col>11</xdr:col>
      <xdr:colOff>60325</xdr:colOff>
      <xdr:row>75</xdr:row>
      <xdr:rowOff>13970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2159000" y="1277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24147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253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114300</xdr:rowOff>
    </xdr:from>
    <xdr:to>
      <xdr:col>6</xdr:col>
      <xdr:colOff>171450</xdr:colOff>
      <xdr:row>75</xdr:row>
      <xdr:rowOff>44450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1270000" y="1280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54627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257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公債費以外の経常経費の主なものは、電算機器システムの保守管理委託料（物件費）に係る経費が主な要因である。今後は競争に伴うコスト削減効果を進めるなかで経費の縮減に努めていく。</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4" name="公債費以外グラフ枠">
          <a:extLst>
            <a:ext uri="{FF2B5EF4-FFF2-40B4-BE49-F238E27FC236}">
              <a16:creationId xmlns:a16="http://schemas.microsoft.com/office/drawing/2014/main" id="{00000000-0008-0000-0400-00009E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37846</xdr:rowOff>
    </xdr:from>
    <xdr:to>
      <xdr:col>82</xdr:col>
      <xdr:colOff>107950</xdr:colOff>
      <xdr:row>81</xdr:row>
      <xdr:rowOff>51563</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flipV="1">
          <a:off x="16510000" y="12553696"/>
          <a:ext cx="0" cy="1385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23640</xdr:rowOff>
    </xdr:from>
    <xdr:ext cx="762000" cy="259045"/>
    <xdr:sp macro="" textlink="">
      <xdr:nvSpPr>
        <xdr:cNvPr id="416" name="公債費以外最小値テキスト">
          <a:extLst>
            <a:ext uri="{FF2B5EF4-FFF2-40B4-BE49-F238E27FC236}">
              <a16:creationId xmlns:a16="http://schemas.microsoft.com/office/drawing/2014/main" id="{00000000-0008-0000-0400-0000A0010000}"/>
            </a:ext>
          </a:extLst>
        </xdr:cNvPr>
        <xdr:cNvSpPr txBox="1"/>
      </xdr:nvSpPr>
      <xdr:spPr>
        <a:xfrm>
          <a:off x="16598900" y="13911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51563</xdr:rowOff>
    </xdr:from>
    <xdr:to>
      <xdr:col>82</xdr:col>
      <xdr:colOff>196850</xdr:colOff>
      <xdr:row>81</xdr:row>
      <xdr:rowOff>51563</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3939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124223</xdr:rowOff>
    </xdr:from>
    <xdr:ext cx="762000" cy="259045"/>
    <xdr:sp macro="" textlink="">
      <xdr:nvSpPr>
        <xdr:cNvPr id="418" name="公債費以外最大値テキスト">
          <a:extLst>
            <a:ext uri="{FF2B5EF4-FFF2-40B4-BE49-F238E27FC236}">
              <a16:creationId xmlns:a16="http://schemas.microsoft.com/office/drawing/2014/main" id="{00000000-0008-0000-0400-0000A2010000}"/>
            </a:ext>
          </a:extLst>
        </xdr:cNvPr>
        <xdr:cNvSpPr txBox="1"/>
      </xdr:nvSpPr>
      <xdr:spPr>
        <a:xfrm>
          <a:off x="16598900" y="12297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37846</xdr:rowOff>
    </xdr:from>
    <xdr:to>
      <xdr:col>82</xdr:col>
      <xdr:colOff>196850</xdr:colOff>
      <xdr:row>73</xdr:row>
      <xdr:rowOff>37846</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2553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99568</xdr:rowOff>
    </xdr:from>
    <xdr:to>
      <xdr:col>82</xdr:col>
      <xdr:colOff>107950</xdr:colOff>
      <xdr:row>79</xdr:row>
      <xdr:rowOff>51563</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5671800" y="13472668"/>
          <a:ext cx="838200" cy="123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159021</xdr:rowOff>
    </xdr:from>
    <xdr:ext cx="762000" cy="259045"/>
    <xdr:sp macro="" textlink="">
      <xdr:nvSpPr>
        <xdr:cNvPr id="421" name="公債費以外平均値テキスト">
          <a:extLst>
            <a:ext uri="{FF2B5EF4-FFF2-40B4-BE49-F238E27FC236}">
              <a16:creationId xmlns:a16="http://schemas.microsoft.com/office/drawing/2014/main" id="{00000000-0008-0000-0400-0000A5010000}"/>
            </a:ext>
          </a:extLst>
        </xdr:cNvPr>
        <xdr:cNvSpPr txBox="1"/>
      </xdr:nvSpPr>
      <xdr:spPr>
        <a:xfrm>
          <a:off x="16598900" y="131892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142494</xdr:rowOff>
    </xdr:from>
    <xdr:to>
      <xdr:col>82</xdr:col>
      <xdr:colOff>158750</xdr:colOff>
      <xdr:row>78</xdr:row>
      <xdr:rowOff>72644</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6459200" y="1334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159004</xdr:rowOff>
    </xdr:from>
    <xdr:to>
      <xdr:col>78</xdr:col>
      <xdr:colOff>69850</xdr:colOff>
      <xdr:row>79</xdr:row>
      <xdr:rowOff>51563</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4782800" y="13532104"/>
          <a:ext cx="8890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69342</xdr:rowOff>
    </xdr:from>
    <xdr:to>
      <xdr:col>78</xdr:col>
      <xdr:colOff>120650</xdr:colOff>
      <xdr:row>77</xdr:row>
      <xdr:rowOff>170942</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5621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9669</xdr:rowOff>
    </xdr:from>
    <xdr:ext cx="7366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5290800" y="13039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26415</xdr:rowOff>
    </xdr:from>
    <xdr:to>
      <xdr:col>73</xdr:col>
      <xdr:colOff>180975</xdr:colOff>
      <xdr:row>78</xdr:row>
      <xdr:rowOff>159004</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3893800" y="13399515"/>
          <a:ext cx="889000" cy="132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37337</xdr:rowOff>
    </xdr:from>
    <xdr:to>
      <xdr:col>74</xdr:col>
      <xdr:colOff>31750</xdr:colOff>
      <xdr:row>77</xdr:row>
      <xdr:rowOff>138937</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4732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149114</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4401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26415</xdr:rowOff>
    </xdr:from>
    <xdr:to>
      <xdr:col>69</xdr:col>
      <xdr:colOff>92075</xdr:colOff>
      <xdr:row>79</xdr:row>
      <xdr:rowOff>65278</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3004800" y="13399515"/>
          <a:ext cx="889000" cy="210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94487</xdr:rowOff>
    </xdr:from>
    <xdr:to>
      <xdr:col>69</xdr:col>
      <xdr:colOff>142875</xdr:colOff>
      <xdr:row>77</xdr:row>
      <xdr:rowOff>24637</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3843000" y="1312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34815</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3512800" y="1289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105918</xdr:rowOff>
    </xdr:from>
    <xdr:to>
      <xdr:col>65</xdr:col>
      <xdr:colOff>53975</xdr:colOff>
      <xdr:row>78</xdr:row>
      <xdr:rowOff>36068</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2954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46245</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2623800" y="130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48768</xdr:rowOff>
    </xdr:from>
    <xdr:to>
      <xdr:col>82</xdr:col>
      <xdr:colOff>158750</xdr:colOff>
      <xdr:row>78</xdr:row>
      <xdr:rowOff>150368</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6459200" y="1342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20845</xdr:rowOff>
    </xdr:from>
    <xdr:ext cx="762000" cy="259045"/>
    <xdr:sp macro="" textlink="">
      <xdr:nvSpPr>
        <xdr:cNvPr id="440" name="公債費以外該当値テキスト">
          <a:extLst>
            <a:ext uri="{FF2B5EF4-FFF2-40B4-BE49-F238E27FC236}">
              <a16:creationId xmlns:a16="http://schemas.microsoft.com/office/drawing/2014/main" id="{00000000-0008-0000-0400-0000B8010000}"/>
            </a:ext>
          </a:extLst>
        </xdr:cNvPr>
        <xdr:cNvSpPr txBox="1"/>
      </xdr:nvSpPr>
      <xdr:spPr>
        <a:xfrm>
          <a:off x="165989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763</xdr:rowOff>
    </xdr:from>
    <xdr:to>
      <xdr:col>78</xdr:col>
      <xdr:colOff>120650</xdr:colOff>
      <xdr:row>79</xdr:row>
      <xdr:rowOff>102363</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5621000" y="1354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87140</xdr:rowOff>
    </xdr:from>
    <xdr:ext cx="7366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290800" y="136316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108204</xdr:rowOff>
    </xdr:from>
    <xdr:to>
      <xdr:col>74</xdr:col>
      <xdr:colOff>31750</xdr:colOff>
      <xdr:row>79</xdr:row>
      <xdr:rowOff>38354</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4732000" y="1348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23131</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401800" y="13567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147065</xdr:rowOff>
    </xdr:from>
    <xdr:to>
      <xdr:col>69</xdr:col>
      <xdr:colOff>142875</xdr:colOff>
      <xdr:row>78</xdr:row>
      <xdr:rowOff>77215</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3843000" y="133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61992</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14478</xdr:rowOff>
    </xdr:from>
    <xdr:to>
      <xdr:col>65</xdr:col>
      <xdr:colOff>53975</xdr:colOff>
      <xdr:row>79</xdr:row>
      <xdr:rowOff>116078</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2954000" y="1355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100855</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364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長野県青木村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142888</xdr:rowOff>
    </xdr:from>
    <xdr:to>
      <xdr:col>29</xdr:col>
      <xdr:colOff>127000</xdr:colOff>
      <xdr:row>18</xdr:row>
      <xdr:rowOff>147829</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76463"/>
          <a:ext cx="0" cy="12050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119906</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53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147829</xdr:rowOff>
    </xdr:from>
    <xdr:to>
      <xdr:col>30</xdr:col>
      <xdr:colOff>25400</xdr:colOff>
      <xdr:row>18</xdr:row>
      <xdr:rowOff>147829</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815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57815</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19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142888</xdr:rowOff>
    </xdr:from>
    <xdr:to>
      <xdr:col>30</xdr:col>
      <xdr:colOff>25400</xdr:colOff>
      <xdr:row>11</xdr:row>
      <xdr:rowOff>142888</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764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5650</xdr:rowOff>
    </xdr:from>
    <xdr:to>
      <xdr:col>29</xdr:col>
      <xdr:colOff>127000</xdr:colOff>
      <xdr:row>18</xdr:row>
      <xdr:rowOff>46157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139375"/>
          <a:ext cx="647700" cy="405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38667</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829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22140</xdr:rowOff>
    </xdr:from>
    <xdr:to>
      <xdr:col>29</xdr:col>
      <xdr:colOff>177800</xdr:colOff>
      <xdr:row>17</xdr:row>
      <xdr:rowOff>123740</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29844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46157</xdr:rowOff>
    </xdr:from>
    <xdr:to>
      <xdr:col>26</xdr:col>
      <xdr:colOff>50800</xdr:colOff>
      <xdr:row>18</xdr:row>
      <xdr:rowOff>71153</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179882"/>
          <a:ext cx="698500" cy="249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68512</xdr:rowOff>
    </xdr:from>
    <xdr:to>
      <xdr:col>26</xdr:col>
      <xdr:colOff>101600</xdr:colOff>
      <xdr:row>17</xdr:row>
      <xdr:rowOff>170112</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030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8839</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799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71153</xdr:rowOff>
    </xdr:from>
    <xdr:to>
      <xdr:col>22</xdr:col>
      <xdr:colOff>114300</xdr:colOff>
      <xdr:row>18</xdr:row>
      <xdr:rowOff>78741</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204878"/>
          <a:ext cx="698500" cy="75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109151</xdr:rowOff>
    </xdr:from>
    <xdr:to>
      <xdr:col>22</xdr:col>
      <xdr:colOff>165100</xdr:colOff>
      <xdr:row>18</xdr:row>
      <xdr:rowOff>39301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0714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49478</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840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78741</xdr:rowOff>
    </xdr:from>
    <xdr:to>
      <xdr:col>18</xdr:col>
      <xdr:colOff>177800</xdr:colOff>
      <xdr:row>18</xdr:row>
      <xdr:rowOff>102917</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212466"/>
          <a:ext cx="698500" cy="241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129098</xdr:rowOff>
    </xdr:from>
    <xdr:to>
      <xdr:col>19</xdr:col>
      <xdr:colOff>38100</xdr:colOff>
      <xdr:row>18</xdr:row>
      <xdr:rowOff>59248</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0913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69425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860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115279</xdr:rowOff>
    </xdr:from>
    <xdr:to>
      <xdr:col>15</xdr:col>
      <xdr:colOff>101600</xdr:colOff>
      <xdr:row>18</xdr:row>
      <xdr:rowOff>45429</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0775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55606</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846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126300</xdr:rowOff>
    </xdr:from>
    <xdr:to>
      <xdr:col>29</xdr:col>
      <xdr:colOff>177800</xdr:colOff>
      <xdr:row>18</xdr:row>
      <xdr:rowOff>56450</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0885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98377</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306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166807</xdr:rowOff>
    </xdr:from>
    <xdr:to>
      <xdr:col>26</xdr:col>
      <xdr:colOff>101600</xdr:colOff>
      <xdr:row>18</xdr:row>
      <xdr:rowOff>96957</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1290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81735</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21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20353</xdr:rowOff>
    </xdr:from>
    <xdr:to>
      <xdr:col>22</xdr:col>
      <xdr:colOff>165100</xdr:colOff>
      <xdr:row>18</xdr:row>
      <xdr:rowOff>121953</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1540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106730</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240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27941</xdr:rowOff>
    </xdr:from>
    <xdr:to>
      <xdr:col>19</xdr:col>
      <xdr:colOff>38100</xdr:colOff>
      <xdr:row>18</xdr:row>
      <xdr:rowOff>129541</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1616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114318</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248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52117</xdr:rowOff>
    </xdr:from>
    <xdr:to>
      <xdr:col>15</xdr:col>
      <xdr:colOff>101600</xdr:colOff>
      <xdr:row>18</xdr:row>
      <xdr:rowOff>153717</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1858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138494</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272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a:extLst>
            <a:ext uri="{FF2B5EF4-FFF2-40B4-BE49-F238E27FC236}">
              <a16:creationId xmlns:a16="http://schemas.microsoft.com/office/drawing/2014/main" id="{00000000-0008-0000-0500-000065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16461</xdr:rowOff>
    </xdr:from>
    <xdr:to>
      <xdr:col>29</xdr:col>
      <xdr:colOff>127000</xdr:colOff>
      <xdr:row>37</xdr:row>
      <xdr:rowOff>334272</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flipV="1">
          <a:off x="5651500" y="6283911"/>
          <a:ext cx="0" cy="117506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306349</xdr:rowOff>
    </xdr:from>
    <xdr:ext cx="762000" cy="259045"/>
    <xdr:sp macro="" textlink="">
      <xdr:nvSpPr>
        <xdr:cNvPr id="103" name="人口1人当たり決算額の推移最小値テキスト445">
          <a:extLst>
            <a:ext uri="{FF2B5EF4-FFF2-40B4-BE49-F238E27FC236}">
              <a16:creationId xmlns:a16="http://schemas.microsoft.com/office/drawing/2014/main" id="{00000000-0008-0000-0500-000067000000}"/>
            </a:ext>
          </a:extLst>
        </xdr:cNvPr>
        <xdr:cNvSpPr txBox="1"/>
      </xdr:nvSpPr>
      <xdr:spPr>
        <a:xfrm>
          <a:off x="5740400" y="7431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334272</xdr:rowOff>
    </xdr:from>
    <xdr:to>
      <xdr:col>30</xdr:col>
      <xdr:colOff>25400</xdr:colOff>
      <xdr:row>37</xdr:row>
      <xdr:rowOff>334272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5562600" y="74589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102838</xdr:rowOff>
    </xdr:from>
    <xdr:ext cx="762000" cy="259045"/>
    <xdr:sp macro="" textlink="">
      <xdr:nvSpPr>
        <xdr:cNvPr id="105" name="人口1人当たり決算額の推移最大値テキスト445">
          <a:extLst>
            <a:ext uri="{FF2B5EF4-FFF2-40B4-BE49-F238E27FC236}">
              <a16:creationId xmlns:a16="http://schemas.microsoft.com/office/drawing/2014/main" id="{00000000-0008-0000-0500-000069000000}"/>
            </a:ext>
          </a:extLst>
        </xdr:cNvPr>
        <xdr:cNvSpPr txBox="1"/>
      </xdr:nvSpPr>
      <xdr:spPr>
        <a:xfrm>
          <a:off x="5740400" y="6027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16461</xdr:rowOff>
    </xdr:from>
    <xdr:to>
      <xdr:col>30</xdr:col>
      <xdr:colOff>25400</xdr:colOff>
      <xdr:row>34</xdr:row>
      <xdr:rowOff>16461</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62839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168297</xdr:rowOff>
    </xdr:from>
    <xdr:to>
      <xdr:col>29</xdr:col>
      <xdr:colOff>127000</xdr:colOff>
      <xdr:row>37</xdr:row>
      <xdr:rowOff>41561</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003800" y="7121547"/>
          <a:ext cx="647700" cy="447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293918</xdr:rowOff>
    </xdr:from>
    <xdr:ext cx="762000" cy="259045"/>
    <xdr:sp macro="" textlink="">
      <xdr:nvSpPr>
        <xdr:cNvPr id="108" name="人口1人当たり決算額の推移平均値テキスト445">
          <a:extLst>
            <a:ext uri="{FF2B5EF4-FFF2-40B4-BE49-F238E27FC236}">
              <a16:creationId xmlns:a16="http://schemas.microsoft.com/office/drawing/2014/main" id="{00000000-0008-0000-0500-00006C000000}"/>
            </a:ext>
          </a:extLst>
        </xdr:cNvPr>
        <xdr:cNvSpPr txBox="1"/>
      </xdr:nvSpPr>
      <xdr:spPr>
        <a:xfrm>
          <a:off x="5740400" y="69042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105941</xdr:rowOff>
    </xdr:from>
    <xdr:to>
      <xdr:col>29</xdr:col>
      <xdr:colOff>177800</xdr:colOff>
      <xdr:row>37</xdr:row>
      <xdr:rowOff>36091</xdr:rowOff>
    </xdr:to>
    <xdr:sp macro="" textlink="">
      <xdr:nvSpPr>
        <xdr:cNvPr id="109" name="フローチャート: 判断 108">
          <a:extLst>
            <a:ext uri="{FF2B5EF4-FFF2-40B4-BE49-F238E27FC236}">
              <a16:creationId xmlns:a16="http://schemas.microsoft.com/office/drawing/2014/main" id="{00000000-0008-0000-0500-00006D000000}"/>
            </a:ext>
          </a:extLst>
        </xdr:cNvPr>
        <xdr:cNvSpPr/>
      </xdr:nvSpPr>
      <xdr:spPr bwMode="auto">
        <a:xfrm>
          <a:off x="5600700" y="70591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168297</xdr:rowOff>
    </xdr:from>
    <xdr:to>
      <xdr:col>26</xdr:col>
      <xdr:colOff>50800</xdr:colOff>
      <xdr:row>37</xdr:row>
      <xdr:rowOff>44852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4305300" y="7121547"/>
          <a:ext cx="698500" cy="480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88339</xdr:rowOff>
    </xdr:from>
    <xdr:to>
      <xdr:col>26</xdr:col>
      <xdr:colOff>101600</xdr:colOff>
      <xdr:row>37</xdr:row>
      <xdr:rowOff>18489</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4953000" y="70415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200116</xdr:rowOff>
    </xdr:from>
    <xdr:ext cx="736600" cy="259045"/>
    <xdr:sp macro="" textlink="">
      <xdr:nvSpPr>
        <xdr:cNvPr id="112" name="テキスト ボックス 111">
          <a:extLst>
            <a:ext uri="{FF2B5EF4-FFF2-40B4-BE49-F238E27FC236}">
              <a16:creationId xmlns:a16="http://schemas.microsoft.com/office/drawing/2014/main" id="{00000000-0008-0000-0500-000070000000}"/>
            </a:ext>
          </a:extLst>
        </xdr:cNvPr>
        <xdr:cNvSpPr txBox="1"/>
      </xdr:nvSpPr>
      <xdr:spPr>
        <a:xfrm>
          <a:off x="4622800" y="68104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41761</xdr:rowOff>
    </xdr:from>
    <xdr:to>
      <xdr:col>22</xdr:col>
      <xdr:colOff>114300</xdr:colOff>
      <xdr:row>37</xdr:row>
      <xdr:rowOff>44852</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3606800" y="7166461"/>
          <a:ext cx="698500" cy="30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135248</xdr:rowOff>
    </xdr:from>
    <xdr:to>
      <xdr:col>22</xdr:col>
      <xdr:colOff>165100</xdr:colOff>
      <xdr:row>37</xdr:row>
      <xdr:rowOff>65398</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254500" y="70884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247025</xdr:rowOff>
    </xdr:from>
    <xdr:ext cx="7620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3924300" y="6857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41761</xdr:rowOff>
    </xdr:from>
    <xdr:to>
      <xdr:col>18</xdr:col>
      <xdr:colOff>177800</xdr:colOff>
      <xdr:row>37</xdr:row>
      <xdr:rowOff>73845</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2908300" y="7166461"/>
          <a:ext cx="698500" cy="320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153136</xdr:rowOff>
    </xdr:from>
    <xdr:to>
      <xdr:col>19</xdr:col>
      <xdr:colOff>38100</xdr:colOff>
      <xdr:row>37</xdr:row>
      <xdr:rowOff>83286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3556000" y="71063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264913</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225800" y="6875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161754</xdr:rowOff>
    </xdr:from>
    <xdr:to>
      <xdr:col>15</xdr:col>
      <xdr:colOff>101600</xdr:colOff>
      <xdr:row>37</xdr:row>
      <xdr:rowOff>91904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2857500" y="71150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273531</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2527300" y="688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162211</xdr:rowOff>
    </xdr:from>
    <xdr:to>
      <xdr:col>29</xdr:col>
      <xdr:colOff>177800</xdr:colOff>
      <xdr:row>37</xdr:row>
      <xdr:rowOff>92361</xdr:rowOff>
    </xdr:to>
    <xdr:sp macro="" textlink="">
      <xdr:nvSpPr>
        <xdr:cNvPr id="126" name="楕円 125">
          <a:extLst>
            <a:ext uri="{FF2B5EF4-FFF2-40B4-BE49-F238E27FC236}">
              <a16:creationId xmlns:a16="http://schemas.microsoft.com/office/drawing/2014/main" id="{00000000-0008-0000-0500-00007E000000}"/>
            </a:ext>
          </a:extLst>
        </xdr:cNvPr>
        <xdr:cNvSpPr/>
      </xdr:nvSpPr>
      <xdr:spPr bwMode="auto">
        <a:xfrm>
          <a:off x="5600700" y="71154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134288</xdr:rowOff>
    </xdr:from>
    <xdr:ext cx="762000" cy="259045"/>
    <xdr:sp macro="" textlink="">
      <xdr:nvSpPr>
        <xdr:cNvPr id="127" name="人口1人当たり決算額の推移該当値テキスト445">
          <a:extLst>
            <a:ext uri="{FF2B5EF4-FFF2-40B4-BE49-F238E27FC236}">
              <a16:creationId xmlns:a16="http://schemas.microsoft.com/office/drawing/2014/main" id="{00000000-0008-0000-0500-00007F000000}"/>
            </a:ext>
          </a:extLst>
        </xdr:cNvPr>
        <xdr:cNvSpPr txBox="1"/>
      </xdr:nvSpPr>
      <xdr:spPr>
        <a:xfrm>
          <a:off x="5740400" y="708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117497</xdr:rowOff>
    </xdr:from>
    <xdr:to>
      <xdr:col>26</xdr:col>
      <xdr:colOff>101600</xdr:colOff>
      <xdr:row>37</xdr:row>
      <xdr:rowOff>47647</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4953000" y="70707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32424</xdr:rowOff>
    </xdr:from>
    <xdr:ext cx="7366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622800" y="71571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165502</xdr:rowOff>
    </xdr:from>
    <xdr:to>
      <xdr:col>22</xdr:col>
      <xdr:colOff>165100</xdr:colOff>
      <xdr:row>37</xdr:row>
      <xdr:rowOff>95652</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254500" y="71187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80429</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924300" y="7205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162411</xdr:rowOff>
    </xdr:from>
    <xdr:to>
      <xdr:col>19</xdr:col>
      <xdr:colOff>38100</xdr:colOff>
      <xdr:row>37</xdr:row>
      <xdr:rowOff>92561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3556000" y="71156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77338</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225800" y="7202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23045</xdr:rowOff>
    </xdr:from>
    <xdr:to>
      <xdr:col>15</xdr:col>
      <xdr:colOff>101600</xdr:colOff>
      <xdr:row>37</xdr:row>
      <xdr:rowOff>124645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2857500" y="71477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109422</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527300" y="7234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長野県青木村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4,086
4,036
57.10
4,091,075
3,864,547
201,628
2,313,518
1,724,137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3180</xdr:rowOff>
    </xdr:from>
    <xdr:to>
      <xdr:col>24</xdr:col>
      <xdr:colOff>62865</xdr:colOff>
      <xdr:row>37</xdr:row>
      <xdr:rowOff>141723</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318130"/>
          <a:ext cx="1270" cy="1167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145550</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489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141723</xdr:rowOff>
    </xdr:from>
    <xdr:to>
      <xdr:col>24</xdr:col>
      <xdr:colOff>152400</xdr:colOff>
      <xdr:row>37</xdr:row>
      <xdr:rowOff>141723</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485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121307</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93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741,664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3180</xdr:rowOff>
    </xdr:from>
    <xdr:to>
      <xdr:col>24</xdr:col>
      <xdr:colOff>152400</xdr:colOff>
      <xdr:row>31</xdr:row>
      <xdr:rowOff>3180</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318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4060</xdr:rowOff>
    </xdr:from>
    <xdr:to>
      <xdr:col>24</xdr:col>
      <xdr:colOff>63500</xdr:colOff>
      <xdr:row>37</xdr:row>
      <xdr:rowOff>39021</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347710"/>
          <a:ext cx="838200" cy="34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73801</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0745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50924</xdr:rowOff>
    </xdr:from>
    <xdr:to>
      <xdr:col>24</xdr:col>
      <xdr:colOff>114300</xdr:colOff>
      <xdr:row>36</xdr:row>
      <xdr:rowOff>152524</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22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39021</xdr:rowOff>
    </xdr:from>
    <xdr:to>
      <xdr:col>19</xdr:col>
      <xdr:colOff>177800</xdr:colOff>
      <xdr:row>37</xdr:row>
      <xdr:rowOff>61351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382671"/>
          <a:ext cx="889000" cy="22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93952</xdr:rowOff>
    </xdr:from>
    <xdr:to>
      <xdr:col>20</xdr:col>
      <xdr:colOff>38100</xdr:colOff>
      <xdr:row>37</xdr:row>
      <xdr:rowOff>24102</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266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40629</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041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58781</xdr:rowOff>
    </xdr:from>
    <xdr:to>
      <xdr:col>15</xdr:col>
      <xdr:colOff>50800</xdr:colOff>
      <xdr:row>37</xdr:row>
      <xdr:rowOff>61351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019300" y="6402431"/>
          <a:ext cx="889000" cy="2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122893</xdr:rowOff>
    </xdr:from>
    <xdr:to>
      <xdr:col>15</xdr:col>
      <xdr:colOff>101600</xdr:colOff>
      <xdr:row>37</xdr:row>
      <xdr:rowOff>53043</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29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69570</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070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58781</xdr:rowOff>
    </xdr:from>
    <xdr:to>
      <xdr:col>10</xdr:col>
      <xdr:colOff>114300</xdr:colOff>
      <xdr:row>37</xdr:row>
      <xdr:rowOff>82278</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402431"/>
          <a:ext cx="889000" cy="23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136948</xdr:rowOff>
    </xdr:from>
    <xdr:to>
      <xdr:col>10</xdr:col>
      <xdr:colOff>165100</xdr:colOff>
      <xdr:row>37</xdr:row>
      <xdr:rowOff>67098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09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83625</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084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127528</xdr:rowOff>
    </xdr:from>
    <xdr:to>
      <xdr:col>6</xdr:col>
      <xdr:colOff>38100</xdr:colOff>
      <xdr:row>37</xdr:row>
      <xdr:rowOff>57678</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2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74205</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074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124710</xdr:rowOff>
    </xdr:from>
    <xdr:to>
      <xdr:col>24</xdr:col>
      <xdr:colOff>114300</xdr:colOff>
      <xdr:row>37</xdr:row>
      <xdr:rowOff>54860</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296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103137</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275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159671</xdr:rowOff>
    </xdr:from>
    <xdr:to>
      <xdr:col>20</xdr:col>
      <xdr:colOff>38100</xdr:colOff>
      <xdr:row>37</xdr:row>
      <xdr:rowOff>89821</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331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80948</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424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10551</xdr:rowOff>
    </xdr:from>
    <xdr:to>
      <xdr:col>15</xdr:col>
      <xdr:colOff>101600</xdr:colOff>
      <xdr:row>37</xdr:row>
      <xdr:rowOff>112151</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35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103278</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446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7981</xdr:rowOff>
    </xdr:from>
    <xdr:to>
      <xdr:col>10</xdr:col>
      <xdr:colOff>165100</xdr:colOff>
      <xdr:row>37</xdr:row>
      <xdr:rowOff>109581</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351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100708</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444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31478</xdr:rowOff>
    </xdr:from>
    <xdr:to>
      <xdr:col>6</xdr:col>
      <xdr:colOff>38100</xdr:colOff>
      <xdr:row>37</xdr:row>
      <xdr:rowOff>133078</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37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124205</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467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4463</xdr:rowOff>
    </xdr:from>
    <xdr:to>
      <xdr:col>24</xdr:col>
      <xdr:colOff>62865</xdr:colOff>
      <xdr:row>58</xdr:row>
      <xdr:rowOff>74660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48413"/>
          <a:ext cx="1270" cy="1270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78487</xdr:rowOff>
    </xdr:from>
    <xdr:ext cx="599010"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22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74660</xdr:rowOff>
    </xdr:from>
    <xdr:to>
      <xdr:col>24</xdr:col>
      <xdr:colOff>152400</xdr:colOff>
      <xdr:row>58</xdr:row>
      <xdr:rowOff>74660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18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122590</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23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4463</xdr:rowOff>
    </xdr:from>
    <xdr:to>
      <xdr:col>24</xdr:col>
      <xdr:colOff>152400</xdr:colOff>
      <xdr:row>51</xdr:row>
      <xdr:rowOff>4463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48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166584</xdr:rowOff>
    </xdr:from>
    <xdr:to>
      <xdr:col>24</xdr:col>
      <xdr:colOff>63500</xdr:colOff>
      <xdr:row>58</xdr:row>
      <xdr:rowOff>11498</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939234"/>
          <a:ext cx="838200" cy="16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164659</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5944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141782</xdr:rowOff>
    </xdr:from>
    <xdr:to>
      <xdr:col>24</xdr:col>
      <xdr:colOff>114300</xdr:colOff>
      <xdr:row>57</xdr:row>
      <xdr:rowOff>71932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4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11498</xdr:rowOff>
    </xdr:from>
    <xdr:to>
      <xdr:col>19</xdr:col>
      <xdr:colOff>177800</xdr:colOff>
      <xdr:row>58</xdr:row>
      <xdr:rowOff>14363</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955598"/>
          <a:ext cx="889000" cy="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4460</xdr:rowOff>
    </xdr:from>
    <xdr:to>
      <xdr:col>20</xdr:col>
      <xdr:colOff>38100</xdr:colOff>
      <xdr:row>57</xdr:row>
      <xdr:rowOff>106060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7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122587</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552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14363</xdr:rowOff>
    </xdr:from>
    <xdr:to>
      <xdr:col>15</xdr:col>
      <xdr:colOff>50800</xdr:colOff>
      <xdr:row>58</xdr:row>
      <xdr:rowOff>29187</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958463"/>
          <a:ext cx="889000" cy="14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16491</xdr:rowOff>
    </xdr:from>
    <xdr:to>
      <xdr:col>15</xdr:col>
      <xdr:colOff>101600</xdr:colOff>
      <xdr:row>57</xdr:row>
      <xdr:rowOff>118091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8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134618</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564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29187</xdr:rowOff>
    </xdr:from>
    <xdr:to>
      <xdr:col>10</xdr:col>
      <xdr:colOff>114300</xdr:colOff>
      <xdr:row>58</xdr:row>
      <xdr:rowOff>41578</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973287"/>
          <a:ext cx="889000" cy="1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30786</xdr:rowOff>
    </xdr:from>
    <xdr:to>
      <xdr:col>10</xdr:col>
      <xdr:colOff>165100</xdr:colOff>
      <xdr:row>57</xdr:row>
      <xdr:rowOff>132386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03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148913</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578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60041</xdr:rowOff>
    </xdr:from>
    <xdr:to>
      <xdr:col>6</xdr:col>
      <xdr:colOff>38100</xdr:colOff>
      <xdr:row>57</xdr:row>
      <xdr:rowOff>161641</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32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6718</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607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115784</xdr:rowOff>
    </xdr:from>
    <xdr:to>
      <xdr:col>24</xdr:col>
      <xdr:colOff>114300</xdr:colOff>
      <xdr:row>58</xdr:row>
      <xdr:rowOff>45934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88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30711</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803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132148</xdr:rowOff>
    </xdr:from>
    <xdr:to>
      <xdr:col>20</xdr:col>
      <xdr:colOff>38100</xdr:colOff>
      <xdr:row>58</xdr:row>
      <xdr:rowOff>62298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90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53425</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997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135013</xdr:rowOff>
    </xdr:from>
    <xdr:to>
      <xdr:col>15</xdr:col>
      <xdr:colOff>101600</xdr:colOff>
      <xdr:row>58</xdr:row>
      <xdr:rowOff>65163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907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56290</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10000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149837</xdr:rowOff>
    </xdr:from>
    <xdr:to>
      <xdr:col>10</xdr:col>
      <xdr:colOff>165100</xdr:colOff>
      <xdr:row>58</xdr:row>
      <xdr:rowOff>79987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22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71114</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10015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162228</xdr:rowOff>
    </xdr:from>
    <xdr:to>
      <xdr:col>6</xdr:col>
      <xdr:colOff>38100</xdr:colOff>
      <xdr:row>58</xdr:row>
      <xdr:rowOff>92378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34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83505</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10027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45242</xdr:rowOff>
    </xdr:from>
    <xdr:to>
      <xdr:col>24</xdr:col>
      <xdr:colOff>62865</xdr:colOff>
      <xdr:row>78</xdr:row>
      <xdr:rowOff>126890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046742"/>
          <a:ext cx="1270" cy="1453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130717</xdr:rowOff>
    </xdr:from>
    <xdr:ext cx="469744"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03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126890</xdr:rowOff>
    </xdr:from>
    <xdr:to>
      <xdr:col>24</xdr:col>
      <xdr:colOff>152400</xdr:colOff>
      <xdr:row>78</xdr:row>
      <xdr:rowOff>126890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9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163369</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1821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45242</xdr:rowOff>
    </xdr:from>
    <xdr:to>
      <xdr:col>24</xdr:col>
      <xdr:colOff>152400</xdr:colOff>
      <xdr:row>70</xdr:row>
      <xdr:rowOff>45242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046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143458</xdr:rowOff>
    </xdr:from>
    <xdr:to>
      <xdr:col>24</xdr:col>
      <xdr:colOff>63500</xdr:colOff>
      <xdr:row>77</xdr:row>
      <xdr:rowOff>152036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345108"/>
          <a:ext cx="838200" cy="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124423</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29831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101546</xdr:rowOff>
    </xdr:from>
    <xdr:to>
      <xdr:col>24</xdr:col>
      <xdr:colOff>114300</xdr:colOff>
      <xdr:row>77</xdr:row>
      <xdr:rowOff>31696</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131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143458</xdr:rowOff>
    </xdr:from>
    <xdr:to>
      <xdr:col>19</xdr:col>
      <xdr:colOff>177800</xdr:colOff>
      <xdr:row>77</xdr:row>
      <xdr:rowOff>160914</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345108"/>
          <a:ext cx="889000" cy="17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17111</xdr:rowOff>
    </xdr:from>
    <xdr:to>
      <xdr:col>20</xdr:col>
      <xdr:colOff>38100</xdr:colOff>
      <xdr:row>77</xdr:row>
      <xdr:rowOff>118711</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18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135238</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2993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160914</xdr:rowOff>
    </xdr:from>
    <xdr:to>
      <xdr:col>15</xdr:col>
      <xdr:colOff>50800</xdr:colOff>
      <xdr:row>77</xdr:row>
      <xdr:rowOff>167644</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362564"/>
          <a:ext cx="889000" cy="6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22541</xdr:rowOff>
    </xdr:from>
    <xdr:to>
      <xdr:col>15</xdr:col>
      <xdr:colOff>101600</xdr:colOff>
      <xdr:row>77</xdr:row>
      <xdr:rowOff>124141</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2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140668</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2999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149165</xdr:rowOff>
    </xdr:from>
    <xdr:to>
      <xdr:col>10</xdr:col>
      <xdr:colOff>114300</xdr:colOff>
      <xdr:row>77</xdr:row>
      <xdr:rowOff>167644</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350815"/>
          <a:ext cx="889000" cy="18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25724</xdr:rowOff>
    </xdr:from>
    <xdr:to>
      <xdr:col>10</xdr:col>
      <xdr:colOff>165100</xdr:colOff>
      <xdr:row>77</xdr:row>
      <xdr:rowOff>127324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27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143851</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002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11066</xdr:rowOff>
    </xdr:from>
    <xdr:to>
      <xdr:col>6</xdr:col>
      <xdr:colOff>38100</xdr:colOff>
      <xdr:row>77</xdr:row>
      <xdr:rowOff>112666</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1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129193</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2987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101236</xdr:rowOff>
    </xdr:from>
    <xdr:to>
      <xdr:col>24</xdr:col>
      <xdr:colOff>114300</xdr:colOff>
      <xdr:row>78</xdr:row>
      <xdr:rowOff>31386</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0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79663</xdr:rowOff>
    </xdr:from>
    <xdr:ext cx="534377"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281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92658</xdr:rowOff>
    </xdr:from>
    <xdr:to>
      <xdr:col>20</xdr:col>
      <xdr:colOff>38100</xdr:colOff>
      <xdr:row>78</xdr:row>
      <xdr:rowOff>22808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29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13935</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30111" y="13387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110114</xdr:rowOff>
    </xdr:from>
    <xdr:to>
      <xdr:col>15</xdr:col>
      <xdr:colOff>101600</xdr:colOff>
      <xdr:row>78</xdr:row>
      <xdr:rowOff>40264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1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31391</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1111" y="13404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116844</xdr:rowOff>
    </xdr:from>
    <xdr:to>
      <xdr:col>10</xdr:col>
      <xdr:colOff>165100</xdr:colOff>
      <xdr:row>78</xdr:row>
      <xdr:rowOff>46994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1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38121</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52111" y="13411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98365</xdr:rowOff>
    </xdr:from>
    <xdr:to>
      <xdr:col>6</xdr:col>
      <xdr:colOff>38100</xdr:colOff>
      <xdr:row>78</xdr:row>
      <xdr:rowOff>28515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30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19642</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63111" y="13392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162082</xdr:rowOff>
    </xdr:from>
    <xdr:to>
      <xdr:col>24</xdr:col>
      <xdr:colOff>62865</xdr:colOff>
      <xdr:row>99</xdr:row>
      <xdr:rowOff>81592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92582"/>
          <a:ext cx="1270" cy="146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85419</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058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81592</xdr:rowOff>
    </xdr:from>
    <xdr:to>
      <xdr:col>24</xdr:col>
      <xdr:colOff>152400</xdr:colOff>
      <xdr:row>99</xdr:row>
      <xdr:rowOff>81592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055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108759</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67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162082</xdr:rowOff>
    </xdr:from>
    <xdr:to>
      <xdr:col>24</xdr:col>
      <xdr:colOff>152400</xdr:colOff>
      <xdr:row>90</xdr:row>
      <xdr:rowOff>162082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92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151261</xdr:rowOff>
    </xdr:from>
    <xdr:to>
      <xdr:col>24</xdr:col>
      <xdr:colOff>63500</xdr:colOff>
      <xdr:row>97</xdr:row>
      <xdr:rowOff>71534</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610461"/>
          <a:ext cx="838200" cy="91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94077</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2103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71200</xdr:rowOff>
    </xdr:from>
    <xdr:to>
      <xdr:col>24</xdr:col>
      <xdr:colOff>114300</xdr:colOff>
      <xdr:row>96</xdr:row>
      <xdr:rowOff>1350</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5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71534</xdr:rowOff>
    </xdr:from>
    <xdr:to>
      <xdr:col>19</xdr:col>
      <xdr:colOff>177800</xdr:colOff>
      <xdr:row>97</xdr:row>
      <xdr:rowOff>114936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702184"/>
          <a:ext cx="889000" cy="43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89999</xdr:rowOff>
    </xdr:from>
    <xdr:to>
      <xdr:col>20</xdr:col>
      <xdr:colOff>38100</xdr:colOff>
      <xdr:row>96</xdr:row>
      <xdr:rowOff>20149</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377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36676</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152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103451</xdr:rowOff>
    </xdr:from>
    <xdr:to>
      <xdr:col>15</xdr:col>
      <xdr:colOff>50800</xdr:colOff>
      <xdr:row>97</xdr:row>
      <xdr:rowOff>114936</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562651"/>
          <a:ext cx="889000" cy="182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27081</xdr:rowOff>
    </xdr:from>
    <xdr:to>
      <xdr:col>15</xdr:col>
      <xdr:colOff>101600</xdr:colOff>
      <xdr:row>96</xdr:row>
      <xdr:rowOff>128681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48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145208</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261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103451</xdr:rowOff>
    </xdr:from>
    <xdr:to>
      <xdr:col>10</xdr:col>
      <xdr:colOff>114300</xdr:colOff>
      <xdr:row>98</xdr:row>
      <xdr:rowOff>47127</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562651"/>
          <a:ext cx="889000" cy="28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106665</xdr:rowOff>
    </xdr:from>
    <xdr:to>
      <xdr:col>10</xdr:col>
      <xdr:colOff>165100</xdr:colOff>
      <xdr:row>96</xdr:row>
      <xdr:rowOff>36815</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39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53342</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16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152963</xdr:rowOff>
    </xdr:from>
    <xdr:to>
      <xdr:col>6</xdr:col>
      <xdr:colOff>38100</xdr:colOff>
      <xdr:row>97</xdr:row>
      <xdr:rowOff>83113</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61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99640</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387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100461</xdr:rowOff>
    </xdr:from>
    <xdr:to>
      <xdr:col>24</xdr:col>
      <xdr:colOff>114300</xdr:colOff>
      <xdr:row>97</xdr:row>
      <xdr:rowOff>30611</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559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78888</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538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20734</xdr:rowOff>
    </xdr:from>
    <xdr:to>
      <xdr:col>20</xdr:col>
      <xdr:colOff>38100</xdr:colOff>
      <xdr:row>97</xdr:row>
      <xdr:rowOff>122334</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65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113461</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744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64136</xdr:rowOff>
    </xdr:from>
    <xdr:to>
      <xdr:col>15</xdr:col>
      <xdr:colOff>101600</xdr:colOff>
      <xdr:row>97</xdr:row>
      <xdr:rowOff>165736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69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156863</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787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52651</xdr:rowOff>
    </xdr:from>
    <xdr:to>
      <xdr:col>10</xdr:col>
      <xdr:colOff>165100</xdr:colOff>
      <xdr:row>96</xdr:row>
      <xdr:rowOff>154251</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511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145378</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604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167777</xdr:rowOff>
    </xdr:from>
    <xdr:to>
      <xdr:col>6</xdr:col>
      <xdr:colOff>38100</xdr:colOff>
      <xdr:row>98</xdr:row>
      <xdr:rowOff>97927</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798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89054</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891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98920</xdr:rowOff>
    </xdr:from>
    <xdr:to>
      <xdr:col>54</xdr:col>
      <xdr:colOff>189865</xdr:colOff>
      <xdr:row>37</xdr:row>
      <xdr:rowOff>129136</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242420"/>
          <a:ext cx="1270" cy="1230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132963</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476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129136</xdr:rowOff>
    </xdr:from>
    <xdr:to>
      <xdr:col>55</xdr:col>
      <xdr:colOff>88900</xdr:colOff>
      <xdr:row>37</xdr:row>
      <xdr:rowOff>129136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472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45597</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017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98920</xdr:rowOff>
    </xdr:from>
    <xdr:to>
      <xdr:col>55</xdr:col>
      <xdr:colOff>88900</xdr:colOff>
      <xdr:row>30</xdr:row>
      <xdr:rowOff>98920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24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86788</xdr:rowOff>
    </xdr:from>
    <xdr:to>
      <xdr:col>55</xdr:col>
      <xdr:colOff>0</xdr:colOff>
      <xdr:row>36</xdr:row>
      <xdr:rowOff>87028</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639300" y="6258988"/>
          <a:ext cx="838200" cy="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81700</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59110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58823</xdr:rowOff>
    </xdr:from>
    <xdr:to>
      <xdr:col>55</xdr:col>
      <xdr:colOff>50800</xdr:colOff>
      <xdr:row>35</xdr:row>
      <xdr:rowOff>160423</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05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86788</xdr:rowOff>
    </xdr:from>
    <xdr:to>
      <xdr:col>50</xdr:col>
      <xdr:colOff>114300</xdr:colOff>
      <xdr:row>36</xdr:row>
      <xdr:rowOff>111104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258988"/>
          <a:ext cx="889000" cy="24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158918</xdr:rowOff>
    </xdr:from>
    <xdr:to>
      <xdr:col>50</xdr:col>
      <xdr:colOff>165100</xdr:colOff>
      <xdr:row>36</xdr:row>
      <xdr:rowOff>89068</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15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105595</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5934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102075</xdr:rowOff>
    </xdr:from>
    <xdr:to>
      <xdr:col>45</xdr:col>
      <xdr:colOff>177800</xdr:colOff>
      <xdr:row>36</xdr:row>
      <xdr:rowOff>111104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6274275"/>
          <a:ext cx="889000" cy="9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166329</xdr:rowOff>
    </xdr:from>
    <xdr:to>
      <xdr:col>46</xdr:col>
      <xdr:colOff>38100</xdr:colOff>
      <xdr:row>36</xdr:row>
      <xdr:rowOff>96479</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16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113006</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5942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150812</xdr:rowOff>
    </xdr:from>
    <xdr:to>
      <xdr:col>41</xdr:col>
      <xdr:colOff>50800</xdr:colOff>
      <xdr:row>36</xdr:row>
      <xdr:rowOff>102075</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5980112"/>
          <a:ext cx="889000" cy="294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36823</xdr:rowOff>
    </xdr:from>
    <xdr:to>
      <xdr:col>41</xdr:col>
      <xdr:colOff>101600</xdr:colOff>
      <xdr:row>36</xdr:row>
      <xdr:rowOff>138423</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20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154950</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5984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119542</xdr:rowOff>
    </xdr:from>
    <xdr:to>
      <xdr:col>36</xdr:col>
      <xdr:colOff>165100</xdr:colOff>
      <xdr:row>35</xdr:row>
      <xdr:rowOff>49692</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5948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40819</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6041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36228</xdr:rowOff>
    </xdr:from>
    <xdr:to>
      <xdr:col>55</xdr:col>
      <xdr:colOff>50800</xdr:colOff>
      <xdr:row>36</xdr:row>
      <xdr:rowOff>137828</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20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14655</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186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35988</xdr:rowOff>
    </xdr:from>
    <xdr:to>
      <xdr:col>50</xdr:col>
      <xdr:colOff>165100</xdr:colOff>
      <xdr:row>36</xdr:row>
      <xdr:rowOff>137588</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20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128715</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6300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60304</xdr:rowOff>
    </xdr:from>
    <xdr:to>
      <xdr:col>46</xdr:col>
      <xdr:colOff>38100</xdr:colOff>
      <xdr:row>36</xdr:row>
      <xdr:rowOff>161904</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23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153031</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6325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51275</xdr:rowOff>
    </xdr:from>
    <xdr:to>
      <xdr:col>41</xdr:col>
      <xdr:colOff>101600</xdr:colOff>
      <xdr:row>36</xdr:row>
      <xdr:rowOff>152875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223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144002</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6316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100012</xdr:rowOff>
    </xdr:from>
    <xdr:to>
      <xdr:col>36</xdr:col>
      <xdr:colOff>165100</xdr:colOff>
      <xdr:row>35</xdr:row>
      <xdr:rowOff>30162</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592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46689</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5704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105042</xdr:rowOff>
    </xdr:from>
    <xdr:to>
      <xdr:col>54</xdr:col>
      <xdr:colOff>189865</xdr:colOff>
      <xdr:row>59</xdr:row>
      <xdr:rowOff>17278</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848992"/>
          <a:ext cx="1270" cy="128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21105</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136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17278</xdr:rowOff>
    </xdr:from>
    <xdr:to>
      <xdr:col>55</xdr:col>
      <xdr:colOff>88900</xdr:colOff>
      <xdr:row>59</xdr:row>
      <xdr:rowOff>17278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132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51719</xdr:rowOff>
    </xdr:from>
    <xdr:ext cx="690189"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6242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3,440,965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105042</xdr:rowOff>
    </xdr:from>
    <xdr:to>
      <xdr:col>55</xdr:col>
      <xdr:colOff>88900</xdr:colOff>
      <xdr:row>51</xdr:row>
      <xdr:rowOff>105042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848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311</xdr:rowOff>
    </xdr:from>
    <xdr:to>
      <xdr:col>55</xdr:col>
      <xdr:colOff>0</xdr:colOff>
      <xdr:row>59</xdr:row>
      <xdr:rowOff>16289</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10115861"/>
          <a:ext cx="838200" cy="15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88091</xdr:rowOff>
    </xdr:from>
    <xdr:ext cx="599010"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8607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65214</xdr:rowOff>
    </xdr:from>
    <xdr:to>
      <xdr:col>55</xdr:col>
      <xdr:colOff>50800</xdr:colOff>
      <xdr:row>58</xdr:row>
      <xdr:rowOff>166814</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10009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16289</xdr:rowOff>
    </xdr:from>
    <xdr:to>
      <xdr:col>50</xdr:col>
      <xdr:colOff>114300</xdr:colOff>
      <xdr:row>59</xdr:row>
      <xdr:rowOff>25239</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10131839"/>
          <a:ext cx="889000" cy="8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57219</xdr:rowOff>
    </xdr:from>
    <xdr:to>
      <xdr:col>50</xdr:col>
      <xdr:colOff>165100</xdr:colOff>
      <xdr:row>58</xdr:row>
      <xdr:rowOff>158819</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10001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3896</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39795" y="9776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25239</xdr:rowOff>
    </xdr:from>
    <xdr:to>
      <xdr:col>45</xdr:col>
      <xdr:colOff>177800</xdr:colOff>
      <xdr:row>59</xdr:row>
      <xdr:rowOff>31025</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7861300" y="10140789"/>
          <a:ext cx="889000" cy="5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59113</xdr:rowOff>
    </xdr:from>
    <xdr:to>
      <xdr:col>46</xdr:col>
      <xdr:colOff>38100</xdr:colOff>
      <xdr:row>58</xdr:row>
      <xdr:rowOff>160713</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1000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5790</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50795" y="9778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23334</xdr:rowOff>
    </xdr:from>
    <xdr:to>
      <xdr:col>41</xdr:col>
      <xdr:colOff>50800</xdr:colOff>
      <xdr:row>59</xdr:row>
      <xdr:rowOff>31025</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6972300" y="10138884"/>
          <a:ext cx="889000" cy="7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39360</xdr:rowOff>
    </xdr:from>
    <xdr:to>
      <xdr:col>41</xdr:col>
      <xdr:colOff>101600</xdr:colOff>
      <xdr:row>58</xdr:row>
      <xdr:rowOff>140960</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98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157487</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61795" y="9758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64663</xdr:rowOff>
    </xdr:from>
    <xdr:to>
      <xdr:col>36</xdr:col>
      <xdr:colOff>165100</xdr:colOff>
      <xdr:row>58</xdr:row>
      <xdr:rowOff>166263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1000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11340</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672795" y="9783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120961</xdr:rowOff>
    </xdr:from>
    <xdr:to>
      <xdr:col>55</xdr:col>
      <xdr:colOff>50800</xdr:colOff>
      <xdr:row>59</xdr:row>
      <xdr:rowOff>51111</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1006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43640</xdr:rowOff>
    </xdr:from>
    <xdr:ext cx="599010"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987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136939</xdr:rowOff>
    </xdr:from>
    <xdr:to>
      <xdr:col>50</xdr:col>
      <xdr:colOff>165100</xdr:colOff>
      <xdr:row>59</xdr:row>
      <xdr:rowOff>67089</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1008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58216</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10173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145889</xdr:rowOff>
    </xdr:from>
    <xdr:to>
      <xdr:col>46</xdr:col>
      <xdr:colOff>38100</xdr:colOff>
      <xdr:row>59</xdr:row>
      <xdr:rowOff>76039</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100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67166</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10182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151675</xdr:rowOff>
    </xdr:from>
    <xdr:to>
      <xdr:col>41</xdr:col>
      <xdr:colOff>101600</xdr:colOff>
      <xdr:row>59</xdr:row>
      <xdr:rowOff>81825</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1009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72952</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10188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143984</xdr:rowOff>
    </xdr:from>
    <xdr:to>
      <xdr:col>36</xdr:col>
      <xdr:colOff>165100</xdr:colOff>
      <xdr:row>59</xdr:row>
      <xdr:rowOff>74134</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10088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65261</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10180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101378</xdr:rowOff>
    </xdr:from>
    <xdr:to>
      <xdr:col>54</xdr:col>
      <xdr:colOff>189865</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102878"/>
          <a:ext cx="1270" cy="1409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48055</xdr:rowOff>
    </xdr:from>
    <xdr:ext cx="599010"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878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101378</xdr:rowOff>
    </xdr:from>
    <xdr:to>
      <xdr:col>55</xdr:col>
      <xdr:colOff>88900</xdr:colOff>
      <xdr:row>70</xdr:row>
      <xdr:rowOff>101378</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102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82144</xdr:rowOff>
    </xdr:from>
    <xdr:to>
      <xdr:col>55</xdr:col>
      <xdr:colOff>0</xdr:colOff>
      <xdr:row>78</xdr:row>
      <xdr:rowOff>118179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9639300" y="13455244"/>
          <a:ext cx="838200" cy="3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90885</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31210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68008</xdr:rowOff>
    </xdr:from>
    <xdr:to>
      <xdr:col>55</xdr:col>
      <xdr:colOff>50800</xdr:colOff>
      <xdr:row>77</xdr:row>
      <xdr:rowOff>169608</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26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103870</xdr:rowOff>
    </xdr:from>
    <xdr:to>
      <xdr:col>50</xdr:col>
      <xdr:colOff>114300</xdr:colOff>
      <xdr:row>78</xdr:row>
      <xdr:rowOff>118179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8750300" y="13476970"/>
          <a:ext cx="889000" cy="14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30060</xdr:rowOff>
    </xdr:from>
    <xdr:to>
      <xdr:col>50</xdr:col>
      <xdr:colOff>165100</xdr:colOff>
      <xdr:row>77</xdr:row>
      <xdr:rowOff>131660</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231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75</xdr:row>
      <xdr:rowOff>148187</xdr:rowOff>
    </xdr:from>
    <xdr:ext cx="599010"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39795" y="13006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103870</xdr:rowOff>
    </xdr:from>
    <xdr:to>
      <xdr:col>45</xdr:col>
      <xdr:colOff>177800</xdr:colOff>
      <xdr:row>78</xdr:row>
      <xdr:rowOff>128704</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7861300" y="13476970"/>
          <a:ext cx="889000" cy="24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9827</xdr:rowOff>
    </xdr:from>
    <xdr:to>
      <xdr:col>46</xdr:col>
      <xdr:colOff>38100</xdr:colOff>
      <xdr:row>77</xdr:row>
      <xdr:rowOff>111427</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211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127954</xdr:rowOff>
    </xdr:from>
    <xdr:ext cx="59901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50795" y="12986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106116</xdr:rowOff>
    </xdr:from>
    <xdr:to>
      <xdr:col>41</xdr:col>
      <xdr:colOff>50800</xdr:colOff>
      <xdr:row>78</xdr:row>
      <xdr:rowOff>128704</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6972300" y="13479216"/>
          <a:ext cx="889000" cy="2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155688</xdr:rowOff>
    </xdr:from>
    <xdr:to>
      <xdr:col>41</xdr:col>
      <xdr:colOff>101600</xdr:colOff>
      <xdr:row>77</xdr:row>
      <xdr:rowOff>85838</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185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102364</xdr:rowOff>
    </xdr:from>
    <xdr:ext cx="59901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61795" y="12961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86502</xdr:rowOff>
    </xdr:from>
    <xdr:to>
      <xdr:col>36</xdr:col>
      <xdr:colOff>165100</xdr:colOff>
      <xdr:row>78</xdr:row>
      <xdr:rowOff>16652</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28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33179</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3063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31344</xdr:rowOff>
    </xdr:from>
    <xdr:to>
      <xdr:col>55</xdr:col>
      <xdr:colOff>50800</xdr:colOff>
      <xdr:row>78</xdr:row>
      <xdr:rowOff>132944</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3404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117721</xdr:rowOff>
    </xdr:from>
    <xdr:ext cx="534377"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331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67379</xdr:rowOff>
    </xdr:from>
    <xdr:to>
      <xdr:col>50</xdr:col>
      <xdr:colOff>165100</xdr:colOff>
      <xdr:row>78</xdr:row>
      <xdr:rowOff>168979</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440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160106</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04428" y="13533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53070</xdr:rowOff>
    </xdr:from>
    <xdr:to>
      <xdr:col>46</xdr:col>
      <xdr:colOff>38100</xdr:colOff>
      <xdr:row>78</xdr:row>
      <xdr:rowOff>154670</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42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145797</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483111" y="13518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77904</xdr:rowOff>
    </xdr:from>
    <xdr:to>
      <xdr:col>41</xdr:col>
      <xdr:colOff>101600</xdr:colOff>
      <xdr:row>79</xdr:row>
      <xdr:rowOff>8054</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345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170631</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26428" y="13543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55316</xdr:rowOff>
    </xdr:from>
    <xdr:to>
      <xdr:col>36</xdr:col>
      <xdr:colOff>165100</xdr:colOff>
      <xdr:row>78</xdr:row>
      <xdr:rowOff>156916</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3428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148043</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05111" y="13521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118263</xdr:rowOff>
    </xdr:from>
    <xdr:to>
      <xdr:col>54</xdr:col>
      <xdr:colOff>189865</xdr:colOff>
      <xdr:row>98</xdr:row>
      <xdr:rowOff>101352</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548763"/>
          <a:ext cx="1270" cy="1354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105179</xdr:rowOff>
    </xdr:from>
    <xdr:ext cx="534377"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907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101352</xdr:rowOff>
    </xdr:from>
    <xdr:to>
      <xdr:col>55</xdr:col>
      <xdr:colOff>88900</xdr:colOff>
      <xdr:row>98</xdr:row>
      <xdr:rowOff>101352</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903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64940</xdr:rowOff>
    </xdr:from>
    <xdr:ext cx="599010"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323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118263</xdr:rowOff>
    </xdr:from>
    <xdr:to>
      <xdr:col>55</xdr:col>
      <xdr:colOff>88900</xdr:colOff>
      <xdr:row>90</xdr:row>
      <xdr:rowOff>118263</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548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105538</xdr:rowOff>
    </xdr:from>
    <xdr:to>
      <xdr:col>55</xdr:col>
      <xdr:colOff>0</xdr:colOff>
      <xdr:row>98</xdr:row>
      <xdr:rowOff>1378</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9639300" y="16736188"/>
          <a:ext cx="838200" cy="67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130159</xdr:rowOff>
    </xdr:from>
    <xdr:ext cx="599010"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4179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107282</xdr:rowOff>
    </xdr:from>
    <xdr:to>
      <xdr:col>55</xdr:col>
      <xdr:colOff>50800</xdr:colOff>
      <xdr:row>97</xdr:row>
      <xdr:rowOff>37432</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56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1378</xdr:rowOff>
    </xdr:from>
    <xdr:to>
      <xdr:col>50</xdr:col>
      <xdr:colOff>114300</xdr:colOff>
      <xdr:row>98</xdr:row>
      <xdr:rowOff>66481</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8750300" y="16803478"/>
          <a:ext cx="889000" cy="65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91467</xdr:rowOff>
    </xdr:from>
    <xdr:to>
      <xdr:col>50</xdr:col>
      <xdr:colOff>165100</xdr:colOff>
      <xdr:row>97</xdr:row>
      <xdr:rowOff>21617</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550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38144</xdr:rowOff>
    </xdr:from>
    <xdr:ext cx="599010"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39795" y="16325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66481</xdr:rowOff>
    </xdr:from>
    <xdr:to>
      <xdr:col>45</xdr:col>
      <xdr:colOff>177800</xdr:colOff>
      <xdr:row>98</xdr:row>
      <xdr:rowOff>77043</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7861300" y="16868581"/>
          <a:ext cx="889000" cy="10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136037</xdr:rowOff>
    </xdr:from>
    <xdr:to>
      <xdr:col>46</xdr:col>
      <xdr:colOff>38100</xdr:colOff>
      <xdr:row>97</xdr:row>
      <xdr:rowOff>66187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59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82714</xdr:rowOff>
    </xdr:from>
    <xdr:ext cx="59901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50795" y="16370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53760</xdr:rowOff>
    </xdr:from>
    <xdr:to>
      <xdr:col>41</xdr:col>
      <xdr:colOff>50800</xdr:colOff>
      <xdr:row>98</xdr:row>
      <xdr:rowOff>77043</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6972300" y="16855860"/>
          <a:ext cx="889000" cy="23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169948</xdr:rowOff>
    </xdr:from>
    <xdr:to>
      <xdr:col>41</xdr:col>
      <xdr:colOff>101600</xdr:colOff>
      <xdr:row>96</xdr:row>
      <xdr:rowOff>100098</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457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116625</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61795" y="16232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67993</xdr:rowOff>
    </xdr:from>
    <xdr:to>
      <xdr:col>36</xdr:col>
      <xdr:colOff>165100</xdr:colOff>
      <xdr:row>96</xdr:row>
      <xdr:rowOff>169593</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52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14670</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672795" y="16302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54738</xdr:rowOff>
    </xdr:from>
    <xdr:to>
      <xdr:col>55</xdr:col>
      <xdr:colOff>50800</xdr:colOff>
      <xdr:row>97</xdr:row>
      <xdr:rowOff>156338</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68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33165</xdr:rowOff>
    </xdr:from>
    <xdr:ext cx="534377"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663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122028</xdr:rowOff>
    </xdr:from>
    <xdr:to>
      <xdr:col>50</xdr:col>
      <xdr:colOff>165100</xdr:colOff>
      <xdr:row>98</xdr:row>
      <xdr:rowOff>52178</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752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43305</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2111" y="1684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15681</xdr:rowOff>
    </xdr:from>
    <xdr:to>
      <xdr:col>46</xdr:col>
      <xdr:colOff>38100</xdr:colOff>
      <xdr:row>98</xdr:row>
      <xdr:rowOff>117281</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81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108408</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910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26243</xdr:rowOff>
    </xdr:from>
    <xdr:to>
      <xdr:col>41</xdr:col>
      <xdr:colOff>101600</xdr:colOff>
      <xdr:row>98</xdr:row>
      <xdr:rowOff>127843</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82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118970</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921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2960</xdr:rowOff>
    </xdr:from>
    <xdr:to>
      <xdr:col>36</xdr:col>
      <xdr:colOff>165100</xdr:colOff>
      <xdr:row>98</xdr:row>
      <xdr:rowOff>104560</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80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95687</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897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163410</xdr:rowOff>
    </xdr:from>
    <xdr:to>
      <xdr:col>85</xdr:col>
      <xdr:colOff>126364</xdr:colOff>
      <xdr:row>39</xdr:row>
      <xdr:rowOff>44450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flipV="1">
          <a:off x="16317595" y="5135460"/>
          <a:ext cx="1269" cy="1595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9" name="災害復旧事業費最小値テキスト">
          <a:extLst>
            <a:ext uri="{FF2B5EF4-FFF2-40B4-BE49-F238E27FC236}">
              <a16:creationId xmlns:a16="http://schemas.microsoft.com/office/drawing/2014/main" id="{00000000-0008-0000-0600-0000FD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110087</xdr:rowOff>
    </xdr:from>
    <xdr:ext cx="599010" cy="259045"/>
    <xdr:sp macro="" textlink="">
      <xdr:nvSpPr>
        <xdr:cNvPr id="511" name="災害復旧事業費最大値テキスト">
          <a:extLst>
            <a:ext uri="{FF2B5EF4-FFF2-40B4-BE49-F238E27FC236}">
              <a16:creationId xmlns:a16="http://schemas.microsoft.com/office/drawing/2014/main" id="{00000000-0008-0000-0600-0000FF010000}"/>
            </a:ext>
          </a:extLst>
        </xdr:cNvPr>
        <xdr:cNvSpPr txBox="1"/>
      </xdr:nvSpPr>
      <xdr:spPr>
        <a:xfrm>
          <a:off x="16370300" y="4910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163410</xdr:rowOff>
    </xdr:from>
    <xdr:to>
      <xdr:col>86</xdr:col>
      <xdr:colOff>25400</xdr:colOff>
      <xdr:row>29</xdr:row>
      <xdr:rowOff>163410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5135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22844</xdr:rowOff>
    </xdr:from>
    <xdr:to>
      <xdr:col>85</xdr:col>
      <xdr:colOff>127000</xdr:colOff>
      <xdr:row>39</xdr:row>
      <xdr:rowOff>28806</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5481300" y="6709394"/>
          <a:ext cx="838200" cy="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64316</xdr:rowOff>
    </xdr:from>
    <xdr:ext cx="534377" cy="259045"/>
    <xdr:sp macro="" textlink="">
      <xdr:nvSpPr>
        <xdr:cNvPr id="514" name="災害復旧事業費平均値テキスト">
          <a:extLst>
            <a:ext uri="{FF2B5EF4-FFF2-40B4-BE49-F238E27FC236}">
              <a16:creationId xmlns:a16="http://schemas.microsoft.com/office/drawing/2014/main" id="{00000000-0008-0000-0600-000002020000}"/>
            </a:ext>
          </a:extLst>
        </xdr:cNvPr>
        <xdr:cNvSpPr txBox="1"/>
      </xdr:nvSpPr>
      <xdr:spPr>
        <a:xfrm>
          <a:off x="16370300" y="6407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41439</xdr:rowOff>
    </xdr:from>
    <xdr:to>
      <xdr:col>85</xdr:col>
      <xdr:colOff>177800</xdr:colOff>
      <xdr:row>38</xdr:row>
      <xdr:rowOff>143039</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6268700" y="6556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28806</xdr:rowOff>
    </xdr:from>
    <xdr:to>
      <xdr:col>81</xdr:col>
      <xdr:colOff>50800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4592300" y="6715356"/>
          <a:ext cx="889000" cy="15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18682</xdr:rowOff>
    </xdr:from>
    <xdr:to>
      <xdr:col>81</xdr:col>
      <xdr:colOff>101600</xdr:colOff>
      <xdr:row>38</xdr:row>
      <xdr:rowOff>120282</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5430500" y="653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136809</xdr:rowOff>
    </xdr:from>
    <xdr:ext cx="534377"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5214111" y="630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39992</xdr:rowOff>
    </xdr:from>
    <xdr:to>
      <xdr:col>76</xdr:col>
      <xdr:colOff>114300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3703300" y="6726542"/>
          <a:ext cx="889000" cy="4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40079</xdr:rowOff>
    </xdr:from>
    <xdr:to>
      <xdr:col>76</xdr:col>
      <xdr:colOff>165100</xdr:colOff>
      <xdr:row>38</xdr:row>
      <xdr:rowOff>141679</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4541500" y="6555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158206</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325111" y="6330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167239</xdr:rowOff>
    </xdr:from>
    <xdr:to>
      <xdr:col>71</xdr:col>
      <xdr:colOff>177800</xdr:colOff>
      <xdr:row>39</xdr:row>
      <xdr:rowOff>39992</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814300" y="6682339"/>
          <a:ext cx="889000" cy="44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41301</xdr:rowOff>
    </xdr:from>
    <xdr:to>
      <xdr:col>72</xdr:col>
      <xdr:colOff>38100</xdr:colOff>
      <xdr:row>38</xdr:row>
      <xdr:rowOff>142901</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3652500" y="6556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159429</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436111" y="633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44361</xdr:rowOff>
    </xdr:from>
    <xdr:to>
      <xdr:col>67</xdr:col>
      <xdr:colOff>101600</xdr:colOff>
      <xdr:row>38</xdr:row>
      <xdr:rowOff>145961</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2763500" y="6559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162488</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2547111" y="6334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143494</xdr:rowOff>
    </xdr:from>
    <xdr:to>
      <xdr:col>85</xdr:col>
      <xdr:colOff>177800</xdr:colOff>
      <xdr:row>39</xdr:row>
      <xdr:rowOff>73644</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6268700" y="6658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58421</xdr:rowOff>
    </xdr:from>
    <xdr:ext cx="469744" cy="259045"/>
    <xdr:sp macro="" textlink="">
      <xdr:nvSpPr>
        <xdr:cNvPr id="533" name="災害復旧事業費該当値テキスト">
          <a:extLst>
            <a:ext uri="{FF2B5EF4-FFF2-40B4-BE49-F238E27FC236}">
              <a16:creationId xmlns:a16="http://schemas.microsoft.com/office/drawing/2014/main" id="{00000000-0008-0000-0600-000015020000}"/>
            </a:ext>
          </a:extLst>
        </xdr:cNvPr>
        <xdr:cNvSpPr txBox="1"/>
      </xdr:nvSpPr>
      <xdr:spPr>
        <a:xfrm>
          <a:off x="16370300" y="6573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149456</xdr:rowOff>
    </xdr:from>
    <xdr:to>
      <xdr:col>81</xdr:col>
      <xdr:colOff>101600</xdr:colOff>
      <xdr:row>39</xdr:row>
      <xdr:rowOff>79606</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5430500" y="666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70733</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46428" y="6757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160642</xdr:rowOff>
    </xdr:from>
    <xdr:to>
      <xdr:col>72</xdr:col>
      <xdr:colOff>38100</xdr:colOff>
      <xdr:row>39</xdr:row>
      <xdr:rowOff>90792</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3652500" y="6675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81919</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468428" y="6768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116439</xdr:rowOff>
    </xdr:from>
    <xdr:to>
      <xdr:col>67</xdr:col>
      <xdr:colOff>101600</xdr:colOff>
      <xdr:row>39</xdr:row>
      <xdr:rowOff>46589</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2763500" y="6631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37716</xdr:rowOff>
    </xdr:from>
    <xdr:ext cx="534377"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547111" y="6724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失業対策事業費グラフ枠">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8" name="失業対策事業費最小値テキスト">
          <a:extLst>
            <a:ext uri="{FF2B5EF4-FFF2-40B4-BE49-F238E27FC236}">
              <a16:creationId xmlns:a16="http://schemas.microsoft.com/office/drawing/2014/main" id="{00000000-0008-0000-0600-00002E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0" name="失業対策事業費最大値テキスト">
          <a:extLst>
            <a:ext uri="{FF2B5EF4-FFF2-40B4-BE49-F238E27FC236}">
              <a16:creationId xmlns:a16="http://schemas.microsoft.com/office/drawing/2014/main" id="{00000000-0008-0000-0600-000030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3" name="失業対策事業費平均値テキスト">
          <a:extLst>
            <a:ext uri="{FF2B5EF4-FFF2-40B4-BE49-F238E27FC236}">
              <a16:creationId xmlns:a16="http://schemas.microsoft.com/office/drawing/2014/main" id="{00000000-0008-0000-0600-000033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2" name="失業対策事業費該当値テキスト">
          <a:extLst>
            <a:ext uri="{FF2B5EF4-FFF2-40B4-BE49-F238E27FC236}">
              <a16:creationId xmlns:a16="http://schemas.microsoft.com/office/drawing/2014/main" id="{00000000-0008-0000-0600-000046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公債費グラフ枠">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39571</xdr:rowOff>
    </xdr:from>
    <xdr:to>
      <xdr:col>85</xdr:col>
      <xdr:colOff>126364</xdr:colOff>
      <xdr:row>78</xdr:row>
      <xdr:rowOff>138075</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flipV="1">
          <a:off x="16317595" y="12041071"/>
          <a:ext cx="1269" cy="1470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141902</xdr:rowOff>
    </xdr:from>
    <xdr:ext cx="378565" cy="259045"/>
    <xdr:sp macro="" textlink="">
      <xdr:nvSpPr>
        <xdr:cNvPr id="613" name="公債費最小値テキスト">
          <a:extLst>
            <a:ext uri="{FF2B5EF4-FFF2-40B4-BE49-F238E27FC236}">
              <a16:creationId xmlns:a16="http://schemas.microsoft.com/office/drawing/2014/main" id="{00000000-0008-0000-0600-000065020000}"/>
            </a:ext>
          </a:extLst>
        </xdr:cNvPr>
        <xdr:cNvSpPr txBox="1"/>
      </xdr:nvSpPr>
      <xdr:spPr>
        <a:xfrm>
          <a:off x="16370300" y="13515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138075</xdr:rowOff>
    </xdr:from>
    <xdr:to>
      <xdr:col>86</xdr:col>
      <xdr:colOff>25400</xdr:colOff>
      <xdr:row>78</xdr:row>
      <xdr:rowOff>138075</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6230600" y="13511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157698</xdr:rowOff>
    </xdr:from>
    <xdr:ext cx="599010" cy="259045"/>
    <xdr:sp macro="" textlink="">
      <xdr:nvSpPr>
        <xdr:cNvPr id="615" name="公債費最大値テキスト">
          <a:extLst>
            <a:ext uri="{FF2B5EF4-FFF2-40B4-BE49-F238E27FC236}">
              <a16:creationId xmlns:a16="http://schemas.microsoft.com/office/drawing/2014/main" id="{00000000-0008-0000-0600-000067020000}"/>
            </a:ext>
          </a:extLst>
        </xdr:cNvPr>
        <xdr:cNvSpPr txBox="1"/>
      </xdr:nvSpPr>
      <xdr:spPr>
        <a:xfrm>
          <a:off x="16370300" y="11816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39571</xdr:rowOff>
    </xdr:from>
    <xdr:to>
      <xdr:col>86</xdr:col>
      <xdr:colOff>25400</xdr:colOff>
      <xdr:row>70</xdr:row>
      <xdr:rowOff>39571</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6230600" y="12041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37223</xdr:rowOff>
    </xdr:from>
    <xdr:to>
      <xdr:col>85</xdr:col>
      <xdr:colOff>127000</xdr:colOff>
      <xdr:row>78</xdr:row>
      <xdr:rowOff>37833</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5481300" y="13410323"/>
          <a:ext cx="838200" cy="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116228</xdr:rowOff>
    </xdr:from>
    <xdr:ext cx="599010" cy="259045"/>
    <xdr:sp macro="" textlink="">
      <xdr:nvSpPr>
        <xdr:cNvPr id="618" name="公債費平均値テキスト">
          <a:extLst>
            <a:ext uri="{FF2B5EF4-FFF2-40B4-BE49-F238E27FC236}">
              <a16:creationId xmlns:a16="http://schemas.microsoft.com/office/drawing/2014/main" id="{00000000-0008-0000-0600-00006A020000}"/>
            </a:ext>
          </a:extLst>
        </xdr:cNvPr>
        <xdr:cNvSpPr txBox="1"/>
      </xdr:nvSpPr>
      <xdr:spPr>
        <a:xfrm>
          <a:off x="16370300" y="129749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93351</xdr:rowOff>
    </xdr:from>
    <xdr:to>
      <xdr:col>85</xdr:col>
      <xdr:colOff>177800</xdr:colOff>
      <xdr:row>77</xdr:row>
      <xdr:rowOff>23501</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6268700" y="1312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37223</xdr:rowOff>
    </xdr:from>
    <xdr:to>
      <xdr:col>81</xdr:col>
      <xdr:colOff>50800</xdr:colOff>
      <xdr:row>78</xdr:row>
      <xdr:rowOff>43766</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4592300" y="13410323"/>
          <a:ext cx="889000" cy="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82181</xdr:rowOff>
    </xdr:from>
    <xdr:to>
      <xdr:col>81</xdr:col>
      <xdr:colOff>101600</xdr:colOff>
      <xdr:row>77</xdr:row>
      <xdr:rowOff>12331</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5430500" y="13112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28859</xdr:rowOff>
    </xdr:from>
    <xdr:ext cx="599010"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5181795" y="12887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39326</xdr:rowOff>
    </xdr:from>
    <xdr:to>
      <xdr:col>76</xdr:col>
      <xdr:colOff>114300</xdr:colOff>
      <xdr:row>78</xdr:row>
      <xdr:rowOff>43766</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3703300" y="13412426"/>
          <a:ext cx="889000" cy="4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139695</xdr:rowOff>
    </xdr:from>
    <xdr:to>
      <xdr:col>76</xdr:col>
      <xdr:colOff>165100</xdr:colOff>
      <xdr:row>77</xdr:row>
      <xdr:rowOff>69845</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4541500" y="13169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86372</xdr:rowOff>
    </xdr:from>
    <xdr:ext cx="59901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4292795" y="12945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39326</xdr:rowOff>
    </xdr:from>
    <xdr:to>
      <xdr:col>71</xdr:col>
      <xdr:colOff>177800</xdr:colOff>
      <xdr:row>78</xdr:row>
      <xdr:rowOff>41624</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2814300" y="13412426"/>
          <a:ext cx="8890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143790</xdr:rowOff>
    </xdr:from>
    <xdr:to>
      <xdr:col>72</xdr:col>
      <xdr:colOff>38100</xdr:colOff>
      <xdr:row>77</xdr:row>
      <xdr:rowOff>73940</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3652500" y="1317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90466</xdr:rowOff>
    </xdr:from>
    <xdr:ext cx="59901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3403795" y="12949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150414</xdr:rowOff>
    </xdr:from>
    <xdr:to>
      <xdr:col>67</xdr:col>
      <xdr:colOff>101600</xdr:colOff>
      <xdr:row>77</xdr:row>
      <xdr:rowOff>80564</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2763500" y="1318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97091</xdr:rowOff>
    </xdr:from>
    <xdr:ext cx="59901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2514795" y="12955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158483</xdr:rowOff>
    </xdr:from>
    <xdr:to>
      <xdr:col>85</xdr:col>
      <xdr:colOff>177800</xdr:colOff>
      <xdr:row>78</xdr:row>
      <xdr:rowOff>88633</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6268700" y="13360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73410</xdr:rowOff>
    </xdr:from>
    <xdr:ext cx="534377" cy="259045"/>
    <xdr:sp macro="" textlink="">
      <xdr:nvSpPr>
        <xdr:cNvPr id="637" name="公債費該当値テキスト">
          <a:extLst>
            <a:ext uri="{FF2B5EF4-FFF2-40B4-BE49-F238E27FC236}">
              <a16:creationId xmlns:a16="http://schemas.microsoft.com/office/drawing/2014/main" id="{00000000-0008-0000-0600-00007D020000}"/>
            </a:ext>
          </a:extLst>
        </xdr:cNvPr>
        <xdr:cNvSpPr txBox="1"/>
      </xdr:nvSpPr>
      <xdr:spPr>
        <a:xfrm>
          <a:off x="16370300" y="13275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157873</xdr:rowOff>
    </xdr:from>
    <xdr:to>
      <xdr:col>81</xdr:col>
      <xdr:colOff>101600</xdr:colOff>
      <xdr:row>78</xdr:row>
      <xdr:rowOff>88023</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5430500" y="13359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79150</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3452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164416</xdr:rowOff>
    </xdr:from>
    <xdr:to>
      <xdr:col>76</xdr:col>
      <xdr:colOff>165100</xdr:colOff>
      <xdr:row>78</xdr:row>
      <xdr:rowOff>94566</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4541500" y="13366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85693</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325111" y="13458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159976</xdr:rowOff>
    </xdr:from>
    <xdr:to>
      <xdr:col>72</xdr:col>
      <xdr:colOff>38100</xdr:colOff>
      <xdr:row>78</xdr:row>
      <xdr:rowOff>90126</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3652500" y="13361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81253</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3454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162274</xdr:rowOff>
    </xdr:from>
    <xdr:to>
      <xdr:col>67</xdr:col>
      <xdr:colOff>101600</xdr:colOff>
      <xdr:row>78</xdr:row>
      <xdr:rowOff>92424</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2763500" y="1336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83551</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345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積立金グラフ枠">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149157</xdr:rowOff>
    </xdr:from>
    <xdr:to>
      <xdr:col>85</xdr:col>
      <xdr:colOff>126364</xdr:colOff>
      <xdr:row>98</xdr:row>
      <xdr:rowOff>138019</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6317595" y="15579657"/>
          <a:ext cx="1269" cy="1360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141846</xdr:rowOff>
    </xdr:from>
    <xdr:ext cx="378565" cy="259045"/>
    <xdr:sp macro="" textlink="">
      <xdr:nvSpPr>
        <xdr:cNvPr id="668" name="積立金最小値テキスト">
          <a:extLst>
            <a:ext uri="{FF2B5EF4-FFF2-40B4-BE49-F238E27FC236}">
              <a16:creationId xmlns:a16="http://schemas.microsoft.com/office/drawing/2014/main" id="{00000000-0008-0000-0600-00009C020000}"/>
            </a:ext>
          </a:extLst>
        </xdr:cNvPr>
        <xdr:cNvSpPr txBox="1"/>
      </xdr:nvSpPr>
      <xdr:spPr>
        <a:xfrm>
          <a:off x="16370300" y="169439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138019</xdr:rowOff>
    </xdr:from>
    <xdr:to>
      <xdr:col>86</xdr:col>
      <xdr:colOff>25400</xdr:colOff>
      <xdr:row>98</xdr:row>
      <xdr:rowOff>138019</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6940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95834</xdr:rowOff>
    </xdr:from>
    <xdr:ext cx="599010" cy="259045"/>
    <xdr:sp macro="" textlink="">
      <xdr:nvSpPr>
        <xdr:cNvPr id="670" name="積立金最大値テキスト">
          <a:extLst>
            <a:ext uri="{FF2B5EF4-FFF2-40B4-BE49-F238E27FC236}">
              <a16:creationId xmlns:a16="http://schemas.microsoft.com/office/drawing/2014/main" id="{00000000-0008-0000-0600-00009E020000}"/>
            </a:ext>
          </a:extLst>
        </xdr:cNvPr>
        <xdr:cNvSpPr txBox="1"/>
      </xdr:nvSpPr>
      <xdr:spPr>
        <a:xfrm>
          <a:off x="16370300" y="15354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149157</xdr:rowOff>
    </xdr:from>
    <xdr:to>
      <xdr:col>86</xdr:col>
      <xdr:colOff>25400</xdr:colOff>
      <xdr:row>90</xdr:row>
      <xdr:rowOff>149157</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5579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65089</xdr:rowOff>
    </xdr:from>
    <xdr:to>
      <xdr:col>85</xdr:col>
      <xdr:colOff>127000</xdr:colOff>
      <xdr:row>98</xdr:row>
      <xdr:rowOff>12523</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5481300" y="16695739"/>
          <a:ext cx="838200" cy="118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5109</xdr:rowOff>
    </xdr:from>
    <xdr:ext cx="599010" cy="259045"/>
    <xdr:sp macro="" textlink="">
      <xdr:nvSpPr>
        <xdr:cNvPr id="673" name="積立金平均値テキスト">
          <a:extLst>
            <a:ext uri="{FF2B5EF4-FFF2-40B4-BE49-F238E27FC236}">
              <a16:creationId xmlns:a16="http://schemas.microsoft.com/office/drawing/2014/main" id="{00000000-0008-0000-0600-0000A1020000}"/>
            </a:ext>
          </a:extLst>
        </xdr:cNvPr>
        <xdr:cNvSpPr txBox="1"/>
      </xdr:nvSpPr>
      <xdr:spPr>
        <a:xfrm>
          <a:off x="16370300" y="166357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26682</xdr:rowOff>
    </xdr:from>
    <xdr:to>
      <xdr:col>85</xdr:col>
      <xdr:colOff>177800</xdr:colOff>
      <xdr:row>97</xdr:row>
      <xdr:rowOff>128282</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6268700" y="1665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12523</xdr:rowOff>
    </xdr:from>
    <xdr:to>
      <xdr:col>81</xdr:col>
      <xdr:colOff>50800</xdr:colOff>
      <xdr:row>98</xdr:row>
      <xdr:rowOff>128448</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4592300" y="16814623"/>
          <a:ext cx="889000" cy="115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152977</xdr:rowOff>
    </xdr:from>
    <xdr:to>
      <xdr:col>81</xdr:col>
      <xdr:colOff>101600</xdr:colOff>
      <xdr:row>97</xdr:row>
      <xdr:rowOff>83127</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5430500" y="16612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99654</xdr:rowOff>
    </xdr:from>
    <xdr:ext cx="599010"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5181795" y="16387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156713</xdr:rowOff>
    </xdr:from>
    <xdr:to>
      <xdr:col>76</xdr:col>
      <xdr:colOff>114300</xdr:colOff>
      <xdr:row>98</xdr:row>
      <xdr:rowOff>128448</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3703300" y="16787363"/>
          <a:ext cx="889000" cy="143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20386</xdr:rowOff>
    </xdr:from>
    <xdr:to>
      <xdr:col>76</xdr:col>
      <xdr:colOff>165100</xdr:colOff>
      <xdr:row>96</xdr:row>
      <xdr:rowOff>121986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4541500" y="16479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138513</xdr:rowOff>
    </xdr:from>
    <xdr:ext cx="599010"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4292795" y="16254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156713</xdr:rowOff>
    </xdr:from>
    <xdr:to>
      <xdr:col>71</xdr:col>
      <xdr:colOff>177800</xdr:colOff>
      <xdr:row>98</xdr:row>
      <xdr:rowOff>50597</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2814300" y="16787363"/>
          <a:ext cx="889000" cy="6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123588</xdr:rowOff>
    </xdr:from>
    <xdr:to>
      <xdr:col>72</xdr:col>
      <xdr:colOff>38100</xdr:colOff>
      <xdr:row>96</xdr:row>
      <xdr:rowOff>53738</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3652500" y="1641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70265</xdr:rowOff>
    </xdr:from>
    <xdr:ext cx="59901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3403795" y="16186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166441</xdr:rowOff>
    </xdr:from>
    <xdr:to>
      <xdr:col>67</xdr:col>
      <xdr:colOff>101600</xdr:colOff>
      <xdr:row>97</xdr:row>
      <xdr:rowOff>96591</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2763500" y="1662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113118</xdr:rowOff>
    </xdr:from>
    <xdr:ext cx="59901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514795" y="16400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14289</xdr:rowOff>
    </xdr:from>
    <xdr:to>
      <xdr:col>85</xdr:col>
      <xdr:colOff>177800</xdr:colOff>
      <xdr:row>97</xdr:row>
      <xdr:rowOff>115889</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6268700" y="16644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37166</xdr:rowOff>
    </xdr:from>
    <xdr:ext cx="599010" cy="259045"/>
    <xdr:sp macro="" textlink="">
      <xdr:nvSpPr>
        <xdr:cNvPr id="692" name="積立金該当値テキスト">
          <a:extLst>
            <a:ext uri="{FF2B5EF4-FFF2-40B4-BE49-F238E27FC236}">
              <a16:creationId xmlns:a16="http://schemas.microsoft.com/office/drawing/2014/main" id="{00000000-0008-0000-0600-0000B4020000}"/>
            </a:ext>
          </a:extLst>
        </xdr:cNvPr>
        <xdr:cNvSpPr txBox="1"/>
      </xdr:nvSpPr>
      <xdr:spPr>
        <a:xfrm>
          <a:off x="16370300" y="16496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133173</xdr:rowOff>
    </xdr:from>
    <xdr:to>
      <xdr:col>81</xdr:col>
      <xdr:colOff>101600</xdr:colOff>
      <xdr:row>98</xdr:row>
      <xdr:rowOff>63323</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5430500" y="16763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54450</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856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77648</xdr:rowOff>
    </xdr:from>
    <xdr:to>
      <xdr:col>76</xdr:col>
      <xdr:colOff>165100</xdr:colOff>
      <xdr:row>99</xdr:row>
      <xdr:rowOff>7798</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4541500" y="16879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170375</xdr:rowOff>
    </xdr:from>
    <xdr:ext cx="469744"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57428" y="16972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105913</xdr:rowOff>
    </xdr:from>
    <xdr:to>
      <xdr:col>72</xdr:col>
      <xdr:colOff>38100</xdr:colOff>
      <xdr:row>98</xdr:row>
      <xdr:rowOff>36063</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3652500" y="16736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27190</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829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171247</xdr:rowOff>
    </xdr:from>
    <xdr:to>
      <xdr:col>67</xdr:col>
      <xdr:colOff>101600</xdr:colOff>
      <xdr:row>98</xdr:row>
      <xdr:rowOff>101397</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2763500" y="16801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92524</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894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1" name="投資及び出資金グラフ枠">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28258</xdr:rowOff>
    </xdr:from>
    <xdr:to>
      <xdr:col>116</xdr:col>
      <xdr:colOff>62864</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flipV="1">
          <a:off x="22159595" y="5343208"/>
          <a:ext cx="1269" cy="1311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3" name="投資及び出資金最小値テキスト">
          <a:extLst>
            <a:ext uri="{FF2B5EF4-FFF2-40B4-BE49-F238E27FC236}">
              <a16:creationId xmlns:a16="http://schemas.microsoft.com/office/drawing/2014/main" id="{00000000-0008-0000-0600-0000D3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146385</xdr:rowOff>
    </xdr:from>
    <xdr:ext cx="534377" cy="259045"/>
    <xdr:sp macro="" textlink="">
      <xdr:nvSpPr>
        <xdr:cNvPr id="725" name="投資及び出資金最大値テキスト">
          <a:extLst>
            <a:ext uri="{FF2B5EF4-FFF2-40B4-BE49-F238E27FC236}">
              <a16:creationId xmlns:a16="http://schemas.microsoft.com/office/drawing/2014/main" id="{00000000-0008-0000-0600-0000D5020000}"/>
            </a:ext>
          </a:extLst>
        </xdr:cNvPr>
        <xdr:cNvSpPr txBox="1"/>
      </xdr:nvSpPr>
      <xdr:spPr>
        <a:xfrm>
          <a:off x="22212300" y="511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28258</xdr:rowOff>
    </xdr:from>
    <xdr:to>
      <xdr:col>116</xdr:col>
      <xdr:colOff>152400</xdr:colOff>
      <xdr:row>31</xdr:row>
      <xdr:rowOff>28258</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5343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151553</xdr:rowOff>
    </xdr:from>
    <xdr:ext cx="469744" cy="259045"/>
    <xdr:sp macro="" textlink="">
      <xdr:nvSpPr>
        <xdr:cNvPr id="728" name="投資及び出資金平均値テキスト">
          <a:extLst>
            <a:ext uri="{FF2B5EF4-FFF2-40B4-BE49-F238E27FC236}">
              <a16:creationId xmlns:a16="http://schemas.microsoft.com/office/drawing/2014/main" id="{00000000-0008-0000-0600-0000D8020000}"/>
            </a:ext>
          </a:extLst>
        </xdr:cNvPr>
        <xdr:cNvSpPr txBox="1"/>
      </xdr:nvSpPr>
      <xdr:spPr>
        <a:xfrm>
          <a:off x="22212300" y="63237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128676</xdr:rowOff>
    </xdr:from>
    <xdr:to>
      <xdr:col>116</xdr:col>
      <xdr:colOff>114300</xdr:colOff>
      <xdr:row>38</xdr:row>
      <xdr:rowOff>58826</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2110700" y="64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57741</xdr:rowOff>
    </xdr:from>
    <xdr:to>
      <xdr:col>112</xdr:col>
      <xdr:colOff>38100</xdr:colOff>
      <xdr:row>38</xdr:row>
      <xdr:rowOff>159341</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1272500" y="6572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4419</xdr:rowOff>
    </xdr:from>
    <xdr:ext cx="469744"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21088428" y="6348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69423</xdr:rowOff>
    </xdr:from>
    <xdr:to>
      <xdr:col>107</xdr:col>
      <xdr:colOff>101600</xdr:colOff>
      <xdr:row>38</xdr:row>
      <xdr:rowOff>171023</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0383500" y="658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16100</xdr:rowOff>
    </xdr:from>
    <xdr:ext cx="378565"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0245017" y="6359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69858</xdr:rowOff>
    </xdr:from>
    <xdr:to>
      <xdr:col>102</xdr:col>
      <xdr:colOff>165100</xdr:colOff>
      <xdr:row>39</xdr:row>
      <xdr:rowOff>8</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9494500" y="658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16535</xdr:rowOff>
    </xdr:from>
    <xdr:ext cx="378565"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9356017" y="63601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67640</xdr:rowOff>
    </xdr:from>
    <xdr:to>
      <xdr:col>98</xdr:col>
      <xdr:colOff>38100</xdr:colOff>
      <xdr:row>38</xdr:row>
      <xdr:rowOff>169240</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8605500" y="658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14317</xdr:rowOff>
    </xdr:from>
    <xdr:ext cx="378565"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8467017" y="63579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7" name="投資及び出資金該当値テキスト">
          <a:extLst>
            <a:ext uri="{FF2B5EF4-FFF2-40B4-BE49-F238E27FC236}">
              <a16:creationId xmlns:a16="http://schemas.microsoft.com/office/drawing/2014/main" id="{00000000-0008-0000-0600-0000EB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102484</xdr:rowOff>
    </xdr:from>
    <xdr:to>
      <xdr:col>116</xdr:col>
      <xdr:colOff>62864</xdr:colOff>
      <xdr:row>58</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flipV="1">
          <a:off x="22159595" y="8674984"/>
          <a:ext cx="1269" cy="14088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78" name="貸付金最小値テキスト">
          <a:extLst>
            <a:ext uri="{FF2B5EF4-FFF2-40B4-BE49-F238E27FC236}">
              <a16:creationId xmlns:a16="http://schemas.microsoft.com/office/drawing/2014/main" id="{00000000-0008-0000-0600-00000A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49161</xdr:rowOff>
    </xdr:from>
    <xdr:ext cx="534377" cy="259045"/>
    <xdr:sp macro="" textlink="">
      <xdr:nvSpPr>
        <xdr:cNvPr id="780" name="貸付金最大値テキスト">
          <a:extLst>
            <a:ext uri="{FF2B5EF4-FFF2-40B4-BE49-F238E27FC236}">
              <a16:creationId xmlns:a16="http://schemas.microsoft.com/office/drawing/2014/main" id="{00000000-0008-0000-0600-00000C030000}"/>
            </a:ext>
          </a:extLst>
        </xdr:cNvPr>
        <xdr:cNvSpPr txBox="1"/>
      </xdr:nvSpPr>
      <xdr:spPr>
        <a:xfrm>
          <a:off x="22212300" y="8450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102484</xdr:rowOff>
    </xdr:from>
    <xdr:to>
      <xdr:col>116</xdr:col>
      <xdr:colOff>152400</xdr:colOff>
      <xdr:row>50</xdr:row>
      <xdr:rowOff>102484</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8674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39001</xdr:rowOff>
    </xdr:from>
    <xdr:to>
      <xdr:col>116</xdr:col>
      <xdr:colOff>63500</xdr:colOff>
      <xdr:row>58</xdr:row>
      <xdr:rowOff>40579</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1323300" y="9983101"/>
          <a:ext cx="838200" cy="1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101856</xdr:rowOff>
    </xdr:from>
    <xdr:ext cx="469744" cy="259045"/>
    <xdr:sp macro="" textlink="">
      <xdr:nvSpPr>
        <xdr:cNvPr id="783" name="貸付金平均値テキスト">
          <a:extLst>
            <a:ext uri="{FF2B5EF4-FFF2-40B4-BE49-F238E27FC236}">
              <a16:creationId xmlns:a16="http://schemas.microsoft.com/office/drawing/2014/main" id="{00000000-0008-0000-0600-00000F030000}"/>
            </a:ext>
          </a:extLst>
        </xdr:cNvPr>
        <xdr:cNvSpPr txBox="1"/>
      </xdr:nvSpPr>
      <xdr:spPr>
        <a:xfrm>
          <a:off x="22212300" y="97030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78979</xdr:rowOff>
    </xdr:from>
    <xdr:to>
      <xdr:col>116</xdr:col>
      <xdr:colOff>114300</xdr:colOff>
      <xdr:row>58</xdr:row>
      <xdr:rowOff>9129</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22110700" y="985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40579</xdr:rowOff>
    </xdr:from>
    <xdr:to>
      <xdr:col>111</xdr:col>
      <xdr:colOff>177800</xdr:colOff>
      <xdr:row>58</xdr:row>
      <xdr:rowOff>42751</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0434300" y="9984679"/>
          <a:ext cx="889000" cy="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75938</xdr:rowOff>
    </xdr:from>
    <xdr:to>
      <xdr:col>112</xdr:col>
      <xdr:colOff>38100</xdr:colOff>
      <xdr:row>58</xdr:row>
      <xdr:rowOff>6088</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1272500" y="9848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22615</xdr:rowOff>
    </xdr:from>
    <xdr:ext cx="469744"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1088428" y="9623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42751</xdr:rowOff>
    </xdr:from>
    <xdr:to>
      <xdr:col>107</xdr:col>
      <xdr:colOff>50800</xdr:colOff>
      <xdr:row>58</xdr:row>
      <xdr:rowOff>43848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19545300" y="9986851"/>
          <a:ext cx="889000" cy="1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130048</xdr:rowOff>
    </xdr:from>
    <xdr:to>
      <xdr:col>107</xdr:col>
      <xdr:colOff>101600</xdr:colOff>
      <xdr:row>58</xdr:row>
      <xdr:rowOff>60198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0383500" y="990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76725</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0199428" y="9677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43848</xdr:rowOff>
    </xdr:from>
    <xdr:to>
      <xdr:col>102</xdr:col>
      <xdr:colOff>114300</xdr:colOff>
      <xdr:row>58</xdr:row>
      <xdr:rowOff>44740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18656300" y="9987948"/>
          <a:ext cx="889000" cy="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117909</xdr:rowOff>
    </xdr:from>
    <xdr:to>
      <xdr:col>102</xdr:col>
      <xdr:colOff>165100</xdr:colOff>
      <xdr:row>58</xdr:row>
      <xdr:rowOff>48059</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19494500" y="9890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64586</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9310428" y="966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63891</xdr:rowOff>
    </xdr:from>
    <xdr:to>
      <xdr:col>98</xdr:col>
      <xdr:colOff>38100</xdr:colOff>
      <xdr:row>57</xdr:row>
      <xdr:rowOff>165491</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8605500" y="983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10568</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8421428" y="961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159651</xdr:rowOff>
    </xdr:from>
    <xdr:to>
      <xdr:col>116</xdr:col>
      <xdr:colOff>114300</xdr:colOff>
      <xdr:row>58</xdr:row>
      <xdr:rowOff>89801</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22110700" y="9932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74578</xdr:rowOff>
    </xdr:from>
    <xdr:ext cx="469744" cy="259045"/>
    <xdr:sp macro="" textlink="">
      <xdr:nvSpPr>
        <xdr:cNvPr id="802" name="貸付金該当値テキスト">
          <a:extLst>
            <a:ext uri="{FF2B5EF4-FFF2-40B4-BE49-F238E27FC236}">
              <a16:creationId xmlns:a16="http://schemas.microsoft.com/office/drawing/2014/main" id="{00000000-0008-0000-0600-000022030000}"/>
            </a:ext>
          </a:extLst>
        </xdr:cNvPr>
        <xdr:cNvSpPr txBox="1"/>
      </xdr:nvSpPr>
      <xdr:spPr>
        <a:xfrm>
          <a:off x="22212300" y="9847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161229</xdr:rowOff>
    </xdr:from>
    <xdr:to>
      <xdr:col>112</xdr:col>
      <xdr:colOff>38100</xdr:colOff>
      <xdr:row>58</xdr:row>
      <xdr:rowOff>91379</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1272500" y="9933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82506</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10026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163401</xdr:rowOff>
    </xdr:from>
    <xdr:to>
      <xdr:col>107</xdr:col>
      <xdr:colOff>101600</xdr:colOff>
      <xdr:row>58</xdr:row>
      <xdr:rowOff>93551</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0383500" y="9936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84678</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10028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164498</xdr:rowOff>
    </xdr:from>
    <xdr:to>
      <xdr:col>102</xdr:col>
      <xdr:colOff>165100</xdr:colOff>
      <xdr:row>58</xdr:row>
      <xdr:rowOff>94648</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19494500" y="993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85775</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10428" y="10029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165390</xdr:rowOff>
    </xdr:from>
    <xdr:to>
      <xdr:col>98</xdr:col>
      <xdr:colOff>38100</xdr:colOff>
      <xdr:row>58</xdr:row>
      <xdr:rowOff>95540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8605500" y="993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86667</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21428" y="10030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5" name="繰出金グラフ枠">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60833</xdr:rowOff>
    </xdr:from>
    <xdr:to>
      <xdr:col>116</xdr:col>
      <xdr:colOff>62864</xdr:colOff>
      <xdr:row>78</xdr:row>
      <xdr:rowOff>47030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flipV="1">
          <a:off x="22159595" y="12062333"/>
          <a:ext cx="1269" cy="1357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50857</xdr:rowOff>
    </xdr:from>
    <xdr:ext cx="534377" cy="259045"/>
    <xdr:sp macro="" textlink="">
      <xdr:nvSpPr>
        <xdr:cNvPr id="837" name="繰出金最小値テキスト">
          <a:extLst>
            <a:ext uri="{FF2B5EF4-FFF2-40B4-BE49-F238E27FC236}">
              <a16:creationId xmlns:a16="http://schemas.microsoft.com/office/drawing/2014/main" id="{00000000-0008-0000-0600-000045030000}"/>
            </a:ext>
          </a:extLst>
        </xdr:cNvPr>
        <xdr:cNvSpPr txBox="1"/>
      </xdr:nvSpPr>
      <xdr:spPr>
        <a:xfrm>
          <a:off x="22212300" y="13423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47030</xdr:rowOff>
    </xdr:from>
    <xdr:to>
      <xdr:col>116</xdr:col>
      <xdr:colOff>152400</xdr:colOff>
      <xdr:row>78</xdr:row>
      <xdr:rowOff>47030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3420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7510</xdr:rowOff>
    </xdr:from>
    <xdr:ext cx="599010" cy="259045"/>
    <xdr:sp macro="" textlink="">
      <xdr:nvSpPr>
        <xdr:cNvPr id="839" name="繰出金最大値テキスト">
          <a:extLst>
            <a:ext uri="{FF2B5EF4-FFF2-40B4-BE49-F238E27FC236}">
              <a16:creationId xmlns:a16="http://schemas.microsoft.com/office/drawing/2014/main" id="{00000000-0008-0000-0600-000047030000}"/>
            </a:ext>
          </a:extLst>
        </xdr:cNvPr>
        <xdr:cNvSpPr txBox="1"/>
      </xdr:nvSpPr>
      <xdr:spPr>
        <a:xfrm>
          <a:off x="22212300" y="11837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60833</xdr:rowOff>
    </xdr:from>
    <xdr:to>
      <xdr:col>116</xdr:col>
      <xdr:colOff>152400</xdr:colOff>
      <xdr:row>70</xdr:row>
      <xdr:rowOff>60833</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2062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48978</xdr:rowOff>
    </xdr:from>
    <xdr:to>
      <xdr:col>116</xdr:col>
      <xdr:colOff>63500</xdr:colOff>
      <xdr:row>77</xdr:row>
      <xdr:rowOff>60114</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1323300" y="13250628"/>
          <a:ext cx="838200" cy="11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164323</xdr:rowOff>
    </xdr:from>
    <xdr:ext cx="534377" cy="259045"/>
    <xdr:sp macro="" textlink="">
      <xdr:nvSpPr>
        <xdr:cNvPr id="842" name="繰出金平均値テキスト">
          <a:extLst>
            <a:ext uri="{FF2B5EF4-FFF2-40B4-BE49-F238E27FC236}">
              <a16:creationId xmlns:a16="http://schemas.microsoft.com/office/drawing/2014/main" id="{00000000-0008-0000-0600-00004A030000}"/>
            </a:ext>
          </a:extLst>
        </xdr:cNvPr>
        <xdr:cNvSpPr txBox="1"/>
      </xdr:nvSpPr>
      <xdr:spPr>
        <a:xfrm>
          <a:off x="22212300" y="126801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141446</xdr:rowOff>
    </xdr:from>
    <xdr:to>
      <xdr:col>116</xdr:col>
      <xdr:colOff>114300</xdr:colOff>
      <xdr:row>75</xdr:row>
      <xdr:rowOff>71596</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2110700" y="1282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48978</xdr:rowOff>
    </xdr:from>
    <xdr:to>
      <xdr:col>111</xdr:col>
      <xdr:colOff>177800</xdr:colOff>
      <xdr:row>77</xdr:row>
      <xdr:rowOff>79361</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0434300" y="13250628"/>
          <a:ext cx="889000" cy="30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146486</xdr:rowOff>
    </xdr:from>
    <xdr:to>
      <xdr:col>112</xdr:col>
      <xdr:colOff>38100</xdr:colOff>
      <xdr:row>73</xdr:row>
      <xdr:rowOff>76636</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1272500" y="1249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71</xdr:row>
      <xdr:rowOff>93163</xdr:rowOff>
    </xdr:from>
    <xdr:ext cx="599010"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21023795" y="12266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79361</xdr:rowOff>
    </xdr:from>
    <xdr:to>
      <xdr:col>107</xdr:col>
      <xdr:colOff>50800</xdr:colOff>
      <xdr:row>77</xdr:row>
      <xdr:rowOff>81310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19545300" y="13281011"/>
          <a:ext cx="889000" cy="1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58790</xdr:rowOff>
    </xdr:from>
    <xdr:to>
      <xdr:col>107</xdr:col>
      <xdr:colOff>101600</xdr:colOff>
      <xdr:row>72</xdr:row>
      <xdr:rowOff>160390</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0383500" y="12403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71</xdr:row>
      <xdr:rowOff>5467</xdr:rowOff>
    </xdr:from>
    <xdr:ext cx="599010"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0134795" y="12178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81310</xdr:rowOff>
    </xdr:from>
    <xdr:to>
      <xdr:col>102</xdr:col>
      <xdr:colOff>114300</xdr:colOff>
      <xdr:row>77</xdr:row>
      <xdr:rowOff>104942</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8656300" y="13282960"/>
          <a:ext cx="889000" cy="23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100123</xdr:rowOff>
    </xdr:from>
    <xdr:to>
      <xdr:col>102</xdr:col>
      <xdr:colOff>165100</xdr:colOff>
      <xdr:row>73</xdr:row>
      <xdr:rowOff>30273</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9494500" y="1244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71</xdr:row>
      <xdr:rowOff>46800</xdr:rowOff>
    </xdr:from>
    <xdr:ext cx="599010"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9245795" y="12219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54174</xdr:rowOff>
    </xdr:from>
    <xdr:to>
      <xdr:col>98</xdr:col>
      <xdr:colOff>38100</xdr:colOff>
      <xdr:row>72</xdr:row>
      <xdr:rowOff>155774</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8605500" y="12398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71</xdr:row>
      <xdr:rowOff>851</xdr:rowOff>
    </xdr:from>
    <xdr:ext cx="59901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8356795" y="12173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9314</xdr:rowOff>
    </xdr:from>
    <xdr:to>
      <xdr:col>116</xdr:col>
      <xdr:colOff>114300</xdr:colOff>
      <xdr:row>77</xdr:row>
      <xdr:rowOff>110914</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2110700" y="1321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159191</xdr:rowOff>
    </xdr:from>
    <xdr:ext cx="534377" cy="259045"/>
    <xdr:sp macro="" textlink="">
      <xdr:nvSpPr>
        <xdr:cNvPr id="861" name="繰出金該当値テキスト">
          <a:extLst>
            <a:ext uri="{FF2B5EF4-FFF2-40B4-BE49-F238E27FC236}">
              <a16:creationId xmlns:a16="http://schemas.microsoft.com/office/drawing/2014/main" id="{00000000-0008-0000-0600-00005D030000}"/>
            </a:ext>
          </a:extLst>
        </xdr:cNvPr>
        <xdr:cNvSpPr txBox="1"/>
      </xdr:nvSpPr>
      <xdr:spPr>
        <a:xfrm>
          <a:off x="22212300" y="13189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169628</xdr:rowOff>
    </xdr:from>
    <xdr:to>
      <xdr:col>112</xdr:col>
      <xdr:colOff>38100</xdr:colOff>
      <xdr:row>77</xdr:row>
      <xdr:rowOff>99778</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1272500" y="13199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90905</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3292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28561</xdr:rowOff>
    </xdr:from>
    <xdr:to>
      <xdr:col>107</xdr:col>
      <xdr:colOff>101600</xdr:colOff>
      <xdr:row>77</xdr:row>
      <xdr:rowOff>130161</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0383500" y="1323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121288</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3322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30510</xdr:rowOff>
    </xdr:from>
    <xdr:to>
      <xdr:col>102</xdr:col>
      <xdr:colOff>165100</xdr:colOff>
      <xdr:row>77</xdr:row>
      <xdr:rowOff>132110</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9494500" y="1323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123237</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3324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54142</xdr:rowOff>
    </xdr:from>
    <xdr:to>
      <xdr:col>98</xdr:col>
      <xdr:colOff>38100</xdr:colOff>
      <xdr:row>77</xdr:row>
      <xdr:rowOff>155742</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8605500" y="1325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146869</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3348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4" name="前年度繰上充用金グラフ枠">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6" name="前年度繰上充用金最小値テキスト">
          <a:extLst>
            <a:ext uri="{FF2B5EF4-FFF2-40B4-BE49-F238E27FC236}">
              <a16:creationId xmlns:a16="http://schemas.microsoft.com/office/drawing/2014/main" id="{00000000-0008-0000-0600-00007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8" name="前年度繰上充用金最大値テキスト">
          <a:extLst>
            <a:ext uri="{FF2B5EF4-FFF2-40B4-BE49-F238E27FC236}">
              <a16:creationId xmlns:a16="http://schemas.microsoft.com/office/drawing/2014/main" id="{00000000-0008-0000-0600-00007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1" name="前年度繰上充用金平均値テキスト">
          <a:extLst>
            <a:ext uri="{FF2B5EF4-FFF2-40B4-BE49-F238E27FC236}">
              <a16:creationId xmlns:a16="http://schemas.microsoft.com/office/drawing/2014/main" id="{00000000-0008-0000-0600-00007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0" name="前年度繰上充用金該当値テキスト">
          <a:extLst>
            <a:ext uri="{FF2B5EF4-FFF2-40B4-BE49-F238E27FC236}">
              <a16:creationId xmlns:a16="http://schemas.microsoft.com/office/drawing/2014/main" id="{00000000-0008-0000-0600-00008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0" name="正方形/長方形 919">
          <a:extLst>
            <a:ext uri="{FF2B5EF4-FFF2-40B4-BE49-F238E27FC236}">
              <a16:creationId xmlns:a16="http://schemas.microsoft.com/office/drawing/2014/main" id="{00000000-0008-0000-0600-00009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類似団体平均と比較して住民一人当たりコストは、いずれも低い状況にある。</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　これは、同規模自治体と比べ村全域で居住地がまとまっており、行政コストが抑えられているからと考えられる。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今後も厳しい財政状況のもと、義務的経費や経常経費の削減に努め現在の水準を維持する。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長野県青木村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4,086
4,036
57.10
4,091,075
3,864,547
201,628
2,313,518
1,724,137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議会費グラフ枠">
          <a:extLst>
            <a:ext uri="{FF2B5EF4-FFF2-40B4-BE49-F238E27FC236}">
              <a16:creationId xmlns:a16="http://schemas.microsoft.com/office/drawing/2014/main" id="{00000000-0008-0000-07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39527</xdr:rowOff>
    </xdr:from>
    <xdr:to>
      <xdr:col>24</xdr:col>
      <xdr:colOff>62865</xdr:colOff>
      <xdr:row>37</xdr:row>
      <xdr:rowOff>154765</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flipV="1">
          <a:off x="4633595" y="5354477"/>
          <a:ext cx="1270" cy="1143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158592</xdr:rowOff>
    </xdr:from>
    <xdr:ext cx="469744" cy="259045"/>
    <xdr:sp macro="" textlink="">
      <xdr:nvSpPr>
        <xdr:cNvPr id="54" name="議会費最小値テキスト">
          <a:extLst>
            <a:ext uri="{FF2B5EF4-FFF2-40B4-BE49-F238E27FC236}">
              <a16:creationId xmlns:a16="http://schemas.microsoft.com/office/drawing/2014/main" id="{00000000-0008-0000-0700-000036000000}"/>
            </a:ext>
          </a:extLst>
        </xdr:cNvPr>
        <xdr:cNvSpPr txBox="1"/>
      </xdr:nvSpPr>
      <xdr:spPr>
        <a:xfrm>
          <a:off x="4686300" y="6502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154765</xdr:rowOff>
    </xdr:from>
    <xdr:to>
      <xdr:col>24</xdr:col>
      <xdr:colOff>152400</xdr:colOff>
      <xdr:row>37</xdr:row>
      <xdr:rowOff>154765</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4546600" y="6498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157654</xdr:rowOff>
    </xdr:from>
    <xdr:ext cx="534377" cy="259045"/>
    <xdr:sp macro="" textlink="">
      <xdr:nvSpPr>
        <xdr:cNvPr id="56" name="議会費最大値テキスト">
          <a:extLst>
            <a:ext uri="{FF2B5EF4-FFF2-40B4-BE49-F238E27FC236}">
              <a16:creationId xmlns:a16="http://schemas.microsoft.com/office/drawing/2014/main" id="{00000000-0008-0000-0700-000038000000}"/>
            </a:ext>
          </a:extLst>
        </xdr:cNvPr>
        <xdr:cNvSpPr txBox="1"/>
      </xdr:nvSpPr>
      <xdr:spPr>
        <a:xfrm>
          <a:off x="4686300" y="5129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56,882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39527</xdr:rowOff>
    </xdr:from>
    <xdr:to>
      <xdr:col>24</xdr:col>
      <xdr:colOff>152400</xdr:colOff>
      <xdr:row>31</xdr:row>
      <xdr:rowOff>39527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5354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91877</xdr:rowOff>
    </xdr:from>
    <xdr:to>
      <xdr:col>24</xdr:col>
      <xdr:colOff>63500</xdr:colOff>
      <xdr:row>37</xdr:row>
      <xdr:rowOff>93020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3797300" y="6435527"/>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49392</xdr:rowOff>
    </xdr:from>
    <xdr:ext cx="534377" cy="259045"/>
    <xdr:sp macro="" textlink="">
      <xdr:nvSpPr>
        <xdr:cNvPr id="59" name="議会費平均値テキスト">
          <a:extLst>
            <a:ext uri="{FF2B5EF4-FFF2-40B4-BE49-F238E27FC236}">
              <a16:creationId xmlns:a16="http://schemas.microsoft.com/office/drawing/2014/main" id="{00000000-0008-0000-0700-00003B000000}"/>
            </a:ext>
          </a:extLst>
        </xdr:cNvPr>
        <xdr:cNvSpPr txBox="1"/>
      </xdr:nvSpPr>
      <xdr:spPr>
        <a:xfrm>
          <a:off x="4686300" y="60501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26515</xdr:rowOff>
    </xdr:from>
    <xdr:to>
      <xdr:col>24</xdr:col>
      <xdr:colOff>114300</xdr:colOff>
      <xdr:row>36</xdr:row>
      <xdr:rowOff>128115</xdr:rowOff>
    </xdr:to>
    <xdr:sp macro="" textlink="">
      <xdr:nvSpPr>
        <xdr:cNvPr id="60" name="フローチャート: 判断 59">
          <a:extLst>
            <a:ext uri="{FF2B5EF4-FFF2-40B4-BE49-F238E27FC236}">
              <a16:creationId xmlns:a16="http://schemas.microsoft.com/office/drawing/2014/main" id="{00000000-0008-0000-0700-00003C000000}"/>
            </a:ext>
          </a:extLst>
        </xdr:cNvPr>
        <xdr:cNvSpPr/>
      </xdr:nvSpPr>
      <xdr:spPr>
        <a:xfrm>
          <a:off x="4584700" y="619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93020</xdr:rowOff>
    </xdr:from>
    <xdr:to>
      <xdr:col>19</xdr:col>
      <xdr:colOff>177800</xdr:colOff>
      <xdr:row>37</xdr:row>
      <xdr:rowOff>103810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2908300" y="6436670"/>
          <a:ext cx="889000" cy="10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37534</xdr:rowOff>
    </xdr:from>
    <xdr:to>
      <xdr:col>20</xdr:col>
      <xdr:colOff>38100</xdr:colOff>
      <xdr:row>36</xdr:row>
      <xdr:rowOff>139134</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3746500" y="620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155661</xdr:rowOff>
    </xdr:from>
    <xdr:ext cx="534377" cy="259045"/>
    <xdr:sp macro="" textlink="">
      <xdr:nvSpPr>
        <xdr:cNvPr id="63" name="テキスト ボックス 62">
          <a:extLst>
            <a:ext uri="{FF2B5EF4-FFF2-40B4-BE49-F238E27FC236}">
              <a16:creationId xmlns:a16="http://schemas.microsoft.com/office/drawing/2014/main" id="{00000000-0008-0000-0700-00003F000000}"/>
            </a:ext>
          </a:extLst>
        </xdr:cNvPr>
        <xdr:cNvSpPr txBox="1"/>
      </xdr:nvSpPr>
      <xdr:spPr>
        <a:xfrm>
          <a:off x="3530111" y="598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103810</xdr:rowOff>
    </xdr:from>
    <xdr:to>
      <xdr:col>15</xdr:col>
      <xdr:colOff>50800</xdr:colOff>
      <xdr:row>37</xdr:row>
      <xdr:rowOff>110576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019300" y="6447460"/>
          <a:ext cx="889000" cy="6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72738</xdr:rowOff>
    </xdr:from>
    <xdr:to>
      <xdr:col>15</xdr:col>
      <xdr:colOff>101600</xdr:colOff>
      <xdr:row>37</xdr:row>
      <xdr:rowOff>2888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2857500" y="624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19415</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2641111" y="602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108496</xdr:rowOff>
    </xdr:from>
    <xdr:to>
      <xdr:col>10</xdr:col>
      <xdr:colOff>114300</xdr:colOff>
      <xdr:row>37</xdr:row>
      <xdr:rowOff>110576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1130300" y="6452146"/>
          <a:ext cx="889000" cy="2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89289</xdr:rowOff>
    </xdr:from>
    <xdr:to>
      <xdr:col>10</xdr:col>
      <xdr:colOff>165100</xdr:colOff>
      <xdr:row>37</xdr:row>
      <xdr:rowOff>19439</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1968500" y="626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35966</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1752111" y="6036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56690</xdr:rowOff>
    </xdr:from>
    <xdr:to>
      <xdr:col>6</xdr:col>
      <xdr:colOff>38100</xdr:colOff>
      <xdr:row>36</xdr:row>
      <xdr:rowOff>158290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079500" y="6228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3367</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863111" y="6004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41077</xdr:rowOff>
    </xdr:from>
    <xdr:to>
      <xdr:col>24</xdr:col>
      <xdr:colOff>114300</xdr:colOff>
      <xdr:row>37</xdr:row>
      <xdr:rowOff>142677</xdr:rowOff>
    </xdr:to>
    <xdr:sp macro="" textlink="">
      <xdr:nvSpPr>
        <xdr:cNvPr id="77" name="楕円 76">
          <a:extLst>
            <a:ext uri="{FF2B5EF4-FFF2-40B4-BE49-F238E27FC236}">
              <a16:creationId xmlns:a16="http://schemas.microsoft.com/office/drawing/2014/main" id="{00000000-0008-0000-0700-00004D000000}"/>
            </a:ext>
          </a:extLst>
        </xdr:cNvPr>
        <xdr:cNvSpPr/>
      </xdr:nvSpPr>
      <xdr:spPr>
        <a:xfrm>
          <a:off x="4584700" y="6384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127454</xdr:rowOff>
    </xdr:from>
    <xdr:ext cx="469744" cy="259045"/>
    <xdr:sp macro="" textlink="">
      <xdr:nvSpPr>
        <xdr:cNvPr id="78" name="議会費該当値テキスト">
          <a:extLst>
            <a:ext uri="{FF2B5EF4-FFF2-40B4-BE49-F238E27FC236}">
              <a16:creationId xmlns:a16="http://schemas.microsoft.com/office/drawing/2014/main" id="{00000000-0008-0000-0700-00004E000000}"/>
            </a:ext>
          </a:extLst>
        </xdr:cNvPr>
        <xdr:cNvSpPr txBox="1"/>
      </xdr:nvSpPr>
      <xdr:spPr>
        <a:xfrm>
          <a:off x="4686300" y="6299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42220</xdr:rowOff>
    </xdr:from>
    <xdr:to>
      <xdr:col>20</xdr:col>
      <xdr:colOff>38100</xdr:colOff>
      <xdr:row>37</xdr:row>
      <xdr:rowOff>143820</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3746500" y="638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134947</xdr:rowOff>
    </xdr:from>
    <xdr:ext cx="469744"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3562428" y="647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53010</xdr:rowOff>
    </xdr:from>
    <xdr:to>
      <xdr:col>15</xdr:col>
      <xdr:colOff>101600</xdr:colOff>
      <xdr:row>37</xdr:row>
      <xdr:rowOff>154610</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2857500" y="639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145737</xdr:rowOff>
    </xdr:from>
    <xdr:ext cx="469744"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2673428" y="6489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59776</xdr:rowOff>
    </xdr:from>
    <xdr:to>
      <xdr:col>10</xdr:col>
      <xdr:colOff>165100</xdr:colOff>
      <xdr:row>37</xdr:row>
      <xdr:rowOff>161376</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1968500" y="6403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152503</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1784428" y="6496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57696</xdr:rowOff>
    </xdr:from>
    <xdr:to>
      <xdr:col>6</xdr:col>
      <xdr:colOff>38100</xdr:colOff>
      <xdr:row>37</xdr:row>
      <xdr:rowOff>159296</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079500" y="6401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150423</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895428" y="6494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7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7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7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139700</xdr:rowOff>
    </xdr:from>
    <xdr:to>
      <xdr:col>28</xdr:col>
      <xdr:colOff>114300</xdr:colOff>
      <xdr:row>59</xdr:row>
      <xdr:rowOff>139700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168927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57</xdr:row>
      <xdr:rowOff>54627</xdr:rowOff>
    </xdr:from>
    <xdr:ext cx="59541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166581" y="982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111777</xdr:rowOff>
    </xdr:from>
    <xdr:ext cx="59541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166581" y="9541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54627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9700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48</xdr:row>
      <xdr:rowOff>168927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3985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136292</xdr:rowOff>
    </xdr:from>
    <xdr:to>
      <xdr:col>24</xdr:col>
      <xdr:colOff>62865</xdr:colOff>
      <xdr:row>59</xdr:row>
      <xdr:rowOff>6911</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708792"/>
          <a:ext cx="1270" cy="1413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10738</xdr:rowOff>
    </xdr:from>
    <xdr:ext cx="599010"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126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6911</xdr:rowOff>
    </xdr:from>
    <xdr:to>
      <xdr:col>24</xdr:col>
      <xdr:colOff>152400</xdr:colOff>
      <xdr:row>59</xdr:row>
      <xdr:rowOff>6911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122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82969</xdr:rowOff>
    </xdr:from>
    <xdr:ext cx="690189"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4840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1,623,578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136292</xdr:rowOff>
    </xdr:from>
    <xdr:to>
      <xdr:col>24</xdr:col>
      <xdr:colOff>152400</xdr:colOff>
      <xdr:row>50</xdr:row>
      <xdr:rowOff>136292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70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6476</xdr:rowOff>
    </xdr:from>
    <xdr:to>
      <xdr:col>24</xdr:col>
      <xdr:colOff>63500</xdr:colOff>
      <xdr:row>58</xdr:row>
      <xdr:rowOff>132107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950576"/>
          <a:ext cx="838200" cy="125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122276</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234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99399</xdr:rowOff>
    </xdr:from>
    <xdr:to>
      <xdr:col>24</xdr:col>
      <xdr:colOff>114300</xdr:colOff>
      <xdr:row>58</xdr:row>
      <xdr:rowOff>29549</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72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132107</xdr:rowOff>
    </xdr:from>
    <xdr:to>
      <xdr:col>19</xdr:col>
      <xdr:colOff>177800</xdr:colOff>
      <xdr:row>58</xdr:row>
      <xdr:rowOff>155806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10076207"/>
          <a:ext cx="889000" cy="23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109535</xdr:rowOff>
    </xdr:from>
    <xdr:to>
      <xdr:col>20</xdr:col>
      <xdr:colOff>38100</xdr:colOff>
      <xdr:row>58</xdr:row>
      <xdr:rowOff>39685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82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56212</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657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111788</xdr:rowOff>
    </xdr:from>
    <xdr:to>
      <xdr:col>15</xdr:col>
      <xdr:colOff>50800</xdr:colOff>
      <xdr:row>58</xdr:row>
      <xdr:rowOff>155806</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10055888"/>
          <a:ext cx="889000" cy="44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51034</xdr:rowOff>
    </xdr:from>
    <xdr:to>
      <xdr:col>15</xdr:col>
      <xdr:colOff>101600</xdr:colOff>
      <xdr:row>57</xdr:row>
      <xdr:rowOff>152634</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2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169161</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598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154733</xdr:rowOff>
    </xdr:from>
    <xdr:to>
      <xdr:col>10</xdr:col>
      <xdr:colOff>114300</xdr:colOff>
      <xdr:row>58</xdr:row>
      <xdr:rowOff>111788</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9927383"/>
          <a:ext cx="889000" cy="128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31434</xdr:rowOff>
    </xdr:from>
    <xdr:to>
      <xdr:col>10</xdr:col>
      <xdr:colOff>165100</xdr:colOff>
      <xdr:row>57</xdr:row>
      <xdr:rowOff>133034</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80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149561</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579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28454</xdr:rowOff>
    </xdr:from>
    <xdr:to>
      <xdr:col>6</xdr:col>
      <xdr:colOff>38100</xdr:colOff>
      <xdr:row>57</xdr:row>
      <xdr:rowOff>130054</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146581</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9576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127126</xdr:rowOff>
    </xdr:from>
    <xdr:to>
      <xdr:col>24</xdr:col>
      <xdr:colOff>114300</xdr:colOff>
      <xdr:row>58</xdr:row>
      <xdr:rowOff>57276</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899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105553</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878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81307</xdr:rowOff>
    </xdr:from>
    <xdr:to>
      <xdr:col>20</xdr:col>
      <xdr:colOff>38100</xdr:colOff>
      <xdr:row>59</xdr:row>
      <xdr:rowOff>11457</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10025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2584</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10118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105006</xdr:rowOff>
    </xdr:from>
    <xdr:to>
      <xdr:col>15</xdr:col>
      <xdr:colOff>101600</xdr:colOff>
      <xdr:row>59</xdr:row>
      <xdr:rowOff>35156</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10049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26283</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10141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60988</xdr:rowOff>
    </xdr:from>
    <xdr:to>
      <xdr:col>10</xdr:col>
      <xdr:colOff>165100</xdr:colOff>
      <xdr:row>58</xdr:row>
      <xdr:rowOff>162588</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10005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153715</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10097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103933</xdr:rowOff>
    </xdr:from>
    <xdr:to>
      <xdr:col>6</xdr:col>
      <xdr:colOff>38100</xdr:colOff>
      <xdr:row>58</xdr:row>
      <xdr:rowOff>34083</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8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25210</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996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96069</xdr:rowOff>
    </xdr:from>
    <xdr:to>
      <xdr:col>24</xdr:col>
      <xdr:colOff>62865</xdr:colOff>
      <xdr:row>76</xdr:row>
      <xdr:rowOff>131987</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097569"/>
          <a:ext cx="1270" cy="1064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135814</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166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76</xdr:row>
      <xdr:rowOff>131987</xdr:rowOff>
    </xdr:from>
    <xdr:to>
      <xdr:col>24</xdr:col>
      <xdr:colOff>152400</xdr:colOff>
      <xdr:row>76</xdr:row>
      <xdr:rowOff>131987</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162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42746</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872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409,543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96069</xdr:rowOff>
    </xdr:from>
    <xdr:to>
      <xdr:col>24</xdr:col>
      <xdr:colOff>152400</xdr:colOff>
      <xdr:row>70</xdr:row>
      <xdr:rowOff>96069</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097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159990</xdr:rowOff>
    </xdr:from>
    <xdr:to>
      <xdr:col>24</xdr:col>
      <xdr:colOff>63500</xdr:colOff>
      <xdr:row>76</xdr:row>
      <xdr:rowOff>57531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3018740"/>
          <a:ext cx="838200" cy="68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83554</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5994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60677</xdr:rowOff>
    </xdr:from>
    <xdr:to>
      <xdr:col>24</xdr:col>
      <xdr:colOff>114300</xdr:colOff>
      <xdr:row>74</xdr:row>
      <xdr:rowOff>162277</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74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57531</xdr:rowOff>
    </xdr:from>
    <xdr:to>
      <xdr:col>19</xdr:col>
      <xdr:colOff>177800</xdr:colOff>
      <xdr:row>76</xdr:row>
      <xdr:rowOff>120982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3087731"/>
          <a:ext cx="889000" cy="63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117489</xdr:rowOff>
    </xdr:from>
    <xdr:to>
      <xdr:col>20</xdr:col>
      <xdr:colOff>38100</xdr:colOff>
      <xdr:row>75</xdr:row>
      <xdr:rowOff>47639</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28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64166</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2580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77188</xdr:rowOff>
    </xdr:from>
    <xdr:to>
      <xdr:col>15</xdr:col>
      <xdr:colOff>50800</xdr:colOff>
      <xdr:row>76</xdr:row>
      <xdr:rowOff>120982</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019300" y="13107388"/>
          <a:ext cx="889000" cy="43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54725</xdr:rowOff>
    </xdr:from>
    <xdr:to>
      <xdr:col>15</xdr:col>
      <xdr:colOff>101600</xdr:colOff>
      <xdr:row>75</xdr:row>
      <xdr:rowOff>156325</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2913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1402</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2688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77188</xdr:rowOff>
    </xdr:from>
    <xdr:to>
      <xdr:col>10</xdr:col>
      <xdr:colOff>114300</xdr:colOff>
      <xdr:row>77</xdr:row>
      <xdr:rowOff>40994</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107388"/>
          <a:ext cx="889000" cy="135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97779</xdr:rowOff>
    </xdr:from>
    <xdr:to>
      <xdr:col>10</xdr:col>
      <xdr:colOff>165100</xdr:colOff>
      <xdr:row>75</xdr:row>
      <xdr:rowOff>27929</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2785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44456</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2560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37104</xdr:rowOff>
    </xdr:from>
    <xdr:to>
      <xdr:col>6</xdr:col>
      <xdr:colOff>38100</xdr:colOff>
      <xdr:row>75</xdr:row>
      <xdr:rowOff>138704</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289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155231</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2671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109190</xdr:rowOff>
    </xdr:from>
    <xdr:to>
      <xdr:col>24</xdr:col>
      <xdr:colOff>114300</xdr:colOff>
      <xdr:row>76</xdr:row>
      <xdr:rowOff>39340</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29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87617</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2946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6731</xdr:rowOff>
    </xdr:from>
    <xdr:to>
      <xdr:col>20</xdr:col>
      <xdr:colOff>38100</xdr:colOff>
      <xdr:row>76</xdr:row>
      <xdr:rowOff>108331</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036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99458</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129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70182</xdr:rowOff>
    </xdr:from>
    <xdr:to>
      <xdr:col>15</xdr:col>
      <xdr:colOff>101600</xdr:colOff>
      <xdr:row>77</xdr:row>
      <xdr:rowOff>332</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100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162909</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193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26388</xdr:rowOff>
    </xdr:from>
    <xdr:to>
      <xdr:col>10</xdr:col>
      <xdr:colOff>165100</xdr:colOff>
      <xdr:row>76</xdr:row>
      <xdr:rowOff>127988</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056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119115</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149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161644</xdr:rowOff>
    </xdr:from>
    <xdr:to>
      <xdr:col>6</xdr:col>
      <xdr:colOff>38100</xdr:colOff>
      <xdr:row>77</xdr:row>
      <xdr:rowOff>91794</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19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82921</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284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27898</xdr:rowOff>
    </xdr:from>
    <xdr:to>
      <xdr:col>24</xdr:col>
      <xdr:colOff>62865</xdr:colOff>
      <xdr:row>98</xdr:row>
      <xdr:rowOff>98140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629848"/>
          <a:ext cx="1270" cy="1270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101967</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04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98140</xdr:rowOff>
    </xdr:from>
    <xdr:to>
      <xdr:col>24</xdr:col>
      <xdr:colOff>152400</xdr:colOff>
      <xdr:row>98</xdr:row>
      <xdr:rowOff>98140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0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146025</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405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441,735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27898</xdr:rowOff>
    </xdr:from>
    <xdr:to>
      <xdr:col>24</xdr:col>
      <xdr:colOff>152400</xdr:colOff>
      <xdr:row>91</xdr:row>
      <xdr:rowOff>27898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62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79519</xdr:rowOff>
    </xdr:from>
    <xdr:to>
      <xdr:col>24</xdr:col>
      <xdr:colOff>63500</xdr:colOff>
      <xdr:row>98</xdr:row>
      <xdr:rowOff>87344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881619"/>
          <a:ext cx="838200" cy="7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36509</xdr:rowOff>
    </xdr:from>
    <xdr:ext cx="599010"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4957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13632</xdr:rowOff>
    </xdr:from>
    <xdr:to>
      <xdr:col>24</xdr:col>
      <xdr:colOff>114300</xdr:colOff>
      <xdr:row>97</xdr:row>
      <xdr:rowOff>115232</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644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87344</xdr:rowOff>
    </xdr:from>
    <xdr:to>
      <xdr:col>19</xdr:col>
      <xdr:colOff>177800</xdr:colOff>
      <xdr:row>98</xdr:row>
      <xdr:rowOff>97059</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889444"/>
          <a:ext cx="889000" cy="9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156976</xdr:rowOff>
    </xdr:from>
    <xdr:to>
      <xdr:col>20</xdr:col>
      <xdr:colOff>38100</xdr:colOff>
      <xdr:row>97</xdr:row>
      <xdr:rowOff>87126</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61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103653</xdr:rowOff>
    </xdr:from>
    <xdr:ext cx="599010"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497795" y="16391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71917</xdr:rowOff>
    </xdr:from>
    <xdr:to>
      <xdr:col>15</xdr:col>
      <xdr:colOff>50800</xdr:colOff>
      <xdr:row>98</xdr:row>
      <xdr:rowOff>97059</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019300" y="16874017"/>
          <a:ext cx="889000" cy="25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43449</xdr:rowOff>
    </xdr:from>
    <xdr:to>
      <xdr:col>15</xdr:col>
      <xdr:colOff>101600</xdr:colOff>
      <xdr:row>97</xdr:row>
      <xdr:rowOff>145049</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67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161576</xdr:rowOff>
    </xdr:from>
    <xdr:ext cx="59901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08795" y="16449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71917</xdr:rowOff>
    </xdr:from>
    <xdr:to>
      <xdr:col>10</xdr:col>
      <xdr:colOff>114300</xdr:colOff>
      <xdr:row>98</xdr:row>
      <xdr:rowOff>112161</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874017"/>
          <a:ext cx="889000" cy="40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144388</xdr:rowOff>
    </xdr:from>
    <xdr:to>
      <xdr:col>10</xdr:col>
      <xdr:colOff>165100</xdr:colOff>
      <xdr:row>97</xdr:row>
      <xdr:rowOff>74538</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60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91065</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19795" y="16378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42106</xdr:rowOff>
    </xdr:from>
    <xdr:to>
      <xdr:col>6</xdr:col>
      <xdr:colOff>38100</xdr:colOff>
      <xdr:row>97</xdr:row>
      <xdr:rowOff>143706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6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160233</xdr:rowOff>
    </xdr:from>
    <xdr:ext cx="59901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30795" y="16447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28719</xdr:rowOff>
    </xdr:from>
    <xdr:to>
      <xdr:col>24</xdr:col>
      <xdr:colOff>114300</xdr:colOff>
      <xdr:row>98</xdr:row>
      <xdr:rowOff>130319</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830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115096</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745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36544</xdr:rowOff>
    </xdr:from>
    <xdr:to>
      <xdr:col>20</xdr:col>
      <xdr:colOff>38100</xdr:colOff>
      <xdr:row>98</xdr:row>
      <xdr:rowOff>138144</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83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129271</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93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46259</xdr:rowOff>
    </xdr:from>
    <xdr:to>
      <xdr:col>15</xdr:col>
      <xdr:colOff>101600</xdr:colOff>
      <xdr:row>98</xdr:row>
      <xdr:rowOff>147859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848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138986</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94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21117</xdr:rowOff>
    </xdr:from>
    <xdr:to>
      <xdr:col>10</xdr:col>
      <xdr:colOff>165100</xdr:colOff>
      <xdr:row>98</xdr:row>
      <xdr:rowOff>122717</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823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113844</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915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61361</xdr:rowOff>
    </xdr:from>
    <xdr:to>
      <xdr:col>6</xdr:col>
      <xdr:colOff>38100</xdr:colOff>
      <xdr:row>98</xdr:row>
      <xdr:rowOff>162961</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863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154088</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956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75057</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218557"/>
          <a:ext cx="1270" cy="1512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21734</xdr:rowOff>
    </xdr:from>
    <xdr:ext cx="534377"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499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75057</xdr:rowOff>
    </xdr:from>
    <xdr:to>
      <xdr:col>55</xdr:col>
      <xdr:colOff>88900</xdr:colOff>
      <xdr:row>30</xdr:row>
      <xdr:rowOff>75057</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218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79138</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2278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56261</xdr:rowOff>
    </xdr:from>
    <xdr:to>
      <xdr:col>55</xdr:col>
      <xdr:colOff>50800</xdr:colOff>
      <xdr:row>38</xdr:row>
      <xdr:rowOff>157861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57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56896</xdr:rowOff>
    </xdr:from>
    <xdr:to>
      <xdr:col>50</xdr:col>
      <xdr:colOff>165100</xdr:colOff>
      <xdr:row>38</xdr:row>
      <xdr:rowOff>158496</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3573</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3472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154305</xdr:rowOff>
    </xdr:from>
    <xdr:to>
      <xdr:col>46</xdr:col>
      <xdr:colOff>38100</xdr:colOff>
      <xdr:row>38</xdr:row>
      <xdr:rowOff>84455</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49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100982</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15428" y="6273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62738</xdr:rowOff>
    </xdr:from>
    <xdr:to>
      <xdr:col>41</xdr:col>
      <xdr:colOff>101600</xdr:colOff>
      <xdr:row>38</xdr:row>
      <xdr:rowOff>164338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577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9415</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353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5461</xdr:rowOff>
    </xdr:from>
    <xdr:to>
      <xdr:col>36</xdr:col>
      <xdr:colOff>165100</xdr:colOff>
      <xdr:row>38</xdr:row>
      <xdr:rowOff>107061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52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123588</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37428" y="629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135230</xdr:rowOff>
    </xdr:from>
    <xdr:to>
      <xdr:col>54</xdr:col>
      <xdr:colOff>189865</xdr:colOff>
      <xdr:row>59</xdr:row>
      <xdr:rowOff>40552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879180"/>
          <a:ext cx="1270" cy="1276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47786</xdr:rowOff>
    </xdr:from>
    <xdr:ext cx="534377"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63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40552</xdr:rowOff>
    </xdr:from>
    <xdr:to>
      <xdr:col>55</xdr:col>
      <xdr:colOff>88900</xdr:colOff>
      <xdr:row>59</xdr:row>
      <xdr:rowOff>40552</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56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81907</xdr:rowOff>
    </xdr:from>
    <xdr:ext cx="690189"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6544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3,361,732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135230</xdr:rowOff>
    </xdr:from>
    <xdr:to>
      <xdr:col>55</xdr:col>
      <xdr:colOff>88900</xdr:colOff>
      <xdr:row>51</xdr:row>
      <xdr:rowOff>135230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879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16712</xdr:rowOff>
    </xdr:from>
    <xdr:to>
      <xdr:col>55</xdr:col>
      <xdr:colOff>0</xdr:colOff>
      <xdr:row>59</xdr:row>
      <xdr:rowOff>20645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10132262"/>
          <a:ext cx="838200" cy="3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136686</xdr:rowOff>
    </xdr:from>
    <xdr:ext cx="599010"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9093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113809</xdr:rowOff>
    </xdr:from>
    <xdr:to>
      <xdr:col>55</xdr:col>
      <xdr:colOff>50800</xdr:colOff>
      <xdr:row>59</xdr:row>
      <xdr:rowOff>43959</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10057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16712</xdr:rowOff>
    </xdr:from>
    <xdr:to>
      <xdr:col>50</xdr:col>
      <xdr:colOff>114300</xdr:colOff>
      <xdr:row>59</xdr:row>
      <xdr:rowOff>26122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10132262"/>
          <a:ext cx="889000" cy="9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118556</xdr:rowOff>
    </xdr:from>
    <xdr:to>
      <xdr:col>50</xdr:col>
      <xdr:colOff>165100</xdr:colOff>
      <xdr:row>59</xdr:row>
      <xdr:rowOff>48706</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10062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65233</xdr:rowOff>
    </xdr:from>
    <xdr:ext cx="59901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39795" y="9837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26122</xdr:rowOff>
    </xdr:from>
    <xdr:to>
      <xdr:col>45</xdr:col>
      <xdr:colOff>177800</xdr:colOff>
      <xdr:row>59</xdr:row>
      <xdr:rowOff>30886</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10141672"/>
          <a:ext cx="889000" cy="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112310</xdr:rowOff>
    </xdr:from>
    <xdr:to>
      <xdr:col>46</xdr:col>
      <xdr:colOff>38100</xdr:colOff>
      <xdr:row>59</xdr:row>
      <xdr:rowOff>42460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10056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58987</xdr:rowOff>
    </xdr:from>
    <xdr:ext cx="59901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50795" y="9831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29766</xdr:rowOff>
    </xdr:from>
    <xdr:to>
      <xdr:col>41</xdr:col>
      <xdr:colOff>50800</xdr:colOff>
      <xdr:row>59</xdr:row>
      <xdr:rowOff>30886</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10145316"/>
          <a:ext cx="889000" cy="1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105607</xdr:rowOff>
    </xdr:from>
    <xdr:to>
      <xdr:col>41</xdr:col>
      <xdr:colOff>101600</xdr:colOff>
      <xdr:row>59</xdr:row>
      <xdr:rowOff>35757</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10049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52284</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61795" y="9824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113937</xdr:rowOff>
    </xdr:from>
    <xdr:to>
      <xdr:col>36</xdr:col>
      <xdr:colOff>165100</xdr:colOff>
      <xdr:row>59</xdr:row>
      <xdr:rowOff>44087</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10058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60614</xdr:rowOff>
    </xdr:from>
    <xdr:ext cx="59901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672795" y="9833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141295</xdr:rowOff>
    </xdr:from>
    <xdr:to>
      <xdr:col>55</xdr:col>
      <xdr:colOff>50800</xdr:colOff>
      <xdr:row>59</xdr:row>
      <xdr:rowOff>71445</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10085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92236</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10036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137362</xdr:rowOff>
    </xdr:from>
    <xdr:to>
      <xdr:col>50</xdr:col>
      <xdr:colOff>165100</xdr:colOff>
      <xdr:row>59</xdr:row>
      <xdr:rowOff>67512</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1008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58639</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10174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146772</xdr:rowOff>
    </xdr:from>
    <xdr:to>
      <xdr:col>46</xdr:col>
      <xdr:colOff>38100</xdr:colOff>
      <xdr:row>59</xdr:row>
      <xdr:rowOff>76922</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10090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68049</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10183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151536</xdr:rowOff>
    </xdr:from>
    <xdr:to>
      <xdr:col>41</xdr:col>
      <xdr:colOff>101600</xdr:colOff>
      <xdr:row>59</xdr:row>
      <xdr:rowOff>81686</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1009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72813</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10188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150416</xdr:rowOff>
    </xdr:from>
    <xdr:to>
      <xdr:col>36</xdr:col>
      <xdr:colOff>165100</xdr:colOff>
      <xdr:row>59</xdr:row>
      <xdr:rowOff>80566</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10094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71693</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1018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6762</xdr:rowOff>
    </xdr:from>
    <xdr:to>
      <xdr:col>54</xdr:col>
      <xdr:colOff>189865</xdr:colOff>
      <xdr:row>79</xdr:row>
      <xdr:rowOff>29637</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008262"/>
          <a:ext cx="1270" cy="1565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33464</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78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29637</xdr:rowOff>
    </xdr:from>
    <xdr:to>
      <xdr:col>55</xdr:col>
      <xdr:colOff>88900</xdr:colOff>
      <xdr:row>79</xdr:row>
      <xdr:rowOff>29637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74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124889</xdr:rowOff>
    </xdr:from>
    <xdr:ext cx="599010"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783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414,892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6762</xdr:rowOff>
    </xdr:from>
    <xdr:to>
      <xdr:col>55</xdr:col>
      <xdr:colOff>88900</xdr:colOff>
      <xdr:row>70</xdr:row>
      <xdr:rowOff>6762</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008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108558</xdr:rowOff>
    </xdr:from>
    <xdr:to>
      <xdr:col>55</xdr:col>
      <xdr:colOff>0</xdr:colOff>
      <xdr:row>78</xdr:row>
      <xdr:rowOff>116005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481658"/>
          <a:ext cx="838200" cy="7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154422</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1846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131545</xdr:rowOff>
    </xdr:from>
    <xdr:to>
      <xdr:col>55</xdr:col>
      <xdr:colOff>50800</xdr:colOff>
      <xdr:row>78</xdr:row>
      <xdr:rowOff>61695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33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116005</xdr:rowOff>
    </xdr:from>
    <xdr:to>
      <xdr:col>50</xdr:col>
      <xdr:colOff>114300</xdr:colOff>
      <xdr:row>78</xdr:row>
      <xdr:rowOff>136663</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489105"/>
          <a:ext cx="889000" cy="20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31418</xdr:rowOff>
    </xdr:from>
    <xdr:to>
      <xdr:col>50</xdr:col>
      <xdr:colOff>165100</xdr:colOff>
      <xdr:row>77</xdr:row>
      <xdr:rowOff>133018</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23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149545</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008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126800</xdr:rowOff>
    </xdr:from>
    <xdr:to>
      <xdr:col>45</xdr:col>
      <xdr:colOff>177800</xdr:colOff>
      <xdr:row>78</xdr:row>
      <xdr:rowOff>136663</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499900"/>
          <a:ext cx="889000" cy="9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30508</xdr:rowOff>
    </xdr:from>
    <xdr:to>
      <xdr:col>46</xdr:col>
      <xdr:colOff>38100</xdr:colOff>
      <xdr:row>77</xdr:row>
      <xdr:rowOff>132108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23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148635</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007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126800</xdr:rowOff>
    </xdr:from>
    <xdr:to>
      <xdr:col>41</xdr:col>
      <xdr:colOff>50800</xdr:colOff>
      <xdr:row>78</xdr:row>
      <xdr:rowOff>139601</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499900"/>
          <a:ext cx="889000" cy="1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81787</xdr:rowOff>
    </xdr:from>
    <xdr:to>
      <xdr:col>41</xdr:col>
      <xdr:colOff>101600</xdr:colOff>
      <xdr:row>78</xdr:row>
      <xdr:rowOff>11937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28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28464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058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92661</xdr:rowOff>
    </xdr:from>
    <xdr:to>
      <xdr:col>36</xdr:col>
      <xdr:colOff>165100</xdr:colOff>
      <xdr:row>78</xdr:row>
      <xdr:rowOff>22811</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29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39338</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069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57758</xdr:rowOff>
    </xdr:from>
    <xdr:to>
      <xdr:col>55</xdr:col>
      <xdr:colOff>50800</xdr:colOff>
      <xdr:row>78</xdr:row>
      <xdr:rowOff>159358</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43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144135</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345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65205</xdr:rowOff>
    </xdr:from>
    <xdr:to>
      <xdr:col>50</xdr:col>
      <xdr:colOff>165100</xdr:colOff>
      <xdr:row>78</xdr:row>
      <xdr:rowOff>166805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438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157932</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3531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85863</xdr:rowOff>
    </xdr:from>
    <xdr:to>
      <xdr:col>46</xdr:col>
      <xdr:colOff>38100</xdr:colOff>
      <xdr:row>79</xdr:row>
      <xdr:rowOff>16013</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458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7140</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3551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76000</xdr:rowOff>
    </xdr:from>
    <xdr:to>
      <xdr:col>41</xdr:col>
      <xdr:colOff>101600</xdr:colOff>
      <xdr:row>79</xdr:row>
      <xdr:rowOff>6150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44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168727</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3541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88801</xdr:rowOff>
    </xdr:from>
    <xdr:to>
      <xdr:col>36</xdr:col>
      <xdr:colOff>165100</xdr:colOff>
      <xdr:row>79</xdr:row>
      <xdr:rowOff>18951</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461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10078</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3554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53522</xdr:rowOff>
    </xdr:from>
    <xdr:to>
      <xdr:col>54</xdr:col>
      <xdr:colOff>189865</xdr:colOff>
      <xdr:row>98</xdr:row>
      <xdr:rowOff>26333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55472"/>
          <a:ext cx="1270" cy="1172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30160</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832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26333</xdr:rowOff>
    </xdr:from>
    <xdr:to>
      <xdr:col>55</xdr:col>
      <xdr:colOff>88900</xdr:colOff>
      <xdr:row>98</xdr:row>
      <xdr:rowOff>26333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828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199</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430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562,698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53522</xdr:rowOff>
    </xdr:from>
    <xdr:to>
      <xdr:col>55</xdr:col>
      <xdr:colOff>88900</xdr:colOff>
      <xdr:row>91</xdr:row>
      <xdr:rowOff>53522</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55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58967</xdr:rowOff>
    </xdr:from>
    <xdr:to>
      <xdr:col>55</xdr:col>
      <xdr:colOff>0</xdr:colOff>
      <xdr:row>97</xdr:row>
      <xdr:rowOff>121583</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689617"/>
          <a:ext cx="838200" cy="62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78173</xdr:rowOff>
    </xdr:from>
    <xdr:ext cx="599010"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3659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55296</xdr:rowOff>
    </xdr:from>
    <xdr:to>
      <xdr:col>55</xdr:col>
      <xdr:colOff>50800</xdr:colOff>
      <xdr:row>96</xdr:row>
      <xdr:rowOff>156896</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514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58967</xdr:rowOff>
    </xdr:from>
    <xdr:to>
      <xdr:col>50</xdr:col>
      <xdr:colOff>114300</xdr:colOff>
      <xdr:row>97</xdr:row>
      <xdr:rowOff>116106</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689617"/>
          <a:ext cx="889000" cy="57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75701</xdr:rowOff>
    </xdr:from>
    <xdr:to>
      <xdr:col>50</xdr:col>
      <xdr:colOff>165100</xdr:colOff>
      <xdr:row>97</xdr:row>
      <xdr:rowOff>5851</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34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22378</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39795" y="16310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69245</xdr:rowOff>
    </xdr:from>
    <xdr:to>
      <xdr:col>45</xdr:col>
      <xdr:colOff>177800</xdr:colOff>
      <xdr:row>97</xdr:row>
      <xdr:rowOff>116106</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699895"/>
          <a:ext cx="889000" cy="46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75764</xdr:rowOff>
    </xdr:from>
    <xdr:to>
      <xdr:col>46</xdr:col>
      <xdr:colOff>38100</xdr:colOff>
      <xdr:row>97</xdr:row>
      <xdr:rowOff>5914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3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22441</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50795" y="16310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69245</xdr:rowOff>
    </xdr:from>
    <xdr:to>
      <xdr:col>41</xdr:col>
      <xdr:colOff>50800</xdr:colOff>
      <xdr:row>97</xdr:row>
      <xdr:rowOff>128704</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699895"/>
          <a:ext cx="889000" cy="59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112995</xdr:rowOff>
    </xdr:from>
    <xdr:to>
      <xdr:col>41</xdr:col>
      <xdr:colOff>101600</xdr:colOff>
      <xdr:row>97</xdr:row>
      <xdr:rowOff>43145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7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59672</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61795" y="16347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111913</xdr:rowOff>
    </xdr:from>
    <xdr:to>
      <xdr:col>36</xdr:col>
      <xdr:colOff>165100</xdr:colOff>
      <xdr:row>97</xdr:row>
      <xdr:rowOff>42063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571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58590</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672795" y="16346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70783</xdr:rowOff>
    </xdr:from>
    <xdr:to>
      <xdr:col>55</xdr:col>
      <xdr:colOff>50800</xdr:colOff>
      <xdr:row>98</xdr:row>
      <xdr:rowOff>933</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701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157160</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616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8167</xdr:rowOff>
    </xdr:from>
    <xdr:to>
      <xdr:col>50</xdr:col>
      <xdr:colOff>165100</xdr:colOff>
      <xdr:row>97</xdr:row>
      <xdr:rowOff>109767</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638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100894</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39795" y="16731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65306</xdr:rowOff>
    </xdr:from>
    <xdr:to>
      <xdr:col>46</xdr:col>
      <xdr:colOff>38100</xdr:colOff>
      <xdr:row>97</xdr:row>
      <xdr:rowOff>166906</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69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158033</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788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18445</xdr:rowOff>
    </xdr:from>
    <xdr:to>
      <xdr:col>41</xdr:col>
      <xdr:colOff>101600</xdr:colOff>
      <xdr:row>97</xdr:row>
      <xdr:rowOff>120045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64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111172</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61795" y="16741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77904</xdr:rowOff>
    </xdr:from>
    <xdr:to>
      <xdr:col>36</xdr:col>
      <xdr:colOff>165100</xdr:colOff>
      <xdr:row>98</xdr:row>
      <xdr:rowOff>8054</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70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170631</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801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22344</xdr:rowOff>
    </xdr:from>
    <xdr:to>
      <xdr:col>85</xdr:col>
      <xdr:colOff>126364</xdr:colOff>
      <xdr:row>38</xdr:row>
      <xdr:rowOff>117877</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337294"/>
          <a:ext cx="1269" cy="1295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121704</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636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117877</xdr:rowOff>
    </xdr:from>
    <xdr:to>
      <xdr:col>86</xdr:col>
      <xdr:colOff>25400</xdr:colOff>
      <xdr:row>38</xdr:row>
      <xdr:rowOff>117877</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32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140471</xdr:rowOff>
    </xdr:from>
    <xdr:ext cx="599010"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112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182,901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22344</xdr:rowOff>
    </xdr:from>
    <xdr:to>
      <xdr:col>86</xdr:col>
      <xdr:colOff>25400</xdr:colOff>
      <xdr:row>31</xdr:row>
      <xdr:rowOff>22344</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33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83449</xdr:rowOff>
    </xdr:from>
    <xdr:to>
      <xdr:col>85</xdr:col>
      <xdr:colOff>127000</xdr:colOff>
      <xdr:row>37</xdr:row>
      <xdr:rowOff>89340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427099"/>
          <a:ext cx="838200" cy="5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170436</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59997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147559</xdr:rowOff>
    </xdr:from>
    <xdr:to>
      <xdr:col>85</xdr:col>
      <xdr:colOff>177800</xdr:colOff>
      <xdr:row>36</xdr:row>
      <xdr:rowOff>77709</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148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89340</xdr:rowOff>
    </xdr:from>
    <xdr:to>
      <xdr:col>81</xdr:col>
      <xdr:colOff>50800</xdr:colOff>
      <xdr:row>37</xdr:row>
      <xdr:rowOff>136233</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432990"/>
          <a:ext cx="889000" cy="46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57818</xdr:rowOff>
    </xdr:from>
    <xdr:to>
      <xdr:col>81</xdr:col>
      <xdr:colOff>101600</xdr:colOff>
      <xdr:row>36</xdr:row>
      <xdr:rowOff>159418</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23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4495</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005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136233</xdr:rowOff>
    </xdr:from>
    <xdr:to>
      <xdr:col>76</xdr:col>
      <xdr:colOff>114300</xdr:colOff>
      <xdr:row>38</xdr:row>
      <xdr:rowOff>6030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479883"/>
          <a:ext cx="889000" cy="41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30653</xdr:rowOff>
    </xdr:from>
    <xdr:to>
      <xdr:col>76</xdr:col>
      <xdr:colOff>165100</xdr:colOff>
      <xdr:row>36</xdr:row>
      <xdr:rowOff>132253</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20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148780</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597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148242</xdr:rowOff>
    </xdr:from>
    <xdr:to>
      <xdr:col>71</xdr:col>
      <xdr:colOff>177800</xdr:colOff>
      <xdr:row>38</xdr:row>
      <xdr:rowOff>6030</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6491892"/>
          <a:ext cx="889000" cy="29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24199</xdr:rowOff>
    </xdr:from>
    <xdr:to>
      <xdr:col>72</xdr:col>
      <xdr:colOff>38100</xdr:colOff>
      <xdr:row>36</xdr:row>
      <xdr:rowOff>125799</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19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142326</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5971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48385</xdr:rowOff>
    </xdr:from>
    <xdr:to>
      <xdr:col>67</xdr:col>
      <xdr:colOff>101600</xdr:colOff>
      <xdr:row>36</xdr:row>
      <xdr:rowOff>149985</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220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166512</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5995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32649</xdr:rowOff>
    </xdr:from>
    <xdr:to>
      <xdr:col>85</xdr:col>
      <xdr:colOff>177800</xdr:colOff>
      <xdr:row>37</xdr:row>
      <xdr:rowOff>134249</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376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11076</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354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38540</xdr:rowOff>
    </xdr:from>
    <xdr:to>
      <xdr:col>81</xdr:col>
      <xdr:colOff>101600</xdr:colOff>
      <xdr:row>37</xdr:row>
      <xdr:rowOff>140140</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38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131267</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474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85433</xdr:rowOff>
    </xdr:from>
    <xdr:to>
      <xdr:col>76</xdr:col>
      <xdr:colOff>165100</xdr:colOff>
      <xdr:row>38</xdr:row>
      <xdr:rowOff>15583</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429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6710</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521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126680</xdr:rowOff>
    </xdr:from>
    <xdr:to>
      <xdr:col>72</xdr:col>
      <xdr:colOff>38100</xdr:colOff>
      <xdr:row>38</xdr:row>
      <xdr:rowOff>56830</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470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47957</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563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97442</xdr:rowOff>
    </xdr:from>
    <xdr:to>
      <xdr:col>67</xdr:col>
      <xdr:colOff>101600</xdr:colOff>
      <xdr:row>38</xdr:row>
      <xdr:rowOff>27592</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44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18719</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533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25468</xdr:rowOff>
    </xdr:from>
    <xdr:to>
      <xdr:col>85</xdr:col>
      <xdr:colOff>126364</xdr:colOff>
      <xdr:row>58</xdr:row>
      <xdr:rowOff>71019</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597968"/>
          <a:ext cx="1269" cy="1417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74846</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01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71019</xdr:rowOff>
    </xdr:from>
    <xdr:to>
      <xdr:col>86</xdr:col>
      <xdr:colOff>25400</xdr:colOff>
      <xdr:row>58</xdr:row>
      <xdr:rowOff>71019</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015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143595</xdr:rowOff>
    </xdr:from>
    <xdr:ext cx="599010"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373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494,979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25468</xdr:rowOff>
    </xdr:from>
    <xdr:to>
      <xdr:col>86</xdr:col>
      <xdr:colOff>25400</xdr:colOff>
      <xdr:row>50</xdr:row>
      <xdr:rowOff>25468</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59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160401</xdr:rowOff>
    </xdr:from>
    <xdr:to>
      <xdr:col>85</xdr:col>
      <xdr:colOff>127000</xdr:colOff>
      <xdr:row>58</xdr:row>
      <xdr:rowOff>35635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5481300" y="9933051"/>
          <a:ext cx="838200" cy="46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99762</xdr:rowOff>
    </xdr:from>
    <xdr:ext cx="599010"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5295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76885</xdr:rowOff>
    </xdr:from>
    <xdr:to>
      <xdr:col>85</xdr:col>
      <xdr:colOff>177800</xdr:colOff>
      <xdr:row>57</xdr:row>
      <xdr:rowOff>7035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67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35635</xdr:rowOff>
    </xdr:from>
    <xdr:to>
      <xdr:col>81</xdr:col>
      <xdr:colOff>50800</xdr:colOff>
      <xdr:row>58</xdr:row>
      <xdr:rowOff>47470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4592300" y="9979735"/>
          <a:ext cx="889000" cy="11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110803</xdr:rowOff>
    </xdr:from>
    <xdr:to>
      <xdr:col>81</xdr:col>
      <xdr:colOff>101600</xdr:colOff>
      <xdr:row>57</xdr:row>
      <xdr:rowOff>40953</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712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57480</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181795" y="9487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47470</xdr:rowOff>
    </xdr:from>
    <xdr:to>
      <xdr:col>76</xdr:col>
      <xdr:colOff>114300</xdr:colOff>
      <xdr:row>58</xdr:row>
      <xdr:rowOff>76381</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3703300" y="9991570"/>
          <a:ext cx="889000" cy="28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166546</xdr:rowOff>
    </xdr:from>
    <xdr:to>
      <xdr:col>76</xdr:col>
      <xdr:colOff>165100</xdr:colOff>
      <xdr:row>57</xdr:row>
      <xdr:rowOff>96696</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767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113223</xdr:rowOff>
    </xdr:from>
    <xdr:ext cx="59901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292795" y="9542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65460</xdr:rowOff>
    </xdr:from>
    <xdr:to>
      <xdr:col>71</xdr:col>
      <xdr:colOff>177800</xdr:colOff>
      <xdr:row>58</xdr:row>
      <xdr:rowOff>76381</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2814300" y="10009560"/>
          <a:ext cx="889000" cy="10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19118</xdr:rowOff>
    </xdr:from>
    <xdr:to>
      <xdr:col>72</xdr:col>
      <xdr:colOff>38100</xdr:colOff>
      <xdr:row>57</xdr:row>
      <xdr:rowOff>120718</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79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137245</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03795" y="9566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24643</xdr:rowOff>
    </xdr:from>
    <xdr:to>
      <xdr:col>67</xdr:col>
      <xdr:colOff>101600</xdr:colOff>
      <xdr:row>57</xdr:row>
      <xdr:rowOff>126243</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797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142770</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14795" y="9572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109601</xdr:rowOff>
    </xdr:from>
    <xdr:to>
      <xdr:col>85</xdr:col>
      <xdr:colOff>177800</xdr:colOff>
      <xdr:row>58</xdr:row>
      <xdr:rowOff>39751</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882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24528</xdr:rowOff>
    </xdr:from>
    <xdr:ext cx="534377"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797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156285</xdr:rowOff>
    </xdr:from>
    <xdr:to>
      <xdr:col>81</xdr:col>
      <xdr:colOff>101600</xdr:colOff>
      <xdr:row>58</xdr:row>
      <xdr:rowOff>86435</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928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77562</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4111" y="10021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168120</xdr:rowOff>
    </xdr:from>
    <xdr:to>
      <xdr:col>76</xdr:col>
      <xdr:colOff>165100</xdr:colOff>
      <xdr:row>58</xdr:row>
      <xdr:rowOff>98270</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94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89397</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10033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25581</xdr:rowOff>
    </xdr:from>
    <xdr:to>
      <xdr:col>72</xdr:col>
      <xdr:colOff>38100</xdr:colOff>
      <xdr:row>58</xdr:row>
      <xdr:rowOff>127181</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969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118308</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10062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14660</xdr:rowOff>
    </xdr:from>
    <xdr:to>
      <xdr:col>67</xdr:col>
      <xdr:colOff>101600</xdr:colOff>
      <xdr:row>58</xdr:row>
      <xdr:rowOff>116260</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95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107387</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10051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160262</xdr:rowOff>
    </xdr:from>
    <xdr:to>
      <xdr:col>85</xdr:col>
      <xdr:colOff>126364</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1990312"/>
          <a:ext cx="1269" cy="1598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106939</xdr:rowOff>
    </xdr:from>
    <xdr:ext cx="599010"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1765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419,603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160262</xdr:rowOff>
    </xdr:from>
    <xdr:to>
      <xdr:col>86</xdr:col>
      <xdr:colOff>25400</xdr:colOff>
      <xdr:row>69</xdr:row>
      <xdr:rowOff>160262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199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22844</xdr:rowOff>
    </xdr:from>
    <xdr:to>
      <xdr:col>85</xdr:col>
      <xdr:colOff>127000</xdr:colOff>
      <xdr:row>79</xdr:row>
      <xdr:rowOff>28806</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5481300" y="13567394"/>
          <a:ext cx="838200" cy="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64316</xdr:rowOff>
    </xdr:from>
    <xdr:ext cx="534377"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265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41439</xdr:rowOff>
    </xdr:from>
    <xdr:to>
      <xdr:col>85</xdr:col>
      <xdr:colOff>177800</xdr:colOff>
      <xdr:row>78</xdr:row>
      <xdr:rowOff>143039</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41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28806</xdr:rowOff>
    </xdr:from>
    <xdr:to>
      <xdr:col>81</xdr:col>
      <xdr:colOff>50800</xdr:colOff>
      <xdr:row>79</xdr:row>
      <xdr:rowOff>44450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4592300" y="13573356"/>
          <a:ext cx="889000" cy="15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18681</xdr:rowOff>
    </xdr:from>
    <xdr:to>
      <xdr:col>81</xdr:col>
      <xdr:colOff>101600</xdr:colOff>
      <xdr:row>78</xdr:row>
      <xdr:rowOff>120281</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391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136808</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14111" y="13167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39993</xdr:rowOff>
    </xdr:from>
    <xdr:to>
      <xdr:col>76</xdr:col>
      <xdr:colOff>114300</xdr:colOff>
      <xdr:row>79</xdr:row>
      <xdr:rowOff>44450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3703300" y="13584543"/>
          <a:ext cx="889000" cy="4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40078</xdr:rowOff>
    </xdr:from>
    <xdr:to>
      <xdr:col>76</xdr:col>
      <xdr:colOff>165100</xdr:colOff>
      <xdr:row>78</xdr:row>
      <xdr:rowOff>141678</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41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158205</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325111" y="13188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167239</xdr:rowOff>
    </xdr:from>
    <xdr:to>
      <xdr:col>71</xdr:col>
      <xdr:colOff>177800</xdr:colOff>
      <xdr:row>79</xdr:row>
      <xdr:rowOff>39993</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2814300" y="13540339"/>
          <a:ext cx="889000" cy="44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41301</xdr:rowOff>
    </xdr:from>
    <xdr:to>
      <xdr:col>72</xdr:col>
      <xdr:colOff>38100</xdr:colOff>
      <xdr:row>78</xdr:row>
      <xdr:rowOff>142901</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414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159428</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436111" y="13189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44362</xdr:rowOff>
    </xdr:from>
    <xdr:to>
      <xdr:col>67</xdr:col>
      <xdr:colOff>101600</xdr:colOff>
      <xdr:row>78</xdr:row>
      <xdr:rowOff>145962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41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162489</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547111" y="13192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143494</xdr:rowOff>
    </xdr:from>
    <xdr:to>
      <xdr:col>85</xdr:col>
      <xdr:colOff>177800</xdr:colOff>
      <xdr:row>79</xdr:row>
      <xdr:rowOff>73644</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516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58421</xdr:rowOff>
    </xdr:from>
    <xdr:ext cx="469744"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3431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149456</xdr:rowOff>
    </xdr:from>
    <xdr:to>
      <xdr:col>81</xdr:col>
      <xdr:colOff>101600</xdr:colOff>
      <xdr:row>79</xdr:row>
      <xdr:rowOff>79606</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3522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70733</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46428" y="13615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160643</xdr:rowOff>
    </xdr:from>
    <xdr:to>
      <xdr:col>72</xdr:col>
      <xdr:colOff>38100</xdr:colOff>
      <xdr:row>79</xdr:row>
      <xdr:rowOff>90793</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3533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81920</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468428" y="13626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116439</xdr:rowOff>
    </xdr:from>
    <xdr:to>
      <xdr:col>67</xdr:col>
      <xdr:colOff>101600</xdr:colOff>
      <xdr:row>79</xdr:row>
      <xdr:rowOff>46589</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348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37716</xdr:rowOff>
    </xdr:from>
    <xdr:ext cx="534377"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547111" y="13582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39571</xdr:rowOff>
    </xdr:from>
    <xdr:to>
      <xdr:col>85</xdr:col>
      <xdr:colOff>126364</xdr:colOff>
      <xdr:row>98</xdr:row>
      <xdr:rowOff>138075</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470071"/>
          <a:ext cx="1269" cy="1470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141902</xdr:rowOff>
    </xdr:from>
    <xdr:ext cx="378565"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6944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138075</xdr:rowOff>
    </xdr:from>
    <xdr:to>
      <xdr:col>86</xdr:col>
      <xdr:colOff>25400</xdr:colOff>
      <xdr:row>98</xdr:row>
      <xdr:rowOff>138075</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6940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157698</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245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643,801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39571</xdr:rowOff>
    </xdr:from>
    <xdr:to>
      <xdr:col>86</xdr:col>
      <xdr:colOff>25400</xdr:colOff>
      <xdr:row>90</xdr:row>
      <xdr:rowOff>39571</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47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37223</xdr:rowOff>
    </xdr:from>
    <xdr:to>
      <xdr:col>85</xdr:col>
      <xdr:colOff>127000</xdr:colOff>
      <xdr:row>98</xdr:row>
      <xdr:rowOff>37833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5481300" y="16839323"/>
          <a:ext cx="838200" cy="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116228</xdr:rowOff>
    </xdr:from>
    <xdr:ext cx="599010"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4039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93351</xdr:rowOff>
    </xdr:from>
    <xdr:to>
      <xdr:col>85</xdr:col>
      <xdr:colOff>177800</xdr:colOff>
      <xdr:row>97</xdr:row>
      <xdr:rowOff>23501</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552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37223</xdr:rowOff>
    </xdr:from>
    <xdr:to>
      <xdr:col>81</xdr:col>
      <xdr:colOff>50800</xdr:colOff>
      <xdr:row>98</xdr:row>
      <xdr:rowOff>43766</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4592300" y="16839323"/>
          <a:ext cx="889000" cy="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82181</xdr:rowOff>
    </xdr:from>
    <xdr:to>
      <xdr:col>81</xdr:col>
      <xdr:colOff>101600</xdr:colOff>
      <xdr:row>97</xdr:row>
      <xdr:rowOff>12331</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541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28858</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181795" y="16316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39326</xdr:rowOff>
    </xdr:from>
    <xdr:to>
      <xdr:col>76</xdr:col>
      <xdr:colOff>114300</xdr:colOff>
      <xdr:row>98</xdr:row>
      <xdr:rowOff>43766</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3703300" y="16841426"/>
          <a:ext cx="889000" cy="4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139695</xdr:rowOff>
    </xdr:from>
    <xdr:to>
      <xdr:col>76</xdr:col>
      <xdr:colOff>165100</xdr:colOff>
      <xdr:row>97</xdr:row>
      <xdr:rowOff>69845</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59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86372</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292795" y="16374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39326</xdr:rowOff>
    </xdr:from>
    <xdr:to>
      <xdr:col>71</xdr:col>
      <xdr:colOff>177800</xdr:colOff>
      <xdr:row>98</xdr:row>
      <xdr:rowOff>41624</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6841426"/>
          <a:ext cx="8890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143790</xdr:rowOff>
    </xdr:from>
    <xdr:to>
      <xdr:col>72</xdr:col>
      <xdr:colOff>38100</xdr:colOff>
      <xdr:row>97</xdr:row>
      <xdr:rowOff>73940</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60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90467</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03795" y="16378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150414</xdr:rowOff>
    </xdr:from>
    <xdr:to>
      <xdr:col>67</xdr:col>
      <xdr:colOff>101600</xdr:colOff>
      <xdr:row>97</xdr:row>
      <xdr:rowOff>80564</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609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97091</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14795" y="16384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158483</xdr:rowOff>
    </xdr:from>
    <xdr:to>
      <xdr:col>85</xdr:col>
      <xdr:colOff>177800</xdr:colOff>
      <xdr:row>98</xdr:row>
      <xdr:rowOff>88633</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789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73410</xdr:rowOff>
    </xdr:from>
    <xdr:ext cx="534377"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704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157873</xdr:rowOff>
    </xdr:from>
    <xdr:to>
      <xdr:col>81</xdr:col>
      <xdr:colOff>101600</xdr:colOff>
      <xdr:row>98</xdr:row>
      <xdr:rowOff>88023</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788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79150</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6881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164416</xdr:rowOff>
    </xdr:from>
    <xdr:to>
      <xdr:col>76</xdr:col>
      <xdr:colOff>165100</xdr:colOff>
      <xdr:row>98</xdr:row>
      <xdr:rowOff>94566</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79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85693</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325111" y="16887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159976</xdr:rowOff>
    </xdr:from>
    <xdr:to>
      <xdr:col>72</xdr:col>
      <xdr:colOff>38100</xdr:colOff>
      <xdr:row>98</xdr:row>
      <xdr:rowOff>90126</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790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81253</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36111" y="16883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162274</xdr:rowOff>
    </xdr:from>
    <xdr:to>
      <xdr:col>67</xdr:col>
      <xdr:colOff>101600</xdr:colOff>
      <xdr:row>98</xdr:row>
      <xdr:rowOff>92424</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79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83551</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47111" y="16885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a:extLst>
            <a:ext uri="{FF2B5EF4-FFF2-40B4-BE49-F238E27FC236}">
              <a16:creationId xmlns:a16="http://schemas.microsoft.com/office/drawing/2014/main" id="{00000000-0008-0000-07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92266</xdr:rowOff>
    </xdr:from>
    <xdr:to>
      <xdr:col>116</xdr:col>
      <xdr:colOff>62864</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flipV="1">
          <a:off x="22159595" y="5235766"/>
          <a:ext cx="1269" cy="1495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88028</xdr:rowOff>
    </xdr:from>
    <xdr:ext cx="249299" cy="259045"/>
    <xdr:sp macro="" textlink="">
      <xdr:nvSpPr>
        <xdr:cNvPr id="741" name="諸支出金最小値テキスト">
          <a:extLst>
            <a:ext uri="{FF2B5EF4-FFF2-40B4-BE49-F238E27FC236}">
              <a16:creationId xmlns:a16="http://schemas.microsoft.com/office/drawing/2014/main" id="{00000000-0008-0000-0700-0000E5020000}"/>
            </a:ext>
          </a:extLst>
        </xdr:cNvPr>
        <xdr:cNvSpPr txBox="1"/>
      </xdr:nvSpPr>
      <xdr:spPr>
        <a:xfrm>
          <a:off x="22212300" y="67745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38943</xdr:rowOff>
    </xdr:from>
    <xdr:ext cx="469744" cy="259045"/>
    <xdr:sp macro="" textlink="">
      <xdr:nvSpPr>
        <xdr:cNvPr id="743" name="諸支出金最大値テキスト">
          <a:extLst>
            <a:ext uri="{FF2B5EF4-FFF2-40B4-BE49-F238E27FC236}">
              <a16:creationId xmlns:a16="http://schemas.microsoft.com/office/drawing/2014/main" id="{00000000-0008-0000-0700-0000E7020000}"/>
            </a:ext>
          </a:extLst>
        </xdr:cNvPr>
        <xdr:cNvSpPr txBox="1"/>
      </xdr:nvSpPr>
      <xdr:spPr>
        <a:xfrm>
          <a:off x="22212300" y="5010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92266</xdr:rowOff>
    </xdr:from>
    <xdr:to>
      <xdr:col>116</xdr:col>
      <xdr:colOff>152400</xdr:colOff>
      <xdr:row>30</xdr:row>
      <xdr:rowOff>92266</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5235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5478</xdr:rowOff>
    </xdr:from>
    <xdr:ext cx="313932" cy="259045"/>
    <xdr:sp macro="" textlink="">
      <xdr:nvSpPr>
        <xdr:cNvPr id="746" name="諸支出金平均値テキスト">
          <a:extLst>
            <a:ext uri="{FF2B5EF4-FFF2-40B4-BE49-F238E27FC236}">
              <a16:creationId xmlns:a16="http://schemas.microsoft.com/office/drawing/2014/main" id="{00000000-0008-0000-0700-0000EA020000}"/>
            </a:ext>
          </a:extLst>
        </xdr:cNvPr>
        <xdr:cNvSpPr txBox="1"/>
      </xdr:nvSpPr>
      <xdr:spPr>
        <a:xfrm>
          <a:off x="22212300" y="652057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154051</xdr:rowOff>
    </xdr:from>
    <xdr:to>
      <xdr:col>116</xdr:col>
      <xdr:colOff>114300</xdr:colOff>
      <xdr:row>39</xdr:row>
      <xdr:rowOff>84201</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2110700" y="6669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124714</xdr:rowOff>
    </xdr:from>
    <xdr:to>
      <xdr:col>112</xdr:col>
      <xdr:colOff>38100</xdr:colOff>
      <xdr:row>39</xdr:row>
      <xdr:rowOff>54864</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1272500" y="663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71391</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134017" y="64150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165100</xdr:rowOff>
    </xdr:from>
    <xdr:to>
      <xdr:col>107</xdr:col>
      <xdr:colOff>101600</xdr:colOff>
      <xdr:row>39</xdr:row>
      <xdr:rowOff>95250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0383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167767</xdr:rowOff>
    </xdr:from>
    <xdr:to>
      <xdr:col>102</xdr:col>
      <xdr:colOff>165100</xdr:colOff>
      <xdr:row>37</xdr:row>
      <xdr:rowOff>97917</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9494500" y="6339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114444</xdr:rowOff>
    </xdr:from>
    <xdr:ext cx="469744"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10428" y="611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113665</xdr:rowOff>
    </xdr:from>
    <xdr:to>
      <xdr:col>98</xdr:col>
      <xdr:colOff>38100</xdr:colOff>
      <xdr:row>39</xdr:row>
      <xdr:rowOff>43815</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8605500" y="662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60342</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7017" y="6403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132478</xdr:rowOff>
    </xdr:from>
    <xdr:ext cx="249299" cy="259045"/>
    <xdr:sp macro="" textlink="">
      <xdr:nvSpPr>
        <xdr:cNvPr id="765" name="諸支出金該当値テキスト">
          <a:extLst>
            <a:ext uri="{FF2B5EF4-FFF2-40B4-BE49-F238E27FC236}">
              <a16:creationId xmlns:a16="http://schemas.microsoft.com/office/drawing/2014/main" id="{00000000-0008-0000-0700-0000FD020000}"/>
            </a:ext>
          </a:extLst>
        </xdr:cNvPr>
        <xdr:cNvSpPr txBox="1"/>
      </xdr:nvSpPr>
      <xdr:spPr>
        <a:xfrm>
          <a:off x="22212300" y="66475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111777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309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a:extLst>
            <a:ext uri="{FF2B5EF4-FFF2-40B4-BE49-F238E27FC236}">
              <a16:creationId xmlns:a16="http://schemas.microsoft.com/office/drawing/2014/main" id="{00000000-0008-0000-0700-00001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a:extLst>
            <a:ext uri="{FF2B5EF4-FFF2-40B4-BE49-F238E27FC236}">
              <a16:creationId xmlns:a16="http://schemas.microsoft.com/office/drawing/2014/main" id="{00000000-0008-0000-0700-00001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a:extLst>
            <a:ext uri="{FF2B5EF4-FFF2-40B4-BE49-F238E27FC236}">
              <a16:creationId xmlns:a16="http://schemas.microsoft.com/office/drawing/2014/main" id="{00000000-0008-0000-0700-00001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a:extLst>
            <a:ext uri="{FF2B5EF4-FFF2-40B4-BE49-F238E27FC236}">
              <a16:creationId xmlns:a16="http://schemas.microsoft.com/office/drawing/2014/main" id="{00000000-0008-0000-0700-00002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類似団体に比べて低い数値で推移している。</a:t>
          </a:r>
          <a:endParaRPr kumimoji="1" lang="en-US" altLang="ja-JP" sz="1100" b="0" i="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これは、同規模自治体と比べ村全域で居住地がまとまっており、行政コストが抑えられているからと考えられる。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今後も現在の水準を維持しつつ、緊急性や優先度の高い施策を重点に予算措置・執行を行う。</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長野県青木村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財政調整基金について、</a:t>
          </a:r>
          <a:r>
            <a:rPr kumimoji="1" lang="ja-JP" altLang="en-US" sz="1100" b="0" i="0" baseline="0">
              <a:solidFill>
                <a:schemeClr val="dk1"/>
              </a:solidFill>
              <a:effectLst/>
              <a:latin typeface="+mn-lt"/>
              <a:ea typeface="+mn-ea"/>
              <a:cs typeface="+mn-cs"/>
            </a:rPr>
            <a:t>一旦は取り崩したが、同額を年度内に積立てることができた。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適切な財源の確保と歳出の精査により、将来を見据えた財調と特目基金運用を図りたい。</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長野県青木村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全会計において、実質赤字又は資金の不足が生じていないため、連結実質赤字比率は算定されない。今後も全会計において健全財政に努めていく。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4091075</v>
      </c>
      <c r="BO4" s="371"/>
      <c r="BP4" s="371"/>
      <c r="BQ4" s="371"/>
      <c r="BR4" s="371"/>
      <c r="BS4" s="371"/>
      <c r="BT4" s="371"/>
      <c r="BU4" s="372"/>
      <c r="BV4" s="370">
        <v>3625160</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8.6999999999999993</v>
      </c>
      <c r="CU4" s="377"/>
      <c r="CV4" s="377"/>
      <c r="CW4" s="377"/>
      <c r="CX4" s="377"/>
      <c r="CY4" s="377"/>
      <c r="CZ4" s="377"/>
      <c r="DA4" s="378"/>
      <c r="DB4" s="376">
        <v>9.6999999999999993</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3864547</v>
      </c>
      <c r="BO5" s="408"/>
      <c r="BP5" s="408"/>
      <c r="BQ5" s="408"/>
      <c r="BR5" s="408"/>
      <c r="BS5" s="408"/>
      <c r="BT5" s="408"/>
      <c r="BU5" s="409"/>
      <c r="BV5" s="407">
        <v>3386229</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76.900000000000006</v>
      </c>
      <c r="CU5" s="405"/>
      <c r="CV5" s="405"/>
      <c r="CW5" s="405"/>
      <c r="CX5" s="405"/>
      <c r="CY5" s="405"/>
      <c r="CZ5" s="405"/>
      <c r="DA5" s="406"/>
      <c r="DB5" s="404">
        <v>80.400000000000006</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226528</v>
      </c>
      <c r="BO6" s="408"/>
      <c r="BP6" s="408"/>
      <c r="BQ6" s="408"/>
      <c r="BR6" s="408"/>
      <c r="BS6" s="408"/>
      <c r="BT6" s="408"/>
      <c r="BU6" s="409"/>
      <c r="BV6" s="407">
        <v>238931</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77</v>
      </c>
      <c r="CU6" s="445"/>
      <c r="CV6" s="445"/>
      <c r="CW6" s="445"/>
      <c r="CX6" s="445"/>
      <c r="CY6" s="445"/>
      <c r="CZ6" s="445"/>
      <c r="DA6" s="446"/>
      <c r="DB6" s="444">
        <v>80.7</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24900</v>
      </c>
      <c r="BO7" s="408"/>
      <c r="BP7" s="408"/>
      <c r="BQ7" s="408"/>
      <c r="BR7" s="408"/>
      <c r="BS7" s="408"/>
      <c r="BT7" s="408"/>
      <c r="BU7" s="409"/>
      <c r="BV7" s="407">
        <v>25110</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2313518</v>
      </c>
      <c r="CU7" s="408"/>
      <c r="CV7" s="408"/>
      <c r="CW7" s="408"/>
      <c r="CX7" s="408"/>
      <c r="CY7" s="408"/>
      <c r="CZ7" s="408"/>
      <c r="DA7" s="409"/>
      <c r="DB7" s="407">
        <v>2211124</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201628</v>
      </c>
      <c r="BO8" s="408"/>
      <c r="BP8" s="408"/>
      <c r="BQ8" s="408"/>
      <c r="BR8" s="408"/>
      <c r="BS8" s="408"/>
      <c r="BT8" s="408"/>
      <c r="BU8" s="409"/>
      <c r="BV8" s="407">
        <v>213821</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0.24</v>
      </c>
      <c r="CU8" s="448"/>
      <c r="CV8" s="448"/>
      <c r="CW8" s="448"/>
      <c r="CX8" s="448"/>
      <c r="CY8" s="448"/>
      <c r="CZ8" s="448"/>
      <c r="DA8" s="449"/>
      <c r="DB8" s="447">
        <v>0.22</v>
      </c>
      <c r="DC8" s="448"/>
      <c r="DD8" s="448"/>
      <c r="DE8" s="448"/>
      <c r="DF8" s="448"/>
      <c r="DG8" s="448"/>
      <c r="DH8" s="448"/>
      <c r="DI8" s="449"/>
    </row>
    <row r="9" spans="1:119" ht="18.75" customHeight="1" thickBot="1" x14ac:dyDescent="0.2">
      <c r="A9" s="169"/>
      <c r="B9" s="401" t="s">
        <v>106</v>
      </c>
      <c r="C9" s="402"/>
      <c r="D9" s="402"/>
      <c r="E9" s="402"/>
      <c r="F9" s="402"/>
      <c r="G9" s="402"/>
      <c r="H9" s="402"/>
      <c r="I9" s="402"/>
      <c r="J9" s="402"/>
      <c r="K9" s="450"/>
      <c r="L9" s="451" t="s">
        <v>107</v>
      </c>
      <c r="M9" s="452"/>
      <c r="N9" s="452"/>
      <c r="O9" s="452"/>
      <c r="P9" s="452"/>
      <c r="Q9" s="453"/>
      <c r="R9" s="454">
        <v>4121</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-12193</v>
      </c>
      <c r="BO9" s="408"/>
      <c r="BP9" s="408"/>
      <c r="BQ9" s="408"/>
      <c r="BR9" s="408"/>
      <c r="BS9" s="408"/>
      <c r="BT9" s="408"/>
      <c r="BU9" s="409"/>
      <c r="BV9" s="407">
        <v>28609</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5.7</v>
      </c>
      <c r="CU9" s="405"/>
      <c r="CV9" s="405"/>
      <c r="CW9" s="405"/>
      <c r="CX9" s="405"/>
      <c r="CY9" s="405"/>
      <c r="CZ9" s="405"/>
      <c r="DA9" s="406"/>
      <c r="DB9" s="404">
        <v>6.1</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112</v>
      </c>
      <c r="M10" s="437"/>
      <c r="N10" s="437"/>
      <c r="O10" s="437"/>
      <c r="P10" s="437"/>
      <c r="Q10" s="438"/>
      <c r="R10" s="458">
        <v>4343</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90</v>
      </c>
      <c r="AV10" s="440"/>
      <c r="AW10" s="440"/>
      <c r="AX10" s="440"/>
      <c r="AY10" s="441" t="s">
        <v>114</v>
      </c>
      <c r="AZ10" s="442"/>
      <c r="BA10" s="442"/>
      <c r="BB10" s="442"/>
      <c r="BC10" s="442"/>
      <c r="BD10" s="442"/>
      <c r="BE10" s="442"/>
      <c r="BF10" s="442"/>
      <c r="BG10" s="442"/>
      <c r="BH10" s="442"/>
      <c r="BI10" s="442"/>
      <c r="BJ10" s="442"/>
      <c r="BK10" s="442"/>
      <c r="BL10" s="442"/>
      <c r="BM10" s="443"/>
      <c r="BN10" s="407">
        <v>266652</v>
      </c>
      <c r="BO10" s="408"/>
      <c r="BP10" s="408"/>
      <c r="BQ10" s="408"/>
      <c r="BR10" s="408"/>
      <c r="BS10" s="408"/>
      <c r="BT10" s="408"/>
      <c r="BU10" s="409"/>
      <c r="BV10" s="407">
        <v>5297</v>
      </c>
      <c r="BW10" s="408"/>
      <c r="BX10" s="408"/>
      <c r="BY10" s="408"/>
      <c r="BZ10" s="408"/>
      <c r="CA10" s="408"/>
      <c r="CB10" s="408"/>
      <c r="CC10" s="409"/>
      <c r="CD10" s="172" t="s">
        <v>115</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116</v>
      </c>
      <c r="M11" s="462"/>
      <c r="N11" s="462"/>
      <c r="O11" s="462"/>
      <c r="P11" s="462"/>
      <c r="Q11" s="463"/>
      <c r="R11" s="464" t="s">
        <v>117</v>
      </c>
      <c r="S11" s="465"/>
      <c r="T11" s="465"/>
      <c r="U11" s="465"/>
      <c r="V11" s="466"/>
      <c r="W11" s="395"/>
      <c r="X11" s="396"/>
      <c r="Y11" s="396"/>
      <c r="Z11" s="396"/>
      <c r="AA11" s="396"/>
      <c r="AB11" s="396"/>
      <c r="AC11" s="396"/>
      <c r="AD11" s="396"/>
      <c r="AE11" s="396"/>
      <c r="AF11" s="396"/>
      <c r="AG11" s="396"/>
      <c r="AH11" s="396"/>
      <c r="AI11" s="396"/>
      <c r="AJ11" s="396"/>
      <c r="AK11" s="396"/>
      <c r="AL11" s="399"/>
      <c r="AM11" s="436" t="s">
        <v>118</v>
      </c>
      <c r="AN11" s="437"/>
      <c r="AO11" s="437"/>
      <c r="AP11" s="437"/>
      <c r="AQ11" s="437"/>
      <c r="AR11" s="437"/>
      <c r="AS11" s="437"/>
      <c r="AT11" s="438"/>
      <c r="AU11" s="439" t="s">
        <v>119</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4086</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200000</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4036</v>
      </c>
      <c r="S13" s="492"/>
      <c r="T13" s="492"/>
      <c r="U13" s="492"/>
      <c r="V13" s="493"/>
      <c r="W13" s="423" t="s">
        <v>131</v>
      </c>
      <c r="X13" s="424"/>
      <c r="Y13" s="424"/>
      <c r="Z13" s="424"/>
      <c r="AA13" s="424"/>
      <c r="AB13" s="414"/>
      <c r="AC13" s="458">
        <v>194</v>
      </c>
      <c r="AD13" s="459"/>
      <c r="AE13" s="459"/>
      <c r="AF13" s="459"/>
      <c r="AG13" s="501"/>
      <c r="AH13" s="458">
        <v>217</v>
      </c>
      <c r="AI13" s="459"/>
      <c r="AJ13" s="459"/>
      <c r="AK13" s="459"/>
      <c r="AL13" s="460"/>
      <c r="AM13" s="436" t="s">
        <v>132</v>
      </c>
      <c r="AN13" s="437"/>
      <c r="AO13" s="437"/>
      <c r="AP13" s="437"/>
      <c r="AQ13" s="437"/>
      <c r="AR13" s="437"/>
      <c r="AS13" s="437"/>
      <c r="AT13" s="438"/>
      <c r="AU13" s="439" t="s">
        <v>119</v>
      </c>
      <c r="AV13" s="440"/>
      <c r="AW13" s="440"/>
      <c r="AX13" s="440"/>
      <c r="AY13" s="441" t="s">
        <v>133</v>
      </c>
      <c r="AZ13" s="442"/>
      <c r="BA13" s="442"/>
      <c r="BB13" s="442"/>
      <c r="BC13" s="442"/>
      <c r="BD13" s="442"/>
      <c r="BE13" s="442"/>
      <c r="BF13" s="442"/>
      <c r="BG13" s="442"/>
      <c r="BH13" s="442"/>
      <c r="BI13" s="442"/>
      <c r="BJ13" s="442"/>
      <c r="BK13" s="442"/>
      <c r="BL13" s="442"/>
      <c r="BM13" s="443"/>
      <c r="BN13" s="407">
        <v>54459</v>
      </c>
      <c r="BO13" s="408"/>
      <c r="BP13" s="408"/>
      <c r="BQ13" s="408"/>
      <c r="BR13" s="408"/>
      <c r="BS13" s="408"/>
      <c r="BT13" s="408"/>
      <c r="BU13" s="409"/>
      <c r="BV13" s="407">
        <v>33906</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7.9</v>
      </c>
      <c r="CU13" s="405"/>
      <c r="CV13" s="405"/>
      <c r="CW13" s="405"/>
      <c r="CX13" s="405"/>
      <c r="CY13" s="405"/>
      <c r="CZ13" s="405"/>
      <c r="DA13" s="406"/>
      <c r="DB13" s="404">
        <v>8.1</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4151</v>
      </c>
      <c r="S14" s="492"/>
      <c r="T14" s="492"/>
      <c r="U14" s="492"/>
      <c r="V14" s="493"/>
      <c r="W14" s="397"/>
      <c r="X14" s="398"/>
      <c r="Y14" s="398"/>
      <c r="Z14" s="398"/>
      <c r="AA14" s="398"/>
      <c r="AB14" s="387"/>
      <c r="AC14" s="494">
        <v>9.9</v>
      </c>
      <c r="AD14" s="495"/>
      <c r="AE14" s="495"/>
      <c r="AF14" s="495"/>
      <c r="AG14" s="496"/>
      <c r="AH14" s="494">
        <v>10.7</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4109</v>
      </c>
      <c r="S15" s="492"/>
      <c r="T15" s="492"/>
      <c r="U15" s="492"/>
      <c r="V15" s="493"/>
      <c r="W15" s="423" t="s">
        <v>137</v>
      </c>
      <c r="X15" s="424"/>
      <c r="Y15" s="424"/>
      <c r="Z15" s="424"/>
      <c r="AA15" s="424"/>
      <c r="AB15" s="414"/>
      <c r="AC15" s="458">
        <v>673</v>
      </c>
      <c r="AD15" s="459"/>
      <c r="AE15" s="459"/>
      <c r="AF15" s="459"/>
      <c r="AG15" s="501"/>
      <c r="AH15" s="458">
        <v>757</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576511</v>
      </c>
      <c r="BO15" s="371"/>
      <c r="BP15" s="371"/>
      <c r="BQ15" s="371"/>
      <c r="BR15" s="371"/>
      <c r="BS15" s="371"/>
      <c r="BT15" s="371"/>
      <c r="BU15" s="372"/>
      <c r="BV15" s="370">
        <v>476324</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34.299999999999997</v>
      </c>
      <c r="AD16" s="495"/>
      <c r="AE16" s="495"/>
      <c r="AF16" s="495"/>
      <c r="AG16" s="496"/>
      <c r="AH16" s="494">
        <v>37.200000000000003</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2151588</v>
      </c>
      <c r="BO16" s="408"/>
      <c r="BP16" s="408"/>
      <c r="BQ16" s="408"/>
      <c r="BR16" s="408"/>
      <c r="BS16" s="408"/>
      <c r="BT16" s="408"/>
      <c r="BU16" s="409"/>
      <c r="BV16" s="407">
        <v>2090531</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1093</v>
      </c>
      <c r="AD17" s="459"/>
      <c r="AE17" s="459"/>
      <c r="AF17" s="459"/>
      <c r="AG17" s="501"/>
      <c r="AH17" s="458">
        <v>1062</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728249</v>
      </c>
      <c r="BO17" s="408"/>
      <c r="BP17" s="408"/>
      <c r="BQ17" s="408"/>
      <c r="BR17" s="408"/>
      <c r="BS17" s="408"/>
      <c r="BT17" s="408"/>
      <c r="BU17" s="409"/>
      <c r="BV17" s="407">
        <v>587781</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147</v>
      </c>
      <c r="C18" s="450"/>
      <c r="D18" s="450"/>
      <c r="E18" s="530"/>
      <c r="F18" s="530"/>
      <c r="G18" s="530"/>
      <c r="H18" s="530"/>
      <c r="I18" s="530"/>
      <c r="J18" s="530"/>
      <c r="K18" s="530"/>
      <c r="L18" s="531">
        <v>57.1</v>
      </c>
      <c r="M18" s="531"/>
      <c r="N18" s="531"/>
      <c r="O18" s="531"/>
      <c r="P18" s="531"/>
      <c r="Q18" s="531"/>
      <c r="R18" s="532"/>
      <c r="S18" s="532"/>
      <c r="T18" s="532"/>
      <c r="U18" s="532"/>
      <c r="V18" s="533"/>
      <c r="W18" s="425"/>
      <c r="X18" s="426"/>
      <c r="Y18" s="426"/>
      <c r="Z18" s="426"/>
      <c r="AA18" s="426"/>
      <c r="AB18" s="417"/>
      <c r="AC18" s="534">
        <v>55.8</v>
      </c>
      <c r="AD18" s="535"/>
      <c r="AE18" s="535"/>
      <c r="AF18" s="535"/>
      <c r="AG18" s="536"/>
      <c r="AH18" s="534">
        <v>52.2</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1874020</v>
      </c>
      <c r="BO18" s="408"/>
      <c r="BP18" s="408"/>
      <c r="BQ18" s="408"/>
      <c r="BR18" s="408"/>
      <c r="BS18" s="408"/>
      <c r="BT18" s="408"/>
      <c r="BU18" s="409"/>
      <c r="BV18" s="407">
        <v>1809086</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149</v>
      </c>
      <c r="C19" s="450"/>
      <c r="D19" s="450"/>
      <c r="E19" s="530"/>
      <c r="F19" s="530"/>
      <c r="G19" s="530"/>
      <c r="H19" s="530"/>
      <c r="I19" s="530"/>
      <c r="J19" s="530"/>
      <c r="K19" s="530"/>
      <c r="L19" s="538">
        <v>72</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3169984</v>
      </c>
      <c r="BO19" s="408"/>
      <c r="BP19" s="408"/>
      <c r="BQ19" s="408"/>
      <c r="BR19" s="408"/>
      <c r="BS19" s="408"/>
      <c r="BT19" s="408"/>
      <c r="BU19" s="409"/>
      <c r="BV19" s="407">
        <v>3039284</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151</v>
      </c>
      <c r="C20" s="450"/>
      <c r="D20" s="450"/>
      <c r="E20" s="530"/>
      <c r="F20" s="530"/>
      <c r="G20" s="530"/>
      <c r="H20" s="530"/>
      <c r="I20" s="530"/>
      <c r="J20" s="530"/>
      <c r="K20" s="530"/>
      <c r="L20" s="538">
        <v>1553</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1724137</v>
      </c>
      <c r="BO22" s="371"/>
      <c r="BP22" s="371"/>
      <c r="BQ22" s="371"/>
      <c r="BR22" s="371"/>
      <c r="BS22" s="371"/>
      <c r="BT22" s="371"/>
      <c r="BU22" s="372"/>
      <c r="BV22" s="370">
        <v>1499640</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973852</v>
      </c>
      <c r="BO23" s="408"/>
      <c r="BP23" s="408"/>
      <c r="BQ23" s="408"/>
      <c r="BR23" s="408"/>
      <c r="BS23" s="408"/>
      <c r="BT23" s="408"/>
      <c r="BU23" s="409"/>
      <c r="BV23" s="407">
        <v>1093882</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161</v>
      </c>
      <c r="F24" s="437"/>
      <c r="G24" s="437"/>
      <c r="H24" s="437"/>
      <c r="I24" s="437"/>
      <c r="J24" s="437"/>
      <c r="K24" s="438"/>
      <c r="L24" s="458">
        <v>1</v>
      </c>
      <c r="M24" s="459"/>
      <c r="N24" s="459"/>
      <c r="O24" s="459"/>
      <c r="P24" s="501"/>
      <c r="Q24" s="458">
        <v>7400</v>
      </c>
      <c r="R24" s="459"/>
      <c r="S24" s="459"/>
      <c r="T24" s="459"/>
      <c r="U24" s="459"/>
      <c r="V24" s="501"/>
      <c r="W24" s="553"/>
      <c r="X24" s="554"/>
      <c r="Y24" s="555"/>
      <c r="Z24" s="457" t="s">
        <v>162</v>
      </c>
      <c r="AA24" s="437"/>
      <c r="AB24" s="437"/>
      <c r="AC24" s="437"/>
      <c r="AD24" s="437"/>
      <c r="AE24" s="437"/>
      <c r="AF24" s="437"/>
      <c r="AG24" s="438"/>
      <c r="AH24" s="458">
        <v>54</v>
      </c>
      <c r="AI24" s="459"/>
      <c r="AJ24" s="459"/>
      <c r="AK24" s="459"/>
      <c r="AL24" s="501"/>
      <c r="AM24" s="458">
        <v>165834</v>
      </c>
      <c r="AN24" s="459"/>
      <c r="AO24" s="459"/>
      <c r="AP24" s="459"/>
      <c r="AQ24" s="459"/>
      <c r="AR24" s="501"/>
      <c r="AS24" s="458">
        <v>3071</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885259</v>
      </c>
      <c r="BO24" s="408"/>
      <c r="BP24" s="408"/>
      <c r="BQ24" s="408"/>
      <c r="BR24" s="408"/>
      <c r="BS24" s="408"/>
      <c r="BT24" s="408"/>
      <c r="BU24" s="409"/>
      <c r="BV24" s="407">
        <v>559235</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164</v>
      </c>
      <c r="F25" s="437"/>
      <c r="G25" s="437"/>
      <c r="H25" s="437"/>
      <c r="I25" s="437"/>
      <c r="J25" s="437"/>
      <c r="K25" s="438"/>
      <c r="L25" s="458" t="s">
        <v>122</v>
      </c>
      <c r="M25" s="459"/>
      <c r="N25" s="459"/>
      <c r="O25" s="459"/>
      <c r="P25" s="501"/>
      <c r="Q25" s="458" t="s">
        <v>122</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t="s">
        <v>122</v>
      </c>
      <c r="BO25" s="371"/>
      <c r="BP25" s="371"/>
      <c r="BQ25" s="371"/>
      <c r="BR25" s="371"/>
      <c r="BS25" s="371"/>
      <c r="BT25" s="371"/>
      <c r="BU25" s="372"/>
      <c r="BV25" s="370" t="s">
        <v>122</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167</v>
      </c>
      <c r="F26" s="437"/>
      <c r="G26" s="437"/>
      <c r="H26" s="437"/>
      <c r="I26" s="437"/>
      <c r="J26" s="437"/>
      <c r="K26" s="438"/>
      <c r="L26" s="458">
        <v>1</v>
      </c>
      <c r="M26" s="459"/>
      <c r="N26" s="459"/>
      <c r="O26" s="459"/>
      <c r="P26" s="501"/>
      <c r="Q26" s="458">
        <v>5500</v>
      </c>
      <c r="R26" s="459"/>
      <c r="S26" s="459"/>
      <c r="T26" s="459"/>
      <c r="U26" s="459"/>
      <c r="V26" s="501"/>
      <c r="W26" s="553"/>
      <c r="X26" s="554"/>
      <c r="Y26" s="555"/>
      <c r="Z26" s="457" t="s">
        <v>168</v>
      </c>
      <c r="AA26" s="559"/>
      <c r="AB26" s="559"/>
      <c r="AC26" s="559"/>
      <c r="AD26" s="559"/>
      <c r="AE26" s="559"/>
      <c r="AF26" s="559"/>
      <c r="AG26" s="560"/>
      <c r="AH26" s="458" t="s">
        <v>122</v>
      </c>
      <c r="AI26" s="459"/>
      <c r="AJ26" s="459"/>
      <c r="AK26" s="459"/>
      <c r="AL26" s="501"/>
      <c r="AM26" s="458" t="s">
        <v>122</v>
      </c>
      <c r="AN26" s="459"/>
      <c r="AO26" s="459"/>
      <c r="AP26" s="459"/>
      <c r="AQ26" s="459"/>
      <c r="AR26" s="501"/>
      <c r="AS26" s="458" t="s">
        <v>122</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170</v>
      </c>
      <c r="F27" s="437"/>
      <c r="G27" s="437"/>
      <c r="H27" s="437"/>
      <c r="I27" s="437"/>
      <c r="J27" s="437"/>
      <c r="K27" s="438"/>
      <c r="L27" s="458">
        <v>1</v>
      </c>
      <c r="M27" s="459"/>
      <c r="N27" s="459"/>
      <c r="O27" s="459"/>
      <c r="P27" s="501"/>
      <c r="Q27" s="458">
        <v>2710</v>
      </c>
      <c r="R27" s="459"/>
      <c r="S27" s="459"/>
      <c r="T27" s="459"/>
      <c r="U27" s="459"/>
      <c r="V27" s="501"/>
      <c r="W27" s="553"/>
      <c r="X27" s="554"/>
      <c r="Y27" s="555"/>
      <c r="Z27" s="457" t="s">
        <v>171</v>
      </c>
      <c r="AA27" s="437"/>
      <c r="AB27" s="437"/>
      <c r="AC27" s="437"/>
      <c r="AD27" s="437"/>
      <c r="AE27" s="437"/>
      <c r="AF27" s="437"/>
      <c r="AG27" s="438"/>
      <c r="AH27" s="458" t="s">
        <v>122</v>
      </c>
      <c r="AI27" s="459"/>
      <c r="AJ27" s="459"/>
      <c r="AK27" s="459"/>
      <c r="AL27" s="501"/>
      <c r="AM27" s="458" t="s">
        <v>122</v>
      </c>
      <c r="AN27" s="459"/>
      <c r="AO27" s="459"/>
      <c r="AP27" s="459"/>
      <c r="AQ27" s="459"/>
      <c r="AR27" s="501"/>
      <c r="AS27" s="458" t="s">
        <v>122</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115147</v>
      </c>
      <c r="BO27" s="527"/>
      <c r="BP27" s="527"/>
      <c r="BQ27" s="527"/>
      <c r="BR27" s="527"/>
      <c r="BS27" s="527"/>
      <c r="BT27" s="527"/>
      <c r="BU27" s="528"/>
      <c r="BV27" s="526">
        <v>115147</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173</v>
      </c>
      <c r="F28" s="437"/>
      <c r="G28" s="437"/>
      <c r="H28" s="437"/>
      <c r="I28" s="437"/>
      <c r="J28" s="437"/>
      <c r="K28" s="438"/>
      <c r="L28" s="458">
        <v>1</v>
      </c>
      <c r="M28" s="459"/>
      <c r="N28" s="459"/>
      <c r="O28" s="459"/>
      <c r="P28" s="501"/>
      <c r="Q28" s="458">
        <v>1820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1111111</v>
      </c>
      <c r="BO28" s="371"/>
      <c r="BP28" s="371"/>
      <c r="BQ28" s="371"/>
      <c r="BR28" s="371"/>
      <c r="BS28" s="371"/>
      <c r="BT28" s="371"/>
      <c r="BU28" s="372"/>
      <c r="BV28" s="370">
        <v>1044633</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176</v>
      </c>
      <c r="F29" s="437"/>
      <c r="G29" s="437"/>
      <c r="H29" s="437"/>
      <c r="I29" s="437"/>
      <c r="J29" s="437"/>
      <c r="K29" s="438"/>
      <c r="L29" s="458">
        <v>8</v>
      </c>
      <c r="M29" s="459"/>
      <c r="N29" s="459"/>
      <c r="O29" s="459"/>
      <c r="P29" s="501"/>
      <c r="Q29" s="458">
        <v>1640</v>
      </c>
      <c r="R29" s="459"/>
      <c r="S29" s="459"/>
      <c r="T29" s="459"/>
      <c r="U29" s="459"/>
      <c r="V29" s="501"/>
      <c r="W29" s="556"/>
      <c r="X29" s="557"/>
      <c r="Y29" s="558"/>
      <c r="Z29" s="457" t="s">
        <v>177</v>
      </c>
      <c r="AA29" s="437"/>
      <c r="AB29" s="437"/>
      <c r="AC29" s="437"/>
      <c r="AD29" s="437"/>
      <c r="AE29" s="437"/>
      <c r="AF29" s="437"/>
      <c r="AG29" s="438"/>
      <c r="AH29" s="458">
        <v>54</v>
      </c>
      <c r="AI29" s="459"/>
      <c r="AJ29" s="459"/>
      <c r="AK29" s="459"/>
      <c r="AL29" s="501"/>
      <c r="AM29" s="458">
        <v>165834</v>
      </c>
      <c r="AN29" s="459"/>
      <c r="AO29" s="459"/>
      <c r="AP29" s="459"/>
      <c r="AQ29" s="459"/>
      <c r="AR29" s="501"/>
      <c r="AS29" s="458">
        <v>3071</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65360</v>
      </c>
      <c r="BO29" s="408"/>
      <c r="BP29" s="408"/>
      <c r="BQ29" s="408"/>
      <c r="BR29" s="408"/>
      <c r="BS29" s="408"/>
      <c r="BT29" s="408"/>
      <c r="BU29" s="409"/>
      <c r="BV29" s="407">
        <v>54943</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92.7</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1265634</v>
      </c>
      <c r="BO30" s="527"/>
      <c r="BP30" s="527"/>
      <c r="BQ30" s="527"/>
      <c r="BR30" s="527"/>
      <c r="BS30" s="527"/>
      <c r="BT30" s="527"/>
      <c r="BU30" s="528"/>
      <c r="BV30" s="526">
        <v>1102896</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青木村国民健康保険特別会計</v>
      </c>
      <c r="X34" s="598"/>
      <c r="Y34" s="598"/>
      <c r="Z34" s="598"/>
      <c r="AA34" s="598"/>
      <c r="AB34" s="598"/>
      <c r="AC34" s="598"/>
      <c r="AD34" s="598"/>
      <c r="AE34" s="598"/>
      <c r="AF34" s="598"/>
      <c r="AG34" s="598"/>
      <c r="AH34" s="598"/>
      <c r="AI34" s="598"/>
      <c r="AJ34" s="598"/>
      <c r="AK34" s="598"/>
      <c r="AL34" s="169"/>
      <c r="AM34" s="597">
        <f>IF(AO34="","",MAX(C34:D43,U34:V43)+1)</f>
        <v>5</v>
      </c>
      <c r="AN34" s="597"/>
      <c r="AO34" s="598" t="str">
        <f>IF('各会計、関係団体の財政状況及び健全化判断比率'!B31="","",'各会計、関係団体の財政状況及び健全化判断比率'!B31)</f>
        <v>青木村簡易水道事業会計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7</v>
      </c>
      <c r="BX34" s="597"/>
      <c r="BY34" s="598" t="str">
        <f>IF('各会計、関係団体の財政状況及び健全化判断比率'!B68="","",'各会計、関係団体の財政状況及び健全化判断比率'!B68)</f>
        <v>上田地域広域連合（一般会計）</v>
      </c>
      <c r="BZ34" s="598"/>
      <c r="CA34" s="598"/>
      <c r="CB34" s="598"/>
      <c r="CC34" s="598"/>
      <c r="CD34" s="598"/>
      <c r="CE34" s="598"/>
      <c r="CF34" s="598"/>
      <c r="CG34" s="598"/>
      <c r="CH34" s="598"/>
      <c r="CI34" s="598"/>
      <c r="CJ34" s="598"/>
      <c r="CK34" s="598"/>
      <c r="CL34" s="598"/>
      <c r="CM34" s="598"/>
      <c r="CN34" s="169"/>
      <c r="CO34" s="597">
        <f>IF(CQ34="","",MAX(C34:D43,U34:V43,AM34:AN43,BE34:BF43,BW34:BX43)+1)</f>
        <v>17</v>
      </c>
      <c r="CP34" s="597"/>
      <c r="CQ34" s="598" t="str">
        <f>IF('各会計、関係団体の財政状況及び健全化判断比率'!BS7="","",'各会計、関係団体の財政状況及び健全化判断比率'!BS7)</f>
        <v>青木村土地開発公社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青木村介護保険特別会計</v>
      </c>
      <c r="X35" s="598"/>
      <c r="Y35" s="598"/>
      <c r="Z35" s="598"/>
      <c r="AA35" s="598"/>
      <c r="AB35" s="598"/>
      <c r="AC35" s="598"/>
      <c r="AD35" s="598"/>
      <c r="AE35" s="598"/>
      <c r="AF35" s="598"/>
      <c r="AG35" s="598"/>
      <c r="AH35" s="598"/>
      <c r="AI35" s="598"/>
      <c r="AJ35" s="598"/>
      <c r="AK35" s="598"/>
      <c r="AL35" s="169"/>
      <c r="AM35" s="597">
        <f t="shared" ref="AM35:AM43" si="0">IF(AO35="","",AM34+1)</f>
        <v>6</v>
      </c>
      <c r="AN35" s="597"/>
      <c r="AO35" s="598" t="str">
        <f>IF('各会計、関係団体の財政状況及び健全化判断比率'!B32="","",'各会計、関係団体の財政状況及び健全化判断比率'!B32)</f>
        <v>青木村特定環境保全公共下水道事業会計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8</v>
      </c>
      <c r="BX35" s="597"/>
      <c r="BY35" s="598" t="str">
        <f>IF('各会計、関係団体の財政状況及び健全化判断比率'!B69="","",'各会計、関係団体の財政状況及び健全化判断比率'!B69)</f>
        <v>上田地域広域連合（ふるさと基金特別会計）</v>
      </c>
      <c r="BZ35" s="598"/>
      <c r="CA35" s="598"/>
      <c r="CB35" s="598"/>
      <c r="CC35" s="598"/>
      <c r="CD35" s="598"/>
      <c r="CE35" s="598"/>
      <c r="CF35" s="598"/>
      <c r="CG35" s="598"/>
      <c r="CH35" s="598"/>
      <c r="CI35" s="598"/>
      <c r="CJ35" s="598"/>
      <c r="CK35" s="598"/>
      <c r="CL35" s="598"/>
      <c r="CM35" s="598"/>
      <c r="CN35" s="169"/>
      <c r="CO35" s="597">
        <f t="shared" ref="CO35:CO43" si="3">IF(CQ35="","",CO34+1)</f>
        <v>18</v>
      </c>
      <c r="CP35" s="597"/>
      <c r="CQ35" s="598" t="str">
        <f>IF('各会計、関係団体の財政状況及び健全化判断比率'!BS8="","",'各会計、関係団体の財政状況及び健全化判断比率'!BS8)</f>
        <v>株式会社道の駅あおき</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青木村後期高齢者医療特別会計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9</v>
      </c>
      <c r="BX36" s="597"/>
      <c r="BY36" s="598" t="str">
        <f>IF('各会計、関係団体の財政状況及び健全化判断比率'!B70="","",'各会計、関係団体の財政状況及び健全化判断比率'!B70)</f>
        <v>上田地域広域連合（消防特別会計）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10</v>
      </c>
      <c r="BX37" s="597"/>
      <c r="BY37" s="598" t="str">
        <f>IF('各会計、関係団体の財政状況及び健全化判断比率'!B71="","",'各会計、関係団体の財政状況及び健全化判断比率'!B71)</f>
        <v>上田地域広域連合（介護保険特別会計）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11</v>
      </c>
      <c r="BX38" s="597"/>
      <c r="BY38" s="598" t="str">
        <f>IF('各会計、関係団体の財政状況及び健全化判断比率'!B72="","",'各会計、関係団体の財政状況及び健全化判断比率'!B72)</f>
        <v>長野県市町村総合事務組合（一般会計）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12</v>
      </c>
      <c r="BX39" s="597"/>
      <c r="BY39" s="598" t="str">
        <f>IF('各会計、関係団体の財政状況及び健全化判断比率'!B73="","",'各会計、関係団体の財政状況及び健全化判断比率'!B73)</f>
        <v>長野県市町村総合事務組合（非常勤職員公務災害補償特別会計）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13</v>
      </c>
      <c r="BX40" s="597"/>
      <c r="BY40" s="598" t="str">
        <f>IF('各会計、関係団体の財政状況及び健全化判断比率'!B74="","",'各会計、関係団体の財政状況及び健全化判断比率'!B74)</f>
        <v>青木村及び上田市共有財産組合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14</v>
      </c>
      <c r="BX41" s="597"/>
      <c r="BY41" s="598" t="str">
        <f>IF('各会計、関係団体の財政状況及び健全化判断比率'!B75="","",'各会計、関係団体の財政状況及び健全化判断比率'!B75)</f>
        <v>東北信市町村交通災害共済事務組合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f t="shared" si="2"/>
        <v>15</v>
      </c>
      <c r="BX42" s="597"/>
      <c r="BY42" s="598" t="str">
        <f>IF('各会計、関係団体の財政状況及び健全化判断比率'!B76="","",'各会計、関係団体の財政状況及び健全化判断比率'!B76)</f>
        <v>長野県市町村自治振興組合</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f t="shared" si="2"/>
        <v>16</v>
      </c>
      <c r="BX43" s="597"/>
      <c r="BY43" s="598" t="str">
        <f>IF('各会計、関係団体の財政状況及び健全化判断比率'!B77="","",'各会計、関係団体の財政状況及び健全化判断比率'!B77)</f>
        <v>長野県後期高齢者医療広域連合（一般会計）</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sGCQ2vwVpN53z7EQwvprRGpAEjTkH6i0oOk8aZme6gFEfErBk2cET99Joa3+IDWgPAopxtzBK1r7YA+Q6lr7+A==" saltValue="aqum7TlOsukF4l2BUUkdS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28" zoomScale="80" zoomScaleNormal="8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51" t="s">
        <v>529</v>
      </c>
      <c r="D34" s="1151"/>
      <c r="E34" s="1152"/>
      <c r="F34" s="32">
        <v>8.31</v>
      </c>
      <c r="G34" s="33">
        <v>7.69</v>
      </c>
      <c r="H34" s="33">
        <v>8.43</v>
      </c>
      <c r="I34" s="33">
        <v>9.67</v>
      </c>
      <c r="J34" s="34">
        <v>8.7100000000000009</v>
      </c>
      <c r="K34" s="22"/>
      <c r="L34" s="22"/>
      <c r="M34" s="22"/>
      <c r="N34" s="22"/>
      <c r="O34" s="22"/>
      <c r="P34" s="22"/>
    </row>
    <row r="35" spans="1:16" ht="39" customHeight="1" x14ac:dyDescent="0.15">
      <c r="A35" s="22"/>
      <c r="B35" s="35"/>
      <c r="C35" s="1145" t="s">
        <v>530</v>
      </c>
      <c r="D35" s="1146"/>
      <c r="E35" s="1147"/>
      <c r="F35" s="36">
        <v>3.34</v>
      </c>
      <c r="G35" s="37">
        <v>3.07</v>
      </c>
      <c r="H35" s="37">
        <v>3.06</v>
      </c>
      <c r="I35" s="37">
        <v>3.07</v>
      </c>
      <c r="J35" s="38">
        <v>3.08</v>
      </c>
      <c r="K35" s="22"/>
      <c r="L35" s="22"/>
      <c r="M35" s="22"/>
      <c r="N35" s="22"/>
      <c r="O35" s="22"/>
      <c r="P35" s="22"/>
    </row>
    <row r="36" spans="1:16" ht="39" customHeight="1" x14ac:dyDescent="0.15">
      <c r="A36" s="22"/>
      <c r="B36" s="35"/>
      <c r="C36" s="1145" t="s">
        <v>531</v>
      </c>
      <c r="D36" s="1146"/>
      <c r="E36" s="1147"/>
      <c r="F36" s="36">
        <v>0.72</v>
      </c>
      <c r="G36" s="37">
        <v>0.87</v>
      </c>
      <c r="H36" s="37">
        <v>1.24</v>
      </c>
      <c r="I36" s="37">
        <v>1.93</v>
      </c>
      <c r="J36" s="38">
        <v>2.46</v>
      </c>
      <c r="K36" s="22"/>
      <c r="L36" s="22"/>
      <c r="M36" s="22"/>
      <c r="N36" s="22"/>
      <c r="O36" s="22"/>
      <c r="P36" s="22"/>
    </row>
    <row r="37" spans="1:16" ht="39" customHeight="1" x14ac:dyDescent="0.15">
      <c r="A37" s="22"/>
      <c r="B37" s="35"/>
      <c r="C37" s="1145" t="s">
        <v>532</v>
      </c>
      <c r="D37" s="1146"/>
      <c r="E37" s="1147"/>
      <c r="F37" s="36">
        <v>0.31</v>
      </c>
      <c r="G37" s="37">
        <v>0.26</v>
      </c>
      <c r="H37" s="37">
        <v>0.19</v>
      </c>
      <c r="I37" s="37">
        <v>0.02</v>
      </c>
      <c r="J37" s="38">
        <v>0.28000000000000003</v>
      </c>
      <c r="K37" s="22"/>
      <c r="L37" s="22"/>
      <c r="M37" s="22"/>
      <c r="N37" s="22"/>
      <c r="O37" s="22"/>
      <c r="P37" s="22"/>
    </row>
    <row r="38" spans="1:16" ht="39" customHeight="1" x14ac:dyDescent="0.15">
      <c r="A38" s="22"/>
      <c r="B38" s="35"/>
      <c r="C38" s="1145" t="s">
        <v>533</v>
      </c>
      <c r="D38" s="1146"/>
      <c r="E38" s="1147"/>
      <c r="F38" s="36">
        <v>1.1000000000000001</v>
      </c>
      <c r="G38" s="37">
        <v>1.56</v>
      </c>
      <c r="H38" s="37">
        <v>1.45</v>
      </c>
      <c r="I38" s="37">
        <v>0.79</v>
      </c>
      <c r="J38" s="38">
        <v>0.25</v>
      </c>
      <c r="K38" s="22"/>
      <c r="L38" s="22"/>
      <c r="M38" s="22"/>
      <c r="N38" s="22"/>
      <c r="O38" s="22"/>
      <c r="P38" s="22"/>
    </row>
    <row r="39" spans="1:16" ht="39" customHeight="1" x14ac:dyDescent="0.15">
      <c r="A39" s="22"/>
      <c r="B39" s="35"/>
      <c r="C39" s="1145" t="s">
        <v>534</v>
      </c>
      <c r="D39" s="1146"/>
      <c r="E39" s="1147"/>
      <c r="F39" s="36">
        <v>0</v>
      </c>
      <c r="G39" s="37">
        <v>0</v>
      </c>
      <c r="H39" s="37">
        <v>0</v>
      </c>
      <c r="I39" s="37">
        <v>0.01</v>
      </c>
      <c r="J39" s="38">
        <v>0.02</v>
      </c>
      <c r="K39" s="22"/>
      <c r="L39" s="22"/>
      <c r="M39" s="22"/>
      <c r="N39" s="22"/>
      <c r="O39" s="22"/>
      <c r="P39" s="22"/>
    </row>
    <row r="40" spans="1:16" ht="39" customHeight="1" x14ac:dyDescent="0.15">
      <c r="A40" s="22"/>
      <c r="B40" s="35"/>
      <c r="C40" s="1145"/>
      <c r="D40" s="1146"/>
      <c r="E40" s="1147"/>
      <c r="F40" s="36"/>
      <c r="G40" s="37"/>
      <c r="H40" s="37"/>
      <c r="I40" s="37"/>
      <c r="J40" s="38"/>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535</v>
      </c>
      <c r="D42" s="1146"/>
      <c r="E42" s="1147"/>
      <c r="F42" s="36" t="s">
        <v>485</v>
      </c>
      <c r="G42" s="37" t="s">
        <v>485</v>
      </c>
      <c r="H42" s="37" t="s">
        <v>485</v>
      </c>
      <c r="I42" s="37" t="s">
        <v>485</v>
      </c>
      <c r="J42" s="38" t="s">
        <v>485</v>
      </c>
      <c r="K42" s="22"/>
      <c r="L42" s="22"/>
      <c r="M42" s="22"/>
      <c r="N42" s="22"/>
      <c r="O42" s="22"/>
      <c r="P42" s="22"/>
    </row>
    <row r="43" spans="1:16" ht="39" customHeight="1" thickBot="1" x14ac:dyDescent="0.2">
      <c r="A43" s="22"/>
      <c r="B43" s="40"/>
      <c r="C43" s="1148" t="s">
        <v>536</v>
      </c>
      <c r="D43" s="1149"/>
      <c r="E43" s="1150"/>
      <c r="F43" s="41">
        <v>0.05</v>
      </c>
      <c r="G43" s="42">
        <v>0.06</v>
      </c>
      <c r="H43" s="42">
        <v>0</v>
      </c>
      <c r="I43" s="42" t="s">
        <v>485</v>
      </c>
      <c r="J43" s="43" t="s">
        <v>485</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q0uDTiTvhgDnqq03o200TKKzuAiF9vE9hD9b4MaQMgQzUM4DYY4apRapwyCxE5JPhFnOm9wpabV1uNU8VnwoFg==" saltValue="L5RoI2zDtlGFMZvvfufG8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49" zoomScale="80" zoomScaleNormal="80" zoomScaleSheetLayoutView="55" workbookViewId="0">
      <selection activeCell="M55" sqref="M55"/>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186</v>
      </c>
      <c r="L45" s="60">
        <v>188</v>
      </c>
      <c r="M45" s="60">
        <v>178</v>
      </c>
      <c r="N45" s="60">
        <v>186</v>
      </c>
      <c r="O45" s="61">
        <v>182</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485</v>
      </c>
      <c r="L46" s="64" t="s">
        <v>485</v>
      </c>
      <c r="M46" s="64" t="s">
        <v>485</v>
      </c>
      <c r="N46" s="64" t="s">
        <v>485</v>
      </c>
      <c r="O46" s="65" t="s">
        <v>485</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485</v>
      </c>
      <c r="L47" s="64" t="s">
        <v>485</v>
      </c>
      <c r="M47" s="64" t="s">
        <v>485</v>
      </c>
      <c r="N47" s="64" t="s">
        <v>485</v>
      </c>
      <c r="O47" s="65" t="s">
        <v>485</v>
      </c>
      <c r="P47" s="48"/>
      <c r="Q47" s="48"/>
      <c r="R47" s="48"/>
      <c r="S47" s="48"/>
      <c r="T47" s="48"/>
      <c r="U47" s="48"/>
    </row>
    <row r="48" spans="1:21" ht="30.75" customHeight="1" x14ac:dyDescent="0.15">
      <c r="A48" s="48"/>
      <c r="B48" s="1155"/>
      <c r="C48" s="1156"/>
      <c r="D48" s="62"/>
      <c r="E48" s="1161" t="s">
        <v>13</v>
      </c>
      <c r="F48" s="1161"/>
      <c r="G48" s="1161"/>
      <c r="H48" s="1161"/>
      <c r="I48" s="1161"/>
      <c r="J48" s="1162"/>
      <c r="K48" s="63">
        <v>247</v>
      </c>
      <c r="L48" s="64">
        <v>255</v>
      </c>
      <c r="M48" s="64">
        <v>249</v>
      </c>
      <c r="N48" s="64">
        <v>247</v>
      </c>
      <c r="O48" s="65">
        <v>193</v>
      </c>
      <c r="P48" s="48"/>
      <c r="Q48" s="48"/>
      <c r="R48" s="48"/>
      <c r="S48" s="48"/>
      <c r="T48" s="48"/>
      <c r="U48" s="48"/>
    </row>
    <row r="49" spans="1:21" ht="30.75" customHeight="1" x14ac:dyDescent="0.15">
      <c r="A49" s="48"/>
      <c r="B49" s="1155"/>
      <c r="C49" s="1156"/>
      <c r="D49" s="62"/>
      <c r="E49" s="1161" t="s">
        <v>14</v>
      </c>
      <c r="F49" s="1161"/>
      <c r="G49" s="1161"/>
      <c r="H49" s="1161"/>
      <c r="I49" s="1161"/>
      <c r="J49" s="1162"/>
      <c r="K49" s="63">
        <v>10</v>
      </c>
      <c r="L49" s="64">
        <v>11</v>
      </c>
      <c r="M49" s="64">
        <v>13</v>
      </c>
      <c r="N49" s="64">
        <v>14</v>
      </c>
      <c r="O49" s="65">
        <v>16</v>
      </c>
      <c r="P49" s="48"/>
      <c r="Q49" s="48"/>
      <c r="R49" s="48"/>
      <c r="S49" s="48"/>
      <c r="T49" s="48"/>
      <c r="U49" s="48"/>
    </row>
    <row r="50" spans="1:21" ht="30.75" customHeight="1" x14ac:dyDescent="0.15">
      <c r="A50" s="48"/>
      <c r="B50" s="1155"/>
      <c r="C50" s="1156"/>
      <c r="D50" s="62"/>
      <c r="E50" s="1161" t="s">
        <v>15</v>
      </c>
      <c r="F50" s="1161"/>
      <c r="G50" s="1161"/>
      <c r="H50" s="1161"/>
      <c r="I50" s="1161"/>
      <c r="J50" s="1162"/>
      <c r="K50" s="63" t="s">
        <v>485</v>
      </c>
      <c r="L50" s="64" t="s">
        <v>485</v>
      </c>
      <c r="M50" s="64" t="s">
        <v>485</v>
      </c>
      <c r="N50" s="64" t="s">
        <v>485</v>
      </c>
      <c r="O50" s="65" t="s">
        <v>485</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485</v>
      </c>
      <c r="L51" s="64" t="s">
        <v>485</v>
      </c>
      <c r="M51" s="64" t="s">
        <v>485</v>
      </c>
      <c r="N51" s="64" t="s">
        <v>485</v>
      </c>
      <c r="O51" s="65" t="s">
        <v>485</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317</v>
      </c>
      <c r="L52" s="64">
        <v>304</v>
      </c>
      <c r="M52" s="64">
        <v>295</v>
      </c>
      <c r="N52" s="64">
        <v>270</v>
      </c>
      <c r="O52" s="65">
        <v>248</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126</v>
      </c>
      <c r="L53" s="69">
        <v>150</v>
      </c>
      <c r="M53" s="69">
        <v>145</v>
      </c>
      <c r="N53" s="69">
        <v>177</v>
      </c>
      <c r="O53" s="70">
        <v>143</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537</v>
      </c>
      <c r="L57" s="81" t="s">
        <v>538</v>
      </c>
      <c r="M57" s="81" t="s">
        <v>539</v>
      </c>
      <c r="N57" s="81" t="s">
        <v>540</v>
      </c>
      <c r="O57" s="82" t="s">
        <v>541</v>
      </c>
      <c r="P57" s="48"/>
      <c r="Q57" s="48"/>
      <c r="R57" s="48"/>
      <c r="S57" s="48"/>
      <c r="T57" s="48"/>
      <c r="U57" s="48"/>
    </row>
    <row r="58" spans="1:21" ht="31.5" customHeight="1" x14ac:dyDescent="0.15">
      <c r="B58" s="1169" t="s">
        <v>24</v>
      </c>
      <c r="C58" s="1170"/>
      <c r="D58" s="1175" t="s">
        <v>25</v>
      </c>
      <c r="E58" s="1176"/>
      <c r="F58" s="1176"/>
      <c r="G58" s="1176"/>
      <c r="H58" s="1176"/>
      <c r="I58" s="1176"/>
      <c r="J58" s="1177"/>
      <c r="K58" s="83" t="s">
        <v>485</v>
      </c>
      <c r="L58" s="84" t="s">
        <v>485</v>
      </c>
      <c r="M58" s="84" t="s">
        <v>485</v>
      </c>
      <c r="N58" s="84" t="s">
        <v>485</v>
      </c>
      <c r="O58" s="85" t="s">
        <v>485</v>
      </c>
    </row>
    <row r="59" spans="1:21" ht="31.5" customHeight="1" x14ac:dyDescent="0.15">
      <c r="B59" s="1171"/>
      <c r="C59" s="1172"/>
      <c r="D59" s="1178" t="s">
        <v>26</v>
      </c>
      <c r="E59" s="1179"/>
      <c r="F59" s="1179"/>
      <c r="G59" s="1179"/>
      <c r="H59" s="1179"/>
      <c r="I59" s="1179"/>
      <c r="J59" s="1180"/>
      <c r="K59" s="86" t="s">
        <v>485</v>
      </c>
      <c r="L59" s="87" t="s">
        <v>485</v>
      </c>
      <c r="M59" s="87" t="s">
        <v>485</v>
      </c>
      <c r="N59" s="87" t="s">
        <v>485</v>
      </c>
      <c r="O59" s="88" t="s">
        <v>485</v>
      </c>
    </row>
    <row r="60" spans="1:21" ht="31.5" customHeight="1" thickBot="1" x14ac:dyDescent="0.2">
      <c r="B60" s="1173"/>
      <c r="C60" s="1174"/>
      <c r="D60" s="1181" t="s">
        <v>27</v>
      </c>
      <c r="E60" s="1182"/>
      <c r="F60" s="1182"/>
      <c r="G60" s="1182"/>
      <c r="H60" s="1182"/>
      <c r="I60" s="1182"/>
      <c r="J60" s="1183"/>
      <c r="K60" s="89" t="s">
        <v>485</v>
      </c>
      <c r="L60" s="90" t="s">
        <v>485</v>
      </c>
      <c r="M60" s="90" t="s">
        <v>485</v>
      </c>
      <c r="N60" s="90" t="s">
        <v>485</v>
      </c>
      <c r="O60" s="91" t="s">
        <v>485</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31Odv+P0kopHCQio/I7nx0I/NH9LuXLQFnAUzZ6XijCG7teuKgO6S0jfgXHUNvuscBY/CBajEtmXi9N2Ts6lA==" saltValue="He6vUtZwZMWS68XBXsgbR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E34" zoomScale="80" zoomScaleNormal="8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524</v>
      </c>
      <c r="J40" s="103" t="s">
        <v>525</v>
      </c>
      <c r="K40" s="103" t="s">
        <v>526</v>
      </c>
      <c r="L40" s="103" t="s">
        <v>527</v>
      </c>
      <c r="M40" s="104" t="s">
        <v>528</v>
      </c>
    </row>
    <row r="41" spans="2:13" ht="27.75" customHeight="1" x14ac:dyDescent="0.15">
      <c r="B41" s="1184" t="s">
        <v>30</v>
      </c>
      <c r="C41" s="1185"/>
      <c r="D41" s="105"/>
      <c r="E41" s="1190" t="s">
        <v>31</v>
      </c>
      <c r="F41" s="1190"/>
      <c r="G41" s="1190"/>
      <c r="H41" s="1191"/>
      <c r="I41" s="343">
        <v>1786</v>
      </c>
      <c r="J41" s="344">
        <v>1745</v>
      </c>
      <c r="K41" s="344">
        <v>1638</v>
      </c>
      <c r="L41" s="344">
        <v>1500</v>
      </c>
      <c r="M41" s="345">
        <v>1724</v>
      </c>
    </row>
    <row r="42" spans="2:13" ht="27.75" customHeight="1" x14ac:dyDescent="0.15">
      <c r="B42" s="1186"/>
      <c r="C42" s="1187"/>
      <c r="D42" s="106"/>
      <c r="E42" s="1192" t="s">
        <v>32</v>
      </c>
      <c r="F42" s="1192"/>
      <c r="G42" s="1192"/>
      <c r="H42" s="1193"/>
      <c r="I42" s="346" t="s">
        <v>485</v>
      </c>
      <c r="J42" s="347" t="s">
        <v>485</v>
      </c>
      <c r="K42" s="347" t="s">
        <v>485</v>
      </c>
      <c r="L42" s="347" t="s">
        <v>485</v>
      </c>
      <c r="M42" s="348" t="s">
        <v>485</v>
      </c>
    </row>
    <row r="43" spans="2:13" ht="27.75" customHeight="1" x14ac:dyDescent="0.15">
      <c r="B43" s="1186"/>
      <c r="C43" s="1187"/>
      <c r="D43" s="106"/>
      <c r="E43" s="1192" t="s">
        <v>33</v>
      </c>
      <c r="F43" s="1192"/>
      <c r="G43" s="1192"/>
      <c r="H43" s="1193"/>
      <c r="I43" s="346">
        <v>1438</v>
      </c>
      <c r="J43" s="347">
        <v>1379</v>
      </c>
      <c r="K43" s="347">
        <v>1090</v>
      </c>
      <c r="L43" s="347">
        <v>1132</v>
      </c>
      <c r="M43" s="348">
        <v>917</v>
      </c>
    </row>
    <row r="44" spans="2:13" ht="27.75" customHeight="1" x14ac:dyDescent="0.15">
      <c r="B44" s="1186"/>
      <c r="C44" s="1187"/>
      <c r="D44" s="106"/>
      <c r="E44" s="1192" t="s">
        <v>34</v>
      </c>
      <c r="F44" s="1192"/>
      <c r="G44" s="1192"/>
      <c r="H44" s="1193"/>
      <c r="I44" s="346">
        <v>49</v>
      </c>
      <c r="J44" s="347">
        <v>40</v>
      </c>
      <c r="K44" s="347">
        <v>41</v>
      </c>
      <c r="L44" s="347">
        <v>43</v>
      </c>
      <c r="M44" s="348">
        <v>47</v>
      </c>
    </row>
    <row r="45" spans="2:13" ht="27.75" customHeight="1" x14ac:dyDescent="0.15">
      <c r="B45" s="1186"/>
      <c r="C45" s="1187"/>
      <c r="D45" s="106"/>
      <c r="E45" s="1192" t="s">
        <v>35</v>
      </c>
      <c r="F45" s="1192"/>
      <c r="G45" s="1192"/>
      <c r="H45" s="1193"/>
      <c r="I45" s="346">
        <v>428</v>
      </c>
      <c r="J45" s="347">
        <v>421</v>
      </c>
      <c r="K45" s="347">
        <v>407</v>
      </c>
      <c r="L45" s="347">
        <v>394</v>
      </c>
      <c r="M45" s="348">
        <v>374</v>
      </c>
    </row>
    <row r="46" spans="2:13" ht="27.75" customHeight="1" x14ac:dyDescent="0.15">
      <c r="B46" s="1186"/>
      <c r="C46" s="1187"/>
      <c r="D46" s="107"/>
      <c r="E46" s="1192" t="s">
        <v>36</v>
      </c>
      <c r="F46" s="1192"/>
      <c r="G46" s="1192"/>
      <c r="H46" s="1193"/>
      <c r="I46" s="346">
        <v>277</v>
      </c>
      <c r="J46" s="347" t="s">
        <v>485</v>
      </c>
      <c r="K46" s="347" t="s">
        <v>485</v>
      </c>
      <c r="L46" s="347" t="s">
        <v>485</v>
      </c>
      <c r="M46" s="348" t="s">
        <v>485</v>
      </c>
    </row>
    <row r="47" spans="2:13" ht="27.75" customHeight="1" x14ac:dyDescent="0.15">
      <c r="B47" s="1186"/>
      <c r="C47" s="1187"/>
      <c r="D47" s="108"/>
      <c r="E47" s="1194" t="s">
        <v>37</v>
      </c>
      <c r="F47" s="1195"/>
      <c r="G47" s="1195"/>
      <c r="H47" s="1196"/>
      <c r="I47" s="346" t="s">
        <v>485</v>
      </c>
      <c r="J47" s="347" t="s">
        <v>485</v>
      </c>
      <c r="K47" s="347" t="s">
        <v>485</v>
      </c>
      <c r="L47" s="347" t="s">
        <v>485</v>
      </c>
      <c r="M47" s="348" t="s">
        <v>485</v>
      </c>
    </row>
    <row r="48" spans="2:13" ht="27.75" customHeight="1" x14ac:dyDescent="0.15">
      <c r="B48" s="1186"/>
      <c r="C48" s="1187"/>
      <c r="D48" s="106"/>
      <c r="E48" s="1192" t="s">
        <v>38</v>
      </c>
      <c r="F48" s="1192"/>
      <c r="G48" s="1192"/>
      <c r="H48" s="1193"/>
      <c r="I48" s="346" t="s">
        <v>485</v>
      </c>
      <c r="J48" s="347" t="s">
        <v>485</v>
      </c>
      <c r="K48" s="347" t="s">
        <v>485</v>
      </c>
      <c r="L48" s="347" t="s">
        <v>485</v>
      </c>
      <c r="M48" s="348" t="s">
        <v>485</v>
      </c>
    </row>
    <row r="49" spans="2:13" ht="27.75" customHeight="1" x14ac:dyDescent="0.15">
      <c r="B49" s="1188"/>
      <c r="C49" s="1189"/>
      <c r="D49" s="106"/>
      <c r="E49" s="1192" t="s">
        <v>39</v>
      </c>
      <c r="F49" s="1192"/>
      <c r="G49" s="1192"/>
      <c r="H49" s="1193"/>
      <c r="I49" s="346" t="s">
        <v>485</v>
      </c>
      <c r="J49" s="347" t="s">
        <v>485</v>
      </c>
      <c r="K49" s="347" t="s">
        <v>485</v>
      </c>
      <c r="L49" s="347" t="s">
        <v>485</v>
      </c>
      <c r="M49" s="348" t="s">
        <v>485</v>
      </c>
    </row>
    <row r="50" spans="2:13" ht="27.75" customHeight="1" x14ac:dyDescent="0.15">
      <c r="B50" s="1197" t="s">
        <v>40</v>
      </c>
      <c r="C50" s="1198"/>
      <c r="D50" s="109"/>
      <c r="E50" s="1192" t="s">
        <v>41</v>
      </c>
      <c r="F50" s="1192"/>
      <c r="G50" s="1192"/>
      <c r="H50" s="1193"/>
      <c r="I50" s="346">
        <v>1984</v>
      </c>
      <c r="J50" s="347">
        <v>2280</v>
      </c>
      <c r="K50" s="347">
        <v>2297</v>
      </c>
      <c r="L50" s="347">
        <v>2513</v>
      </c>
      <c r="M50" s="348">
        <v>2753</v>
      </c>
    </row>
    <row r="51" spans="2:13" ht="27.75" customHeight="1" x14ac:dyDescent="0.15">
      <c r="B51" s="1186"/>
      <c r="C51" s="1187"/>
      <c r="D51" s="106"/>
      <c r="E51" s="1192" t="s">
        <v>42</v>
      </c>
      <c r="F51" s="1192"/>
      <c r="G51" s="1192"/>
      <c r="H51" s="1193"/>
      <c r="I51" s="346">
        <v>4</v>
      </c>
      <c r="J51" s="347">
        <v>2</v>
      </c>
      <c r="K51" s="347" t="s">
        <v>485</v>
      </c>
      <c r="L51" s="347" t="s">
        <v>485</v>
      </c>
      <c r="M51" s="348" t="s">
        <v>485</v>
      </c>
    </row>
    <row r="52" spans="2:13" ht="27.75" customHeight="1" x14ac:dyDescent="0.15">
      <c r="B52" s="1188"/>
      <c r="C52" s="1189"/>
      <c r="D52" s="106"/>
      <c r="E52" s="1192" t="s">
        <v>43</v>
      </c>
      <c r="F52" s="1192"/>
      <c r="G52" s="1192"/>
      <c r="H52" s="1193"/>
      <c r="I52" s="346">
        <v>2348</v>
      </c>
      <c r="J52" s="347">
        <v>2154</v>
      </c>
      <c r="K52" s="347">
        <v>1944</v>
      </c>
      <c r="L52" s="347">
        <v>1705</v>
      </c>
      <c r="M52" s="348">
        <v>2270</v>
      </c>
    </row>
    <row r="53" spans="2:13" ht="27.75" customHeight="1" thickBot="1" x14ac:dyDescent="0.2">
      <c r="B53" s="1199" t="s">
        <v>19</v>
      </c>
      <c r="C53" s="1200"/>
      <c r="D53" s="110"/>
      <c r="E53" s="1201" t="s">
        <v>44</v>
      </c>
      <c r="F53" s="1201"/>
      <c r="G53" s="1201"/>
      <c r="H53" s="1202"/>
      <c r="I53" s="349">
        <v>-358</v>
      </c>
      <c r="J53" s="350">
        <v>-850</v>
      </c>
      <c r="K53" s="350">
        <v>-1065</v>
      </c>
      <c r="L53" s="350">
        <v>-1150</v>
      </c>
      <c r="M53" s="351">
        <v>-1960</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0EP26KbWKTo6UaxR9ZmirM2A0yyoPeHnD+EHuOnh13RnTRDXdh4b1hWBCq9qFkxuSp7gYLu9vFww8Ts+qqB0bA==" saltValue="ScSnqYCe/VLu27pax6XYD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E55" zoomScale="75" zoomScaleNormal="75" zoomScaleSheetLayoutView="100" workbookViewId="0">
      <selection activeCell="J56" sqref="J56"/>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526</v>
      </c>
      <c r="G54" s="119" t="s">
        <v>527</v>
      </c>
      <c r="H54" s="120" t="s">
        <v>528</v>
      </c>
    </row>
    <row r="55" spans="2:8" ht="52.5" customHeight="1" x14ac:dyDescent="0.15">
      <c r="B55" s="121"/>
      <c r="C55" s="1211" t="s">
        <v>46</v>
      </c>
      <c r="D55" s="1211"/>
      <c r="E55" s="1212"/>
      <c r="F55" s="352">
        <v>1039</v>
      </c>
      <c r="G55" s="352">
        <v>1045</v>
      </c>
      <c r="H55" s="353">
        <v>1111</v>
      </c>
    </row>
    <row r="56" spans="2:8" ht="52.5" customHeight="1" x14ac:dyDescent="0.15">
      <c r="B56" s="122"/>
      <c r="C56" s="1213" t="s">
        <v>47</v>
      </c>
      <c r="D56" s="1213"/>
      <c r="E56" s="1214"/>
      <c r="F56" s="354">
        <v>47</v>
      </c>
      <c r="G56" s="354">
        <v>55</v>
      </c>
      <c r="H56" s="355">
        <v>65</v>
      </c>
    </row>
    <row r="57" spans="2:8" ht="53.25" customHeight="1" x14ac:dyDescent="0.15">
      <c r="B57" s="122"/>
      <c r="C57" s="1215" t="s">
        <v>48</v>
      </c>
      <c r="D57" s="1215"/>
      <c r="E57" s="1216"/>
      <c r="F57" s="356">
        <v>891</v>
      </c>
      <c r="G57" s="356">
        <v>1103</v>
      </c>
      <c r="H57" s="357">
        <v>1266</v>
      </c>
    </row>
    <row r="58" spans="2:8" ht="45.75" customHeight="1" x14ac:dyDescent="0.15">
      <c r="B58" s="123"/>
      <c r="C58" s="1203" t="s">
        <v>557</v>
      </c>
      <c r="D58" s="1204"/>
      <c r="E58" s="1205"/>
      <c r="F58" s="358">
        <v>629</v>
      </c>
      <c r="G58" s="358">
        <v>834</v>
      </c>
      <c r="H58" s="359">
        <v>934</v>
      </c>
    </row>
    <row r="59" spans="2:8" ht="45.75" customHeight="1" x14ac:dyDescent="0.15">
      <c r="B59" s="123"/>
      <c r="C59" s="1203" t="s">
        <v>558</v>
      </c>
      <c r="D59" s="1204"/>
      <c r="E59" s="1205"/>
      <c r="F59" s="358">
        <v>82</v>
      </c>
      <c r="G59" s="358">
        <v>92</v>
      </c>
      <c r="H59" s="359">
        <v>132</v>
      </c>
    </row>
    <row r="60" spans="2:8" ht="45.75" customHeight="1" x14ac:dyDescent="0.15">
      <c r="B60" s="123"/>
      <c r="C60" s="1203" t="s">
        <v>559</v>
      </c>
      <c r="D60" s="1204"/>
      <c r="E60" s="1205"/>
      <c r="F60" s="358">
        <v>78</v>
      </c>
      <c r="G60" s="358">
        <v>78</v>
      </c>
      <c r="H60" s="359">
        <v>78</v>
      </c>
    </row>
    <row r="61" spans="2:8" ht="45.75" customHeight="1" x14ac:dyDescent="0.15">
      <c r="B61" s="123"/>
      <c r="C61" s="1203" t="s">
        <v>561</v>
      </c>
      <c r="D61" s="1204"/>
      <c r="E61" s="1205"/>
      <c r="F61" s="358">
        <v>18</v>
      </c>
      <c r="G61" s="358">
        <v>18</v>
      </c>
      <c r="H61" s="359">
        <v>38</v>
      </c>
    </row>
    <row r="62" spans="2:8" ht="45.75" customHeight="1" thickBot="1" x14ac:dyDescent="0.2">
      <c r="B62" s="124"/>
      <c r="C62" s="1206" t="s">
        <v>560</v>
      </c>
      <c r="D62" s="1207"/>
      <c r="E62" s="1208"/>
      <c r="F62" s="360">
        <v>17</v>
      </c>
      <c r="G62" s="360">
        <v>19</v>
      </c>
      <c r="H62" s="361">
        <v>21</v>
      </c>
    </row>
    <row r="63" spans="2:8" ht="52.5" customHeight="1" thickBot="1" x14ac:dyDescent="0.2">
      <c r="B63" s="125"/>
      <c r="C63" s="1209" t="s">
        <v>49</v>
      </c>
      <c r="D63" s="1209"/>
      <c r="E63" s="1210"/>
      <c r="F63" s="362">
        <v>1977</v>
      </c>
      <c r="G63" s="362">
        <v>2202</v>
      </c>
      <c r="H63" s="363">
        <v>2442</v>
      </c>
    </row>
    <row r="64" spans="2:8" x14ac:dyDescent="0.15"/>
  </sheetData>
  <sheetProtection algorithmName="SHA-512" hashValue="E8a498966HtWmjEv6YojWGfzgMwveySs5xR60CaqRq6aV4WUmThkcNoV+kLmHb+WOBL4L6dTPQzeQAEMAJFl7w==" saltValue="ujWCH8cK/4U6ipkU9AwcH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523</v>
      </c>
      <c r="G2" s="139"/>
      <c r="H2" s="140"/>
    </row>
    <row r="3" spans="1:8" x14ac:dyDescent="0.15">
      <c r="A3" s="136" t="s">
        <v>516</v>
      </c>
      <c r="B3" s="141"/>
      <c r="C3" s="142"/>
      <c r="D3" s="143">
        <v>55422</v>
      </c>
      <c r="E3" s="144"/>
      <c r="F3" s="145">
        <v>263613</v>
      </c>
      <c r="G3" s="146"/>
      <c r="H3" s="147"/>
    </row>
    <row r="4" spans="1:8" x14ac:dyDescent="0.15">
      <c r="A4" s="148"/>
      <c r="B4" s="149"/>
      <c r="C4" s="150"/>
      <c r="D4" s="151">
        <v>52638</v>
      </c>
      <c r="E4" s="152"/>
      <c r="F4" s="153">
        <v>128823</v>
      </c>
      <c r="G4" s="154"/>
      <c r="H4" s="155"/>
    </row>
    <row r="5" spans="1:8" x14ac:dyDescent="0.15">
      <c r="A5" s="136" t="s">
        <v>518</v>
      </c>
      <c r="B5" s="141"/>
      <c r="C5" s="142"/>
      <c r="D5" s="143">
        <v>35236</v>
      </c>
      <c r="E5" s="144"/>
      <c r="F5" s="145">
        <v>330026</v>
      </c>
      <c r="G5" s="146"/>
      <c r="H5" s="147"/>
    </row>
    <row r="6" spans="1:8" x14ac:dyDescent="0.15">
      <c r="A6" s="148"/>
      <c r="B6" s="149"/>
      <c r="C6" s="150"/>
      <c r="D6" s="151">
        <v>32113</v>
      </c>
      <c r="E6" s="152"/>
      <c r="F6" s="153">
        <v>141075</v>
      </c>
      <c r="G6" s="154"/>
      <c r="H6" s="155"/>
    </row>
    <row r="7" spans="1:8" x14ac:dyDescent="0.15">
      <c r="A7" s="136" t="s">
        <v>519</v>
      </c>
      <c r="B7" s="141"/>
      <c r="C7" s="142"/>
      <c r="D7" s="143">
        <v>50423</v>
      </c>
      <c r="E7" s="144"/>
      <c r="F7" s="145">
        <v>278179</v>
      </c>
      <c r="G7" s="146"/>
      <c r="H7" s="147"/>
    </row>
    <row r="8" spans="1:8" x14ac:dyDescent="0.15">
      <c r="A8" s="148"/>
      <c r="B8" s="149"/>
      <c r="C8" s="150"/>
      <c r="D8" s="151">
        <v>43386</v>
      </c>
      <c r="E8" s="152"/>
      <c r="F8" s="153">
        <v>122182</v>
      </c>
      <c r="G8" s="154"/>
      <c r="H8" s="155"/>
    </row>
    <row r="9" spans="1:8" x14ac:dyDescent="0.15">
      <c r="A9" s="136" t="s">
        <v>520</v>
      </c>
      <c r="B9" s="141"/>
      <c r="C9" s="142"/>
      <c r="D9" s="143">
        <v>73913</v>
      </c>
      <c r="E9" s="144"/>
      <c r="F9" s="145">
        <v>283153</v>
      </c>
      <c r="G9" s="146"/>
      <c r="H9" s="147"/>
    </row>
    <row r="10" spans="1:8" x14ac:dyDescent="0.15">
      <c r="A10" s="148"/>
      <c r="B10" s="149"/>
      <c r="C10" s="150"/>
      <c r="D10" s="151">
        <v>55990</v>
      </c>
      <c r="E10" s="152"/>
      <c r="F10" s="153">
        <v>127593</v>
      </c>
      <c r="G10" s="154"/>
      <c r="H10" s="155"/>
    </row>
    <row r="11" spans="1:8" x14ac:dyDescent="0.15">
      <c r="A11" s="136" t="s">
        <v>521</v>
      </c>
      <c r="B11" s="141"/>
      <c r="C11" s="142"/>
      <c r="D11" s="143">
        <v>115850</v>
      </c>
      <c r="E11" s="144"/>
      <c r="F11" s="145">
        <v>262169</v>
      </c>
      <c r="G11" s="146"/>
      <c r="H11" s="147"/>
    </row>
    <row r="12" spans="1:8" x14ac:dyDescent="0.15">
      <c r="A12" s="148"/>
      <c r="B12" s="149"/>
      <c r="C12" s="156"/>
      <c r="D12" s="151">
        <v>114244</v>
      </c>
      <c r="E12" s="152"/>
      <c r="F12" s="153">
        <v>152658</v>
      </c>
      <c r="G12" s="154"/>
      <c r="H12" s="155"/>
    </row>
    <row r="13" spans="1:8" x14ac:dyDescent="0.15">
      <c r="A13" s="136"/>
      <c r="B13" s="141"/>
      <c r="C13" s="157"/>
      <c r="D13" s="158">
        <v>66169</v>
      </c>
      <c r="E13" s="159"/>
      <c r="F13" s="160">
        <v>283428</v>
      </c>
      <c r="G13" s="161"/>
      <c r="H13" s="147"/>
    </row>
    <row r="14" spans="1:8" x14ac:dyDescent="0.15">
      <c r="A14" s="148"/>
      <c r="B14" s="149"/>
      <c r="C14" s="150"/>
      <c r="D14" s="151">
        <v>59674</v>
      </c>
      <c r="E14" s="152"/>
      <c r="F14" s="153">
        <v>134466</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8.36</v>
      </c>
      <c r="C19" s="162">
        <f>ROUND(VALUE(SUBSTITUTE(実質収支比率等に係る経年分析!G$48,"▲","-")),2)</f>
        <v>7.76</v>
      </c>
      <c r="D19" s="162">
        <f>ROUND(VALUE(SUBSTITUTE(実質収支比率等に係る経年分析!H$48,"▲","-")),2)</f>
        <v>8.44</v>
      </c>
      <c r="E19" s="162">
        <f>ROUND(VALUE(SUBSTITUTE(実質収支比率等に係る経年分析!I$48,"▲","-")),2)</f>
        <v>9.67</v>
      </c>
      <c r="F19" s="162">
        <f>ROUND(VALUE(SUBSTITUTE(実質収支比率等に係る経年分析!J$48,"▲","-")),2)</f>
        <v>8.7200000000000006</v>
      </c>
    </row>
    <row r="20" spans="1:11" x14ac:dyDescent="0.15">
      <c r="A20" s="162" t="s">
        <v>53</v>
      </c>
      <c r="B20" s="162">
        <f>ROUND(VALUE(SUBSTITUTE(実質収支比率等に係る経年分析!F$47,"▲","-")),2)</f>
        <v>46.85</v>
      </c>
      <c r="C20" s="162">
        <f>ROUND(VALUE(SUBSTITUTE(実質収支比率等に係る経年分析!G$47,"▲","-")),2)</f>
        <v>45.91</v>
      </c>
      <c r="D20" s="162">
        <f>ROUND(VALUE(SUBSTITUTE(実質収支比率等に係る経年分析!H$47,"▲","-")),2)</f>
        <v>47.34</v>
      </c>
      <c r="E20" s="162">
        <f>ROUND(VALUE(SUBSTITUTE(実質収支比率等に係る経年分析!I$47,"▲","-")),2)</f>
        <v>47.24</v>
      </c>
      <c r="F20" s="162">
        <f>ROUND(VALUE(SUBSTITUTE(実質収支比率等に係る経年分析!J$47,"▲","-")),2)</f>
        <v>48.03</v>
      </c>
    </row>
    <row r="21" spans="1:11" x14ac:dyDescent="0.15">
      <c r="A21" s="162" t="s">
        <v>54</v>
      </c>
      <c r="B21" s="162">
        <f>IF(ISNUMBER(VALUE(SUBSTITUTE(実質収支比率等に係る経年分析!F$49,"▲","-"))),ROUND(VALUE(SUBSTITUTE(実質収支比率等に係る経年分析!F$49,"▲","-")),2),NA())</f>
        <v>0.92</v>
      </c>
      <c r="C21" s="162">
        <f>IF(ISNUMBER(VALUE(SUBSTITUTE(実質収支比率等に係る経年分析!G$49,"▲","-"))),ROUND(VALUE(SUBSTITUTE(実質収支比率等に係る経年分析!G$49,"▲","-")),2),NA())</f>
        <v>3.39</v>
      </c>
      <c r="D21" s="162">
        <f>IF(ISNUMBER(VALUE(SUBSTITUTE(実質収支比率等に係る経年分析!H$49,"▲","-"))),ROUND(VALUE(SUBSTITUTE(実質収支比率等に係る経年分析!H$49,"▲","-")),2),NA())</f>
        <v>0.81</v>
      </c>
      <c r="E21" s="162">
        <f>IF(ISNUMBER(VALUE(SUBSTITUTE(実質収支比率等に係る経年分析!I$49,"▲","-"))),ROUND(VALUE(SUBSTITUTE(実質収支比率等に係る経年分析!I$49,"▲","-")),2),NA())</f>
        <v>1.53</v>
      </c>
      <c r="F21" s="162">
        <f>IF(ISNUMBER(VALUE(SUBSTITUTE(実質収支比率等に係る経年分析!J$49,"▲","-"))),ROUND(VALUE(SUBSTITUTE(実質収支比率等に係る経年分析!J$49,"▲","-")),2),NA())</f>
        <v>2.35</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0.05</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0.06</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15">
      <c r="A31" s="163" t="str">
        <f>IF(連結実質赤字比率に係る赤字・黒字の構成分析!C$39="",NA(),連結実質赤字比率に係る赤字・黒字の構成分析!C$39)</f>
        <v>青木村後期高齢者医療特別会計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0.01</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0.02</v>
      </c>
    </row>
    <row r="32" spans="1:11" x14ac:dyDescent="0.15">
      <c r="A32" s="163" t="str">
        <f>IF(連結実質赤字比率に係る赤字・黒字の構成分析!C$38="",NA(),連結実質赤字比率に係る赤字・黒字の構成分析!C$38)</f>
        <v>青木村国民健康保険特別会計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1.1000000000000001</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1.56</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1.45</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0.79</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0.25</v>
      </c>
    </row>
    <row r="33" spans="1:16" x14ac:dyDescent="0.15">
      <c r="A33" s="163" t="str">
        <f>IF(連結実質赤字比率に係る赤字・黒字の構成分析!C$37="",NA(),連結実質赤字比率に係る赤字・黒字の構成分析!C$37)</f>
        <v>青木村介護保険特別会計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0.31</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0.26</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0.19</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0.02</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0.28000000000000003</v>
      </c>
    </row>
    <row r="34" spans="1:16" x14ac:dyDescent="0.15">
      <c r="A34" s="163" t="str">
        <f>IF(連結実質赤字比率に係る赤字・黒字の構成分析!C$36="",NA(),連結実質赤字比率に係る赤字・黒字の構成分析!C$36)</f>
        <v>青木村特定環境保全公共下水道事業会計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0.72</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0.87</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1.24</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1.93</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2.46</v>
      </c>
    </row>
    <row r="35" spans="1:16" x14ac:dyDescent="0.15">
      <c r="A35" s="163" t="str">
        <f>IF(連結実質赤字比率に係る赤字・黒字の構成分析!C$35="",NA(),連結実質赤字比率に係る赤字・黒字の構成分析!C$35)</f>
        <v>青木村簡易水道事業会計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3.34</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3.07</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3.06</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3.07</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3.08</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8.31</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7.69</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8.43</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9.67</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8.7100000000000009</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317</v>
      </c>
      <c r="E42" s="164"/>
      <c r="F42" s="164"/>
      <c r="G42" s="164">
        <f>'実質公債費比率（分子）の構造'!L$52</f>
        <v>304</v>
      </c>
      <c r="H42" s="164"/>
      <c r="I42" s="164"/>
      <c r="J42" s="164">
        <f>'実質公債費比率（分子）の構造'!M$52</f>
        <v>295</v>
      </c>
      <c r="K42" s="164"/>
      <c r="L42" s="164"/>
      <c r="M42" s="164">
        <f>'実質公債費比率（分子）の構造'!N$52</f>
        <v>270</v>
      </c>
      <c r="N42" s="164"/>
      <c r="O42" s="164"/>
      <c r="P42" s="164">
        <f>'実質公債費比率（分子）の構造'!O$52</f>
        <v>248</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f>'実質公債費比率（分子）の構造'!K$49</f>
        <v>10</v>
      </c>
      <c r="C45" s="164"/>
      <c r="D45" s="164"/>
      <c r="E45" s="164">
        <f>'実質公債費比率（分子）の構造'!L$49</f>
        <v>11</v>
      </c>
      <c r="F45" s="164"/>
      <c r="G45" s="164"/>
      <c r="H45" s="164">
        <f>'実質公債費比率（分子）の構造'!M$49</f>
        <v>13</v>
      </c>
      <c r="I45" s="164"/>
      <c r="J45" s="164"/>
      <c r="K45" s="164">
        <f>'実質公債費比率（分子）の構造'!N$49</f>
        <v>14</v>
      </c>
      <c r="L45" s="164"/>
      <c r="M45" s="164"/>
      <c r="N45" s="164">
        <f>'実質公債費比率（分子）の構造'!O$49</f>
        <v>16</v>
      </c>
      <c r="O45" s="164"/>
      <c r="P45" s="164"/>
    </row>
    <row r="46" spans="1:16" x14ac:dyDescent="0.15">
      <c r="A46" s="164" t="s">
        <v>64</v>
      </c>
      <c r="B46" s="164">
        <f>'実質公債費比率（分子）の構造'!K$48</f>
        <v>247</v>
      </c>
      <c r="C46" s="164"/>
      <c r="D46" s="164"/>
      <c r="E46" s="164">
        <f>'実質公債費比率（分子）の構造'!L$48</f>
        <v>255</v>
      </c>
      <c r="F46" s="164"/>
      <c r="G46" s="164"/>
      <c r="H46" s="164">
        <f>'実質公債費比率（分子）の構造'!M$48</f>
        <v>249</v>
      </c>
      <c r="I46" s="164"/>
      <c r="J46" s="164"/>
      <c r="K46" s="164">
        <f>'実質公債費比率（分子）の構造'!N$48</f>
        <v>247</v>
      </c>
      <c r="L46" s="164"/>
      <c r="M46" s="164"/>
      <c r="N46" s="164">
        <f>'実質公債費比率（分子）の構造'!O$48</f>
        <v>193</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186</v>
      </c>
      <c r="C49" s="164"/>
      <c r="D49" s="164"/>
      <c r="E49" s="164">
        <f>'実質公債費比率（分子）の構造'!L$45</f>
        <v>188</v>
      </c>
      <c r="F49" s="164"/>
      <c r="G49" s="164"/>
      <c r="H49" s="164">
        <f>'実質公債費比率（分子）の構造'!M$45</f>
        <v>178</v>
      </c>
      <c r="I49" s="164"/>
      <c r="J49" s="164"/>
      <c r="K49" s="164">
        <f>'実質公債費比率（分子）の構造'!N$45</f>
        <v>186</v>
      </c>
      <c r="L49" s="164"/>
      <c r="M49" s="164"/>
      <c r="N49" s="164">
        <f>'実質公債費比率（分子）の構造'!O$45</f>
        <v>182</v>
      </c>
      <c r="O49" s="164"/>
      <c r="P49" s="164"/>
    </row>
    <row r="50" spans="1:16" x14ac:dyDescent="0.15">
      <c r="A50" s="164" t="s">
        <v>67</v>
      </c>
      <c r="B50" s="164" t="e">
        <f>NA()</f>
        <v>#N/A</v>
      </c>
      <c r="C50" s="164">
        <f>IF(ISNUMBER('実質公債費比率（分子）の構造'!K$53),'実質公債費比率（分子）の構造'!K$53,NA())</f>
        <v>126</v>
      </c>
      <c r="D50" s="164" t="e">
        <f>NA()</f>
        <v>#N/A</v>
      </c>
      <c r="E50" s="164" t="e">
        <f>NA()</f>
        <v>#N/A</v>
      </c>
      <c r="F50" s="164">
        <f>IF(ISNUMBER('実質公債費比率（分子）の構造'!L$53),'実質公債費比率（分子）の構造'!L$53,NA())</f>
        <v>150</v>
      </c>
      <c r="G50" s="164" t="e">
        <f>NA()</f>
        <v>#N/A</v>
      </c>
      <c r="H50" s="164" t="e">
        <f>NA()</f>
        <v>#N/A</v>
      </c>
      <c r="I50" s="164">
        <f>IF(ISNUMBER('実質公債費比率（分子）の構造'!M$53),'実質公債費比率（分子）の構造'!M$53,NA())</f>
        <v>145</v>
      </c>
      <c r="J50" s="164" t="e">
        <f>NA()</f>
        <v>#N/A</v>
      </c>
      <c r="K50" s="164" t="e">
        <f>NA()</f>
        <v>#N/A</v>
      </c>
      <c r="L50" s="164">
        <f>IF(ISNUMBER('実質公債費比率（分子）の構造'!N$53),'実質公債費比率（分子）の構造'!N$53,NA())</f>
        <v>177</v>
      </c>
      <c r="M50" s="164" t="e">
        <f>NA()</f>
        <v>#N/A</v>
      </c>
      <c r="N50" s="164" t="e">
        <f>NA()</f>
        <v>#N/A</v>
      </c>
      <c r="O50" s="164">
        <f>IF(ISNUMBER('実質公債費比率（分子）の構造'!O$53),'実質公債費比率（分子）の構造'!O$53,NA())</f>
        <v>143</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2348</v>
      </c>
      <c r="E56" s="163"/>
      <c r="F56" s="163"/>
      <c r="G56" s="163">
        <f>'将来負担比率（分子）の構造'!J$52</f>
        <v>2154</v>
      </c>
      <c r="H56" s="163"/>
      <c r="I56" s="163"/>
      <c r="J56" s="163">
        <f>'将来負担比率（分子）の構造'!K$52</f>
        <v>1944</v>
      </c>
      <c r="K56" s="163"/>
      <c r="L56" s="163"/>
      <c r="M56" s="163">
        <f>'将来負担比率（分子）の構造'!L$52</f>
        <v>1705</v>
      </c>
      <c r="N56" s="163"/>
      <c r="O56" s="163"/>
      <c r="P56" s="163">
        <f>'将来負担比率（分子）の構造'!M$52</f>
        <v>2270</v>
      </c>
    </row>
    <row r="57" spans="1:16" x14ac:dyDescent="0.15">
      <c r="A57" s="163" t="s">
        <v>42</v>
      </c>
      <c r="B57" s="163"/>
      <c r="C57" s="163"/>
      <c r="D57" s="163">
        <f>'将来負担比率（分子）の構造'!I$51</f>
        <v>4</v>
      </c>
      <c r="E57" s="163"/>
      <c r="F57" s="163"/>
      <c r="G57" s="163">
        <f>'将来負担比率（分子）の構造'!J$51</f>
        <v>2</v>
      </c>
      <c r="H57" s="163"/>
      <c r="I57" s="163"/>
      <c r="J57" s="163" t="str">
        <f>'将来負担比率（分子）の構造'!K$51</f>
        <v>-</v>
      </c>
      <c r="K57" s="163"/>
      <c r="L57" s="163"/>
      <c r="M57" s="163" t="str">
        <f>'将来負担比率（分子）の構造'!L$51</f>
        <v>-</v>
      </c>
      <c r="N57" s="163"/>
      <c r="O57" s="163"/>
      <c r="P57" s="163" t="str">
        <f>'将来負担比率（分子）の構造'!M$51</f>
        <v>-</v>
      </c>
    </row>
    <row r="58" spans="1:16" x14ac:dyDescent="0.15">
      <c r="A58" s="163" t="s">
        <v>41</v>
      </c>
      <c r="B58" s="163"/>
      <c r="C58" s="163"/>
      <c r="D58" s="163">
        <f>'将来負担比率（分子）の構造'!I$50</f>
        <v>1984</v>
      </c>
      <c r="E58" s="163"/>
      <c r="F58" s="163"/>
      <c r="G58" s="163">
        <f>'将来負担比率（分子）の構造'!J$50</f>
        <v>2280</v>
      </c>
      <c r="H58" s="163"/>
      <c r="I58" s="163"/>
      <c r="J58" s="163">
        <f>'将来負担比率（分子）の構造'!K$50</f>
        <v>2297</v>
      </c>
      <c r="K58" s="163"/>
      <c r="L58" s="163"/>
      <c r="M58" s="163">
        <f>'将来負担比率（分子）の構造'!L$50</f>
        <v>2513</v>
      </c>
      <c r="N58" s="163"/>
      <c r="O58" s="163"/>
      <c r="P58" s="163">
        <f>'将来負担比率（分子）の構造'!M$50</f>
        <v>2753</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f>'将来負担比率（分子）の構造'!I$46</f>
        <v>277</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428</v>
      </c>
      <c r="C62" s="163"/>
      <c r="D62" s="163"/>
      <c r="E62" s="163">
        <f>'将来負担比率（分子）の構造'!J$45</f>
        <v>421</v>
      </c>
      <c r="F62" s="163"/>
      <c r="G62" s="163"/>
      <c r="H62" s="163">
        <f>'将来負担比率（分子）の構造'!K$45</f>
        <v>407</v>
      </c>
      <c r="I62" s="163"/>
      <c r="J62" s="163"/>
      <c r="K62" s="163">
        <f>'将来負担比率（分子）の構造'!L$45</f>
        <v>394</v>
      </c>
      <c r="L62" s="163"/>
      <c r="M62" s="163"/>
      <c r="N62" s="163">
        <f>'将来負担比率（分子）の構造'!M$45</f>
        <v>374</v>
      </c>
      <c r="O62" s="163"/>
      <c r="P62" s="163"/>
    </row>
    <row r="63" spans="1:16" x14ac:dyDescent="0.15">
      <c r="A63" s="163" t="s">
        <v>34</v>
      </c>
      <c r="B63" s="163">
        <f>'将来負担比率（分子）の構造'!I$44</f>
        <v>49</v>
      </c>
      <c r="C63" s="163"/>
      <c r="D63" s="163"/>
      <c r="E63" s="163">
        <f>'将来負担比率（分子）の構造'!J$44</f>
        <v>40</v>
      </c>
      <c r="F63" s="163"/>
      <c r="G63" s="163"/>
      <c r="H63" s="163">
        <f>'将来負担比率（分子）の構造'!K$44</f>
        <v>41</v>
      </c>
      <c r="I63" s="163"/>
      <c r="J63" s="163"/>
      <c r="K63" s="163">
        <f>'将来負担比率（分子）の構造'!L$44</f>
        <v>43</v>
      </c>
      <c r="L63" s="163"/>
      <c r="M63" s="163"/>
      <c r="N63" s="163">
        <f>'将来負担比率（分子）の構造'!M$44</f>
        <v>47</v>
      </c>
      <c r="O63" s="163"/>
      <c r="P63" s="163"/>
    </row>
    <row r="64" spans="1:16" x14ac:dyDescent="0.15">
      <c r="A64" s="163" t="s">
        <v>33</v>
      </c>
      <c r="B64" s="163">
        <f>'将来負担比率（分子）の構造'!I$43</f>
        <v>1438</v>
      </c>
      <c r="C64" s="163"/>
      <c r="D64" s="163"/>
      <c r="E64" s="163">
        <f>'将来負担比率（分子）の構造'!J$43</f>
        <v>1379</v>
      </c>
      <c r="F64" s="163"/>
      <c r="G64" s="163"/>
      <c r="H64" s="163">
        <f>'将来負担比率（分子）の構造'!K$43</f>
        <v>1090</v>
      </c>
      <c r="I64" s="163"/>
      <c r="J64" s="163"/>
      <c r="K64" s="163">
        <f>'将来負担比率（分子）の構造'!L$43</f>
        <v>1132</v>
      </c>
      <c r="L64" s="163"/>
      <c r="M64" s="163"/>
      <c r="N64" s="163">
        <f>'将来負担比率（分子）の構造'!M$43</f>
        <v>917</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1786</v>
      </c>
      <c r="C66" s="163"/>
      <c r="D66" s="163"/>
      <c r="E66" s="163">
        <f>'将来負担比率（分子）の構造'!J$41</f>
        <v>1745</v>
      </c>
      <c r="F66" s="163"/>
      <c r="G66" s="163"/>
      <c r="H66" s="163">
        <f>'将来負担比率（分子）の構造'!K$41</f>
        <v>1638</v>
      </c>
      <c r="I66" s="163"/>
      <c r="J66" s="163"/>
      <c r="K66" s="163">
        <f>'将来負担比率（分子）の構造'!L$41</f>
        <v>1500</v>
      </c>
      <c r="L66" s="163"/>
      <c r="M66" s="163"/>
      <c r="N66" s="163">
        <f>'将来負担比率（分子）の構造'!M$41</f>
        <v>1724</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1039</v>
      </c>
      <c r="C72" s="167">
        <f>基金残高に係る経年分析!G55</f>
        <v>1045</v>
      </c>
      <c r="D72" s="167">
        <f>基金残高に係る経年分析!H55</f>
        <v>1111</v>
      </c>
    </row>
    <row r="73" spans="1:16" x14ac:dyDescent="0.15">
      <c r="A73" s="166" t="s">
        <v>74</v>
      </c>
      <c r="B73" s="167">
        <f>基金残高に係る経年分析!F56</f>
        <v>47</v>
      </c>
      <c r="C73" s="167">
        <f>基金残高に係る経年分析!G56</f>
        <v>55</v>
      </c>
      <c r="D73" s="167">
        <f>基金残高に係る経年分析!H56</f>
        <v>65</v>
      </c>
    </row>
    <row r="74" spans="1:16" x14ac:dyDescent="0.15">
      <c r="A74" s="166" t="s">
        <v>75</v>
      </c>
      <c r="B74" s="167">
        <f>基金残高に係る経年分析!F57</f>
        <v>891</v>
      </c>
      <c r="C74" s="167">
        <f>基金残高に係る経年分析!G57</f>
        <v>1103</v>
      </c>
      <c r="D74" s="167">
        <f>基金残高に係る経年分析!H57</f>
        <v>1266</v>
      </c>
    </row>
  </sheetData>
  <sheetProtection algorithmName="SHA-512" hashValue="nYESQigGX+mqw0D8oe0I4Or3qeJFoehsSmyXp6hJ9qkGyHR0oxosHTB6iGhGPzMWLsw8eQVWxLat577YMxpmOA==" saltValue="ORNNq+BZS1NTmCIHvOBZD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O1" workbookViewId="0">
      <selection activeCell="R20" sqref="R20:Y20"/>
    </sheetView>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667022</v>
      </c>
      <c r="S5" s="613"/>
      <c r="T5" s="613"/>
      <c r="U5" s="613"/>
      <c r="V5" s="613"/>
      <c r="W5" s="613"/>
      <c r="X5" s="613"/>
      <c r="Y5" s="614"/>
      <c r="Z5" s="615">
        <v>16.3</v>
      </c>
      <c r="AA5" s="615"/>
      <c r="AB5" s="615"/>
      <c r="AC5" s="615"/>
      <c r="AD5" s="616">
        <v>667022</v>
      </c>
      <c r="AE5" s="616"/>
      <c r="AF5" s="616"/>
      <c r="AG5" s="616"/>
      <c r="AH5" s="616"/>
      <c r="AI5" s="616"/>
      <c r="AJ5" s="616"/>
      <c r="AK5" s="616"/>
      <c r="AL5" s="617">
        <v>27.4</v>
      </c>
      <c r="AM5" s="618"/>
      <c r="AN5" s="618"/>
      <c r="AO5" s="619"/>
      <c r="AP5" s="609" t="s">
        <v>216</v>
      </c>
      <c r="AQ5" s="610"/>
      <c r="AR5" s="610"/>
      <c r="AS5" s="610"/>
      <c r="AT5" s="610"/>
      <c r="AU5" s="610"/>
      <c r="AV5" s="610"/>
      <c r="AW5" s="610"/>
      <c r="AX5" s="610"/>
      <c r="AY5" s="610"/>
      <c r="AZ5" s="610"/>
      <c r="BA5" s="610"/>
      <c r="BB5" s="610"/>
      <c r="BC5" s="610"/>
      <c r="BD5" s="610"/>
      <c r="BE5" s="610"/>
      <c r="BF5" s="611"/>
      <c r="BG5" s="623">
        <v>665236</v>
      </c>
      <c r="BH5" s="624"/>
      <c r="BI5" s="624"/>
      <c r="BJ5" s="624"/>
      <c r="BK5" s="624"/>
      <c r="BL5" s="624"/>
      <c r="BM5" s="624"/>
      <c r="BN5" s="625"/>
      <c r="BO5" s="626">
        <v>99.7</v>
      </c>
      <c r="BP5" s="626"/>
      <c r="BQ5" s="626"/>
      <c r="BR5" s="626"/>
      <c r="BS5" s="627" t="s">
        <v>122</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42888</v>
      </c>
      <c r="S6" s="624"/>
      <c r="T6" s="624"/>
      <c r="U6" s="624"/>
      <c r="V6" s="624"/>
      <c r="W6" s="624"/>
      <c r="X6" s="624"/>
      <c r="Y6" s="625"/>
      <c r="Z6" s="626">
        <v>1</v>
      </c>
      <c r="AA6" s="626"/>
      <c r="AB6" s="626"/>
      <c r="AC6" s="626"/>
      <c r="AD6" s="627">
        <v>42888</v>
      </c>
      <c r="AE6" s="627"/>
      <c r="AF6" s="627"/>
      <c r="AG6" s="627"/>
      <c r="AH6" s="627"/>
      <c r="AI6" s="627"/>
      <c r="AJ6" s="627"/>
      <c r="AK6" s="627"/>
      <c r="AL6" s="628">
        <v>1.8</v>
      </c>
      <c r="AM6" s="629"/>
      <c r="AN6" s="629"/>
      <c r="AO6" s="630"/>
      <c r="AP6" s="620" t="s">
        <v>221</v>
      </c>
      <c r="AQ6" s="621"/>
      <c r="AR6" s="621"/>
      <c r="AS6" s="621"/>
      <c r="AT6" s="621"/>
      <c r="AU6" s="621"/>
      <c r="AV6" s="621"/>
      <c r="AW6" s="621"/>
      <c r="AX6" s="621"/>
      <c r="AY6" s="621"/>
      <c r="AZ6" s="621"/>
      <c r="BA6" s="621"/>
      <c r="BB6" s="621"/>
      <c r="BC6" s="621"/>
      <c r="BD6" s="621"/>
      <c r="BE6" s="621"/>
      <c r="BF6" s="622"/>
      <c r="BG6" s="623">
        <v>665236</v>
      </c>
      <c r="BH6" s="624"/>
      <c r="BI6" s="624"/>
      <c r="BJ6" s="624"/>
      <c r="BK6" s="624"/>
      <c r="BL6" s="624"/>
      <c r="BM6" s="624"/>
      <c r="BN6" s="625"/>
      <c r="BO6" s="626">
        <v>99.7</v>
      </c>
      <c r="BP6" s="626"/>
      <c r="BQ6" s="626"/>
      <c r="BR6" s="626"/>
      <c r="BS6" s="627" t="s">
        <v>122</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39194</v>
      </c>
      <c r="CS6" s="624"/>
      <c r="CT6" s="624"/>
      <c r="CU6" s="624"/>
      <c r="CV6" s="624"/>
      <c r="CW6" s="624"/>
      <c r="CX6" s="624"/>
      <c r="CY6" s="625"/>
      <c r="CZ6" s="617">
        <v>1</v>
      </c>
      <c r="DA6" s="618"/>
      <c r="DB6" s="618"/>
      <c r="DC6" s="634"/>
      <c r="DD6" s="632" t="s">
        <v>122</v>
      </c>
      <c r="DE6" s="624"/>
      <c r="DF6" s="624"/>
      <c r="DG6" s="624"/>
      <c r="DH6" s="624"/>
      <c r="DI6" s="624"/>
      <c r="DJ6" s="624"/>
      <c r="DK6" s="624"/>
      <c r="DL6" s="624"/>
      <c r="DM6" s="624"/>
      <c r="DN6" s="624"/>
      <c r="DO6" s="624"/>
      <c r="DP6" s="625"/>
      <c r="DQ6" s="632">
        <v>39194</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190</v>
      </c>
      <c r="S7" s="624"/>
      <c r="T7" s="624"/>
      <c r="U7" s="624"/>
      <c r="V7" s="624"/>
      <c r="W7" s="624"/>
      <c r="X7" s="624"/>
      <c r="Y7" s="625"/>
      <c r="Z7" s="626">
        <v>0</v>
      </c>
      <c r="AA7" s="626"/>
      <c r="AB7" s="626"/>
      <c r="AC7" s="626"/>
      <c r="AD7" s="627">
        <v>190</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312710</v>
      </c>
      <c r="BH7" s="624"/>
      <c r="BI7" s="624"/>
      <c r="BJ7" s="624"/>
      <c r="BK7" s="624"/>
      <c r="BL7" s="624"/>
      <c r="BM7" s="624"/>
      <c r="BN7" s="625"/>
      <c r="BO7" s="626">
        <v>46.9</v>
      </c>
      <c r="BP7" s="626"/>
      <c r="BQ7" s="626"/>
      <c r="BR7" s="626"/>
      <c r="BS7" s="627" t="s">
        <v>122</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1306978</v>
      </c>
      <c r="CS7" s="624"/>
      <c r="CT7" s="624"/>
      <c r="CU7" s="624"/>
      <c r="CV7" s="624"/>
      <c r="CW7" s="624"/>
      <c r="CX7" s="624"/>
      <c r="CY7" s="625"/>
      <c r="CZ7" s="626">
        <v>33.799999999999997</v>
      </c>
      <c r="DA7" s="626"/>
      <c r="DB7" s="626"/>
      <c r="DC7" s="626"/>
      <c r="DD7" s="632">
        <v>344551</v>
      </c>
      <c r="DE7" s="624"/>
      <c r="DF7" s="624"/>
      <c r="DG7" s="624"/>
      <c r="DH7" s="624"/>
      <c r="DI7" s="624"/>
      <c r="DJ7" s="624"/>
      <c r="DK7" s="624"/>
      <c r="DL7" s="624"/>
      <c r="DM7" s="624"/>
      <c r="DN7" s="624"/>
      <c r="DO7" s="624"/>
      <c r="DP7" s="625"/>
      <c r="DQ7" s="632">
        <v>886268</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3452</v>
      </c>
      <c r="S8" s="624"/>
      <c r="T8" s="624"/>
      <c r="U8" s="624"/>
      <c r="V8" s="624"/>
      <c r="W8" s="624"/>
      <c r="X8" s="624"/>
      <c r="Y8" s="625"/>
      <c r="Z8" s="626">
        <v>0.1</v>
      </c>
      <c r="AA8" s="626"/>
      <c r="AB8" s="626"/>
      <c r="AC8" s="626"/>
      <c r="AD8" s="627">
        <v>3452</v>
      </c>
      <c r="AE8" s="627"/>
      <c r="AF8" s="627"/>
      <c r="AG8" s="627"/>
      <c r="AH8" s="627"/>
      <c r="AI8" s="627"/>
      <c r="AJ8" s="627"/>
      <c r="AK8" s="627"/>
      <c r="AL8" s="628">
        <v>0.1</v>
      </c>
      <c r="AM8" s="629"/>
      <c r="AN8" s="629"/>
      <c r="AO8" s="630"/>
      <c r="AP8" s="620" t="s">
        <v>227</v>
      </c>
      <c r="AQ8" s="621"/>
      <c r="AR8" s="621"/>
      <c r="AS8" s="621"/>
      <c r="AT8" s="621"/>
      <c r="AU8" s="621"/>
      <c r="AV8" s="621"/>
      <c r="AW8" s="621"/>
      <c r="AX8" s="621"/>
      <c r="AY8" s="621"/>
      <c r="AZ8" s="621"/>
      <c r="BA8" s="621"/>
      <c r="BB8" s="621"/>
      <c r="BC8" s="621"/>
      <c r="BD8" s="621"/>
      <c r="BE8" s="621"/>
      <c r="BF8" s="622"/>
      <c r="BG8" s="623">
        <v>6813</v>
      </c>
      <c r="BH8" s="624"/>
      <c r="BI8" s="624"/>
      <c r="BJ8" s="624"/>
      <c r="BK8" s="624"/>
      <c r="BL8" s="624"/>
      <c r="BM8" s="624"/>
      <c r="BN8" s="625"/>
      <c r="BO8" s="626">
        <v>1</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850143</v>
      </c>
      <c r="CS8" s="624"/>
      <c r="CT8" s="624"/>
      <c r="CU8" s="624"/>
      <c r="CV8" s="624"/>
      <c r="CW8" s="624"/>
      <c r="CX8" s="624"/>
      <c r="CY8" s="625"/>
      <c r="CZ8" s="626">
        <v>22</v>
      </c>
      <c r="DA8" s="626"/>
      <c r="DB8" s="626"/>
      <c r="DC8" s="626"/>
      <c r="DD8" s="632">
        <v>2397</v>
      </c>
      <c r="DE8" s="624"/>
      <c r="DF8" s="624"/>
      <c r="DG8" s="624"/>
      <c r="DH8" s="624"/>
      <c r="DI8" s="624"/>
      <c r="DJ8" s="624"/>
      <c r="DK8" s="624"/>
      <c r="DL8" s="624"/>
      <c r="DM8" s="624"/>
      <c r="DN8" s="624"/>
      <c r="DO8" s="624"/>
      <c r="DP8" s="625"/>
      <c r="DQ8" s="632">
        <v>617551</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4643</v>
      </c>
      <c r="S9" s="624"/>
      <c r="T9" s="624"/>
      <c r="U9" s="624"/>
      <c r="V9" s="624"/>
      <c r="W9" s="624"/>
      <c r="X9" s="624"/>
      <c r="Y9" s="625"/>
      <c r="Z9" s="626">
        <v>0.1</v>
      </c>
      <c r="AA9" s="626"/>
      <c r="AB9" s="626"/>
      <c r="AC9" s="626"/>
      <c r="AD9" s="627">
        <v>4643</v>
      </c>
      <c r="AE9" s="627"/>
      <c r="AF9" s="627"/>
      <c r="AG9" s="627"/>
      <c r="AH9" s="627"/>
      <c r="AI9" s="627"/>
      <c r="AJ9" s="627"/>
      <c r="AK9" s="627"/>
      <c r="AL9" s="628">
        <v>0.2</v>
      </c>
      <c r="AM9" s="629"/>
      <c r="AN9" s="629"/>
      <c r="AO9" s="630"/>
      <c r="AP9" s="620" t="s">
        <v>230</v>
      </c>
      <c r="AQ9" s="621"/>
      <c r="AR9" s="621"/>
      <c r="AS9" s="621"/>
      <c r="AT9" s="621"/>
      <c r="AU9" s="621"/>
      <c r="AV9" s="621"/>
      <c r="AW9" s="621"/>
      <c r="AX9" s="621"/>
      <c r="AY9" s="621"/>
      <c r="AZ9" s="621"/>
      <c r="BA9" s="621"/>
      <c r="BB9" s="621"/>
      <c r="BC9" s="621"/>
      <c r="BD9" s="621"/>
      <c r="BE9" s="621"/>
      <c r="BF9" s="622"/>
      <c r="BG9" s="623">
        <v>191619</v>
      </c>
      <c r="BH9" s="624"/>
      <c r="BI9" s="624"/>
      <c r="BJ9" s="624"/>
      <c r="BK9" s="624"/>
      <c r="BL9" s="624"/>
      <c r="BM9" s="624"/>
      <c r="BN9" s="625"/>
      <c r="BO9" s="626">
        <v>28.7</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238737</v>
      </c>
      <c r="CS9" s="624"/>
      <c r="CT9" s="624"/>
      <c r="CU9" s="624"/>
      <c r="CV9" s="624"/>
      <c r="CW9" s="624"/>
      <c r="CX9" s="624"/>
      <c r="CY9" s="625"/>
      <c r="CZ9" s="626">
        <v>6.2</v>
      </c>
      <c r="DA9" s="626"/>
      <c r="DB9" s="626"/>
      <c r="DC9" s="626"/>
      <c r="DD9" s="632">
        <v>638</v>
      </c>
      <c r="DE9" s="624"/>
      <c r="DF9" s="624"/>
      <c r="DG9" s="624"/>
      <c r="DH9" s="624"/>
      <c r="DI9" s="624"/>
      <c r="DJ9" s="624"/>
      <c r="DK9" s="624"/>
      <c r="DL9" s="624"/>
      <c r="DM9" s="624"/>
      <c r="DN9" s="624"/>
      <c r="DO9" s="624"/>
      <c r="DP9" s="625"/>
      <c r="DQ9" s="632">
        <v>209713</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10490</v>
      </c>
      <c r="BH10" s="624"/>
      <c r="BI10" s="624"/>
      <c r="BJ10" s="624"/>
      <c r="BK10" s="624"/>
      <c r="BL10" s="624"/>
      <c r="BM10" s="624"/>
      <c r="BN10" s="625"/>
      <c r="BO10" s="626">
        <v>1.6</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t="s">
        <v>122</v>
      </c>
      <c r="CS10" s="624"/>
      <c r="CT10" s="624"/>
      <c r="CU10" s="624"/>
      <c r="CV10" s="624"/>
      <c r="CW10" s="624"/>
      <c r="CX10" s="624"/>
      <c r="CY10" s="625"/>
      <c r="CZ10" s="626" t="s">
        <v>122</v>
      </c>
      <c r="DA10" s="626"/>
      <c r="DB10" s="626"/>
      <c r="DC10" s="626"/>
      <c r="DD10" s="632" t="s">
        <v>122</v>
      </c>
      <c r="DE10" s="624"/>
      <c r="DF10" s="624"/>
      <c r="DG10" s="624"/>
      <c r="DH10" s="624"/>
      <c r="DI10" s="624"/>
      <c r="DJ10" s="624"/>
      <c r="DK10" s="624"/>
      <c r="DL10" s="624"/>
      <c r="DM10" s="624"/>
      <c r="DN10" s="624"/>
      <c r="DO10" s="624"/>
      <c r="DP10" s="625"/>
      <c r="DQ10" s="632" t="s">
        <v>122</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100887</v>
      </c>
      <c r="S11" s="624"/>
      <c r="T11" s="624"/>
      <c r="U11" s="624"/>
      <c r="V11" s="624"/>
      <c r="W11" s="624"/>
      <c r="X11" s="624"/>
      <c r="Y11" s="625"/>
      <c r="Z11" s="628">
        <v>2.5</v>
      </c>
      <c r="AA11" s="629"/>
      <c r="AB11" s="629"/>
      <c r="AC11" s="635"/>
      <c r="AD11" s="632">
        <v>100887</v>
      </c>
      <c r="AE11" s="624"/>
      <c r="AF11" s="624"/>
      <c r="AG11" s="624"/>
      <c r="AH11" s="624"/>
      <c r="AI11" s="624"/>
      <c r="AJ11" s="624"/>
      <c r="AK11" s="625"/>
      <c r="AL11" s="628">
        <v>4.0999999999999996</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103788</v>
      </c>
      <c r="BH11" s="624"/>
      <c r="BI11" s="624"/>
      <c r="BJ11" s="624"/>
      <c r="BK11" s="624"/>
      <c r="BL11" s="624"/>
      <c r="BM11" s="624"/>
      <c r="BN11" s="625"/>
      <c r="BO11" s="626">
        <v>15.6</v>
      </c>
      <c r="BP11" s="626"/>
      <c r="BQ11" s="626"/>
      <c r="BR11" s="626"/>
      <c r="BS11" s="627" t="s">
        <v>122</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255291</v>
      </c>
      <c r="CS11" s="624"/>
      <c r="CT11" s="624"/>
      <c r="CU11" s="624"/>
      <c r="CV11" s="624"/>
      <c r="CW11" s="624"/>
      <c r="CX11" s="624"/>
      <c r="CY11" s="625"/>
      <c r="CZ11" s="626">
        <v>6.6</v>
      </c>
      <c r="DA11" s="626"/>
      <c r="DB11" s="626"/>
      <c r="DC11" s="626"/>
      <c r="DD11" s="632">
        <v>5501</v>
      </c>
      <c r="DE11" s="624"/>
      <c r="DF11" s="624"/>
      <c r="DG11" s="624"/>
      <c r="DH11" s="624"/>
      <c r="DI11" s="624"/>
      <c r="DJ11" s="624"/>
      <c r="DK11" s="624"/>
      <c r="DL11" s="624"/>
      <c r="DM11" s="624"/>
      <c r="DN11" s="624"/>
      <c r="DO11" s="624"/>
      <c r="DP11" s="625"/>
      <c r="DQ11" s="632">
        <v>159673</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306456</v>
      </c>
      <c r="BH12" s="624"/>
      <c r="BI12" s="624"/>
      <c r="BJ12" s="624"/>
      <c r="BK12" s="624"/>
      <c r="BL12" s="624"/>
      <c r="BM12" s="624"/>
      <c r="BN12" s="625"/>
      <c r="BO12" s="626">
        <v>45.9</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115117</v>
      </c>
      <c r="CS12" s="624"/>
      <c r="CT12" s="624"/>
      <c r="CU12" s="624"/>
      <c r="CV12" s="624"/>
      <c r="CW12" s="624"/>
      <c r="CX12" s="624"/>
      <c r="CY12" s="625"/>
      <c r="CZ12" s="626">
        <v>3</v>
      </c>
      <c r="DA12" s="626"/>
      <c r="DB12" s="626"/>
      <c r="DC12" s="626"/>
      <c r="DD12" s="632">
        <v>1747</v>
      </c>
      <c r="DE12" s="624"/>
      <c r="DF12" s="624"/>
      <c r="DG12" s="624"/>
      <c r="DH12" s="624"/>
      <c r="DI12" s="624"/>
      <c r="DJ12" s="624"/>
      <c r="DK12" s="624"/>
      <c r="DL12" s="624"/>
      <c r="DM12" s="624"/>
      <c r="DN12" s="624"/>
      <c r="DO12" s="624"/>
      <c r="DP12" s="625"/>
      <c r="DQ12" s="632">
        <v>93141</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v>153</v>
      </c>
      <c r="S13" s="624"/>
      <c r="T13" s="624"/>
      <c r="U13" s="624"/>
      <c r="V13" s="624"/>
      <c r="W13" s="624"/>
      <c r="X13" s="624"/>
      <c r="Y13" s="625"/>
      <c r="Z13" s="626">
        <v>0</v>
      </c>
      <c r="AA13" s="626"/>
      <c r="AB13" s="626"/>
      <c r="AC13" s="626"/>
      <c r="AD13" s="627">
        <v>153</v>
      </c>
      <c r="AE13" s="627"/>
      <c r="AF13" s="627"/>
      <c r="AG13" s="627"/>
      <c r="AH13" s="627"/>
      <c r="AI13" s="627"/>
      <c r="AJ13" s="627"/>
      <c r="AK13" s="627"/>
      <c r="AL13" s="628">
        <v>0</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304984</v>
      </c>
      <c r="BH13" s="624"/>
      <c r="BI13" s="624"/>
      <c r="BJ13" s="624"/>
      <c r="BK13" s="624"/>
      <c r="BL13" s="624"/>
      <c r="BM13" s="624"/>
      <c r="BN13" s="625"/>
      <c r="BO13" s="626">
        <v>45.7</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338833</v>
      </c>
      <c r="CS13" s="624"/>
      <c r="CT13" s="624"/>
      <c r="CU13" s="624"/>
      <c r="CV13" s="624"/>
      <c r="CW13" s="624"/>
      <c r="CX13" s="624"/>
      <c r="CY13" s="625"/>
      <c r="CZ13" s="626">
        <v>8.8000000000000007</v>
      </c>
      <c r="DA13" s="626"/>
      <c r="DB13" s="626"/>
      <c r="DC13" s="626"/>
      <c r="DD13" s="632">
        <v>38113</v>
      </c>
      <c r="DE13" s="624"/>
      <c r="DF13" s="624"/>
      <c r="DG13" s="624"/>
      <c r="DH13" s="624"/>
      <c r="DI13" s="624"/>
      <c r="DJ13" s="624"/>
      <c r="DK13" s="624"/>
      <c r="DL13" s="624"/>
      <c r="DM13" s="624"/>
      <c r="DN13" s="624"/>
      <c r="DO13" s="624"/>
      <c r="DP13" s="625"/>
      <c r="DQ13" s="632">
        <v>308260</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22234</v>
      </c>
      <c r="BH14" s="624"/>
      <c r="BI14" s="624"/>
      <c r="BJ14" s="624"/>
      <c r="BK14" s="624"/>
      <c r="BL14" s="624"/>
      <c r="BM14" s="624"/>
      <c r="BN14" s="625"/>
      <c r="BO14" s="626">
        <v>3.3</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162957</v>
      </c>
      <c r="CS14" s="624"/>
      <c r="CT14" s="624"/>
      <c r="CU14" s="624"/>
      <c r="CV14" s="624"/>
      <c r="CW14" s="624"/>
      <c r="CX14" s="624"/>
      <c r="CY14" s="625"/>
      <c r="CZ14" s="626">
        <v>4.2</v>
      </c>
      <c r="DA14" s="626"/>
      <c r="DB14" s="626"/>
      <c r="DC14" s="626"/>
      <c r="DD14" s="632">
        <v>223</v>
      </c>
      <c r="DE14" s="624"/>
      <c r="DF14" s="624"/>
      <c r="DG14" s="624"/>
      <c r="DH14" s="624"/>
      <c r="DI14" s="624"/>
      <c r="DJ14" s="624"/>
      <c r="DK14" s="624"/>
      <c r="DL14" s="624"/>
      <c r="DM14" s="624"/>
      <c r="DN14" s="624"/>
      <c r="DO14" s="624"/>
      <c r="DP14" s="625"/>
      <c r="DQ14" s="632">
        <v>160337</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v>3148</v>
      </c>
      <c r="S15" s="624"/>
      <c r="T15" s="624"/>
      <c r="U15" s="624"/>
      <c r="V15" s="624"/>
      <c r="W15" s="624"/>
      <c r="X15" s="624"/>
      <c r="Y15" s="625"/>
      <c r="Z15" s="626">
        <v>0.1</v>
      </c>
      <c r="AA15" s="626"/>
      <c r="AB15" s="626"/>
      <c r="AC15" s="626"/>
      <c r="AD15" s="627">
        <v>3148</v>
      </c>
      <c r="AE15" s="627"/>
      <c r="AF15" s="627"/>
      <c r="AG15" s="627"/>
      <c r="AH15" s="627"/>
      <c r="AI15" s="627"/>
      <c r="AJ15" s="627"/>
      <c r="AK15" s="627"/>
      <c r="AL15" s="628">
        <v>0.1</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23836</v>
      </c>
      <c r="BH15" s="624"/>
      <c r="BI15" s="624"/>
      <c r="BJ15" s="624"/>
      <c r="BK15" s="624"/>
      <c r="BL15" s="624"/>
      <c r="BM15" s="624"/>
      <c r="BN15" s="625"/>
      <c r="BO15" s="626">
        <v>3.6</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352052</v>
      </c>
      <c r="CS15" s="624"/>
      <c r="CT15" s="624"/>
      <c r="CU15" s="624"/>
      <c r="CV15" s="624"/>
      <c r="CW15" s="624"/>
      <c r="CX15" s="624"/>
      <c r="CY15" s="625"/>
      <c r="CZ15" s="626">
        <v>9.1</v>
      </c>
      <c r="DA15" s="626"/>
      <c r="DB15" s="626"/>
      <c r="DC15" s="626"/>
      <c r="DD15" s="632">
        <v>80194</v>
      </c>
      <c r="DE15" s="624"/>
      <c r="DF15" s="624"/>
      <c r="DG15" s="624"/>
      <c r="DH15" s="624"/>
      <c r="DI15" s="624"/>
      <c r="DJ15" s="624"/>
      <c r="DK15" s="624"/>
      <c r="DL15" s="624"/>
      <c r="DM15" s="624"/>
      <c r="DN15" s="624"/>
      <c r="DO15" s="624"/>
      <c r="DP15" s="625"/>
      <c r="DQ15" s="632">
        <v>285495</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6867</v>
      </c>
      <c r="S16" s="624"/>
      <c r="T16" s="624"/>
      <c r="U16" s="624"/>
      <c r="V16" s="624"/>
      <c r="W16" s="624"/>
      <c r="X16" s="624"/>
      <c r="Y16" s="625"/>
      <c r="Z16" s="626">
        <v>0.2</v>
      </c>
      <c r="AA16" s="626"/>
      <c r="AB16" s="626"/>
      <c r="AC16" s="626"/>
      <c r="AD16" s="627">
        <v>6867</v>
      </c>
      <c r="AE16" s="627"/>
      <c r="AF16" s="627"/>
      <c r="AG16" s="627"/>
      <c r="AH16" s="627"/>
      <c r="AI16" s="627"/>
      <c r="AJ16" s="627"/>
      <c r="AK16" s="627"/>
      <c r="AL16" s="628">
        <v>0.3</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23170</v>
      </c>
      <c r="CS16" s="624"/>
      <c r="CT16" s="624"/>
      <c r="CU16" s="624"/>
      <c r="CV16" s="624"/>
      <c r="CW16" s="624"/>
      <c r="CX16" s="624"/>
      <c r="CY16" s="625"/>
      <c r="CZ16" s="626">
        <v>0.6</v>
      </c>
      <c r="DA16" s="626"/>
      <c r="DB16" s="626"/>
      <c r="DC16" s="626"/>
      <c r="DD16" s="632" t="s">
        <v>122</v>
      </c>
      <c r="DE16" s="624"/>
      <c r="DF16" s="624"/>
      <c r="DG16" s="624"/>
      <c r="DH16" s="624"/>
      <c r="DI16" s="624"/>
      <c r="DJ16" s="624"/>
      <c r="DK16" s="624"/>
      <c r="DL16" s="624"/>
      <c r="DM16" s="624"/>
      <c r="DN16" s="624"/>
      <c r="DO16" s="624"/>
      <c r="DP16" s="625"/>
      <c r="DQ16" s="632">
        <v>1749</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21172</v>
      </c>
      <c r="S17" s="624"/>
      <c r="T17" s="624"/>
      <c r="U17" s="624"/>
      <c r="V17" s="624"/>
      <c r="W17" s="624"/>
      <c r="X17" s="624"/>
      <c r="Y17" s="625"/>
      <c r="Z17" s="626">
        <v>0.5</v>
      </c>
      <c r="AA17" s="626"/>
      <c r="AB17" s="626"/>
      <c r="AC17" s="626"/>
      <c r="AD17" s="627">
        <v>21172</v>
      </c>
      <c r="AE17" s="627"/>
      <c r="AF17" s="627"/>
      <c r="AG17" s="627"/>
      <c r="AH17" s="627"/>
      <c r="AI17" s="627"/>
      <c r="AJ17" s="627"/>
      <c r="AK17" s="627"/>
      <c r="AL17" s="628">
        <v>0.9</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182075</v>
      </c>
      <c r="CS17" s="624"/>
      <c r="CT17" s="624"/>
      <c r="CU17" s="624"/>
      <c r="CV17" s="624"/>
      <c r="CW17" s="624"/>
      <c r="CX17" s="624"/>
      <c r="CY17" s="625"/>
      <c r="CZ17" s="626">
        <v>4.7</v>
      </c>
      <c r="DA17" s="626"/>
      <c r="DB17" s="626"/>
      <c r="DC17" s="626"/>
      <c r="DD17" s="632" t="s">
        <v>122</v>
      </c>
      <c r="DE17" s="624"/>
      <c r="DF17" s="624"/>
      <c r="DG17" s="624"/>
      <c r="DH17" s="624"/>
      <c r="DI17" s="624"/>
      <c r="DJ17" s="624"/>
      <c r="DK17" s="624"/>
      <c r="DL17" s="624"/>
      <c r="DM17" s="624"/>
      <c r="DN17" s="624"/>
      <c r="DO17" s="624"/>
      <c r="DP17" s="625"/>
      <c r="DQ17" s="632">
        <v>182075</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2985</v>
      </c>
      <c r="S18" s="624"/>
      <c r="T18" s="624"/>
      <c r="U18" s="624"/>
      <c r="V18" s="624"/>
      <c r="W18" s="624"/>
      <c r="X18" s="624"/>
      <c r="Y18" s="625"/>
      <c r="Z18" s="626">
        <v>0.1</v>
      </c>
      <c r="AA18" s="626"/>
      <c r="AB18" s="626"/>
      <c r="AC18" s="626"/>
      <c r="AD18" s="627">
        <v>2985</v>
      </c>
      <c r="AE18" s="627"/>
      <c r="AF18" s="627"/>
      <c r="AG18" s="627"/>
      <c r="AH18" s="627"/>
      <c r="AI18" s="627"/>
      <c r="AJ18" s="627"/>
      <c r="AK18" s="627"/>
      <c r="AL18" s="628">
        <v>0.1</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16857</v>
      </c>
      <c r="S19" s="624"/>
      <c r="T19" s="624"/>
      <c r="U19" s="624"/>
      <c r="V19" s="624"/>
      <c r="W19" s="624"/>
      <c r="X19" s="624"/>
      <c r="Y19" s="625"/>
      <c r="Z19" s="626">
        <v>0.4</v>
      </c>
      <c r="AA19" s="626"/>
      <c r="AB19" s="626"/>
      <c r="AC19" s="626"/>
      <c r="AD19" s="627">
        <v>16857</v>
      </c>
      <c r="AE19" s="627"/>
      <c r="AF19" s="627"/>
      <c r="AG19" s="627"/>
      <c r="AH19" s="627"/>
      <c r="AI19" s="627"/>
      <c r="AJ19" s="627"/>
      <c r="AK19" s="627"/>
      <c r="AL19" s="628">
        <v>0.7</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1786</v>
      </c>
      <c r="BH19" s="624"/>
      <c r="BI19" s="624"/>
      <c r="BJ19" s="624"/>
      <c r="BK19" s="624"/>
      <c r="BL19" s="624"/>
      <c r="BM19" s="624"/>
      <c r="BN19" s="625"/>
      <c r="BO19" s="626">
        <v>0.3</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v>1330</v>
      </c>
      <c r="S20" s="624"/>
      <c r="T20" s="624"/>
      <c r="U20" s="624"/>
      <c r="V20" s="624"/>
      <c r="W20" s="624"/>
      <c r="X20" s="624"/>
      <c r="Y20" s="625"/>
      <c r="Z20" s="626">
        <v>0</v>
      </c>
      <c r="AA20" s="626"/>
      <c r="AB20" s="626"/>
      <c r="AC20" s="626"/>
      <c r="AD20" s="627">
        <v>1330</v>
      </c>
      <c r="AE20" s="627"/>
      <c r="AF20" s="627"/>
      <c r="AG20" s="627"/>
      <c r="AH20" s="627"/>
      <c r="AI20" s="627"/>
      <c r="AJ20" s="627"/>
      <c r="AK20" s="627"/>
      <c r="AL20" s="628">
        <v>0.1</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1786</v>
      </c>
      <c r="BH20" s="624"/>
      <c r="BI20" s="624"/>
      <c r="BJ20" s="624"/>
      <c r="BK20" s="624"/>
      <c r="BL20" s="624"/>
      <c r="BM20" s="624"/>
      <c r="BN20" s="625"/>
      <c r="BO20" s="626">
        <v>0.3</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3864547</v>
      </c>
      <c r="CS20" s="624"/>
      <c r="CT20" s="624"/>
      <c r="CU20" s="624"/>
      <c r="CV20" s="624"/>
      <c r="CW20" s="624"/>
      <c r="CX20" s="624"/>
      <c r="CY20" s="625"/>
      <c r="CZ20" s="626">
        <v>100</v>
      </c>
      <c r="DA20" s="626"/>
      <c r="DB20" s="626"/>
      <c r="DC20" s="626"/>
      <c r="DD20" s="632">
        <v>473364</v>
      </c>
      <c r="DE20" s="624"/>
      <c r="DF20" s="624"/>
      <c r="DG20" s="624"/>
      <c r="DH20" s="624"/>
      <c r="DI20" s="624"/>
      <c r="DJ20" s="624"/>
      <c r="DK20" s="624"/>
      <c r="DL20" s="624"/>
      <c r="DM20" s="624"/>
      <c r="DN20" s="624"/>
      <c r="DO20" s="624"/>
      <c r="DP20" s="625"/>
      <c r="DQ20" s="632">
        <v>2943456</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1722341</v>
      </c>
      <c r="S21" s="624"/>
      <c r="T21" s="624"/>
      <c r="U21" s="624"/>
      <c r="V21" s="624"/>
      <c r="W21" s="624"/>
      <c r="X21" s="624"/>
      <c r="Y21" s="625"/>
      <c r="Z21" s="626">
        <v>42.1</v>
      </c>
      <c r="AA21" s="626"/>
      <c r="AB21" s="626"/>
      <c r="AC21" s="626"/>
      <c r="AD21" s="627">
        <v>1581227</v>
      </c>
      <c r="AE21" s="627"/>
      <c r="AF21" s="627"/>
      <c r="AG21" s="627"/>
      <c r="AH21" s="627"/>
      <c r="AI21" s="627"/>
      <c r="AJ21" s="627"/>
      <c r="AK21" s="627"/>
      <c r="AL21" s="628">
        <v>65</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1786</v>
      </c>
      <c r="BH21" s="624"/>
      <c r="BI21" s="624"/>
      <c r="BJ21" s="624"/>
      <c r="BK21" s="624"/>
      <c r="BL21" s="624"/>
      <c r="BM21" s="624"/>
      <c r="BN21" s="625"/>
      <c r="BO21" s="626">
        <v>0.3</v>
      </c>
      <c r="BP21" s="626"/>
      <c r="BQ21" s="626"/>
      <c r="BR21" s="626"/>
      <c r="BS21" s="627" t="s">
        <v>122</v>
      </c>
      <c r="BT21" s="627"/>
      <c r="BU21" s="627"/>
      <c r="BV21" s="627"/>
      <c r="BW21" s="627"/>
      <c r="BX21" s="627"/>
      <c r="BY21" s="627"/>
      <c r="BZ21" s="627"/>
      <c r="CA21" s="627"/>
      <c r="CB21" s="631"/>
      <c r="CD21" s="646"/>
      <c r="CE21" s="647"/>
      <c r="CF21" s="647"/>
      <c r="CG21" s="647"/>
      <c r="CH21" s="647"/>
      <c r="CI21" s="647"/>
      <c r="CJ21" s="647"/>
      <c r="CK21" s="647"/>
      <c r="CL21" s="647"/>
      <c r="CM21" s="647"/>
      <c r="CN21" s="647"/>
      <c r="CO21" s="647"/>
      <c r="CP21" s="647"/>
      <c r="CQ21" s="648"/>
      <c r="CR21" s="649"/>
      <c r="CS21" s="642"/>
      <c r="CT21" s="642"/>
      <c r="CU21" s="642"/>
      <c r="CV21" s="642"/>
      <c r="CW21" s="642"/>
      <c r="CX21" s="642"/>
      <c r="CY21" s="650"/>
      <c r="CZ21" s="651"/>
      <c r="DA21" s="651"/>
      <c r="DB21" s="651"/>
      <c r="DC21" s="651"/>
      <c r="DD21" s="641"/>
      <c r="DE21" s="642"/>
      <c r="DF21" s="642"/>
      <c r="DG21" s="642"/>
      <c r="DH21" s="642"/>
      <c r="DI21" s="642"/>
      <c r="DJ21" s="642"/>
      <c r="DK21" s="642"/>
      <c r="DL21" s="642"/>
      <c r="DM21" s="642"/>
      <c r="DN21" s="642"/>
      <c r="DO21" s="642"/>
      <c r="DP21" s="650"/>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1581227</v>
      </c>
      <c r="S22" s="624"/>
      <c r="T22" s="624"/>
      <c r="U22" s="624"/>
      <c r="V22" s="624"/>
      <c r="W22" s="624"/>
      <c r="X22" s="624"/>
      <c r="Y22" s="625"/>
      <c r="Z22" s="626">
        <v>38.700000000000003</v>
      </c>
      <c r="AA22" s="626"/>
      <c r="AB22" s="626"/>
      <c r="AC22" s="626"/>
      <c r="AD22" s="627">
        <v>1581227</v>
      </c>
      <c r="AE22" s="627"/>
      <c r="AF22" s="627"/>
      <c r="AG22" s="627"/>
      <c r="AH22" s="627"/>
      <c r="AI22" s="627"/>
      <c r="AJ22" s="627"/>
      <c r="AK22" s="627"/>
      <c r="AL22" s="628">
        <v>65</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141112</v>
      </c>
      <c r="S23" s="624"/>
      <c r="T23" s="624"/>
      <c r="U23" s="624"/>
      <c r="V23" s="624"/>
      <c r="W23" s="624"/>
      <c r="X23" s="624"/>
      <c r="Y23" s="625"/>
      <c r="Z23" s="626">
        <v>3.4</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2" t="s">
        <v>275</v>
      </c>
      <c r="DM23" s="653"/>
      <c r="DN23" s="653"/>
      <c r="DO23" s="653"/>
      <c r="DP23" s="653"/>
      <c r="DQ23" s="653"/>
      <c r="DR23" s="653"/>
      <c r="DS23" s="653"/>
      <c r="DT23" s="653"/>
      <c r="DU23" s="653"/>
      <c r="DV23" s="654"/>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v>2</v>
      </c>
      <c r="S24" s="624"/>
      <c r="T24" s="624"/>
      <c r="U24" s="624"/>
      <c r="V24" s="624"/>
      <c r="W24" s="624"/>
      <c r="X24" s="624"/>
      <c r="Y24" s="625"/>
      <c r="Z24" s="626">
        <v>0</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1300166</v>
      </c>
      <c r="CS24" s="613"/>
      <c r="CT24" s="613"/>
      <c r="CU24" s="613"/>
      <c r="CV24" s="613"/>
      <c r="CW24" s="613"/>
      <c r="CX24" s="613"/>
      <c r="CY24" s="614"/>
      <c r="CZ24" s="617">
        <v>33.6</v>
      </c>
      <c r="DA24" s="618"/>
      <c r="DB24" s="618"/>
      <c r="DC24" s="634"/>
      <c r="DD24" s="655">
        <v>1045015</v>
      </c>
      <c r="DE24" s="613"/>
      <c r="DF24" s="613"/>
      <c r="DG24" s="613"/>
      <c r="DH24" s="613"/>
      <c r="DI24" s="613"/>
      <c r="DJ24" s="613"/>
      <c r="DK24" s="614"/>
      <c r="DL24" s="655">
        <v>872088</v>
      </c>
      <c r="DM24" s="613"/>
      <c r="DN24" s="613"/>
      <c r="DO24" s="613"/>
      <c r="DP24" s="613"/>
      <c r="DQ24" s="613"/>
      <c r="DR24" s="613"/>
      <c r="DS24" s="613"/>
      <c r="DT24" s="613"/>
      <c r="DU24" s="613"/>
      <c r="DV24" s="614"/>
      <c r="DW24" s="617">
        <v>35.799999999999997</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2572763</v>
      </c>
      <c r="S25" s="624"/>
      <c r="T25" s="624"/>
      <c r="U25" s="624"/>
      <c r="V25" s="624"/>
      <c r="W25" s="624"/>
      <c r="X25" s="624"/>
      <c r="Y25" s="625"/>
      <c r="Z25" s="626">
        <v>62.9</v>
      </c>
      <c r="AA25" s="626"/>
      <c r="AB25" s="626"/>
      <c r="AC25" s="626"/>
      <c r="AD25" s="627">
        <v>2431649</v>
      </c>
      <c r="AE25" s="627"/>
      <c r="AF25" s="627"/>
      <c r="AG25" s="627"/>
      <c r="AH25" s="627"/>
      <c r="AI25" s="627"/>
      <c r="AJ25" s="627"/>
      <c r="AK25" s="627"/>
      <c r="AL25" s="628">
        <v>99.9</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822110</v>
      </c>
      <c r="CS25" s="644"/>
      <c r="CT25" s="644"/>
      <c r="CU25" s="644"/>
      <c r="CV25" s="644"/>
      <c r="CW25" s="644"/>
      <c r="CX25" s="644"/>
      <c r="CY25" s="645"/>
      <c r="CZ25" s="628">
        <v>21.3</v>
      </c>
      <c r="DA25" s="656"/>
      <c r="DB25" s="656"/>
      <c r="DC25" s="658"/>
      <c r="DD25" s="632">
        <v>733132</v>
      </c>
      <c r="DE25" s="644"/>
      <c r="DF25" s="644"/>
      <c r="DG25" s="644"/>
      <c r="DH25" s="644"/>
      <c r="DI25" s="644"/>
      <c r="DJ25" s="644"/>
      <c r="DK25" s="645"/>
      <c r="DL25" s="632">
        <v>612793</v>
      </c>
      <c r="DM25" s="644"/>
      <c r="DN25" s="644"/>
      <c r="DO25" s="644"/>
      <c r="DP25" s="644"/>
      <c r="DQ25" s="644"/>
      <c r="DR25" s="644"/>
      <c r="DS25" s="644"/>
      <c r="DT25" s="644"/>
      <c r="DU25" s="644"/>
      <c r="DV25" s="645"/>
      <c r="DW25" s="628">
        <v>25.1</v>
      </c>
      <c r="DX25" s="656"/>
      <c r="DY25" s="656"/>
      <c r="DZ25" s="656"/>
      <c r="EA25" s="656"/>
      <c r="EB25" s="656"/>
      <c r="EC25" s="657"/>
    </row>
    <row r="26" spans="2:133" ht="11.25" customHeight="1" x14ac:dyDescent="0.15">
      <c r="B26" s="620" t="s">
        <v>283</v>
      </c>
      <c r="C26" s="621"/>
      <c r="D26" s="621"/>
      <c r="E26" s="621"/>
      <c r="F26" s="621"/>
      <c r="G26" s="621"/>
      <c r="H26" s="621"/>
      <c r="I26" s="621"/>
      <c r="J26" s="621"/>
      <c r="K26" s="621"/>
      <c r="L26" s="621"/>
      <c r="M26" s="621"/>
      <c r="N26" s="621"/>
      <c r="O26" s="621"/>
      <c r="P26" s="621"/>
      <c r="Q26" s="622"/>
      <c r="R26" s="623" t="s">
        <v>122</v>
      </c>
      <c r="S26" s="624"/>
      <c r="T26" s="624"/>
      <c r="U26" s="624"/>
      <c r="V26" s="624"/>
      <c r="W26" s="624"/>
      <c r="X26" s="624"/>
      <c r="Y26" s="625"/>
      <c r="Z26" s="626" t="s">
        <v>122</v>
      </c>
      <c r="AA26" s="626"/>
      <c r="AB26" s="626"/>
      <c r="AC26" s="626"/>
      <c r="AD26" s="627" t="s">
        <v>122</v>
      </c>
      <c r="AE26" s="627"/>
      <c r="AF26" s="627"/>
      <c r="AG26" s="627"/>
      <c r="AH26" s="627"/>
      <c r="AI26" s="627"/>
      <c r="AJ26" s="627"/>
      <c r="AK26" s="627"/>
      <c r="AL26" s="628" t="s">
        <v>122</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594153</v>
      </c>
      <c r="CS26" s="624"/>
      <c r="CT26" s="624"/>
      <c r="CU26" s="624"/>
      <c r="CV26" s="624"/>
      <c r="CW26" s="624"/>
      <c r="CX26" s="624"/>
      <c r="CY26" s="625"/>
      <c r="CZ26" s="628">
        <v>15.4</v>
      </c>
      <c r="DA26" s="656"/>
      <c r="DB26" s="656"/>
      <c r="DC26" s="658"/>
      <c r="DD26" s="632">
        <v>510142</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6"/>
      <c r="DY26" s="656"/>
      <c r="DZ26" s="656"/>
      <c r="EA26" s="656"/>
      <c r="EB26" s="656"/>
      <c r="EC26" s="657"/>
    </row>
    <row r="27" spans="2:133" ht="11.25" customHeight="1" x14ac:dyDescent="0.15">
      <c r="B27" s="620" t="s">
        <v>286</v>
      </c>
      <c r="C27" s="621"/>
      <c r="D27" s="621"/>
      <c r="E27" s="621"/>
      <c r="F27" s="621"/>
      <c r="G27" s="621"/>
      <c r="H27" s="621"/>
      <c r="I27" s="621"/>
      <c r="J27" s="621"/>
      <c r="K27" s="621"/>
      <c r="L27" s="621"/>
      <c r="M27" s="621"/>
      <c r="N27" s="621"/>
      <c r="O27" s="621"/>
      <c r="P27" s="621"/>
      <c r="Q27" s="622"/>
      <c r="R27" s="623">
        <v>35031</v>
      </c>
      <c r="S27" s="624"/>
      <c r="T27" s="624"/>
      <c r="U27" s="624"/>
      <c r="V27" s="624"/>
      <c r="W27" s="624"/>
      <c r="X27" s="624"/>
      <c r="Y27" s="625"/>
      <c r="Z27" s="626">
        <v>0.9</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667022</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295981</v>
      </c>
      <c r="CS27" s="644"/>
      <c r="CT27" s="644"/>
      <c r="CU27" s="644"/>
      <c r="CV27" s="644"/>
      <c r="CW27" s="644"/>
      <c r="CX27" s="644"/>
      <c r="CY27" s="645"/>
      <c r="CZ27" s="628">
        <v>7.7</v>
      </c>
      <c r="DA27" s="656"/>
      <c r="DB27" s="656"/>
      <c r="DC27" s="658"/>
      <c r="DD27" s="632">
        <v>129808</v>
      </c>
      <c r="DE27" s="644"/>
      <c r="DF27" s="644"/>
      <c r="DG27" s="644"/>
      <c r="DH27" s="644"/>
      <c r="DI27" s="644"/>
      <c r="DJ27" s="644"/>
      <c r="DK27" s="645"/>
      <c r="DL27" s="632">
        <v>77220</v>
      </c>
      <c r="DM27" s="644"/>
      <c r="DN27" s="644"/>
      <c r="DO27" s="644"/>
      <c r="DP27" s="644"/>
      <c r="DQ27" s="644"/>
      <c r="DR27" s="644"/>
      <c r="DS27" s="644"/>
      <c r="DT27" s="644"/>
      <c r="DU27" s="644"/>
      <c r="DV27" s="645"/>
      <c r="DW27" s="628">
        <v>3.2</v>
      </c>
      <c r="DX27" s="656"/>
      <c r="DY27" s="656"/>
      <c r="DZ27" s="656"/>
      <c r="EA27" s="656"/>
      <c r="EB27" s="656"/>
      <c r="EC27" s="657"/>
    </row>
    <row r="28" spans="2:133" ht="11.25" customHeight="1" x14ac:dyDescent="0.15">
      <c r="B28" s="620" t="s">
        <v>289</v>
      </c>
      <c r="C28" s="621"/>
      <c r="D28" s="621"/>
      <c r="E28" s="621"/>
      <c r="F28" s="621"/>
      <c r="G28" s="621"/>
      <c r="H28" s="621"/>
      <c r="I28" s="621"/>
      <c r="J28" s="621"/>
      <c r="K28" s="621"/>
      <c r="L28" s="621"/>
      <c r="M28" s="621"/>
      <c r="N28" s="621"/>
      <c r="O28" s="621"/>
      <c r="P28" s="621"/>
      <c r="Q28" s="622"/>
      <c r="R28" s="623">
        <v>84052</v>
      </c>
      <c r="S28" s="624"/>
      <c r="T28" s="624"/>
      <c r="U28" s="624"/>
      <c r="V28" s="624"/>
      <c r="W28" s="624"/>
      <c r="X28" s="624"/>
      <c r="Y28" s="625"/>
      <c r="Z28" s="626">
        <v>2.1</v>
      </c>
      <c r="AA28" s="626"/>
      <c r="AB28" s="626"/>
      <c r="AC28" s="626"/>
      <c r="AD28" s="627" t="s">
        <v>122</v>
      </c>
      <c r="AE28" s="627"/>
      <c r="AF28" s="627"/>
      <c r="AG28" s="627"/>
      <c r="AH28" s="627"/>
      <c r="AI28" s="627"/>
      <c r="AJ28" s="627"/>
      <c r="AK28" s="627"/>
      <c r="AL28" s="628" t="s">
        <v>122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182075</v>
      </c>
      <c r="CS28" s="624"/>
      <c r="CT28" s="624"/>
      <c r="CU28" s="624"/>
      <c r="CV28" s="624"/>
      <c r="CW28" s="624"/>
      <c r="CX28" s="624"/>
      <c r="CY28" s="625"/>
      <c r="CZ28" s="628">
        <v>4.7</v>
      </c>
      <c r="DA28" s="656"/>
      <c r="DB28" s="656"/>
      <c r="DC28" s="658"/>
      <c r="DD28" s="632">
        <v>182075</v>
      </c>
      <c r="DE28" s="624"/>
      <c r="DF28" s="624"/>
      <c r="DG28" s="624"/>
      <c r="DH28" s="624"/>
      <c r="DI28" s="624"/>
      <c r="DJ28" s="624"/>
      <c r="DK28" s="625"/>
      <c r="DL28" s="632">
        <v>182075</v>
      </c>
      <c r="DM28" s="624"/>
      <c r="DN28" s="624"/>
      <c r="DO28" s="624"/>
      <c r="DP28" s="624"/>
      <c r="DQ28" s="624"/>
      <c r="DR28" s="624"/>
      <c r="DS28" s="624"/>
      <c r="DT28" s="624"/>
      <c r="DU28" s="624"/>
      <c r="DV28" s="625"/>
      <c r="DW28" s="628">
        <v>7.5</v>
      </c>
      <c r="DX28" s="656"/>
      <c r="DY28" s="656"/>
      <c r="DZ28" s="656"/>
      <c r="EA28" s="656"/>
      <c r="EB28" s="656"/>
      <c r="EC28" s="657"/>
    </row>
    <row r="29" spans="2:133" ht="11.25" customHeight="1" x14ac:dyDescent="0.15">
      <c r="B29" s="620" t="s">
        <v>291</v>
      </c>
      <c r="C29" s="621"/>
      <c r="D29" s="621"/>
      <c r="E29" s="621"/>
      <c r="F29" s="621"/>
      <c r="G29" s="621"/>
      <c r="H29" s="621"/>
      <c r="I29" s="621"/>
      <c r="J29" s="621"/>
      <c r="K29" s="621"/>
      <c r="L29" s="621"/>
      <c r="M29" s="621"/>
      <c r="N29" s="621"/>
      <c r="O29" s="621"/>
      <c r="P29" s="621"/>
      <c r="Q29" s="622"/>
      <c r="R29" s="623">
        <v>2313</v>
      </c>
      <c r="S29" s="624"/>
      <c r="T29" s="624"/>
      <c r="U29" s="624"/>
      <c r="V29" s="624"/>
      <c r="W29" s="624"/>
      <c r="X29" s="624"/>
      <c r="Y29" s="625"/>
      <c r="Z29" s="626">
        <v>0.1</v>
      </c>
      <c r="AA29" s="626"/>
      <c r="AB29" s="626"/>
      <c r="AC29" s="626"/>
      <c r="AD29" s="627" t="s">
        <v>122</v>
      </c>
      <c r="AE29" s="627"/>
      <c r="AF29" s="627"/>
      <c r="AG29" s="627"/>
      <c r="AH29" s="627"/>
      <c r="AI29" s="627"/>
      <c r="AJ29" s="627"/>
      <c r="AK29" s="627"/>
      <c r="AL29" s="628" t="s">
        <v>122</v>
      </c>
      <c r="AM29" s="629"/>
      <c r="AN29" s="629"/>
      <c r="AO29" s="630"/>
      <c r="AP29" s="646"/>
      <c r="AQ29" s="647"/>
      <c r="AR29" s="647"/>
      <c r="AS29" s="647"/>
      <c r="AT29" s="647"/>
      <c r="AU29" s="647"/>
      <c r="AV29" s="647"/>
      <c r="AW29" s="647"/>
      <c r="AX29" s="647"/>
      <c r="AY29" s="647"/>
      <c r="AZ29" s="647"/>
      <c r="BA29" s="647"/>
      <c r="BB29" s="647"/>
      <c r="BC29" s="647"/>
      <c r="BD29" s="647"/>
      <c r="BE29" s="647"/>
      <c r="BF29" s="648"/>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182075</v>
      </c>
      <c r="CS29" s="644"/>
      <c r="CT29" s="644"/>
      <c r="CU29" s="644"/>
      <c r="CV29" s="644"/>
      <c r="CW29" s="644"/>
      <c r="CX29" s="644"/>
      <c r="CY29" s="645"/>
      <c r="CZ29" s="628">
        <v>4.7</v>
      </c>
      <c r="DA29" s="656"/>
      <c r="DB29" s="656"/>
      <c r="DC29" s="658"/>
      <c r="DD29" s="632">
        <v>182075</v>
      </c>
      <c r="DE29" s="644"/>
      <c r="DF29" s="644"/>
      <c r="DG29" s="644"/>
      <c r="DH29" s="644"/>
      <c r="DI29" s="644"/>
      <c r="DJ29" s="644"/>
      <c r="DK29" s="645"/>
      <c r="DL29" s="632">
        <v>182075</v>
      </c>
      <c r="DM29" s="644"/>
      <c r="DN29" s="644"/>
      <c r="DO29" s="644"/>
      <c r="DP29" s="644"/>
      <c r="DQ29" s="644"/>
      <c r="DR29" s="644"/>
      <c r="DS29" s="644"/>
      <c r="DT29" s="644"/>
      <c r="DU29" s="644"/>
      <c r="DV29" s="645"/>
      <c r="DW29" s="628">
        <v>7.5</v>
      </c>
      <c r="DX29" s="656"/>
      <c r="DY29" s="656"/>
      <c r="DZ29" s="656"/>
      <c r="EA29" s="656"/>
      <c r="EB29" s="656"/>
      <c r="EC29" s="657"/>
    </row>
    <row r="30" spans="2:133" ht="11.25" customHeight="1" x14ac:dyDescent="0.15">
      <c r="B30" s="620" t="s">
        <v>293</v>
      </c>
      <c r="C30" s="621"/>
      <c r="D30" s="621"/>
      <c r="E30" s="621"/>
      <c r="F30" s="621"/>
      <c r="G30" s="621"/>
      <c r="H30" s="621"/>
      <c r="I30" s="621"/>
      <c r="J30" s="621"/>
      <c r="K30" s="621"/>
      <c r="L30" s="621"/>
      <c r="M30" s="621"/>
      <c r="N30" s="621"/>
      <c r="O30" s="621"/>
      <c r="P30" s="621"/>
      <c r="Q30" s="622"/>
      <c r="R30" s="623">
        <v>259667</v>
      </c>
      <c r="S30" s="624"/>
      <c r="T30" s="624"/>
      <c r="U30" s="624"/>
      <c r="V30" s="624"/>
      <c r="W30" s="624"/>
      <c r="X30" s="624"/>
      <c r="Y30" s="625"/>
      <c r="Z30" s="626">
        <v>6.3</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177403</v>
      </c>
      <c r="CS30" s="624"/>
      <c r="CT30" s="624"/>
      <c r="CU30" s="624"/>
      <c r="CV30" s="624"/>
      <c r="CW30" s="624"/>
      <c r="CX30" s="624"/>
      <c r="CY30" s="625"/>
      <c r="CZ30" s="628">
        <v>4.5999999999999996</v>
      </c>
      <c r="DA30" s="656"/>
      <c r="DB30" s="656"/>
      <c r="DC30" s="658"/>
      <c r="DD30" s="632">
        <v>177403</v>
      </c>
      <c r="DE30" s="624"/>
      <c r="DF30" s="624"/>
      <c r="DG30" s="624"/>
      <c r="DH30" s="624"/>
      <c r="DI30" s="624"/>
      <c r="DJ30" s="624"/>
      <c r="DK30" s="625"/>
      <c r="DL30" s="632">
        <v>177403</v>
      </c>
      <c r="DM30" s="624"/>
      <c r="DN30" s="624"/>
      <c r="DO30" s="624"/>
      <c r="DP30" s="624"/>
      <c r="DQ30" s="624"/>
      <c r="DR30" s="624"/>
      <c r="DS30" s="624"/>
      <c r="DT30" s="624"/>
      <c r="DU30" s="624"/>
      <c r="DV30" s="625"/>
      <c r="DW30" s="628">
        <v>7.3</v>
      </c>
      <c r="DX30" s="656"/>
      <c r="DY30" s="656"/>
      <c r="DZ30" s="656"/>
      <c r="EA30" s="656"/>
      <c r="EB30" s="656"/>
      <c r="EC30" s="657"/>
    </row>
    <row r="31" spans="2:133" ht="11.25" customHeight="1" x14ac:dyDescent="0.15">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298</v>
      </c>
      <c r="AQ31" s="672"/>
      <c r="AR31" s="672"/>
      <c r="AS31" s="672"/>
      <c r="AT31" s="677" t="s">
        <v>299</v>
      </c>
      <c r="AU31" s="206"/>
      <c r="AV31" s="206"/>
      <c r="AW31" s="206"/>
      <c r="AX31" s="609" t="s">
        <v>177</v>
      </c>
      <c r="AY31" s="610"/>
      <c r="AZ31" s="610"/>
      <c r="BA31" s="610"/>
      <c r="BB31" s="610"/>
      <c r="BC31" s="610"/>
      <c r="BD31" s="610"/>
      <c r="BE31" s="610"/>
      <c r="BF31" s="611"/>
      <c r="BG31" s="670">
        <v>99.4</v>
      </c>
      <c r="BH31" s="667"/>
      <c r="BI31" s="667"/>
      <c r="BJ31" s="667"/>
      <c r="BK31" s="667"/>
      <c r="BL31" s="667"/>
      <c r="BM31" s="618">
        <v>97.9</v>
      </c>
      <c r="BN31" s="667"/>
      <c r="BO31" s="667"/>
      <c r="BP31" s="667"/>
      <c r="BQ31" s="668"/>
      <c r="BR31" s="670">
        <v>99.4</v>
      </c>
      <c r="BS31" s="667"/>
      <c r="BT31" s="667"/>
      <c r="BU31" s="667"/>
      <c r="BV31" s="667"/>
      <c r="BW31" s="667"/>
      <c r="BX31" s="618">
        <v>96.9</v>
      </c>
      <c r="BY31" s="667"/>
      <c r="BZ31" s="667"/>
      <c r="CA31" s="667"/>
      <c r="CB31" s="668"/>
      <c r="CD31" s="663"/>
      <c r="CE31" s="664"/>
      <c r="CF31" s="620" t="s">
        <v>300</v>
      </c>
      <c r="CG31" s="621"/>
      <c r="CH31" s="621"/>
      <c r="CI31" s="621"/>
      <c r="CJ31" s="621"/>
      <c r="CK31" s="621"/>
      <c r="CL31" s="621"/>
      <c r="CM31" s="621"/>
      <c r="CN31" s="621"/>
      <c r="CO31" s="621"/>
      <c r="CP31" s="621"/>
      <c r="CQ31" s="622"/>
      <c r="CR31" s="623">
        <v>4672</v>
      </c>
      <c r="CS31" s="644"/>
      <c r="CT31" s="644"/>
      <c r="CU31" s="644"/>
      <c r="CV31" s="644"/>
      <c r="CW31" s="644"/>
      <c r="CX31" s="644"/>
      <c r="CY31" s="645"/>
      <c r="CZ31" s="628">
        <v>0.1</v>
      </c>
      <c r="DA31" s="656"/>
      <c r="DB31" s="656"/>
      <c r="DC31" s="658"/>
      <c r="DD31" s="632">
        <v>4672</v>
      </c>
      <c r="DE31" s="644"/>
      <c r="DF31" s="644"/>
      <c r="DG31" s="644"/>
      <c r="DH31" s="644"/>
      <c r="DI31" s="644"/>
      <c r="DJ31" s="644"/>
      <c r="DK31" s="645"/>
      <c r="DL31" s="632">
        <v>4672</v>
      </c>
      <c r="DM31" s="644"/>
      <c r="DN31" s="644"/>
      <c r="DO31" s="644"/>
      <c r="DP31" s="644"/>
      <c r="DQ31" s="644"/>
      <c r="DR31" s="644"/>
      <c r="DS31" s="644"/>
      <c r="DT31" s="644"/>
      <c r="DU31" s="644"/>
      <c r="DV31" s="645"/>
      <c r="DW31" s="628">
        <v>0.2</v>
      </c>
      <c r="DX31" s="656"/>
      <c r="DY31" s="656"/>
      <c r="DZ31" s="656"/>
      <c r="EA31" s="656"/>
      <c r="EB31" s="656"/>
      <c r="EC31" s="657"/>
    </row>
    <row r="32" spans="2:133" ht="11.25" customHeight="1" x14ac:dyDescent="0.15">
      <c r="B32" s="620" t="s">
        <v>301</v>
      </c>
      <c r="C32" s="621"/>
      <c r="D32" s="621"/>
      <c r="E32" s="621"/>
      <c r="F32" s="621"/>
      <c r="G32" s="621"/>
      <c r="H32" s="621"/>
      <c r="I32" s="621"/>
      <c r="J32" s="621"/>
      <c r="K32" s="621"/>
      <c r="L32" s="621"/>
      <c r="M32" s="621"/>
      <c r="N32" s="621"/>
      <c r="O32" s="621"/>
      <c r="P32" s="621"/>
      <c r="Q32" s="622"/>
      <c r="R32" s="623">
        <v>192488</v>
      </c>
      <c r="S32" s="624"/>
      <c r="T32" s="624"/>
      <c r="U32" s="624"/>
      <c r="V32" s="624"/>
      <c r="W32" s="624"/>
      <c r="X32" s="624"/>
      <c r="Y32" s="625"/>
      <c r="Z32" s="626">
        <v>4.7</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302</v>
      </c>
      <c r="AX32" s="620" t="s">
        <v>303</v>
      </c>
      <c r="AY32" s="621"/>
      <c r="AZ32" s="621"/>
      <c r="BA32" s="621"/>
      <c r="BB32" s="621"/>
      <c r="BC32" s="621"/>
      <c r="BD32" s="621"/>
      <c r="BE32" s="621"/>
      <c r="BF32" s="622"/>
      <c r="BG32" s="680">
        <v>99.4</v>
      </c>
      <c r="BH32" s="644"/>
      <c r="BI32" s="644"/>
      <c r="BJ32" s="644"/>
      <c r="BK32" s="644"/>
      <c r="BL32" s="644"/>
      <c r="BM32" s="629">
        <v>98.8</v>
      </c>
      <c r="BN32" s="644"/>
      <c r="BO32" s="644"/>
      <c r="BP32" s="644"/>
      <c r="BQ32" s="669"/>
      <c r="BR32" s="680">
        <v>99.7</v>
      </c>
      <c r="BS32" s="644"/>
      <c r="BT32" s="644"/>
      <c r="BU32" s="644"/>
      <c r="BV32" s="644"/>
      <c r="BW32" s="644"/>
      <c r="BX32" s="629">
        <v>98.6</v>
      </c>
      <c r="BY32" s="644"/>
      <c r="BZ32" s="644"/>
      <c r="CA32" s="644"/>
      <c r="CB32" s="669"/>
      <c r="CD32" s="665"/>
      <c r="CE32" s="666"/>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6"/>
      <c r="DB32" s="656"/>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6"/>
      <c r="DY32" s="656"/>
      <c r="DZ32" s="656"/>
      <c r="EA32" s="656"/>
      <c r="EB32" s="656"/>
      <c r="EC32" s="657"/>
    </row>
    <row r="33" spans="2:133" ht="11.25" customHeight="1" x14ac:dyDescent="0.15">
      <c r="B33" s="620" t="s">
        <v>305</v>
      </c>
      <c r="C33" s="621"/>
      <c r="D33" s="621"/>
      <c r="E33" s="621"/>
      <c r="F33" s="621"/>
      <c r="G33" s="621"/>
      <c r="H33" s="621"/>
      <c r="I33" s="621"/>
      <c r="J33" s="621"/>
      <c r="K33" s="621"/>
      <c r="L33" s="621"/>
      <c r="M33" s="621"/>
      <c r="N33" s="621"/>
      <c r="O33" s="621"/>
      <c r="P33" s="621"/>
      <c r="Q33" s="622"/>
      <c r="R33" s="623">
        <v>9885</v>
      </c>
      <c r="S33" s="624"/>
      <c r="T33" s="624"/>
      <c r="U33" s="624"/>
      <c r="V33" s="624"/>
      <c r="W33" s="624"/>
      <c r="X33" s="624"/>
      <c r="Y33" s="625"/>
      <c r="Z33" s="626">
        <v>0.2</v>
      </c>
      <c r="AA33" s="626"/>
      <c r="AB33" s="626"/>
      <c r="AC33" s="626"/>
      <c r="AD33" s="627">
        <v>580</v>
      </c>
      <c r="AE33" s="627"/>
      <c r="AF33" s="627"/>
      <c r="AG33" s="627"/>
      <c r="AH33" s="627"/>
      <c r="AI33" s="627"/>
      <c r="AJ33" s="627"/>
      <c r="AK33" s="627"/>
      <c r="AL33" s="628">
        <v>0</v>
      </c>
      <c r="AM33" s="629"/>
      <c r="AN33" s="629"/>
      <c r="AO33" s="630"/>
      <c r="AP33" s="675"/>
      <c r="AQ33" s="676"/>
      <c r="AR33" s="676"/>
      <c r="AS33" s="676"/>
      <c r="AT33" s="679"/>
      <c r="AU33" s="207"/>
      <c r="AV33" s="207"/>
      <c r="AW33" s="207"/>
      <c r="AX33" s="646" t="s">
        <v>306</v>
      </c>
      <c r="AY33" s="647"/>
      <c r="AZ33" s="647"/>
      <c r="BA33" s="647"/>
      <c r="BB33" s="647"/>
      <c r="BC33" s="647"/>
      <c r="BD33" s="647"/>
      <c r="BE33" s="647"/>
      <c r="BF33" s="648"/>
      <c r="BG33" s="681">
        <v>99.5</v>
      </c>
      <c r="BH33" s="682"/>
      <c r="BI33" s="682"/>
      <c r="BJ33" s="682"/>
      <c r="BK33" s="682"/>
      <c r="BL33" s="682"/>
      <c r="BM33" s="683">
        <v>97.2</v>
      </c>
      <c r="BN33" s="682"/>
      <c r="BO33" s="682"/>
      <c r="BP33" s="682"/>
      <c r="BQ33" s="684"/>
      <c r="BR33" s="681">
        <v>99</v>
      </c>
      <c r="BS33" s="682"/>
      <c r="BT33" s="682"/>
      <c r="BU33" s="682"/>
      <c r="BV33" s="682"/>
      <c r="BW33" s="682"/>
      <c r="BX33" s="683">
        <v>95.3</v>
      </c>
      <c r="BY33" s="682"/>
      <c r="BZ33" s="682"/>
      <c r="CA33" s="682"/>
      <c r="CB33" s="684"/>
      <c r="CD33" s="620" t="s">
        <v>307</v>
      </c>
      <c r="CE33" s="621"/>
      <c r="CF33" s="621"/>
      <c r="CG33" s="621"/>
      <c r="CH33" s="621"/>
      <c r="CI33" s="621"/>
      <c r="CJ33" s="621"/>
      <c r="CK33" s="621"/>
      <c r="CL33" s="621"/>
      <c r="CM33" s="621"/>
      <c r="CN33" s="621"/>
      <c r="CO33" s="621"/>
      <c r="CP33" s="621"/>
      <c r="CQ33" s="622"/>
      <c r="CR33" s="623">
        <v>2067847</v>
      </c>
      <c r="CS33" s="644"/>
      <c r="CT33" s="644"/>
      <c r="CU33" s="644"/>
      <c r="CV33" s="644"/>
      <c r="CW33" s="644"/>
      <c r="CX33" s="644"/>
      <c r="CY33" s="645"/>
      <c r="CZ33" s="628">
        <v>53.5</v>
      </c>
      <c r="DA33" s="656"/>
      <c r="DB33" s="656"/>
      <c r="DC33" s="658"/>
      <c r="DD33" s="632">
        <v>1817993</v>
      </c>
      <c r="DE33" s="644"/>
      <c r="DF33" s="644"/>
      <c r="DG33" s="644"/>
      <c r="DH33" s="644"/>
      <c r="DI33" s="644"/>
      <c r="DJ33" s="644"/>
      <c r="DK33" s="645"/>
      <c r="DL33" s="632">
        <v>1001932</v>
      </c>
      <c r="DM33" s="644"/>
      <c r="DN33" s="644"/>
      <c r="DO33" s="644"/>
      <c r="DP33" s="644"/>
      <c r="DQ33" s="644"/>
      <c r="DR33" s="644"/>
      <c r="DS33" s="644"/>
      <c r="DT33" s="644"/>
      <c r="DU33" s="644"/>
      <c r="DV33" s="645"/>
      <c r="DW33" s="628">
        <v>41.1</v>
      </c>
      <c r="DX33" s="656"/>
      <c r="DY33" s="656"/>
      <c r="DZ33" s="656"/>
      <c r="EA33" s="656"/>
      <c r="EB33" s="656"/>
      <c r="EC33" s="657"/>
    </row>
    <row r="34" spans="2:133" ht="11.25" customHeight="1" x14ac:dyDescent="0.15">
      <c r="B34" s="620" t="s">
        <v>308</v>
      </c>
      <c r="C34" s="621"/>
      <c r="D34" s="621"/>
      <c r="E34" s="621"/>
      <c r="F34" s="621"/>
      <c r="G34" s="621"/>
      <c r="H34" s="621"/>
      <c r="I34" s="621"/>
      <c r="J34" s="621"/>
      <c r="K34" s="621"/>
      <c r="L34" s="621"/>
      <c r="M34" s="621"/>
      <c r="N34" s="621"/>
      <c r="O34" s="621"/>
      <c r="P34" s="621"/>
      <c r="Q34" s="622"/>
      <c r="R34" s="623">
        <v>37846</v>
      </c>
      <c r="S34" s="624"/>
      <c r="T34" s="624"/>
      <c r="U34" s="624"/>
      <c r="V34" s="624"/>
      <c r="W34" s="624"/>
      <c r="X34" s="624"/>
      <c r="Y34" s="625"/>
      <c r="Z34" s="626">
        <v>0.9</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688638</v>
      </c>
      <c r="CS34" s="624"/>
      <c r="CT34" s="624"/>
      <c r="CU34" s="624"/>
      <c r="CV34" s="624"/>
      <c r="CW34" s="624"/>
      <c r="CX34" s="624"/>
      <c r="CY34" s="625"/>
      <c r="CZ34" s="628">
        <v>17.8</v>
      </c>
      <c r="DA34" s="656"/>
      <c r="DB34" s="656"/>
      <c r="DC34" s="658"/>
      <c r="DD34" s="632">
        <v>539809</v>
      </c>
      <c r="DE34" s="624"/>
      <c r="DF34" s="624"/>
      <c r="DG34" s="624"/>
      <c r="DH34" s="624"/>
      <c r="DI34" s="624"/>
      <c r="DJ34" s="624"/>
      <c r="DK34" s="625"/>
      <c r="DL34" s="632">
        <v>394673</v>
      </c>
      <c r="DM34" s="624"/>
      <c r="DN34" s="624"/>
      <c r="DO34" s="624"/>
      <c r="DP34" s="624"/>
      <c r="DQ34" s="624"/>
      <c r="DR34" s="624"/>
      <c r="DS34" s="624"/>
      <c r="DT34" s="624"/>
      <c r="DU34" s="624"/>
      <c r="DV34" s="625"/>
      <c r="DW34" s="628">
        <v>16.2</v>
      </c>
      <c r="DX34" s="656"/>
      <c r="DY34" s="656"/>
      <c r="DZ34" s="656"/>
      <c r="EA34" s="656"/>
      <c r="EB34" s="656"/>
      <c r="EC34" s="657"/>
    </row>
    <row r="35" spans="2:133" ht="11.25" customHeight="1" x14ac:dyDescent="0.15">
      <c r="B35" s="620" t="s">
        <v>310</v>
      </c>
      <c r="C35" s="621"/>
      <c r="D35" s="621"/>
      <c r="E35" s="621"/>
      <c r="F35" s="621"/>
      <c r="G35" s="621"/>
      <c r="H35" s="621"/>
      <c r="I35" s="621"/>
      <c r="J35" s="621"/>
      <c r="K35" s="621"/>
      <c r="L35" s="621"/>
      <c r="M35" s="621"/>
      <c r="N35" s="621"/>
      <c r="O35" s="621"/>
      <c r="P35" s="621"/>
      <c r="Q35" s="622"/>
      <c r="R35" s="623">
        <v>200000</v>
      </c>
      <c r="S35" s="624"/>
      <c r="T35" s="624"/>
      <c r="U35" s="624"/>
      <c r="V35" s="624"/>
      <c r="W35" s="624"/>
      <c r="X35" s="624"/>
      <c r="Y35" s="625"/>
      <c r="Z35" s="626">
        <v>4.9000000000000004</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71100</v>
      </c>
      <c r="CS35" s="644"/>
      <c r="CT35" s="644"/>
      <c r="CU35" s="644"/>
      <c r="CV35" s="644"/>
      <c r="CW35" s="644"/>
      <c r="CX35" s="644"/>
      <c r="CY35" s="645"/>
      <c r="CZ35" s="628">
        <v>1.8</v>
      </c>
      <c r="DA35" s="656"/>
      <c r="DB35" s="656"/>
      <c r="DC35" s="658"/>
      <c r="DD35" s="632">
        <v>64950</v>
      </c>
      <c r="DE35" s="644"/>
      <c r="DF35" s="644"/>
      <c r="DG35" s="644"/>
      <c r="DH35" s="644"/>
      <c r="DI35" s="644"/>
      <c r="DJ35" s="644"/>
      <c r="DK35" s="645"/>
      <c r="DL35" s="632">
        <v>33990</v>
      </c>
      <c r="DM35" s="644"/>
      <c r="DN35" s="644"/>
      <c r="DO35" s="644"/>
      <c r="DP35" s="644"/>
      <c r="DQ35" s="644"/>
      <c r="DR35" s="644"/>
      <c r="DS35" s="644"/>
      <c r="DT35" s="644"/>
      <c r="DU35" s="644"/>
      <c r="DV35" s="645"/>
      <c r="DW35" s="628">
        <v>1.4</v>
      </c>
      <c r="DX35" s="656"/>
      <c r="DY35" s="656"/>
      <c r="DZ35" s="656"/>
      <c r="EA35" s="656"/>
      <c r="EB35" s="656"/>
      <c r="EC35" s="657"/>
    </row>
    <row r="36" spans="2:133" ht="11.25" customHeight="1" x14ac:dyDescent="0.15">
      <c r="B36" s="620" t="s">
        <v>314</v>
      </c>
      <c r="C36" s="621"/>
      <c r="D36" s="621"/>
      <c r="E36" s="621"/>
      <c r="F36" s="621"/>
      <c r="G36" s="621"/>
      <c r="H36" s="621"/>
      <c r="I36" s="621"/>
      <c r="J36" s="621"/>
      <c r="K36" s="621"/>
      <c r="L36" s="621"/>
      <c r="M36" s="621"/>
      <c r="N36" s="621"/>
      <c r="O36" s="621"/>
      <c r="P36" s="621"/>
      <c r="Q36" s="622"/>
      <c r="R36" s="623">
        <v>238931</v>
      </c>
      <c r="S36" s="624"/>
      <c r="T36" s="624"/>
      <c r="U36" s="624"/>
      <c r="V36" s="624"/>
      <c r="W36" s="624"/>
      <c r="X36" s="624"/>
      <c r="Y36" s="625"/>
      <c r="Z36" s="626">
        <v>5.8</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389661</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5847</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707044</v>
      </c>
      <c r="CS36" s="624"/>
      <c r="CT36" s="624"/>
      <c r="CU36" s="624"/>
      <c r="CV36" s="624"/>
      <c r="CW36" s="624"/>
      <c r="CX36" s="624"/>
      <c r="CY36" s="625"/>
      <c r="CZ36" s="628">
        <v>18.3</v>
      </c>
      <c r="DA36" s="656"/>
      <c r="DB36" s="656"/>
      <c r="DC36" s="658"/>
      <c r="DD36" s="632">
        <v>675577</v>
      </c>
      <c r="DE36" s="624"/>
      <c r="DF36" s="624"/>
      <c r="DG36" s="624"/>
      <c r="DH36" s="624"/>
      <c r="DI36" s="624"/>
      <c r="DJ36" s="624"/>
      <c r="DK36" s="625"/>
      <c r="DL36" s="632">
        <v>466778</v>
      </c>
      <c r="DM36" s="624"/>
      <c r="DN36" s="624"/>
      <c r="DO36" s="624"/>
      <c r="DP36" s="624"/>
      <c r="DQ36" s="624"/>
      <c r="DR36" s="624"/>
      <c r="DS36" s="624"/>
      <c r="DT36" s="624"/>
      <c r="DU36" s="624"/>
      <c r="DV36" s="625"/>
      <c r="DW36" s="628">
        <v>19.100000000000001</v>
      </c>
      <c r="DX36" s="656"/>
      <c r="DY36" s="656"/>
      <c r="DZ36" s="656"/>
      <c r="EA36" s="656"/>
      <c r="EB36" s="656"/>
      <c r="EC36" s="657"/>
    </row>
    <row r="37" spans="2:133" ht="11.25" customHeight="1" x14ac:dyDescent="0.15">
      <c r="B37" s="620" t="s">
        <v>318</v>
      </c>
      <c r="C37" s="621"/>
      <c r="D37" s="621"/>
      <c r="E37" s="621"/>
      <c r="F37" s="621"/>
      <c r="G37" s="621"/>
      <c r="H37" s="621"/>
      <c r="I37" s="621"/>
      <c r="J37" s="621"/>
      <c r="K37" s="621"/>
      <c r="L37" s="621"/>
      <c r="M37" s="621"/>
      <c r="N37" s="621"/>
      <c r="O37" s="621"/>
      <c r="P37" s="621"/>
      <c r="Q37" s="622"/>
      <c r="R37" s="623">
        <v>56199</v>
      </c>
      <c r="S37" s="624"/>
      <c r="T37" s="624"/>
      <c r="U37" s="624"/>
      <c r="V37" s="624"/>
      <c r="W37" s="624"/>
      <c r="X37" s="624"/>
      <c r="Y37" s="625"/>
      <c r="Z37" s="626">
        <v>1.4</v>
      </c>
      <c r="AA37" s="626"/>
      <c r="AB37" s="626"/>
      <c r="AC37" s="626"/>
      <c r="AD37" s="627">
        <v>1386</v>
      </c>
      <c r="AE37" s="627"/>
      <c r="AF37" s="627"/>
      <c r="AG37" s="627"/>
      <c r="AH37" s="627"/>
      <c r="AI37" s="627"/>
      <c r="AJ37" s="627"/>
      <c r="AK37" s="627"/>
      <c r="AL37" s="628">
        <v>0.1</v>
      </c>
      <c r="AM37" s="629"/>
      <c r="AN37" s="629"/>
      <c r="AO37" s="630"/>
      <c r="AQ37" s="686" t="s">
        <v>319</v>
      </c>
      <c r="AR37" s="687"/>
      <c r="AS37" s="687"/>
      <c r="AT37" s="687"/>
      <c r="AU37" s="687"/>
      <c r="AV37" s="687"/>
      <c r="AW37" s="687"/>
      <c r="AX37" s="687"/>
      <c r="AY37" s="688"/>
      <c r="AZ37" s="623">
        <v>176403</v>
      </c>
      <c r="BA37" s="624"/>
      <c r="BB37" s="624"/>
      <c r="BC37" s="624"/>
      <c r="BD37" s="644"/>
      <c r="BE37" s="644"/>
      <c r="BF37" s="669"/>
      <c r="BG37" s="620" t="s">
        <v>320</v>
      </c>
      <c r="BH37" s="621"/>
      <c r="BI37" s="621"/>
      <c r="BJ37" s="621"/>
      <c r="BK37" s="621"/>
      <c r="BL37" s="621"/>
      <c r="BM37" s="621"/>
      <c r="BN37" s="621"/>
      <c r="BO37" s="621"/>
      <c r="BP37" s="621"/>
      <c r="BQ37" s="621"/>
      <c r="BR37" s="621"/>
      <c r="BS37" s="621"/>
      <c r="BT37" s="621"/>
      <c r="BU37" s="622"/>
      <c r="BV37" s="623">
        <v>5847</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169442</v>
      </c>
      <c r="CS37" s="644"/>
      <c r="CT37" s="644"/>
      <c r="CU37" s="644"/>
      <c r="CV37" s="644"/>
      <c r="CW37" s="644"/>
      <c r="CX37" s="644"/>
      <c r="CY37" s="645"/>
      <c r="CZ37" s="628">
        <v>4.4000000000000004</v>
      </c>
      <c r="DA37" s="656"/>
      <c r="DB37" s="656"/>
      <c r="DC37" s="658"/>
      <c r="DD37" s="632">
        <v>169442</v>
      </c>
      <c r="DE37" s="644"/>
      <c r="DF37" s="644"/>
      <c r="DG37" s="644"/>
      <c r="DH37" s="644"/>
      <c r="DI37" s="644"/>
      <c r="DJ37" s="644"/>
      <c r="DK37" s="645"/>
      <c r="DL37" s="632">
        <v>150097</v>
      </c>
      <c r="DM37" s="644"/>
      <c r="DN37" s="644"/>
      <c r="DO37" s="644"/>
      <c r="DP37" s="644"/>
      <c r="DQ37" s="644"/>
      <c r="DR37" s="644"/>
      <c r="DS37" s="644"/>
      <c r="DT37" s="644"/>
      <c r="DU37" s="644"/>
      <c r="DV37" s="645"/>
      <c r="DW37" s="628">
        <v>6.2</v>
      </c>
      <c r="DX37" s="656"/>
      <c r="DY37" s="656"/>
      <c r="DZ37" s="656"/>
      <c r="EA37" s="656"/>
      <c r="EB37" s="656"/>
      <c r="EC37" s="657"/>
    </row>
    <row r="38" spans="2:133" ht="11.25" customHeight="1" x14ac:dyDescent="0.15">
      <c r="B38" s="620" t="s">
        <v>322</v>
      </c>
      <c r="C38" s="621"/>
      <c r="D38" s="621"/>
      <c r="E38" s="621"/>
      <c r="F38" s="621"/>
      <c r="G38" s="621"/>
      <c r="H38" s="621"/>
      <c r="I38" s="621"/>
      <c r="J38" s="621"/>
      <c r="K38" s="621"/>
      <c r="L38" s="621"/>
      <c r="M38" s="621"/>
      <c r="N38" s="621"/>
      <c r="O38" s="621"/>
      <c r="P38" s="621"/>
      <c r="Q38" s="622"/>
      <c r="R38" s="623">
        <v>401900</v>
      </c>
      <c r="S38" s="624"/>
      <c r="T38" s="624"/>
      <c r="U38" s="624"/>
      <c r="V38" s="624"/>
      <c r="W38" s="624"/>
      <c r="X38" s="624"/>
      <c r="Y38" s="625"/>
      <c r="Z38" s="626">
        <v>9.8000000000000007</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70000</v>
      </c>
      <c r="BA38" s="624"/>
      <c r="BB38" s="624"/>
      <c r="BC38" s="624"/>
      <c r="BD38" s="644"/>
      <c r="BE38" s="644"/>
      <c r="BF38" s="669"/>
      <c r="BG38" s="620" t="s">
        <v>324</v>
      </c>
      <c r="BH38" s="621"/>
      <c r="BI38" s="621"/>
      <c r="BJ38" s="621"/>
      <c r="BK38" s="621"/>
      <c r="BL38" s="621"/>
      <c r="BM38" s="621"/>
      <c r="BN38" s="621"/>
      <c r="BO38" s="621"/>
      <c r="BP38" s="621"/>
      <c r="BQ38" s="621"/>
      <c r="BR38" s="621"/>
      <c r="BS38" s="621"/>
      <c r="BT38" s="621"/>
      <c r="BU38" s="622"/>
      <c r="BV38" s="623">
        <v>558</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143258</v>
      </c>
      <c r="CS38" s="624"/>
      <c r="CT38" s="624"/>
      <c r="CU38" s="624"/>
      <c r="CV38" s="624"/>
      <c r="CW38" s="624"/>
      <c r="CX38" s="624"/>
      <c r="CY38" s="625"/>
      <c r="CZ38" s="628">
        <v>3.7</v>
      </c>
      <c r="DA38" s="656"/>
      <c r="DB38" s="656"/>
      <c r="DC38" s="658"/>
      <c r="DD38" s="632">
        <v>107025</v>
      </c>
      <c r="DE38" s="624"/>
      <c r="DF38" s="624"/>
      <c r="DG38" s="624"/>
      <c r="DH38" s="624"/>
      <c r="DI38" s="624"/>
      <c r="DJ38" s="624"/>
      <c r="DK38" s="625"/>
      <c r="DL38" s="632">
        <v>106491</v>
      </c>
      <c r="DM38" s="624"/>
      <c r="DN38" s="624"/>
      <c r="DO38" s="624"/>
      <c r="DP38" s="624"/>
      <c r="DQ38" s="624"/>
      <c r="DR38" s="624"/>
      <c r="DS38" s="624"/>
      <c r="DT38" s="624"/>
      <c r="DU38" s="624"/>
      <c r="DV38" s="625"/>
      <c r="DW38" s="628">
        <v>4.4000000000000004</v>
      </c>
      <c r="DX38" s="656"/>
      <c r="DY38" s="656"/>
      <c r="DZ38" s="656"/>
      <c r="EA38" s="656"/>
      <c r="EB38" s="656"/>
      <c r="EC38" s="657"/>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t="s">
        <v>122</v>
      </c>
      <c r="BA39" s="624"/>
      <c r="BB39" s="624"/>
      <c r="BC39" s="624"/>
      <c r="BD39" s="644"/>
      <c r="BE39" s="644"/>
      <c r="BF39" s="669"/>
      <c r="BG39" s="620" t="s">
        <v>328</v>
      </c>
      <c r="BH39" s="621"/>
      <c r="BI39" s="621"/>
      <c r="BJ39" s="621"/>
      <c r="BK39" s="621"/>
      <c r="BL39" s="621"/>
      <c r="BM39" s="621"/>
      <c r="BN39" s="621"/>
      <c r="BO39" s="621"/>
      <c r="BP39" s="621"/>
      <c r="BQ39" s="621"/>
      <c r="BR39" s="621"/>
      <c r="BS39" s="621"/>
      <c r="BT39" s="621"/>
      <c r="BU39" s="622"/>
      <c r="BV39" s="623">
        <v>843</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439807</v>
      </c>
      <c r="CS39" s="644"/>
      <c r="CT39" s="644"/>
      <c r="CU39" s="644"/>
      <c r="CV39" s="644"/>
      <c r="CW39" s="644"/>
      <c r="CX39" s="644"/>
      <c r="CY39" s="645"/>
      <c r="CZ39" s="628">
        <v>11.4</v>
      </c>
      <c r="DA39" s="656"/>
      <c r="DB39" s="656"/>
      <c r="DC39" s="658"/>
      <c r="DD39" s="632">
        <v>430632</v>
      </c>
      <c r="DE39" s="644"/>
      <c r="DF39" s="644"/>
      <c r="DG39" s="644"/>
      <c r="DH39" s="644"/>
      <c r="DI39" s="644"/>
      <c r="DJ39" s="644"/>
      <c r="DK39" s="645"/>
      <c r="DL39" s="632" t="s">
        <v>122</v>
      </c>
      <c r="DM39" s="644"/>
      <c r="DN39" s="644"/>
      <c r="DO39" s="644"/>
      <c r="DP39" s="644"/>
      <c r="DQ39" s="644"/>
      <c r="DR39" s="644"/>
      <c r="DS39" s="644"/>
      <c r="DT39" s="644"/>
      <c r="DU39" s="644"/>
      <c r="DV39" s="645"/>
      <c r="DW39" s="628" t="s">
        <v>122</v>
      </c>
      <c r="DX39" s="656"/>
      <c r="DY39" s="656"/>
      <c r="DZ39" s="656"/>
      <c r="EA39" s="656"/>
      <c r="EB39" s="656"/>
      <c r="EC39" s="657"/>
    </row>
    <row r="40" spans="2:133" ht="11.25" customHeight="1" x14ac:dyDescent="0.15">
      <c r="B40" s="620" t="s">
        <v>330</v>
      </c>
      <c r="C40" s="621"/>
      <c r="D40" s="621"/>
      <c r="E40" s="621"/>
      <c r="F40" s="621"/>
      <c r="G40" s="621"/>
      <c r="H40" s="621"/>
      <c r="I40" s="621"/>
      <c r="J40" s="621"/>
      <c r="K40" s="621"/>
      <c r="L40" s="621"/>
      <c r="M40" s="621"/>
      <c r="N40" s="621"/>
      <c r="O40" s="621"/>
      <c r="P40" s="621"/>
      <c r="Q40" s="622"/>
      <c r="R40" s="623">
        <v>3900</v>
      </c>
      <c r="S40" s="624"/>
      <c r="T40" s="624"/>
      <c r="U40" s="624"/>
      <c r="V40" s="624"/>
      <c r="W40" s="624"/>
      <c r="X40" s="624"/>
      <c r="Y40" s="625"/>
      <c r="Z40" s="626">
        <v>0.1</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44"/>
      <c r="BE40" s="644"/>
      <c r="BF40" s="669"/>
      <c r="BG40" s="673" t="s">
        <v>332</v>
      </c>
      <c r="BH40" s="674"/>
      <c r="BI40" s="674"/>
      <c r="BJ40" s="674"/>
      <c r="BK40" s="674"/>
      <c r="BL40" s="211"/>
      <c r="BM40" s="621" t="s">
        <v>333</v>
      </c>
      <c r="BN40" s="621"/>
      <c r="BO40" s="621"/>
      <c r="BP40" s="621"/>
      <c r="BQ40" s="621"/>
      <c r="BR40" s="621"/>
      <c r="BS40" s="621"/>
      <c r="BT40" s="621"/>
      <c r="BU40" s="622"/>
      <c r="BV40" s="623">
        <v>99</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18000</v>
      </c>
      <c r="CS40" s="624"/>
      <c r="CT40" s="624"/>
      <c r="CU40" s="624"/>
      <c r="CV40" s="624"/>
      <c r="CW40" s="624"/>
      <c r="CX40" s="624"/>
      <c r="CY40" s="625"/>
      <c r="CZ40" s="628">
        <v>0.5</v>
      </c>
      <c r="DA40" s="656"/>
      <c r="DB40" s="656"/>
      <c r="DC40" s="658"/>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6"/>
      <c r="DY40" s="656"/>
      <c r="DZ40" s="656"/>
      <c r="EA40" s="656"/>
      <c r="EB40" s="656"/>
      <c r="EC40" s="657"/>
    </row>
    <row r="41" spans="2:133" ht="11.25" customHeight="1" x14ac:dyDescent="0.15">
      <c r="B41" s="646" t="s">
        <v>335</v>
      </c>
      <c r="C41" s="647"/>
      <c r="D41" s="647"/>
      <c r="E41" s="647"/>
      <c r="F41" s="647"/>
      <c r="G41" s="647"/>
      <c r="H41" s="647"/>
      <c r="I41" s="647"/>
      <c r="J41" s="647"/>
      <c r="K41" s="647"/>
      <c r="L41" s="647"/>
      <c r="M41" s="647"/>
      <c r="N41" s="647"/>
      <c r="O41" s="647"/>
      <c r="P41" s="647"/>
      <c r="Q41" s="648"/>
      <c r="R41" s="695">
        <v>4091075</v>
      </c>
      <c r="S41" s="696"/>
      <c r="T41" s="696"/>
      <c r="U41" s="696"/>
      <c r="V41" s="696"/>
      <c r="W41" s="696"/>
      <c r="X41" s="696"/>
      <c r="Y41" s="700"/>
      <c r="Z41" s="701">
        <v>100</v>
      </c>
      <c r="AA41" s="701"/>
      <c r="AB41" s="701"/>
      <c r="AC41" s="701"/>
      <c r="AD41" s="702">
        <v>2433615</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32099</v>
      </c>
      <c r="BA41" s="624"/>
      <c r="BB41" s="624"/>
      <c r="BC41" s="624"/>
      <c r="BD41" s="644"/>
      <c r="BE41" s="644"/>
      <c r="BF41" s="669"/>
      <c r="BG41" s="673"/>
      <c r="BH41" s="674"/>
      <c r="BI41" s="674"/>
      <c r="BJ41" s="674"/>
      <c r="BK41" s="674"/>
      <c r="BL41" s="211"/>
      <c r="BM41" s="621" t="s">
        <v>337</v>
      </c>
      <c r="BN41" s="621"/>
      <c r="BO41" s="621"/>
      <c r="BP41" s="621"/>
      <c r="BQ41" s="621"/>
      <c r="BR41" s="621"/>
      <c r="BS41" s="621"/>
      <c r="BT41" s="621"/>
      <c r="BU41" s="622"/>
      <c r="BV41" s="623">
        <v>1</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44"/>
      <c r="CT41" s="644"/>
      <c r="CU41" s="644"/>
      <c r="CV41" s="644"/>
      <c r="CW41" s="644"/>
      <c r="CX41" s="644"/>
      <c r="CY41" s="645"/>
      <c r="CZ41" s="628" t="s">
        <v>122</v>
      </c>
      <c r="DA41" s="656"/>
      <c r="DB41" s="656"/>
      <c r="DC41" s="658"/>
      <c r="DD41" s="632" t="s">
        <v>122</v>
      </c>
      <c r="DE41" s="644"/>
      <c r="DF41" s="644"/>
      <c r="DG41" s="644"/>
      <c r="DH41" s="644"/>
      <c r="DI41" s="644"/>
      <c r="DJ41" s="644"/>
      <c r="DK41" s="645"/>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339</v>
      </c>
      <c r="AR42" s="693"/>
      <c r="AS42" s="693"/>
      <c r="AT42" s="693"/>
      <c r="AU42" s="693"/>
      <c r="AV42" s="693"/>
      <c r="AW42" s="693"/>
      <c r="AX42" s="693"/>
      <c r="AY42" s="694"/>
      <c r="AZ42" s="695">
        <v>111159</v>
      </c>
      <c r="BA42" s="696"/>
      <c r="BB42" s="696"/>
      <c r="BC42" s="696"/>
      <c r="BD42" s="682"/>
      <c r="BE42" s="682"/>
      <c r="BF42" s="684"/>
      <c r="BG42" s="675"/>
      <c r="BH42" s="676"/>
      <c r="BI42" s="676"/>
      <c r="BJ42" s="676"/>
      <c r="BK42" s="676"/>
      <c r="BL42" s="212"/>
      <c r="BM42" s="647" t="s">
        <v>340</v>
      </c>
      <c r="BN42" s="647"/>
      <c r="BO42" s="647"/>
      <c r="BP42" s="647"/>
      <c r="BQ42" s="647"/>
      <c r="BR42" s="647"/>
      <c r="BS42" s="647"/>
      <c r="BT42" s="647"/>
      <c r="BU42" s="648"/>
      <c r="BV42" s="695">
        <v>376</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496534</v>
      </c>
      <c r="CS42" s="644"/>
      <c r="CT42" s="644"/>
      <c r="CU42" s="644"/>
      <c r="CV42" s="644"/>
      <c r="CW42" s="644"/>
      <c r="CX42" s="644"/>
      <c r="CY42" s="645"/>
      <c r="CZ42" s="628">
        <v>12.8</v>
      </c>
      <c r="DA42" s="656"/>
      <c r="DB42" s="656"/>
      <c r="DC42" s="658"/>
      <c r="DD42" s="632">
        <v>80448</v>
      </c>
      <c r="DE42" s="644"/>
      <c r="DF42" s="644"/>
      <c r="DG42" s="644"/>
      <c r="DH42" s="644"/>
      <c r="DI42" s="644"/>
      <c r="DJ42" s="644"/>
      <c r="DK42" s="645"/>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342</v>
      </c>
      <c r="CD43" s="620" t="s">
        <v>343</v>
      </c>
      <c r="CE43" s="621"/>
      <c r="CF43" s="621"/>
      <c r="CG43" s="621"/>
      <c r="CH43" s="621"/>
      <c r="CI43" s="621"/>
      <c r="CJ43" s="621"/>
      <c r="CK43" s="621"/>
      <c r="CL43" s="621"/>
      <c r="CM43" s="621"/>
      <c r="CN43" s="621"/>
      <c r="CO43" s="621"/>
      <c r="CP43" s="621"/>
      <c r="CQ43" s="622"/>
      <c r="CR43" s="623" t="s">
        <v>122</v>
      </c>
      <c r="CS43" s="644"/>
      <c r="CT43" s="644"/>
      <c r="CU43" s="644"/>
      <c r="CV43" s="644"/>
      <c r="CW43" s="644"/>
      <c r="CX43" s="644"/>
      <c r="CY43" s="645"/>
      <c r="CZ43" s="628" t="s">
        <v>122</v>
      </c>
      <c r="DA43" s="656"/>
      <c r="DB43" s="656"/>
      <c r="DC43" s="658"/>
      <c r="DD43" s="632" t="s">
        <v>122</v>
      </c>
      <c r="DE43" s="644"/>
      <c r="DF43" s="644"/>
      <c r="DG43" s="644"/>
      <c r="DH43" s="644"/>
      <c r="DI43" s="644"/>
      <c r="DJ43" s="644"/>
      <c r="DK43" s="645"/>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473364</v>
      </c>
      <c r="CS44" s="624"/>
      <c r="CT44" s="624"/>
      <c r="CU44" s="624"/>
      <c r="CV44" s="624"/>
      <c r="CW44" s="624"/>
      <c r="CX44" s="624"/>
      <c r="CY44" s="625"/>
      <c r="CZ44" s="628">
        <v>12.2</v>
      </c>
      <c r="DA44" s="629"/>
      <c r="DB44" s="629"/>
      <c r="DC44" s="635"/>
      <c r="DD44" s="632">
        <v>78699</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6563</v>
      </c>
      <c r="CS45" s="644"/>
      <c r="CT45" s="644"/>
      <c r="CU45" s="644"/>
      <c r="CV45" s="644"/>
      <c r="CW45" s="644"/>
      <c r="CX45" s="644"/>
      <c r="CY45" s="645"/>
      <c r="CZ45" s="628">
        <v>0.2</v>
      </c>
      <c r="DA45" s="656"/>
      <c r="DB45" s="656"/>
      <c r="DC45" s="658"/>
      <c r="DD45" s="632">
        <v>3758</v>
      </c>
      <c r="DE45" s="644"/>
      <c r="DF45" s="644"/>
      <c r="DG45" s="644"/>
      <c r="DH45" s="644"/>
      <c r="DI45" s="644"/>
      <c r="DJ45" s="644"/>
      <c r="DK45" s="645"/>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3"/>
      <c r="CE46" s="664"/>
      <c r="CF46" s="620" t="s">
        <v>348</v>
      </c>
      <c r="CG46" s="621"/>
      <c r="CH46" s="621"/>
      <c r="CI46" s="621"/>
      <c r="CJ46" s="621"/>
      <c r="CK46" s="621"/>
      <c r="CL46" s="621"/>
      <c r="CM46" s="621"/>
      <c r="CN46" s="621"/>
      <c r="CO46" s="621"/>
      <c r="CP46" s="621"/>
      <c r="CQ46" s="622"/>
      <c r="CR46" s="623">
        <v>466801</v>
      </c>
      <c r="CS46" s="624"/>
      <c r="CT46" s="624"/>
      <c r="CU46" s="624"/>
      <c r="CV46" s="624"/>
      <c r="CW46" s="624"/>
      <c r="CX46" s="624"/>
      <c r="CY46" s="625"/>
      <c r="CZ46" s="628">
        <v>12.1</v>
      </c>
      <c r="DA46" s="629"/>
      <c r="DB46" s="629"/>
      <c r="DC46" s="635"/>
      <c r="DD46" s="632">
        <v>74941</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3"/>
      <c r="CE47" s="664"/>
      <c r="CF47" s="620" t="s">
        <v>349</v>
      </c>
      <c r="CG47" s="621"/>
      <c r="CH47" s="621"/>
      <c r="CI47" s="621"/>
      <c r="CJ47" s="621"/>
      <c r="CK47" s="621"/>
      <c r="CL47" s="621"/>
      <c r="CM47" s="621"/>
      <c r="CN47" s="621"/>
      <c r="CO47" s="621"/>
      <c r="CP47" s="621"/>
      <c r="CQ47" s="622"/>
      <c r="CR47" s="623">
        <v>23170</v>
      </c>
      <c r="CS47" s="644"/>
      <c r="CT47" s="644"/>
      <c r="CU47" s="644"/>
      <c r="CV47" s="644"/>
      <c r="CW47" s="644"/>
      <c r="CX47" s="644"/>
      <c r="CY47" s="645"/>
      <c r="CZ47" s="628">
        <v>0.6</v>
      </c>
      <c r="DA47" s="656"/>
      <c r="DB47" s="656"/>
      <c r="DC47" s="658"/>
      <c r="DD47" s="632">
        <v>1749</v>
      </c>
      <c r="DE47" s="644"/>
      <c r="DF47" s="644"/>
      <c r="DG47" s="644"/>
      <c r="DH47" s="644"/>
      <c r="DI47" s="644"/>
      <c r="DJ47" s="644"/>
      <c r="DK47" s="645"/>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5"/>
      <c r="CE48" s="666"/>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6" t="s">
        <v>351</v>
      </c>
      <c r="CE49" s="647"/>
      <c r="CF49" s="647"/>
      <c r="CG49" s="647"/>
      <c r="CH49" s="647"/>
      <c r="CI49" s="647"/>
      <c r="CJ49" s="647"/>
      <c r="CK49" s="647"/>
      <c r="CL49" s="647"/>
      <c r="CM49" s="647"/>
      <c r="CN49" s="647"/>
      <c r="CO49" s="647"/>
      <c r="CP49" s="647"/>
      <c r="CQ49" s="648"/>
      <c r="CR49" s="695">
        <v>3864547</v>
      </c>
      <c r="CS49" s="682"/>
      <c r="CT49" s="682"/>
      <c r="CU49" s="682"/>
      <c r="CV49" s="682"/>
      <c r="CW49" s="682"/>
      <c r="CX49" s="682"/>
      <c r="CY49" s="711"/>
      <c r="CZ49" s="703">
        <v>100</v>
      </c>
      <c r="DA49" s="712"/>
      <c r="DB49" s="712"/>
      <c r="DC49" s="713"/>
      <c r="DD49" s="714">
        <v>2943456</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E+IMG0CTobYJilolhov0RPUbtqe54YongiBH3O7NHNDTRL2lPQMO0VoLgBhurTQlF9Qj+tzEDjItjaI9COE0g==" saltValue="dc6zBjGWvONtxDPRXkNsu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5"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election activeCell="BD7" sqref="BD7"/>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374</v>
      </c>
      <c r="C7" s="750"/>
      <c r="D7" s="750"/>
      <c r="E7" s="750"/>
      <c r="F7" s="750"/>
      <c r="G7" s="750"/>
      <c r="H7" s="750"/>
      <c r="I7" s="750"/>
      <c r="J7" s="750"/>
      <c r="K7" s="750"/>
      <c r="L7" s="750"/>
      <c r="M7" s="750"/>
      <c r="N7" s="750"/>
      <c r="O7" s="750"/>
      <c r="P7" s="751"/>
      <c r="Q7" s="752">
        <v>4091</v>
      </c>
      <c r="R7" s="753"/>
      <c r="S7" s="753"/>
      <c r="T7" s="753"/>
      <c r="U7" s="753"/>
      <c r="V7" s="753">
        <v>3865</v>
      </c>
      <c r="W7" s="753"/>
      <c r="X7" s="753"/>
      <c r="Y7" s="753"/>
      <c r="Z7" s="753"/>
      <c r="AA7" s="753">
        <v>226</v>
      </c>
      <c r="AB7" s="753"/>
      <c r="AC7" s="753"/>
      <c r="AD7" s="753"/>
      <c r="AE7" s="754"/>
      <c r="AF7" s="755">
        <v>202</v>
      </c>
      <c r="AG7" s="756"/>
      <c r="AH7" s="756"/>
      <c r="AI7" s="756"/>
      <c r="AJ7" s="757"/>
      <c r="AK7" s="758" t="s">
        <v>562</v>
      </c>
      <c r="AL7" s="759"/>
      <c r="AM7" s="759"/>
      <c r="AN7" s="759"/>
      <c r="AO7" s="759"/>
      <c r="AP7" s="759">
        <v>1724</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555</v>
      </c>
      <c r="BT7" s="747"/>
      <c r="BU7" s="747"/>
      <c r="BV7" s="747"/>
      <c r="BW7" s="747"/>
      <c r="BX7" s="747"/>
      <c r="BY7" s="747"/>
      <c r="BZ7" s="747"/>
      <c r="CA7" s="747"/>
      <c r="CB7" s="747"/>
      <c r="CC7" s="747"/>
      <c r="CD7" s="747"/>
      <c r="CE7" s="747"/>
      <c r="CF7" s="747"/>
      <c r="CG7" s="762"/>
      <c r="CH7" s="743">
        <v>1</v>
      </c>
      <c r="CI7" s="744"/>
      <c r="CJ7" s="744"/>
      <c r="CK7" s="744"/>
      <c r="CL7" s="745"/>
      <c r="CM7" s="743">
        <v>133</v>
      </c>
      <c r="CN7" s="744"/>
      <c r="CO7" s="744"/>
      <c r="CP7" s="744"/>
      <c r="CQ7" s="745"/>
      <c r="CR7" s="743">
        <v>3</v>
      </c>
      <c r="CS7" s="744"/>
      <c r="CT7" s="744"/>
      <c r="CU7" s="744"/>
      <c r="CV7" s="745"/>
      <c r="CW7" s="743" t="s">
        <v>485</v>
      </c>
      <c r="CX7" s="744"/>
      <c r="CY7" s="744"/>
      <c r="CZ7" s="744"/>
      <c r="DA7" s="745"/>
      <c r="DB7" s="743" t="s">
        <v>485</v>
      </c>
      <c r="DC7" s="744"/>
      <c r="DD7" s="744"/>
      <c r="DE7" s="744"/>
      <c r="DF7" s="745"/>
      <c r="DG7" s="743" t="s">
        <v>485</v>
      </c>
      <c r="DH7" s="744"/>
      <c r="DI7" s="744"/>
      <c r="DJ7" s="744"/>
      <c r="DK7" s="745"/>
      <c r="DL7" s="743" t="s">
        <v>485</v>
      </c>
      <c r="DM7" s="744"/>
      <c r="DN7" s="744"/>
      <c r="DO7" s="744"/>
      <c r="DP7" s="745"/>
      <c r="DQ7" s="743" t="s">
        <v>485</v>
      </c>
      <c r="DR7" s="744"/>
      <c r="DS7" s="744"/>
      <c r="DT7" s="744"/>
      <c r="DU7" s="745"/>
      <c r="DV7" s="746"/>
      <c r="DW7" s="747"/>
      <c r="DX7" s="747"/>
      <c r="DY7" s="747"/>
      <c r="DZ7" s="748"/>
      <c r="EA7" s="222"/>
    </row>
    <row r="8" spans="1:131" s="223" customFormat="1" ht="26.25" customHeight="1" x14ac:dyDescent="0.15">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556</v>
      </c>
      <c r="BT8" s="774"/>
      <c r="BU8" s="774"/>
      <c r="BV8" s="774"/>
      <c r="BW8" s="774"/>
      <c r="BX8" s="774"/>
      <c r="BY8" s="774"/>
      <c r="BZ8" s="774"/>
      <c r="CA8" s="774"/>
      <c r="CB8" s="774"/>
      <c r="CC8" s="774"/>
      <c r="CD8" s="774"/>
      <c r="CE8" s="774"/>
      <c r="CF8" s="774"/>
      <c r="CG8" s="775"/>
      <c r="CH8" s="776">
        <v>24</v>
      </c>
      <c r="CI8" s="777"/>
      <c r="CJ8" s="777"/>
      <c r="CK8" s="777"/>
      <c r="CL8" s="778"/>
      <c r="CM8" s="776">
        <v>56</v>
      </c>
      <c r="CN8" s="777"/>
      <c r="CO8" s="777"/>
      <c r="CP8" s="777"/>
      <c r="CQ8" s="778"/>
      <c r="CR8" s="776">
        <v>3</v>
      </c>
      <c r="CS8" s="777"/>
      <c r="CT8" s="777"/>
      <c r="CU8" s="777"/>
      <c r="CV8" s="778"/>
      <c r="CW8" s="776" t="s">
        <v>542</v>
      </c>
      <c r="CX8" s="777"/>
      <c r="CY8" s="777"/>
      <c r="CZ8" s="777"/>
      <c r="DA8" s="778"/>
      <c r="DB8" s="776" t="s">
        <v>485</v>
      </c>
      <c r="DC8" s="777"/>
      <c r="DD8" s="777"/>
      <c r="DE8" s="777"/>
      <c r="DF8" s="778"/>
      <c r="DG8" s="776" t="s">
        <v>485</v>
      </c>
      <c r="DH8" s="777"/>
      <c r="DI8" s="777"/>
      <c r="DJ8" s="777"/>
      <c r="DK8" s="778"/>
      <c r="DL8" s="776" t="s">
        <v>485</v>
      </c>
      <c r="DM8" s="777"/>
      <c r="DN8" s="777"/>
      <c r="DO8" s="777"/>
      <c r="DP8" s="778"/>
      <c r="DQ8" s="776" t="s">
        <v>485</v>
      </c>
      <c r="DR8" s="777"/>
      <c r="DS8" s="777"/>
      <c r="DT8" s="777"/>
      <c r="DU8" s="778"/>
      <c r="DV8" s="773"/>
      <c r="DW8" s="774"/>
      <c r="DX8" s="774"/>
      <c r="DY8" s="774"/>
      <c r="DZ8" s="779"/>
      <c r="EA8" s="222"/>
    </row>
    <row r="9" spans="1:131" s="223" customFormat="1" ht="26.25" customHeight="1" x14ac:dyDescent="0.15">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376</v>
      </c>
      <c r="B23" s="789" t="s">
        <v>377</v>
      </c>
      <c r="C23" s="790"/>
      <c r="D23" s="790"/>
      <c r="E23" s="790"/>
      <c r="F23" s="790"/>
      <c r="G23" s="790"/>
      <c r="H23" s="790"/>
      <c r="I23" s="790"/>
      <c r="J23" s="790"/>
      <c r="K23" s="790"/>
      <c r="L23" s="790"/>
      <c r="M23" s="790"/>
      <c r="N23" s="790"/>
      <c r="O23" s="790"/>
      <c r="P23" s="791"/>
      <c r="Q23" s="792">
        <v>4091</v>
      </c>
      <c r="R23" s="793"/>
      <c r="S23" s="793"/>
      <c r="T23" s="793"/>
      <c r="U23" s="793"/>
      <c r="V23" s="793">
        <v>3865</v>
      </c>
      <c r="W23" s="793"/>
      <c r="X23" s="793"/>
      <c r="Y23" s="793"/>
      <c r="Z23" s="793"/>
      <c r="AA23" s="793">
        <v>226</v>
      </c>
      <c r="AB23" s="793"/>
      <c r="AC23" s="793"/>
      <c r="AD23" s="793"/>
      <c r="AE23" s="794"/>
      <c r="AF23" s="795">
        <v>202</v>
      </c>
      <c r="AG23" s="793"/>
      <c r="AH23" s="793"/>
      <c r="AI23" s="793"/>
      <c r="AJ23" s="796"/>
      <c r="AK23" s="797"/>
      <c r="AL23" s="798"/>
      <c r="AM23" s="798"/>
      <c r="AN23" s="798"/>
      <c r="AO23" s="798"/>
      <c r="AP23" s="793">
        <v>1724</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388</v>
      </c>
      <c r="C28" s="750"/>
      <c r="D28" s="750"/>
      <c r="E28" s="750"/>
      <c r="F28" s="750"/>
      <c r="G28" s="750"/>
      <c r="H28" s="750"/>
      <c r="I28" s="750"/>
      <c r="J28" s="750"/>
      <c r="K28" s="750"/>
      <c r="L28" s="750"/>
      <c r="M28" s="750"/>
      <c r="N28" s="750"/>
      <c r="O28" s="750"/>
      <c r="P28" s="751"/>
      <c r="Q28" s="822">
        <v>465</v>
      </c>
      <c r="R28" s="823"/>
      <c r="S28" s="823"/>
      <c r="T28" s="823"/>
      <c r="U28" s="823"/>
      <c r="V28" s="823">
        <v>459</v>
      </c>
      <c r="W28" s="823"/>
      <c r="X28" s="823"/>
      <c r="Y28" s="823"/>
      <c r="Z28" s="823"/>
      <c r="AA28" s="823">
        <v>6</v>
      </c>
      <c r="AB28" s="823"/>
      <c r="AC28" s="823"/>
      <c r="AD28" s="823"/>
      <c r="AE28" s="824"/>
      <c r="AF28" s="825">
        <v>6</v>
      </c>
      <c r="AG28" s="823"/>
      <c r="AH28" s="823"/>
      <c r="AI28" s="823"/>
      <c r="AJ28" s="826"/>
      <c r="AK28" s="827">
        <v>32</v>
      </c>
      <c r="AL28" s="828"/>
      <c r="AM28" s="828"/>
      <c r="AN28" s="828"/>
      <c r="AO28" s="828"/>
      <c r="AP28" s="828" t="s">
        <v>485</v>
      </c>
      <c r="AQ28" s="828"/>
      <c r="AR28" s="828"/>
      <c r="AS28" s="828"/>
      <c r="AT28" s="828"/>
      <c r="AU28" s="828">
        <v>32</v>
      </c>
      <c r="AV28" s="828"/>
      <c r="AW28" s="828"/>
      <c r="AX28" s="828"/>
      <c r="AY28" s="828"/>
      <c r="AZ28" s="829" t="s">
        <v>485</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389</v>
      </c>
      <c r="C29" s="781"/>
      <c r="D29" s="781"/>
      <c r="E29" s="781"/>
      <c r="F29" s="781"/>
      <c r="G29" s="781"/>
      <c r="H29" s="781"/>
      <c r="I29" s="781"/>
      <c r="J29" s="781"/>
      <c r="K29" s="781"/>
      <c r="L29" s="781"/>
      <c r="M29" s="781"/>
      <c r="N29" s="781"/>
      <c r="O29" s="781"/>
      <c r="P29" s="782"/>
      <c r="Q29" s="783">
        <v>584</v>
      </c>
      <c r="R29" s="784"/>
      <c r="S29" s="784"/>
      <c r="T29" s="784"/>
      <c r="U29" s="784"/>
      <c r="V29" s="784">
        <v>577</v>
      </c>
      <c r="W29" s="784"/>
      <c r="X29" s="784"/>
      <c r="Y29" s="784"/>
      <c r="Z29" s="784"/>
      <c r="AA29" s="784">
        <v>7</v>
      </c>
      <c r="AB29" s="784"/>
      <c r="AC29" s="784"/>
      <c r="AD29" s="784"/>
      <c r="AE29" s="785"/>
      <c r="AF29" s="786">
        <v>7</v>
      </c>
      <c r="AG29" s="787"/>
      <c r="AH29" s="787"/>
      <c r="AI29" s="787"/>
      <c r="AJ29" s="788"/>
      <c r="AK29" s="834">
        <v>94</v>
      </c>
      <c r="AL29" s="830"/>
      <c r="AM29" s="830"/>
      <c r="AN29" s="830"/>
      <c r="AO29" s="830"/>
      <c r="AP29" s="830" t="s">
        <v>485</v>
      </c>
      <c r="AQ29" s="830"/>
      <c r="AR29" s="830"/>
      <c r="AS29" s="830"/>
      <c r="AT29" s="830"/>
      <c r="AU29" s="830">
        <v>94</v>
      </c>
      <c r="AV29" s="830"/>
      <c r="AW29" s="830"/>
      <c r="AX29" s="830"/>
      <c r="AY29" s="830"/>
      <c r="AZ29" s="831" t="s">
        <v>485</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390</v>
      </c>
      <c r="C30" s="781"/>
      <c r="D30" s="781"/>
      <c r="E30" s="781"/>
      <c r="F30" s="781"/>
      <c r="G30" s="781"/>
      <c r="H30" s="781"/>
      <c r="I30" s="781"/>
      <c r="J30" s="781"/>
      <c r="K30" s="781"/>
      <c r="L30" s="781"/>
      <c r="M30" s="781"/>
      <c r="N30" s="781"/>
      <c r="O30" s="781"/>
      <c r="P30" s="782"/>
      <c r="Q30" s="783">
        <v>81</v>
      </c>
      <c r="R30" s="784"/>
      <c r="S30" s="784"/>
      <c r="T30" s="784"/>
      <c r="U30" s="784"/>
      <c r="V30" s="784">
        <v>80</v>
      </c>
      <c r="W30" s="784"/>
      <c r="X30" s="784"/>
      <c r="Y30" s="784"/>
      <c r="Z30" s="784"/>
      <c r="AA30" s="784">
        <v>1</v>
      </c>
      <c r="AB30" s="784"/>
      <c r="AC30" s="784"/>
      <c r="AD30" s="784"/>
      <c r="AE30" s="785"/>
      <c r="AF30" s="786">
        <v>1</v>
      </c>
      <c r="AG30" s="787"/>
      <c r="AH30" s="787"/>
      <c r="AI30" s="787"/>
      <c r="AJ30" s="788"/>
      <c r="AK30" s="834">
        <v>17</v>
      </c>
      <c r="AL30" s="830"/>
      <c r="AM30" s="830"/>
      <c r="AN30" s="830"/>
      <c r="AO30" s="830"/>
      <c r="AP30" s="830" t="s">
        <v>485</v>
      </c>
      <c r="AQ30" s="830"/>
      <c r="AR30" s="830"/>
      <c r="AS30" s="830"/>
      <c r="AT30" s="830"/>
      <c r="AU30" s="830">
        <v>17</v>
      </c>
      <c r="AV30" s="830"/>
      <c r="AW30" s="830"/>
      <c r="AX30" s="830"/>
      <c r="AY30" s="830"/>
      <c r="AZ30" s="831" t="s">
        <v>485</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391</v>
      </c>
      <c r="C31" s="781"/>
      <c r="D31" s="781"/>
      <c r="E31" s="781"/>
      <c r="F31" s="781"/>
      <c r="G31" s="781"/>
      <c r="H31" s="781"/>
      <c r="I31" s="781"/>
      <c r="J31" s="781"/>
      <c r="K31" s="781"/>
      <c r="L31" s="781"/>
      <c r="M31" s="781"/>
      <c r="N31" s="781"/>
      <c r="O31" s="781"/>
      <c r="P31" s="782"/>
      <c r="Q31" s="783">
        <v>74</v>
      </c>
      <c r="R31" s="784"/>
      <c r="S31" s="784"/>
      <c r="T31" s="784"/>
      <c r="U31" s="784"/>
      <c r="V31" s="784">
        <v>3</v>
      </c>
      <c r="W31" s="784"/>
      <c r="X31" s="784"/>
      <c r="Y31" s="784"/>
      <c r="Z31" s="784"/>
      <c r="AA31" s="784">
        <v>71</v>
      </c>
      <c r="AB31" s="784"/>
      <c r="AC31" s="784"/>
      <c r="AD31" s="784"/>
      <c r="AE31" s="785"/>
      <c r="AF31" s="786">
        <v>71</v>
      </c>
      <c r="AG31" s="787"/>
      <c r="AH31" s="787"/>
      <c r="AI31" s="787"/>
      <c r="AJ31" s="788"/>
      <c r="AK31" s="834" t="s">
        <v>542</v>
      </c>
      <c r="AL31" s="830"/>
      <c r="AM31" s="830"/>
      <c r="AN31" s="830"/>
      <c r="AO31" s="830"/>
      <c r="AP31" s="830">
        <v>969</v>
      </c>
      <c r="AQ31" s="830"/>
      <c r="AR31" s="830"/>
      <c r="AS31" s="830"/>
      <c r="AT31" s="830"/>
      <c r="AU31" s="830" t="s">
        <v>542</v>
      </c>
      <c r="AV31" s="830"/>
      <c r="AW31" s="830"/>
      <c r="AX31" s="830"/>
      <c r="AY31" s="830"/>
      <c r="AZ31" s="831" t="s">
        <v>542</v>
      </c>
      <c r="BA31" s="831"/>
      <c r="BB31" s="831"/>
      <c r="BC31" s="831"/>
      <c r="BD31" s="831"/>
      <c r="BE31" s="832" t="s">
        <v>392</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393</v>
      </c>
      <c r="C32" s="781"/>
      <c r="D32" s="781"/>
      <c r="E32" s="781"/>
      <c r="F32" s="781"/>
      <c r="G32" s="781"/>
      <c r="H32" s="781"/>
      <c r="I32" s="781"/>
      <c r="J32" s="781"/>
      <c r="K32" s="781"/>
      <c r="L32" s="781"/>
      <c r="M32" s="781"/>
      <c r="N32" s="781"/>
      <c r="O32" s="781"/>
      <c r="P32" s="782"/>
      <c r="Q32" s="783">
        <v>65</v>
      </c>
      <c r="R32" s="784"/>
      <c r="S32" s="784"/>
      <c r="T32" s="784"/>
      <c r="U32" s="784"/>
      <c r="V32" s="784">
        <v>8</v>
      </c>
      <c r="W32" s="784"/>
      <c r="X32" s="784"/>
      <c r="Y32" s="784"/>
      <c r="Z32" s="784"/>
      <c r="AA32" s="784">
        <v>57</v>
      </c>
      <c r="AB32" s="784"/>
      <c r="AC32" s="784"/>
      <c r="AD32" s="784"/>
      <c r="AE32" s="785"/>
      <c r="AF32" s="786">
        <v>57</v>
      </c>
      <c r="AG32" s="787"/>
      <c r="AH32" s="787"/>
      <c r="AI32" s="787"/>
      <c r="AJ32" s="788"/>
      <c r="AK32" s="834" t="s">
        <v>542</v>
      </c>
      <c r="AL32" s="830"/>
      <c r="AM32" s="830"/>
      <c r="AN32" s="830"/>
      <c r="AO32" s="830"/>
      <c r="AP32" s="830">
        <v>455</v>
      </c>
      <c r="AQ32" s="830"/>
      <c r="AR32" s="830"/>
      <c r="AS32" s="830"/>
      <c r="AT32" s="830"/>
      <c r="AU32" s="830" t="s">
        <v>542</v>
      </c>
      <c r="AV32" s="830"/>
      <c r="AW32" s="830"/>
      <c r="AX32" s="830"/>
      <c r="AY32" s="830"/>
      <c r="AZ32" s="831" t="s">
        <v>542</v>
      </c>
      <c r="BA32" s="831"/>
      <c r="BB32" s="831"/>
      <c r="BC32" s="831"/>
      <c r="BD32" s="831"/>
      <c r="BE32" s="832" t="s">
        <v>392</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394</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376</v>
      </c>
      <c r="B63" s="789" t="s">
        <v>395</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142</v>
      </c>
      <c r="AG63" s="844"/>
      <c r="AH63" s="844"/>
      <c r="AI63" s="844"/>
      <c r="AJ63" s="845"/>
      <c r="AK63" s="846"/>
      <c r="AL63" s="841"/>
      <c r="AM63" s="841"/>
      <c r="AN63" s="841"/>
      <c r="AO63" s="841"/>
      <c r="AP63" s="844">
        <v>1424</v>
      </c>
      <c r="AQ63" s="844"/>
      <c r="AR63" s="844"/>
      <c r="AS63" s="844"/>
      <c r="AT63" s="844"/>
      <c r="AU63" s="844">
        <v>143</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396</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397</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4" t="s">
        <v>383</v>
      </c>
      <c r="AG66" s="815"/>
      <c r="AH66" s="815"/>
      <c r="AI66" s="815"/>
      <c r="AJ66" s="855"/>
      <c r="AK66" s="733" t="s">
        <v>384</v>
      </c>
      <c r="AL66" s="728"/>
      <c r="AM66" s="728"/>
      <c r="AN66" s="728"/>
      <c r="AO66" s="729"/>
      <c r="AP66" s="733" t="s">
        <v>385</v>
      </c>
      <c r="AQ66" s="734"/>
      <c r="AR66" s="734"/>
      <c r="AS66" s="734"/>
      <c r="AT66" s="735"/>
      <c r="AU66" s="733" t="s">
        <v>398</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543</v>
      </c>
      <c r="C68" s="870"/>
      <c r="D68" s="870"/>
      <c r="E68" s="870"/>
      <c r="F68" s="870"/>
      <c r="G68" s="870"/>
      <c r="H68" s="870"/>
      <c r="I68" s="870"/>
      <c r="J68" s="870"/>
      <c r="K68" s="870"/>
      <c r="L68" s="870"/>
      <c r="M68" s="870"/>
      <c r="N68" s="870"/>
      <c r="O68" s="870"/>
      <c r="P68" s="871"/>
      <c r="Q68" s="872">
        <v>2610</v>
      </c>
      <c r="R68" s="866"/>
      <c r="S68" s="866"/>
      <c r="T68" s="866"/>
      <c r="U68" s="866"/>
      <c r="V68" s="866">
        <v>2405</v>
      </c>
      <c r="W68" s="866"/>
      <c r="X68" s="866"/>
      <c r="Y68" s="866"/>
      <c r="Z68" s="866"/>
      <c r="AA68" s="866">
        <v>205</v>
      </c>
      <c r="AB68" s="866"/>
      <c r="AC68" s="866"/>
      <c r="AD68" s="866"/>
      <c r="AE68" s="866"/>
      <c r="AF68" s="866">
        <v>204</v>
      </c>
      <c r="AG68" s="866"/>
      <c r="AH68" s="866"/>
      <c r="AI68" s="866"/>
      <c r="AJ68" s="866"/>
      <c r="AK68" s="866">
        <v>60</v>
      </c>
      <c r="AL68" s="866"/>
      <c r="AM68" s="866"/>
      <c r="AN68" s="866"/>
      <c r="AO68" s="866"/>
      <c r="AP68" s="866">
        <v>88</v>
      </c>
      <c r="AQ68" s="866"/>
      <c r="AR68" s="866"/>
      <c r="AS68" s="866"/>
      <c r="AT68" s="866"/>
      <c r="AU68" s="866">
        <v>88</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544</v>
      </c>
      <c r="C69" s="874"/>
      <c r="D69" s="874"/>
      <c r="E69" s="874"/>
      <c r="F69" s="874"/>
      <c r="G69" s="874"/>
      <c r="H69" s="874"/>
      <c r="I69" s="874"/>
      <c r="J69" s="874"/>
      <c r="K69" s="874"/>
      <c r="L69" s="874"/>
      <c r="M69" s="874"/>
      <c r="N69" s="874"/>
      <c r="O69" s="874"/>
      <c r="P69" s="875"/>
      <c r="Q69" s="876">
        <v>144</v>
      </c>
      <c r="R69" s="830"/>
      <c r="S69" s="830"/>
      <c r="T69" s="830"/>
      <c r="U69" s="830"/>
      <c r="V69" s="830">
        <v>51</v>
      </c>
      <c r="W69" s="830"/>
      <c r="X69" s="830"/>
      <c r="Y69" s="830"/>
      <c r="Z69" s="830"/>
      <c r="AA69" s="830">
        <v>93</v>
      </c>
      <c r="AB69" s="830"/>
      <c r="AC69" s="830"/>
      <c r="AD69" s="830"/>
      <c r="AE69" s="830"/>
      <c r="AF69" s="830">
        <v>33</v>
      </c>
      <c r="AG69" s="830"/>
      <c r="AH69" s="830"/>
      <c r="AI69" s="830"/>
      <c r="AJ69" s="830"/>
      <c r="AK69" s="830" t="s">
        <v>542</v>
      </c>
      <c r="AL69" s="830"/>
      <c r="AM69" s="830"/>
      <c r="AN69" s="830"/>
      <c r="AO69" s="830"/>
      <c r="AP69" s="830" t="s">
        <v>485</v>
      </c>
      <c r="AQ69" s="830"/>
      <c r="AR69" s="830"/>
      <c r="AS69" s="830"/>
      <c r="AT69" s="830"/>
      <c r="AU69" s="830" t="s">
        <v>485</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545</v>
      </c>
      <c r="C70" s="874"/>
      <c r="D70" s="874"/>
      <c r="E70" s="874"/>
      <c r="F70" s="874"/>
      <c r="G70" s="874"/>
      <c r="H70" s="874"/>
      <c r="I70" s="874"/>
      <c r="J70" s="874"/>
      <c r="K70" s="874"/>
      <c r="L70" s="874"/>
      <c r="M70" s="874"/>
      <c r="N70" s="874"/>
      <c r="O70" s="874"/>
      <c r="P70" s="875"/>
      <c r="Q70" s="876">
        <v>2905</v>
      </c>
      <c r="R70" s="830"/>
      <c r="S70" s="830"/>
      <c r="T70" s="830"/>
      <c r="U70" s="830"/>
      <c r="V70" s="830">
        <v>2849</v>
      </c>
      <c r="W70" s="830"/>
      <c r="X70" s="830"/>
      <c r="Y70" s="830"/>
      <c r="Z70" s="830"/>
      <c r="AA70" s="830">
        <v>56</v>
      </c>
      <c r="AB70" s="830"/>
      <c r="AC70" s="830"/>
      <c r="AD70" s="830"/>
      <c r="AE70" s="830"/>
      <c r="AF70" s="830">
        <v>56</v>
      </c>
      <c r="AG70" s="830"/>
      <c r="AH70" s="830"/>
      <c r="AI70" s="830"/>
      <c r="AJ70" s="830"/>
      <c r="AK70" s="830" t="s">
        <v>485</v>
      </c>
      <c r="AL70" s="830"/>
      <c r="AM70" s="830"/>
      <c r="AN70" s="830"/>
      <c r="AO70" s="830"/>
      <c r="AP70" s="830">
        <v>858</v>
      </c>
      <c r="AQ70" s="830"/>
      <c r="AR70" s="830"/>
      <c r="AS70" s="830"/>
      <c r="AT70" s="830"/>
      <c r="AU70" s="830">
        <v>858</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t="s">
        <v>546</v>
      </c>
      <c r="C71" s="874"/>
      <c r="D71" s="874"/>
      <c r="E71" s="874"/>
      <c r="F71" s="874"/>
      <c r="G71" s="874"/>
      <c r="H71" s="874"/>
      <c r="I71" s="874"/>
      <c r="J71" s="874"/>
      <c r="K71" s="874"/>
      <c r="L71" s="874"/>
      <c r="M71" s="874"/>
      <c r="N71" s="874"/>
      <c r="O71" s="874"/>
      <c r="P71" s="875"/>
      <c r="Q71" s="876">
        <v>255</v>
      </c>
      <c r="R71" s="830"/>
      <c r="S71" s="830"/>
      <c r="T71" s="830"/>
      <c r="U71" s="830"/>
      <c r="V71" s="830">
        <v>238</v>
      </c>
      <c r="W71" s="830"/>
      <c r="X71" s="830"/>
      <c r="Y71" s="830"/>
      <c r="Z71" s="830"/>
      <c r="AA71" s="830">
        <v>17</v>
      </c>
      <c r="AB71" s="830"/>
      <c r="AC71" s="830"/>
      <c r="AD71" s="830"/>
      <c r="AE71" s="830"/>
      <c r="AF71" s="830">
        <v>17</v>
      </c>
      <c r="AG71" s="830"/>
      <c r="AH71" s="830"/>
      <c r="AI71" s="830"/>
      <c r="AJ71" s="830"/>
      <c r="AK71" s="830" t="s">
        <v>485</v>
      </c>
      <c r="AL71" s="830"/>
      <c r="AM71" s="830"/>
      <c r="AN71" s="830"/>
      <c r="AO71" s="830"/>
      <c r="AP71" s="830" t="s">
        <v>485</v>
      </c>
      <c r="AQ71" s="830"/>
      <c r="AR71" s="830"/>
      <c r="AS71" s="830"/>
      <c r="AT71" s="830"/>
      <c r="AU71" s="830" t="s">
        <v>485</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t="s">
        <v>547</v>
      </c>
      <c r="C72" s="874"/>
      <c r="D72" s="874"/>
      <c r="E72" s="874"/>
      <c r="F72" s="874"/>
      <c r="G72" s="874"/>
      <c r="H72" s="874"/>
      <c r="I72" s="874"/>
      <c r="J72" s="874"/>
      <c r="K72" s="874"/>
      <c r="L72" s="874"/>
      <c r="M72" s="874"/>
      <c r="N72" s="874"/>
      <c r="O72" s="874"/>
      <c r="P72" s="875"/>
      <c r="Q72" s="876">
        <v>7297</v>
      </c>
      <c r="R72" s="830"/>
      <c r="S72" s="830"/>
      <c r="T72" s="830"/>
      <c r="U72" s="830"/>
      <c r="V72" s="830">
        <v>5013</v>
      </c>
      <c r="W72" s="830"/>
      <c r="X72" s="830"/>
      <c r="Y72" s="830"/>
      <c r="Z72" s="830"/>
      <c r="AA72" s="830">
        <v>2284</v>
      </c>
      <c r="AB72" s="830"/>
      <c r="AC72" s="830"/>
      <c r="AD72" s="830"/>
      <c r="AE72" s="830"/>
      <c r="AF72" s="830">
        <v>2284</v>
      </c>
      <c r="AG72" s="830"/>
      <c r="AH72" s="830"/>
      <c r="AI72" s="830"/>
      <c r="AJ72" s="830"/>
      <c r="AK72" s="830">
        <v>1593</v>
      </c>
      <c r="AL72" s="830"/>
      <c r="AM72" s="830"/>
      <c r="AN72" s="830"/>
      <c r="AO72" s="830"/>
      <c r="AP72" s="830" t="s">
        <v>485</v>
      </c>
      <c r="AQ72" s="830"/>
      <c r="AR72" s="830"/>
      <c r="AS72" s="830"/>
      <c r="AT72" s="830"/>
      <c r="AU72" s="830" t="s">
        <v>485</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t="s">
        <v>548</v>
      </c>
      <c r="C73" s="874"/>
      <c r="D73" s="874"/>
      <c r="E73" s="874"/>
      <c r="F73" s="874"/>
      <c r="G73" s="874"/>
      <c r="H73" s="874"/>
      <c r="I73" s="874"/>
      <c r="J73" s="874"/>
      <c r="K73" s="874"/>
      <c r="L73" s="874"/>
      <c r="M73" s="874"/>
      <c r="N73" s="874"/>
      <c r="O73" s="874"/>
      <c r="P73" s="875"/>
      <c r="Q73" s="876">
        <v>14</v>
      </c>
      <c r="R73" s="830"/>
      <c r="S73" s="830"/>
      <c r="T73" s="830"/>
      <c r="U73" s="830"/>
      <c r="V73" s="830">
        <v>11</v>
      </c>
      <c r="W73" s="830"/>
      <c r="X73" s="830"/>
      <c r="Y73" s="830"/>
      <c r="Z73" s="830"/>
      <c r="AA73" s="830">
        <v>3</v>
      </c>
      <c r="AB73" s="830"/>
      <c r="AC73" s="830"/>
      <c r="AD73" s="830"/>
      <c r="AE73" s="830"/>
      <c r="AF73" s="830">
        <v>3</v>
      </c>
      <c r="AG73" s="830"/>
      <c r="AH73" s="830"/>
      <c r="AI73" s="830"/>
      <c r="AJ73" s="830"/>
      <c r="AK73" s="830">
        <v>0</v>
      </c>
      <c r="AL73" s="830"/>
      <c r="AM73" s="830"/>
      <c r="AN73" s="830"/>
      <c r="AO73" s="830"/>
      <c r="AP73" s="830" t="s">
        <v>485</v>
      </c>
      <c r="AQ73" s="830"/>
      <c r="AR73" s="830"/>
      <c r="AS73" s="830"/>
      <c r="AT73" s="830"/>
      <c r="AU73" s="830" t="s">
        <v>485</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t="s">
        <v>549</v>
      </c>
      <c r="C74" s="874"/>
      <c r="D74" s="874"/>
      <c r="E74" s="874"/>
      <c r="F74" s="874"/>
      <c r="G74" s="874"/>
      <c r="H74" s="874"/>
      <c r="I74" s="874"/>
      <c r="J74" s="874"/>
      <c r="K74" s="874"/>
      <c r="L74" s="874"/>
      <c r="M74" s="874"/>
      <c r="N74" s="874"/>
      <c r="O74" s="874"/>
      <c r="P74" s="875"/>
      <c r="Q74" s="876">
        <v>42</v>
      </c>
      <c r="R74" s="830"/>
      <c r="S74" s="830"/>
      <c r="T74" s="830"/>
      <c r="U74" s="830"/>
      <c r="V74" s="830">
        <v>41</v>
      </c>
      <c r="W74" s="830"/>
      <c r="X74" s="830"/>
      <c r="Y74" s="830"/>
      <c r="Z74" s="830"/>
      <c r="AA74" s="830">
        <v>1</v>
      </c>
      <c r="AB74" s="830"/>
      <c r="AC74" s="830"/>
      <c r="AD74" s="830"/>
      <c r="AE74" s="830"/>
      <c r="AF74" s="830">
        <v>1</v>
      </c>
      <c r="AG74" s="830"/>
      <c r="AH74" s="830"/>
      <c r="AI74" s="830"/>
      <c r="AJ74" s="830"/>
      <c r="AK74" s="830">
        <v>0</v>
      </c>
      <c r="AL74" s="830"/>
      <c r="AM74" s="830"/>
      <c r="AN74" s="830"/>
      <c r="AO74" s="830"/>
      <c r="AP74" s="830" t="s">
        <v>485</v>
      </c>
      <c r="AQ74" s="830"/>
      <c r="AR74" s="830"/>
      <c r="AS74" s="830"/>
      <c r="AT74" s="830"/>
      <c r="AU74" s="830" t="s">
        <v>485</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t="s">
        <v>550</v>
      </c>
      <c r="C75" s="874"/>
      <c r="D75" s="874"/>
      <c r="E75" s="874"/>
      <c r="F75" s="874"/>
      <c r="G75" s="874"/>
      <c r="H75" s="874"/>
      <c r="I75" s="874"/>
      <c r="J75" s="874"/>
      <c r="K75" s="874"/>
      <c r="L75" s="874"/>
      <c r="M75" s="874"/>
      <c r="N75" s="874"/>
      <c r="O75" s="874"/>
      <c r="P75" s="875"/>
      <c r="Q75" s="877">
        <v>57</v>
      </c>
      <c r="R75" s="878"/>
      <c r="S75" s="878"/>
      <c r="T75" s="878"/>
      <c r="U75" s="834"/>
      <c r="V75" s="879">
        <v>40</v>
      </c>
      <c r="W75" s="878"/>
      <c r="X75" s="878"/>
      <c r="Y75" s="878"/>
      <c r="Z75" s="834"/>
      <c r="AA75" s="879">
        <v>17</v>
      </c>
      <c r="AB75" s="878"/>
      <c r="AC75" s="878"/>
      <c r="AD75" s="878"/>
      <c r="AE75" s="834"/>
      <c r="AF75" s="879">
        <v>17</v>
      </c>
      <c r="AG75" s="878"/>
      <c r="AH75" s="878"/>
      <c r="AI75" s="878"/>
      <c r="AJ75" s="834"/>
      <c r="AK75" s="879" t="s">
        <v>485</v>
      </c>
      <c r="AL75" s="878"/>
      <c r="AM75" s="878"/>
      <c r="AN75" s="878"/>
      <c r="AO75" s="834"/>
      <c r="AP75" s="879" t="s">
        <v>485</v>
      </c>
      <c r="AQ75" s="878"/>
      <c r="AR75" s="878"/>
      <c r="AS75" s="878"/>
      <c r="AT75" s="834"/>
      <c r="AU75" s="879" t="s">
        <v>485</v>
      </c>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t="s">
        <v>551</v>
      </c>
      <c r="C76" s="874"/>
      <c r="D76" s="874"/>
      <c r="E76" s="874"/>
      <c r="F76" s="874"/>
      <c r="G76" s="874"/>
      <c r="H76" s="874"/>
      <c r="I76" s="874"/>
      <c r="J76" s="874"/>
      <c r="K76" s="874"/>
      <c r="L76" s="874"/>
      <c r="M76" s="874"/>
      <c r="N76" s="874"/>
      <c r="O76" s="874"/>
      <c r="P76" s="875"/>
      <c r="Q76" s="877">
        <v>2224</v>
      </c>
      <c r="R76" s="878"/>
      <c r="S76" s="878"/>
      <c r="T76" s="878"/>
      <c r="U76" s="834"/>
      <c r="V76" s="879">
        <v>2162</v>
      </c>
      <c r="W76" s="878"/>
      <c r="X76" s="878"/>
      <c r="Y76" s="878"/>
      <c r="Z76" s="834"/>
      <c r="AA76" s="879">
        <v>62</v>
      </c>
      <c r="AB76" s="878"/>
      <c r="AC76" s="878"/>
      <c r="AD76" s="878"/>
      <c r="AE76" s="834"/>
      <c r="AF76" s="879">
        <v>62</v>
      </c>
      <c r="AG76" s="878"/>
      <c r="AH76" s="878"/>
      <c r="AI76" s="878"/>
      <c r="AJ76" s="834"/>
      <c r="AK76" s="879">
        <v>8</v>
      </c>
      <c r="AL76" s="878"/>
      <c r="AM76" s="878"/>
      <c r="AN76" s="878"/>
      <c r="AO76" s="834"/>
      <c r="AP76" s="879" t="s">
        <v>485</v>
      </c>
      <c r="AQ76" s="878"/>
      <c r="AR76" s="878"/>
      <c r="AS76" s="878"/>
      <c r="AT76" s="834"/>
      <c r="AU76" s="879" t="s">
        <v>485</v>
      </c>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t="s">
        <v>552</v>
      </c>
      <c r="C77" s="874"/>
      <c r="D77" s="874"/>
      <c r="E77" s="874"/>
      <c r="F77" s="874"/>
      <c r="G77" s="874"/>
      <c r="H77" s="874"/>
      <c r="I77" s="874"/>
      <c r="J77" s="874"/>
      <c r="K77" s="874"/>
      <c r="L77" s="874"/>
      <c r="M77" s="874"/>
      <c r="N77" s="874"/>
      <c r="O77" s="874"/>
      <c r="P77" s="875"/>
      <c r="Q77" s="877">
        <v>301</v>
      </c>
      <c r="R77" s="878"/>
      <c r="S77" s="878"/>
      <c r="T77" s="878"/>
      <c r="U77" s="834"/>
      <c r="V77" s="879">
        <v>186</v>
      </c>
      <c r="W77" s="878"/>
      <c r="X77" s="878"/>
      <c r="Y77" s="878"/>
      <c r="Z77" s="834"/>
      <c r="AA77" s="879">
        <v>114</v>
      </c>
      <c r="AB77" s="878"/>
      <c r="AC77" s="878"/>
      <c r="AD77" s="878"/>
      <c r="AE77" s="834"/>
      <c r="AF77" s="879">
        <v>114</v>
      </c>
      <c r="AG77" s="878"/>
      <c r="AH77" s="878"/>
      <c r="AI77" s="878"/>
      <c r="AJ77" s="834"/>
      <c r="AK77" s="879">
        <v>22</v>
      </c>
      <c r="AL77" s="878"/>
      <c r="AM77" s="878"/>
      <c r="AN77" s="878"/>
      <c r="AO77" s="834"/>
      <c r="AP77" s="879" t="s">
        <v>485</v>
      </c>
      <c r="AQ77" s="878"/>
      <c r="AR77" s="878"/>
      <c r="AS77" s="878"/>
      <c r="AT77" s="834"/>
      <c r="AU77" s="879" t="s">
        <v>485</v>
      </c>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t="s">
        <v>553</v>
      </c>
      <c r="C78" s="874"/>
      <c r="D78" s="874"/>
      <c r="E78" s="874"/>
      <c r="F78" s="874"/>
      <c r="G78" s="874"/>
      <c r="H78" s="874"/>
      <c r="I78" s="874"/>
      <c r="J78" s="874"/>
      <c r="K78" s="874"/>
      <c r="L78" s="874"/>
      <c r="M78" s="874"/>
      <c r="N78" s="874"/>
      <c r="O78" s="874"/>
      <c r="P78" s="875"/>
      <c r="Q78" s="876">
        <v>327377</v>
      </c>
      <c r="R78" s="830"/>
      <c r="S78" s="830"/>
      <c r="T78" s="830"/>
      <c r="U78" s="830"/>
      <c r="V78" s="830">
        <v>314849</v>
      </c>
      <c r="W78" s="830"/>
      <c r="X78" s="830"/>
      <c r="Y78" s="830"/>
      <c r="Z78" s="830"/>
      <c r="AA78" s="830">
        <v>12528</v>
      </c>
      <c r="AB78" s="830"/>
      <c r="AC78" s="830"/>
      <c r="AD78" s="830"/>
      <c r="AE78" s="830"/>
      <c r="AF78" s="830">
        <v>12528</v>
      </c>
      <c r="AG78" s="830"/>
      <c r="AH78" s="830"/>
      <c r="AI78" s="830"/>
      <c r="AJ78" s="830"/>
      <c r="AK78" s="830">
        <v>0</v>
      </c>
      <c r="AL78" s="830"/>
      <c r="AM78" s="830"/>
      <c r="AN78" s="830"/>
      <c r="AO78" s="830"/>
      <c r="AP78" s="830" t="s">
        <v>485</v>
      </c>
      <c r="AQ78" s="830"/>
      <c r="AR78" s="830"/>
      <c r="AS78" s="830"/>
      <c r="AT78" s="830"/>
      <c r="AU78" s="830" t="s">
        <v>485</v>
      </c>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t="s">
        <v>554</v>
      </c>
      <c r="C79" s="874"/>
      <c r="D79" s="874"/>
      <c r="E79" s="874"/>
      <c r="F79" s="874"/>
      <c r="G79" s="874"/>
      <c r="H79" s="874"/>
      <c r="I79" s="874"/>
      <c r="J79" s="874"/>
      <c r="K79" s="874"/>
      <c r="L79" s="874"/>
      <c r="M79" s="874"/>
      <c r="N79" s="874"/>
      <c r="O79" s="874"/>
      <c r="P79" s="875"/>
      <c r="Q79" s="876">
        <v>203</v>
      </c>
      <c r="R79" s="830"/>
      <c r="S79" s="830"/>
      <c r="T79" s="830"/>
      <c r="U79" s="830"/>
      <c r="V79" s="830">
        <v>198</v>
      </c>
      <c r="W79" s="830"/>
      <c r="X79" s="830"/>
      <c r="Y79" s="830"/>
      <c r="Z79" s="830"/>
      <c r="AA79" s="830">
        <v>5</v>
      </c>
      <c r="AB79" s="830"/>
      <c r="AC79" s="830"/>
      <c r="AD79" s="830"/>
      <c r="AE79" s="830"/>
      <c r="AF79" s="830">
        <v>5</v>
      </c>
      <c r="AG79" s="830"/>
      <c r="AH79" s="830"/>
      <c r="AI79" s="830"/>
      <c r="AJ79" s="830"/>
      <c r="AK79" s="830">
        <v>6</v>
      </c>
      <c r="AL79" s="830"/>
      <c r="AM79" s="830"/>
      <c r="AN79" s="830"/>
      <c r="AO79" s="830"/>
      <c r="AP79" s="830" t="s">
        <v>485</v>
      </c>
      <c r="AQ79" s="830"/>
      <c r="AR79" s="830"/>
      <c r="AS79" s="830"/>
      <c r="AT79" s="830"/>
      <c r="AU79" s="830" t="s">
        <v>485</v>
      </c>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376</v>
      </c>
      <c r="B88" s="789" t="s">
        <v>399</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15324</v>
      </c>
      <c r="AG88" s="844"/>
      <c r="AH88" s="844"/>
      <c r="AI88" s="844"/>
      <c r="AJ88" s="844"/>
      <c r="AK88" s="841"/>
      <c r="AL88" s="841"/>
      <c r="AM88" s="841"/>
      <c r="AN88" s="841"/>
      <c r="AO88" s="841"/>
      <c r="AP88" s="844">
        <v>946</v>
      </c>
      <c r="AQ88" s="844"/>
      <c r="AR88" s="844"/>
      <c r="AS88" s="844"/>
      <c r="AT88" s="844"/>
      <c r="AU88" s="844">
        <v>946</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789" t="s">
        <v>400</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6</v>
      </c>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401</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402</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403</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404</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405</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406</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407</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408</v>
      </c>
      <c r="AB109" s="893"/>
      <c r="AC109" s="893"/>
      <c r="AD109" s="893"/>
      <c r="AE109" s="894"/>
      <c r="AF109" s="892" t="s">
        <v>409</v>
      </c>
      <c r="AG109" s="893"/>
      <c r="AH109" s="893"/>
      <c r="AI109" s="893"/>
      <c r="AJ109" s="894"/>
      <c r="AK109" s="892" t="s">
        <v>294</v>
      </c>
      <c r="AL109" s="893"/>
      <c r="AM109" s="893"/>
      <c r="AN109" s="893"/>
      <c r="AO109" s="894"/>
      <c r="AP109" s="892" t="s">
        <v>410</v>
      </c>
      <c r="AQ109" s="893"/>
      <c r="AR109" s="893"/>
      <c r="AS109" s="893"/>
      <c r="AT109" s="895"/>
      <c r="AU109" s="912" t="s">
        <v>407</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408</v>
      </c>
      <c r="BR109" s="893"/>
      <c r="BS109" s="893"/>
      <c r="BT109" s="893"/>
      <c r="BU109" s="894"/>
      <c r="BV109" s="892" t="s">
        <v>409</v>
      </c>
      <c r="BW109" s="893"/>
      <c r="BX109" s="893"/>
      <c r="BY109" s="893"/>
      <c r="BZ109" s="894"/>
      <c r="CA109" s="892" t="s">
        <v>294</v>
      </c>
      <c r="CB109" s="893"/>
      <c r="CC109" s="893"/>
      <c r="CD109" s="893"/>
      <c r="CE109" s="894"/>
      <c r="CF109" s="913" t="s">
        <v>410</v>
      </c>
      <c r="CG109" s="913"/>
      <c r="CH109" s="913"/>
      <c r="CI109" s="913"/>
      <c r="CJ109" s="913"/>
      <c r="CK109" s="892" t="s">
        <v>411</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408</v>
      </c>
      <c r="DH109" s="893"/>
      <c r="DI109" s="893"/>
      <c r="DJ109" s="893"/>
      <c r="DK109" s="894"/>
      <c r="DL109" s="892" t="s">
        <v>409</v>
      </c>
      <c r="DM109" s="893"/>
      <c r="DN109" s="893"/>
      <c r="DO109" s="893"/>
      <c r="DP109" s="894"/>
      <c r="DQ109" s="892" t="s">
        <v>294</v>
      </c>
      <c r="DR109" s="893"/>
      <c r="DS109" s="893"/>
      <c r="DT109" s="893"/>
      <c r="DU109" s="894"/>
      <c r="DV109" s="892" t="s">
        <v>410</v>
      </c>
      <c r="DW109" s="893"/>
      <c r="DX109" s="893"/>
      <c r="DY109" s="893"/>
      <c r="DZ109" s="895"/>
    </row>
    <row r="110" spans="1:131" s="218" customFormat="1" ht="26.25" customHeight="1" x14ac:dyDescent="0.15">
      <c r="A110" s="896" t="s">
        <v>412</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178104</v>
      </c>
      <c r="AB110" s="900"/>
      <c r="AC110" s="900"/>
      <c r="AD110" s="900"/>
      <c r="AE110" s="901"/>
      <c r="AF110" s="902">
        <v>186083</v>
      </c>
      <c r="AG110" s="900"/>
      <c r="AH110" s="900"/>
      <c r="AI110" s="900"/>
      <c r="AJ110" s="901"/>
      <c r="AK110" s="902">
        <v>182075</v>
      </c>
      <c r="AL110" s="900"/>
      <c r="AM110" s="900"/>
      <c r="AN110" s="900"/>
      <c r="AO110" s="901"/>
      <c r="AP110" s="903">
        <v>8.8000000000000007</v>
      </c>
      <c r="AQ110" s="904"/>
      <c r="AR110" s="904"/>
      <c r="AS110" s="904"/>
      <c r="AT110" s="905"/>
      <c r="AU110" s="906" t="s">
        <v>69</v>
      </c>
      <c r="AV110" s="907"/>
      <c r="AW110" s="907"/>
      <c r="AX110" s="907"/>
      <c r="AY110" s="907"/>
      <c r="AZ110" s="929" t="s">
        <v>413</v>
      </c>
      <c r="BA110" s="897"/>
      <c r="BB110" s="897"/>
      <c r="BC110" s="897"/>
      <c r="BD110" s="897"/>
      <c r="BE110" s="897"/>
      <c r="BF110" s="897"/>
      <c r="BG110" s="897"/>
      <c r="BH110" s="897"/>
      <c r="BI110" s="897"/>
      <c r="BJ110" s="897"/>
      <c r="BK110" s="897"/>
      <c r="BL110" s="897"/>
      <c r="BM110" s="897"/>
      <c r="BN110" s="897"/>
      <c r="BO110" s="897"/>
      <c r="BP110" s="898"/>
      <c r="BQ110" s="930">
        <v>1638349</v>
      </c>
      <c r="BR110" s="931"/>
      <c r="BS110" s="931"/>
      <c r="BT110" s="931"/>
      <c r="BU110" s="931"/>
      <c r="BV110" s="931">
        <v>1499640</v>
      </c>
      <c r="BW110" s="931"/>
      <c r="BX110" s="931"/>
      <c r="BY110" s="931"/>
      <c r="BZ110" s="931"/>
      <c r="CA110" s="931">
        <v>1724137</v>
      </c>
      <c r="CB110" s="931"/>
      <c r="CC110" s="931"/>
      <c r="CD110" s="931"/>
      <c r="CE110" s="931"/>
      <c r="CF110" s="944">
        <v>83.5</v>
      </c>
      <c r="CG110" s="945"/>
      <c r="CH110" s="945"/>
      <c r="CI110" s="945"/>
      <c r="CJ110" s="945"/>
      <c r="CK110" s="946" t="s">
        <v>414</v>
      </c>
      <c r="CL110" s="947"/>
      <c r="CM110" s="929" t="s">
        <v>415</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15">
      <c r="A111" s="934" t="s">
        <v>416</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417</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418</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15">
      <c r="A112" s="952" t="s">
        <v>419</v>
      </c>
      <c r="B112" s="953"/>
      <c r="C112" s="923" t="s">
        <v>420</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421</v>
      </c>
      <c r="BA112" s="923"/>
      <c r="BB112" s="923"/>
      <c r="BC112" s="923"/>
      <c r="BD112" s="923"/>
      <c r="BE112" s="923"/>
      <c r="BF112" s="923"/>
      <c r="BG112" s="923"/>
      <c r="BH112" s="923"/>
      <c r="BI112" s="923"/>
      <c r="BJ112" s="923"/>
      <c r="BK112" s="923"/>
      <c r="BL112" s="923"/>
      <c r="BM112" s="923"/>
      <c r="BN112" s="923"/>
      <c r="BO112" s="923"/>
      <c r="BP112" s="924"/>
      <c r="BQ112" s="925">
        <v>1089967</v>
      </c>
      <c r="BR112" s="926"/>
      <c r="BS112" s="926"/>
      <c r="BT112" s="926"/>
      <c r="BU112" s="926"/>
      <c r="BV112" s="926">
        <v>1132113</v>
      </c>
      <c r="BW112" s="926"/>
      <c r="BX112" s="926"/>
      <c r="BY112" s="926"/>
      <c r="BZ112" s="926"/>
      <c r="CA112" s="926">
        <v>917346</v>
      </c>
      <c r="CB112" s="926"/>
      <c r="CC112" s="926"/>
      <c r="CD112" s="926"/>
      <c r="CE112" s="926"/>
      <c r="CF112" s="920">
        <v>44.4</v>
      </c>
      <c r="CG112" s="921"/>
      <c r="CH112" s="921"/>
      <c r="CI112" s="921"/>
      <c r="CJ112" s="921"/>
      <c r="CK112" s="948"/>
      <c r="CL112" s="949"/>
      <c r="CM112" s="922" t="s">
        <v>422</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15">
      <c r="A113" s="954"/>
      <c r="B113" s="955"/>
      <c r="C113" s="923" t="s">
        <v>423</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248913</v>
      </c>
      <c r="AB113" s="938"/>
      <c r="AC113" s="938"/>
      <c r="AD113" s="938"/>
      <c r="AE113" s="939"/>
      <c r="AF113" s="940">
        <v>247029</v>
      </c>
      <c r="AG113" s="938"/>
      <c r="AH113" s="938"/>
      <c r="AI113" s="938"/>
      <c r="AJ113" s="939"/>
      <c r="AK113" s="940">
        <v>192711</v>
      </c>
      <c r="AL113" s="938"/>
      <c r="AM113" s="938"/>
      <c r="AN113" s="938"/>
      <c r="AO113" s="939"/>
      <c r="AP113" s="941">
        <v>9.3000000000000007</v>
      </c>
      <c r="AQ113" s="942"/>
      <c r="AR113" s="942"/>
      <c r="AS113" s="942"/>
      <c r="AT113" s="943"/>
      <c r="AU113" s="908"/>
      <c r="AV113" s="909"/>
      <c r="AW113" s="909"/>
      <c r="AX113" s="909"/>
      <c r="AY113" s="909"/>
      <c r="AZ113" s="922" t="s">
        <v>424</v>
      </c>
      <c r="BA113" s="923"/>
      <c r="BB113" s="923"/>
      <c r="BC113" s="923"/>
      <c r="BD113" s="923"/>
      <c r="BE113" s="923"/>
      <c r="BF113" s="923"/>
      <c r="BG113" s="923"/>
      <c r="BH113" s="923"/>
      <c r="BI113" s="923"/>
      <c r="BJ113" s="923"/>
      <c r="BK113" s="923"/>
      <c r="BL113" s="923"/>
      <c r="BM113" s="923"/>
      <c r="BN113" s="923"/>
      <c r="BO113" s="923"/>
      <c r="BP113" s="924"/>
      <c r="BQ113" s="925">
        <v>41060</v>
      </c>
      <c r="BR113" s="926"/>
      <c r="BS113" s="926"/>
      <c r="BT113" s="926"/>
      <c r="BU113" s="926"/>
      <c r="BV113" s="926">
        <v>43056</v>
      </c>
      <c r="BW113" s="926"/>
      <c r="BX113" s="926"/>
      <c r="BY113" s="926"/>
      <c r="BZ113" s="926"/>
      <c r="CA113" s="926">
        <v>47181</v>
      </c>
      <c r="CB113" s="926"/>
      <c r="CC113" s="926"/>
      <c r="CD113" s="926"/>
      <c r="CE113" s="926"/>
      <c r="CF113" s="920">
        <v>2.2999999999999998</v>
      </c>
      <c r="CG113" s="921"/>
      <c r="CH113" s="921"/>
      <c r="CI113" s="921"/>
      <c r="CJ113" s="921"/>
      <c r="CK113" s="948"/>
      <c r="CL113" s="949"/>
      <c r="CM113" s="922" t="s">
        <v>425</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15">
      <c r="A114" s="954"/>
      <c r="B114" s="955"/>
      <c r="C114" s="923" t="s">
        <v>426</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13211</v>
      </c>
      <c r="AB114" s="959"/>
      <c r="AC114" s="959"/>
      <c r="AD114" s="959"/>
      <c r="AE114" s="960"/>
      <c r="AF114" s="961">
        <v>13981</v>
      </c>
      <c r="AG114" s="959"/>
      <c r="AH114" s="959"/>
      <c r="AI114" s="959"/>
      <c r="AJ114" s="960"/>
      <c r="AK114" s="961">
        <v>16056</v>
      </c>
      <c r="AL114" s="959"/>
      <c r="AM114" s="959"/>
      <c r="AN114" s="959"/>
      <c r="AO114" s="960"/>
      <c r="AP114" s="962">
        <v>0.8</v>
      </c>
      <c r="AQ114" s="963"/>
      <c r="AR114" s="963"/>
      <c r="AS114" s="963"/>
      <c r="AT114" s="964"/>
      <c r="AU114" s="908"/>
      <c r="AV114" s="909"/>
      <c r="AW114" s="909"/>
      <c r="AX114" s="909"/>
      <c r="AY114" s="909"/>
      <c r="AZ114" s="922" t="s">
        <v>427</v>
      </c>
      <c r="BA114" s="923"/>
      <c r="BB114" s="923"/>
      <c r="BC114" s="923"/>
      <c r="BD114" s="923"/>
      <c r="BE114" s="923"/>
      <c r="BF114" s="923"/>
      <c r="BG114" s="923"/>
      <c r="BH114" s="923"/>
      <c r="BI114" s="923"/>
      <c r="BJ114" s="923"/>
      <c r="BK114" s="923"/>
      <c r="BL114" s="923"/>
      <c r="BM114" s="923"/>
      <c r="BN114" s="923"/>
      <c r="BO114" s="923"/>
      <c r="BP114" s="924"/>
      <c r="BQ114" s="925">
        <v>406799</v>
      </c>
      <c r="BR114" s="926"/>
      <c r="BS114" s="926"/>
      <c r="BT114" s="926"/>
      <c r="BU114" s="926"/>
      <c r="BV114" s="926">
        <v>393524</v>
      </c>
      <c r="BW114" s="926"/>
      <c r="BX114" s="926"/>
      <c r="BY114" s="926"/>
      <c r="BZ114" s="926"/>
      <c r="CA114" s="926">
        <v>374457</v>
      </c>
      <c r="CB114" s="926"/>
      <c r="CC114" s="926"/>
      <c r="CD114" s="926"/>
      <c r="CE114" s="926"/>
      <c r="CF114" s="920">
        <v>18.100000000000001</v>
      </c>
      <c r="CG114" s="921"/>
      <c r="CH114" s="921"/>
      <c r="CI114" s="921"/>
      <c r="CJ114" s="921"/>
      <c r="CK114" s="948"/>
      <c r="CL114" s="949"/>
      <c r="CM114" s="922" t="s">
        <v>428</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15">
      <c r="A115" s="954"/>
      <c r="B115" s="955"/>
      <c r="C115" s="923" t="s">
        <v>429</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122</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430</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431</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15">
      <c r="A116" s="956"/>
      <c r="B116" s="957"/>
      <c r="C116" s="965" t="s">
        <v>432</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433</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434</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15">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435</v>
      </c>
      <c r="Z117" s="894"/>
      <c r="AA117" s="978">
        <v>440228</v>
      </c>
      <c r="AB117" s="979"/>
      <c r="AC117" s="979"/>
      <c r="AD117" s="979"/>
      <c r="AE117" s="980"/>
      <c r="AF117" s="981">
        <v>447093</v>
      </c>
      <c r="AG117" s="979"/>
      <c r="AH117" s="979"/>
      <c r="AI117" s="979"/>
      <c r="AJ117" s="980"/>
      <c r="AK117" s="981">
        <v>390842</v>
      </c>
      <c r="AL117" s="979"/>
      <c r="AM117" s="979"/>
      <c r="AN117" s="979"/>
      <c r="AO117" s="980"/>
      <c r="AP117" s="982"/>
      <c r="AQ117" s="983"/>
      <c r="AR117" s="983"/>
      <c r="AS117" s="983"/>
      <c r="AT117" s="984"/>
      <c r="AU117" s="908"/>
      <c r="AV117" s="909"/>
      <c r="AW117" s="909"/>
      <c r="AX117" s="909"/>
      <c r="AY117" s="909"/>
      <c r="AZ117" s="974" t="s">
        <v>436</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437</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15">
      <c r="A118" s="912" t="s">
        <v>411</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408</v>
      </c>
      <c r="AB118" s="893"/>
      <c r="AC118" s="893"/>
      <c r="AD118" s="893"/>
      <c r="AE118" s="894"/>
      <c r="AF118" s="892" t="s">
        <v>409</v>
      </c>
      <c r="AG118" s="893"/>
      <c r="AH118" s="893"/>
      <c r="AI118" s="893"/>
      <c r="AJ118" s="894"/>
      <c r="AK118" s="892" t="s">
        <v>294</v>
      </c>
      <c r="AL118" s="893"/>
      <c r="AM118" s="893"/>
      <c r="AN118" s="893"/>
      <c r="AO118" s="894"/>
      <c r="AP118" s="970" t="s">
        <v>410</v>
      </c>
      <c r="AQ118" s="971"/>
      <c r="AR118" s="971"/>
      <c r="AS118" s="971"/>
      <c r="AT118" s="972"/>
      <c r="AU118" s="908"/>
      <c r="AV118" s="909"/>
      <c r="AW118" s="909"/>
      <c r="AX118" s="909"/>
      <c r="AY118" s="909"/>
      <c r="AZ118" s="973" t="s">
        <v>438</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439</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15">
      <c r="A119" s="1056" t="s">
        <v>414</v>
      </c>
      <c r="B119" s="947"/>
      <c r="C119" s="929" t="s">
        <v>415</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440</v>
      </c>
      <c r="BP119" s="1005"/>
      <c r="BQ119" s="999">
        <v>3176175</v>
      </c>
      <c r="BR119" s="1000"/>
      <c r="BS119" s="1000"/>
      <c r="BT119" s="1000"/>
      <c r="BU119" s="1000"/>
      <c r="BV119" s="1000">
        <v>3068333</v>
      </c>
      <c r="BW119" s="1000"/>
      <c r="BX119" s="1000"/>
      <c r="BY119" s="1000"/>
      <c r="BZ119" s="1000"/>
      <c r="CA119" s="1000">
        <v>3063121</v>
      </c>
      <c r="CB119" s="1000"/>
      <c r="CC119" s="1000"/>
      <c r="CD119" s="1000"/>
      <c r="CE119" s="1000"/>
      <c r="CF119" s="1001"/>
      <c r="CG119" s="1002"/>
      <c r="CH119" s="1002"/>
      <c r="CI119" s="1002"/>
      <c r="CJ119" s="1003"/>
      <c r="CK119" s="950"/>
      <c r="CL119" s="951"/>
      <c r="CM119" s="973" t="s">
        <v>441</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15">
      <c r="A120" s="1057"/>
      <c r="B120" s="949"/>
      <c r="C120" s="922" t="s">
        <v>418</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442</v>
      </c>
      <c r="AV120" s="992"/>
      <c r="AW120" s="992"/>
      <c r="AX120" s="992"/>
      <c r="AY120" s="993"/>
      <c r="AZ120" s="929" t="s">
        <v>443</v>
      </c>
      <c r="BA120" s="897"/>
      <c r="BB120" s="897"/>
      <c r="BC120" s="897"/>
      <c r="BD120" s="897"/>
      <c r="BE120" s="897"/>
      <c r="BF120" s="897"/>
      <c r="BG120" s="897"/>
      <c r="BH120" s="897"/>
      <c r="BI120" s="897"/>
      <c r="BJ120" s="897"/>
      <c r="BK120" s="897"/>
      <c r="BL120" s="897"/>
      <c r="BM120" s="897"/>
      <c r="BN120" s="897"/>
      <c r="BO120" s="897"/>
      <c r="BP120" s="898"/>
      <c r="BQ120" s="930">
        <v>2296664</v>
      </c>
      <c r="BR120" s="931"/>
      <c r="BS120" s="931"/>
      <c r="BT120" s="931"/>
      <c r="BU120" s="931"/>
      <c r="BV120" s="931">
        <v>2513407</v>
      </c>
      <c r="BW120" s="931"/>
      <c r="BX120" s="931"/>
      <c r="BY120" s="931"/>
      <c r="BZ120" s="931"/>
      <c r="CA120" s="931">
        <v>2753040</v>
      </c>
      <c r="CB120" s="931"/>
      <c r="CC120" s="931"/>
      <c r="CD120" s="931"/>
      <c r="CE120" s="931"/>
      <c r="CF120" s="944">
        <v>133.30000000000001</v>
      </c>
      <c r="CG120" s="945"/>
      <c r="CH120" s="945"/>
      <c r="CI120" s="945"/>
      <c r="CJ120" s="945"/>
      <c r="CK120" s="1006" t="s">
        <v>444</v>
      </c>
      <c r="CL120" s="1007"/>
      <c r="CM120" s="1007"/>
      <c r="CN120" s="1007"/>
      <c r="CO120" s="1008"/>
      <c r="CP120" s="1014" t="s">
        <v>391</v>
      </c>
      <c r="CQ120" s="1015"/>
      <c r="CR120" s="1015"/>
      <c r="CS120" s="1015"/>
      <c r="CT120" s="1015"/>
      <c r="CU120" s="1015"/>
      <c r="CV120" s="1015"/>
      <c r="CW120" s="1015"/>
      <c r="CX120" s="1015"/>
      <c r="CY120" s="1015"/>
      <c r="CZ120" s="1015"/>
      <c r="DA120" s="1015"/>
      <c r="DB120" s="1015"/>
      <c r="DC120" s="1015"/>
      <c r="DD120" s="1015"/>
      <c r="DE120" s="1015"/>
      <c r="DF120" s="1016"/>
      <c r="DG120" s="930">
        <v>596080</v>
      </c>
      <c r="DH120" s="931"/>
      <c r="DI120" s="931"/>
      <c r="DJ120" s="931"/>
      <c r="DK120" s="931"/>
      <c r="DL120" s="931">
        <v>564504</v>
      </c>
      <c r="DM120" s="931"/>
      <c r="DN120" s="931"/>
      <c r="DO120" s="931"/>
      <c r="DP120" s="931"/>
      <c r="DQ120" s="931">
        <v>502985</v>
      </c>
      <c r="DR120" s="931"/>
      <c r="DS120" s="931"/>
      <c r="DT120" s="931"/>
      <c r="DU120" s="931"/>
      <c r="DV120" s="932">
        <v>24.4</v>
      </c>
      <c r="DW120" s="932"/>
      <c r="DX120" s="932"/>
      <c r="DY120" s="932"/>
      <c r="DZ120" s="933"/>
    </row>
    <row r="121" spans="1:130" s="218" customFormat="1" ht="26.25" customHeight="1" x14ac:dyDescent="0.15">
      <c r="A121" s="1057"/>
      <c r="B121" s="949"/>
      <c r="C121" s="974" t="s">
        <v>445</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446</v>
      </c>
      <c r="BA121" s="923"/>
      <c r="BB121" s="923"/>
      <c r="BC121" s="923"/>
      <c r="BD121" s="923"/>
      <c r="BE121" s="923"/>
      <c r="BF121" s="923"/>
      <c r="BG121" s="923"/>
      <c r="BH121" s="923"/>
      <c r="BI121" s="923"/>
      <c r="BJ121" s="923"/>
      <c r="BK121" s="923"/>
      <c r="BL121" s="923"/>
      <c r="BM121" s="923"/>
      <c r="BN121" s="923"/>
      <c r="BO121" s="923"/>
      <c r="BP121" s="924"/>
      <c r="BQ121" s="925" t="s">
        <v>122</v>
      </c>
      <c r="BR121" s="926"/>
      <c r="BS121" s="926"/>
      <c r="BT121" s="926"/>
      <c r="BU121" s="926"/>
      <c r="BV121" s="926" t="s">
        <v>122</v>
      </c>
      <c r="BW121" s="926"/>
      <c r="BX121" s="926"/>
      <c r="BY121" s="926"/>
      <c r="BZ121" s="926"/>
      <c r="CA121" s="926" t="s">
        <v>122</v>
      </c>
      <c r="CB121" s="926"/>
      <c r="CC121" s="926"/>
      <c r="CD121" s="926"/>
      <c r="CE121" s="926"/>
      <c r="CF121" s="920" t="s">
        <v>122</v>
      </c>
      <c r="CG121" s="921"/>
      <c r="CH121" s="921"/>
      <c r="CI121" s="921"/>
      <c r="CJ121" s="921"/>
      <c r="CK121" s="1009"/>
      <c r="CL121" s="1010"/>
      <c r="CM121" s="1010"/>
      <c r="CN121" s="1010"/>
      <c r="CO121" s="1011"/>
      <c r="CP121" s="1019" t="s">
        <v>393</v>
      </c>
      <c r="CQ121" s="1020"/>
      <c r="CR121" s="1020"/>
      <c r="CS121" s="1020"/>
      <c r="CT121" s="1020"/>
      <c r="CU121" s="1020"/>
      <c r="CV121" s="1020"/>
      <c r="CW121" s="1020"/>
      <c r="CX121" s="1020"/>
      <c r="CY121" s="1020"/>
      <c r="CZ121" s="1020"/>
      <c r="DA121" s="1020"/>
      <c r="DB121" s="1020"/>
      <c r="DC121" s="1020"/>
      <c r="DD121" s="1020"/>
      <c r="DE121" s="1020"/>
      <c r="DF121" s="1021"/>
      <c r="DG121" s="925">
        <v>493887</v>
      </c>
      <c r="DH121" s="926"/>
      <c r="DI121" s="926"/>
      <c r="DJ121" s="926"/>
      <c r="DK121" s="926"/>
      <c r="DL121" s="926">
        <v>567609</v>
      </c>
      <c r="DM121" s="926"/>
      <c r="DN121" s="926"/>
      <c r="DO121" s="926"/>
      <c r="DP121" s="926"/>
      <c r="DQ121" s="926">
        <v>414361</v>
      </c>
      <c r="DR121" s="926"/>
      <c r="DS121" s="926"/>
      <c r="DT121" s="926"/>
      <c r="DU121" s="926"/>
      <c r="DV121" s="927">
        <v>20.100000000000001</v>
      </c>
      <c r="DW121" s="927"/>
      <c r="DX121" s="927"/>
      <c r="DY121" s="927"/>
      <c r="DZ121" s="928"/>
    </row>
    <row r="122" spans="1:130" s="218" customFormat="1" ht="26.25" customHeight="1" x14ac:dyDescent="0.15">
      <c r="A122" s="1057"/>
      <c r="B122" s="949"/>
      <c r="C122" s="922" t="s">
        <v>428</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447</v>
      </c>
      <c r="BA122" s="965"/>
      <c r="BB122" s="965"/>
      <c r="BC122" s="965"/>
      <c r="BD122" s="965"/>
      <c r="BE122" s="965"/>
      <c r="BF122" s="965"/>
      <c r="BG122" s="965"/>
      <c r="BH122" s="965"/>
      <c r="BI122" s="965"/>
      <c r="BJ122" s="965"/>
      <c r="BK122" s="965"/>
      <c r="BL122" s="965"/>
      <c r="BM122" s="965"/>
      <c r="BN122" s="965"/>
      <c r="BO122" s="965"/>
      <c r="BP122" s="966"/>
      <c r="BQ122" s="999">
        <v>1944124</v>
      </c>
      <c r="BR122" s="1000"/>
      <c r="BS122" s="1000"/>
      <c r="BT122" s="1000"/>
      <c r="BU122" s="1000"/>
      <c r="BV122" s="1000">
        <v>1705316</v>
      </c>
      <c r="BW122" s="1000"/>
      <c r="BX122" s="1000"/>
      <c r="BY122" s="1000"/>
      <c r="BZ122" s="1000"/>
      <c r="CA122" s="1000">
        <v>2269934</v>
      </c>
      <c r="CB122" s="1000"/>
      <c r="CC122" s="1000"/>
      <c r="CD122" s="1000"/>
      <c r="CE122" s="1000"/>
      <c r="CF122" s="1017">
        <v>109.9</v>
      </c>
      <c r="CG122" s="1018"/>
      <c r="CH122" s="1018"/>
      <c r="CI122" s="1018"/>
      <c r="CJ122" s="1018"/>
      <c r="CK122" s="1009"/>
      <c r="CL122" s="1010"/>
      <c r="CM122" s="1010"/>
      <c r="CN122" s="1010"/>
      <c r="CO122" s="1011"/>
      <c r="CP122" s="1019" t="s">
        <v>389</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18" customFormat="1" ht="26.25" customHeight="1" x14ac:dyDescent="0.15">
      <c r="A123" s="1057"/>
      <c r="B123" s="949"/>
      <c r="C123" s="922" t="s">
        <v>434</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448</v>
      </c>
      <c r="BP123" s="1005"/>
      <c r="BQ123" s="1063">
        <v>4240788</v>
      </c>
      <c r="BR123" s="1064"/>
      <c r="BS123" s="1064"/>
      <c r="BT123" s="1064"/>
      <c r="BU123" s="1064"/>
      <c r="BV123" s="1064">
        <v>4218723</v>
      </c>
      <c r="BW123" s="1064"/>
      <c r="BX123" s="1064"/>
      <c r="BY123" s="1064"/>
      <c r="BZ123" s="1064"/>
      <c r="CA123" s="1064">
        <v>5022974</v>
      </c>
      <c r="CB123" s="1064"/>
      <c r="CC123" s="1064"/>
      <c r="CD123" s="1064"/>
      <c r="CE123" s="1064"/>
      <c r="CF123" s="1001"/>
      <c r="CG123" s="1002"/>
      <c r="CH123" s="1002"/>
      <c r="CI123" s="1002"/>
      <c r="CJ123" s="1003"/>
      <c r="CK123" s="1009"/>
      <c r="CL123" s="1010"/>
      <c r="CM123" s="1010"/>
      <c r="CN123" s="1010"/>
      <c r="CO123" s="1011"/>
      <c r="CP123" s="1019" t="s">
        <v>390</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
      <c r="A124" s="1057"/>
      <c r="B124" s="949"/>
      <c r="C124" s="922" t="s">
        <v>437</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449</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450</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15">
      <c r="A125" s="1057"/>
      <c r="B125" s="949"/>
      <c r="C125" s="922" t="s">
        <v>439</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451</v>
      </c>
      <c r="CL125" s="1007"/>
      <c r="CM125" s="1007"/>
      <c r="CN125" s="1007"/>
      <c r="CO125" s="1008"/>
      <c r="CP125" s="929" t="s">
        <v>452</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
      <c r="A126" s="1057"/>
      <c r="B126" s="949"/>
      <c r="C126" s="922" t="s">
        <v>441</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453</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15">
      <c r="A127" s="1058"/>
      <c r="B127" s="951"/>
      <c r="C127" s="973" t="s">
        <v>454</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455</v>
      </c>
      <c r="AY127" s="1032"/>
      <c r="AZ127" s="1032"/>
      <c r="BA127" s="1032"/>
      <c r="BB127" s="1032"/>
      <c r="BC127" s="1032"/>
      <c r="BD127" s="1032"/>
      <c r="BE127" s="1033"/>
      <c r="BF127" s="1034" t="s">
        <v>456</v>
      </c>
      <c r="BG127" s="1032"/>
      <c r="BH127" s="1032"/>
      <c r="BI127" s="1032"/>
      <c r="BJ127" s="1032"/>
      <c r="BK127" s="1032"/>
      <c r="BL127" s="1033"/>
      <c r="BM127" s="1034" t="s">
        <v>457</v>
      </c>
      <c r="BN127" s="1032"/>
      <c r="BO127" s="1032"/>
      <c r="BP127" s="1032"/>
      <c r="BQ127" s="1032"/>
      <c r="BR127" s="1032"/>
      <c r="BS127" s="1033"/>
      <c r="BT127" s="1034" t="s">
        <v>458</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459</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
      <c r="A128" s="1041" t="s">
        <v>460</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461</v>
      </c>
      <c r="X128" s="1043"/>
      <c r="Y128" s="1043"/>
      <c r="Z128" s="1044"/>
      <c r="AA128" s="1045">
        <v>1910</v>
      </c>
      <c r="AB128" s="1046"/>
      <c r="AC128" s="1046"/>
      <c r="AD128" s="1046"/>
      <c r="AE128" s="1047"/>
      <c r="AF128" s="1048">
        <v>54</v>
      </c>
      <c r="AG128" s="1046"/>
      <c r="AH128" s="1046"/>
      <c r="AI128" s="1046"/>
      <c r="AJ128" s="1047"/>
      <c r="AK128" s="1048">
        <v>54</v>
      </c>
      <c r="AL128" s="1046"/>
      <c r="AM128" s="1046"/>
      <c r="AN128" s="1046"/>
      <c r="AO128" s="1047"/>
      <c r="AP128" s="1049"/>
      <c r="AQ128" s="1050"/>
      <c r="AR128" s="1050"/>
      <c r="AS128" s="1050"/>
      <c r="AT128" s="1051"/>
      <c r="AU128" s="220"/>
      <c r="AV128" s="220"/>
      <c r="AW128" s="220"/>
      <c r="AX128" s="896" t="s">
        <v>462</v>
      </c>
      <c r="AY128" s="897"/>
      <c r="AZ128" s="897"/>
      <c r="BA128" s="897"/>
      <c r="BB128" s="897"/>
      <c r="BC128" s="897"/>
      <c r="BD128" s="897"/>
      <c r="BE128" s="898"/>
      <c r="BF128" s="1052" t="s">
        <v>122</v>
      </c>
      <c r="BG128" s="1053"/>
      <c r="BH128" s="1053"/>
      <c r="BI128" s="1053"/>
      <c r="BJ128" s="1053"/>
      <c r="BK128" s="1053"/>
      <c r="BL128" s="1054"/>
      <c r="BM128" s="1052">
        <v>15</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463</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464</v>
      </c>
      <c r="X129" s="1071"/>
      <c r="Y129" s="1071"/>
      <c r="Z129" s="1072"/>
      <c r="AA129" s="958">
        <v>2195351</v>
      </c>
      <c r="AB129" s="959"/>
      <c r="AC129" s="959"/>
      <c r="AD129" s="959"/>
      <c r="AE129" s="960"/>
      <c r="AF129" s="961">
        <v>2211124</v>
      </c>
      <c r="AG129" s="959"/>
      <c r="AH129" s="959"/>
      <c r="AI129" s="959"/>
      <c r="AJ129" s="960"/>
      <c r="AK129" s="961">
        <v>2313518</v>
      </c>
      <c r="AL129" s="959"/>
      <c r="AM129" s="959"/>
      <c r="AN129" s="959"/>
      <c r="AO129" s="960"/>
      <c r="AP129" s="1073"/>
      <c r="AQ129" s="1074"/>
      <c r="AR129" s="1074"/>
      <c r="AS129" s="1074"/>
      <c r="AT129" s="1075"/>
      <c r="AU129" s="221"/>
      <c r="AV129" s="221"/>
      <c r="AW129" s="221"/>
      <c r="AX129" s="1065" t="s">
        <v>465</v>
      </c>
      <c r="AY129" s="923"/>
      <c r="AZ129" s="923"/>
      <c r="BA129" s="923"/>
      <c r="BB129" s="923"/>
      <c r="BC129" s="923"/>
      <c r="BD129" s="923"/>
      <c r="BE129" s="924"/>
      <c r="BF129" s="1066" t="s">
        <v>122</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466</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467</v>
      </c>
      <c r="X130" s="1071"/>
      <c r="Y130" s="1071"/>
      <c r="Z130" s="1072"/>
      <c r="AA130" s="958">
        <v>292434</v>
      </c>
      <c r="AB130" s="959"/>
      <c r="AC130" s="959"/>
      <c r="AD130" s="959"/>
      <c r="AE130" s="960"/>
      <c r="AF130" s="961">
        <v>269486</v>
      </c>
      <c r="AG130" s="959"/>
      <c r="AH130" s="959"/>
      <c r="AI130" s="959"/>
      <c r="AJ130" s="960"/>
      <c r="AK130" s="961">
        <v>247982</v>
      </c>
      <c r="AL130" s="959"/>
      <c r="AM130" s="959"/>
      <c r="AN130" s="959"/>
      <c r="AO130" s="960"/>
      <c r="AP130" s="1073"/>
      <c r="AQ130" s="1074"/>
      <c r="AR130" s="1074"/>
      <c r="AS130" s="1074"/>
      <c r="AT130" s="1075"/>
      <c r="AU130" s="221"/>
      <c r="AV130" s="221"/>
      <c r="AW130" s="221"/>
      <c r="AX130" s="1065" t="s">
        <v>468</v>
      </c>
      <c r="AY130" s="923"/>
      <c r="AZ130" s="923"/>
      <c r="BA130" s="923"/>
      <c r="BB130" s="923"/>
      <c r="BC130" s="923"/>
      <c r="BD130" s="923"/>
      <c r="BE130" s="924"/>
      <c r="BF130" s="1101">
        <v>7.9</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469</v>
      </c>
      <c r="X131" s="1108"/>
      <c r="Y131" s="1108"/>
      <c r="Z131" s="1109"/>
      <c r="AA131" s="1004">
        <v>1902917</v>
      </c>
      <c r="AB131" s="986"/>
      <c r="AC131" s="986"/>
      <c r="AD131" s="986"/>
      <c r="AE131" s="987"/>
      <c r="AF131" s="985">
        <v>1941638</v>
      </c>
      <c r="AG131" s="986"/>
      <c r="AH131" s="986"/>
      <c r="AI131" s="986"/>
      <c r="AJ131" s="987"/>
      <c r="AK131" s="985">
        <v>2065536</v>
      </c>
      <c r="AL131" s="986"/>
      <c r="AM131" s="986"/>
      <c r="AN131" s="986"/>
      <c r="AO131" s="987"/>
      <c r="AP131" s="1110"/>
      <c r="AQ131" s="1111"/>
      <c r="AR131" s="1111"/>
      <c r="AS131" s="1111"/>
      <c r="AT131" s="1112"/>
      <c r="AU131" s="221"/>
      <c r="AV131" s="221"/>
      <c r="AW131" s="221"/>
      <c r="AX131" s="1083" t="s">
        <v>470</v>
      </c>
      <c r="AY131" s="726"/>
      <c r="AZ131" s="726"/>
      <c r="BA131" s="726"/>
      <c r="BB131" s="726"/>
      <c r="BC131" s="726"/>
      <c r="BD131" s="726"/>
      <c r="BE131" s="1036"/>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471</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472</v>
      </c>
      <c r="W132" s="1094"/>
      <c r="X132" s="1094"/>
      <c r="Y132" s="1094"/>
      <c r="Z132" s="1095"/>
      <c r="AA132" s="1096">
        <v>7.6663354210000003</v>
      </c>
      <c r="AB132" s="1097"/>
      <c r="AC132" s="1097"/>
      <c r="AD132" s="1097"/>
      <c r="AE132" s="1098"/>
      <c r="AF132" s="1099">
        <v>9.1444955239999999</v>
      </c>
      <c r="AG132" s="1097"/>
      <c r="AH132" s="1097"/>
      <c r="AI132" s="1097"/>
      <c r="AJ132" s="1098"/>
      <c r="AK132" s="1099">
        <v>6.9137502319999999</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473</v>
      </c>
      <c r="W133" s="1077"/>
      <c r="X133" s="1077"/>
      <c r="Y133" s="1077"/>
      <c r="Z133" s="1078"/>
      <c r="AA133" s="1079">
        <v>7.5</v>
      </c>
      <c r="AB133" s="1080"/>
      <c r="AC133" s="1080"/>
      <c r="AD133" s="1080"/>
      <c r="AE133" s="1081"/>
      <c r="AF133" s="1079">
        <v>8.1</v>
      </c>
      <c r="AG133" s="1080"/>
      <c r="AH133" s="1080"/>
      <c r="AI133" s="1080"/>
      <c r="AJ133" s="1081"/>
      <c r="AK133" s="1079">
        <v>7.9</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aW8VCfr0+AFDMs534wg3H8wu6JKD0YuKaFPChFYopM3wPWzqy9tFw65pYtg46OFhatpbYUEWVxcgg5BJooyoeQ==" saltValue="9AaQYSXJEvF+sbptRq4yU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64" zoomScale="80" zoomScaleNormal="85" zoomScaleSheetLayoutView="80" workbookViewId="0">
      <selection activeCell="AE74" sqref="AE74"/>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474</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X8HCt4veH7z7YpVh0upOVhbqdMF8aa1pfERcMp15fwIGt43DaxUEQ6dGqQj+yBPDezqHahCLbWa7+bHKPvVDpA==" saltValue="eUj7LUKefnjCsznEHKOeP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0" zoomScaleNormal="8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tUr6uEZmuCcXJo2Lawl3A1Ij4cWeHztfgyl9AUQomRNqhIw2f5hU/RuMydPEWwc/kScYsp40BnpMar/4YjwRQw==" saltValue="vx0rlbYekSncn4XqQmSID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L1" zoomScale="80" zoomScaleSheetLayoutView="80"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475</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476</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477</v>
      </c>
      <c r="AP7" s="260"/>
      <c r="AQ7" s="261" t="s">
        <v>478</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479</v>
      </c>
      <c r="AQ8" s="267" t="s">
        <v>480</v>
      </c>
      <c r="AR8" s="268" t="s">
        <v>481</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482</v>
      </c>
      <c r="AL9" s="1117"/>
      <c r="AM9" s="1117"/>
      <c r="AN9" s="1118"/>
      <c r="AO9" s="269">
        <v>822110</v>
      </c>
      <c r="AP9" s="269">
        <v>201202</v>
      </c>
      <c r="AQ9" s="270">
        <v>239935</v>
      </c>
      <c r="AR9" s="271">
        <v>-16.100000000000001</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483</v>
      </c>
      <c r="AL10" s="1117"/>
      <c r="AM10" s="1117"/>
      <c r="AN10" s="1118"/>
      <c r="AO10" s="272">
        <v>113478</v>
      </c>
      <c r="AP10" s="272">
        <v>27772</v>
      </c>
      <c r="AQ10" s="273">
        <v>33021</v>
      </c>
      <c r="AR10" s="274">
        <v>-15.9</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484</v>
      </c>
      <c r="AL11" s="1117"/>
      <c r="AM11" s="1117"/>
      <c r="AN11" s="1118"/>
      <c r="AO11" s="272" t="s">
        <v>485</v>
      </c>
      <c r="AP11" s="272" t="s">
        <v>485</v>
      </c>
      <c r="AQ11" s="273">
        <v>2306</v>
      </c>
      <c r="AR11" s="274" t="s">
        <v>485</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486</v>
      </c>
      <c r="AL12" s="1117"/>
      <c r="AM12" s="1117"/>
      <c r="AN12" s="1118"/>
      <c r="AO12" s="272" t="s">
        <v>485</v>
      </c>
      <c r="AP12" s="272" t="s">
        <v>485</v>
      </c>
      <c r="AQ12" s="273" t="s">
        <v>485</v>
      </c>
      <c r="AR12" s="274" t="s">
        <v>485</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487</v>
      </c>
      <c r="AL13" s="1117"/>
      <c r="AM13" s="1117"/>
      <c r="AN13" s="1118"/>
      <c r="AO13" s="272">
        <v>430</v>
      </c>
      <c r="AP13" s="272">
        <v>105</v>
      </c>
      <c r="AQ13" s="273">
        <v>7428</v>
      </c>
      <c r="AR13" s="274">
        <v>-98.6</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488</v>
      </c>
      <c r="AL14" s="1117"/>
      <c r="AM14" s="1117"/>
      <c r="AN14" s="1118"/>
      <c r="AO14" s="272" t="s">
        <v>485</v>
      </c>
      <c r="AP14" s="272" t="s">
        <v>485</v>
      </c>
      <c r="AQ14" s="273">
        <v>4299</v>
      </c>
      <c r="AR14" s="274" t="s">
        <v>485</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489</v>
      </c>
      <c r="AL15" s="1120"/>
      <c r="AM15" s="1120"/>
      <c r="AN15" s="1121"/>
      <c r="AO15" s="272">
        <v>-42404</v>
      </c>
      <c r="AP15" s="272">
        <v>-10378</v>
      </c>
      <c r="AQ15" s="273">
        <v>-13612</v>
      </c>
      <c r="AR15" s="274">
        <v>-23.8</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893614</v>
      </c>
      <c r="AP16" s="272">
        <v>218701</v>
      </c>
      <c r="AQ16" s="273">
        <v>273378</v>
      </c>
      <c r="AR16" s="274">
        <v>-20</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490</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491</v>
      </c>
      <c r="AP20" s="281" t="s">
        <v>492</v>
      </c>
      <c r="AQ20" s="282" t="s">
        <v>493</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494</v>
      </c>
      <c r="AL21" s="1123"/>
      <c r="AM21" s="1123"/>
      <c r="AN21" s="1124"/>
      <c r="AO21" s="285">
        <v>13.22</v>
      </c>
      <c r="AP21" s="286">
        <v>21.68</v>
      </c>
      <c r="AQ21" s="287">
        <v>-8.4600000000000009</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495</v>
      </c>
      <c r="AL22" s="1123"/>
      <c r="AM22" s="1123"/>
      <c r="AN22" s="1124"/>
      <c r="AO22" s="290">
        <v>92.7</v>
      </c>
      <c r="AP22" s="291">
        <v>95.1</v>
      </c>
      <c r="AQ22" s="292">
        <v>-2.4</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496</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497</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498</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477</v>
      </c>
      <c r="AP30" s="260"/>
      <c r="AQ30" s="261" t="s">
        <v>478</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479</v>
      </c>
      <c r="AQ31" s="267" t="s">
        <v>480</v>
      </c>
      <c r="AR31" s="268" t="s">
        <v>481</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499</v>
      </c>
      <c r="AL32" s="1131"/>
      <c r="AM32" s="1131"/>
      <c r="AN32" s="1132"/>
      <c r="AO32" s="300">
        <v>182075</v>
      </c>
      <c r="AP32" s="300">
        <v>44561</v>
      </c>
      <c r="AQ32" s="301">
        <v>143519</v>
      </c>
      <c r="AR32" s="302">
        <v>-69</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500</v>
      </c>
      <c r="AL33" s="1131"/>
      <c r="AM33" s="1131"/>
      <c r="AN33" s="1132"/>
      <c r="AO33" s="300" t="s">
        <v>485</v>
      </c>
      <c r="AP33" s="300" t="s">
        <v>485</v>
      </c>
      <c r="AQ33" s="301" t="s">
        <v>485</v>
      </c>
      <c r="AR33" s="302" t="s">
        <v>485</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501</v>
      </c>
      <c r="AL34" s="1131"/>
      <c r="AM34" s="1131"/>
      <c r="AN34" s="1132"/>
      <c r="AO34" s="300" t="s">
        <v>485</v>
      </c>
      <c r="AP34" s="300" t="s">
        <v>485</v>
      </c>
      <c r="AQ34" s="301" t="s">
        <v>485</v>
      </c>
      <c r="AR34" s="302" t="s">
        <v>485</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502</v>
      </c>
      <c r="AL35" s="1131"/>
      <c r="AM35" s="1131"/>
      <c r="AN35" s="1132"/>
      <c r="AO35" s="300">
        <v>192711</v>
      </c>
      <c r="AP35" s="300">
        <v>47164</v>
      </c>
      <c r="AQ35" s="301">
        <v>32537</v>
      </c>
      <c r="AR35" s="302">
        <v>45</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503</v>
      </c>
      <c r="AL36" s="1131"/>
      <c r="AM36" s="1131"/>
      <c r="AN36" s="1132"/>
      <c r="AO36" s="300">
        <v>16056</v>
      </c>
      <c r="AP36" s="300">
        <v>3930</v>
      </c>
      <c r="AQ36" s="301">
        <v>3256</v>
      </c>
      <c r="AR36" s="302">
        <v>20.7</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504</v>
      </c>
      <c r="AL37" s="1131"/>
      <c r="AM37" s="1131"/>
      <c r="AN37" s="1132"/>
      <c r="AO37" s="300" t="s">
        <v>485</v>
      </c>
      <c r="AP37" s="300" t="s">
        <v>485</v>
      </c>
      <c r="AQ37" s="301">
        <v>244</v>
      </c>
      <c r="AR37" s="302" t="s">
        <v>485</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505</v>
      </c>
      <c r="AL38" s="1134"/>
      <c r="AM38" s="1134"/>
      <c r="AN38" s="1135"/>
      <c r="AO38" s="303" t="s">
        <v>485</v>
      </c>
      <c r="AP38" s="303" t="s">
        <v>485</v>
      </c>
      <c r="AQ38" s="304">
        <v>45</v>
      </c>
      <c r="AR38" s="292" t="s">
        <v>485</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506</v>
      </c>
      <c r="AL39" s="1134"/>
      <c r="AM39" s="1134"/>
      <c r="AN39" s="1135"/>
      <c r="AO39" s="300">
        <v>-54</v>
      </c>
      <c r="AP39" s="300">
        <v>-13</v>
      </c>
      <c r="AQ39" s="301">
        <v>-3310</v>
      </c>
      <c r="AR39" s="302">
        <v>-99.6</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507</v>
      </c>
      <c r="AL40" s="1131"/>
      <c r="AM40" s="1131"/>
      <c r="AN40" s="1132"/>
      <c r="AO40" s="300">
        <v>-247982</v>
      </c>
      <c r="AP40" s="300">
        <v>-60691</v>
      </c>
      <c r="AQ40" s="301">
        <v>-131495</v>
      </c>
      <c r="AR40" s="302">
        <v>-53.8</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142806</v>
      </c>
      <c r="AP41" s="300">
        <v>34950</v>
      </c>
      <c r="AQ41" s="301">
        <v>44796</v>
      </c>
      <c r="AR41" s="302">
        <v>-22</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508</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509</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477</v>
      </c>
      <c r="AN49" s="1127" t="s">
        <v>510</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511</v>
      </c>
      <c r="AO50" s="317" t="s">
        <v>512</v>
      </c>
      <c r="AP50" s="318" t="s">
        <v>513</v>
      </c>
      <c r="AQ50" s="319" t="s">
        <v>514</v>
      </c>
      <c r="AR50" s="320" t="s">
        <v>515</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516</v>
      </c>
      <c r="AL51" s="313"/>
      <c r="AM51" s="321">
        <v>240145</v>
      </c>
      <c r="AN51" s="322">
        <v>55422</v>
      </c>
      <c r="AO51" s="323">
        <v>-29.7</v>
      </c>
      <c r="AP51" s="324">
        <v>263613</v>
      </c>
      <c r="AQ51" s="325">
        <v>-0.2</v>
      </c>
      <c r="AR51" s="326">
        <v>-29.5</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517</v>
      </c>
      <c r="AM52" s="329">
        <v>228080</v>
      </c>
      <c r="AN52" s="330">
        <v>52638</v>
      </c>
      <c r="AO52" s="331">
        <v>207.6</v>
      </c>
      <c r="AP52" s="332">
        <v>128823</v>
      </c>
      <c r="AQ52" s="333">
        <v>-3.8</v>
      </c>
      <c r="AR52" s="334">
        <v>211.4</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518</v>
      </c>
      <c r="AL53" s="313"/>
      <c r="AM53" s="321">
        <v>151268</v>
      </c>
      <c r="AN53" s="322">
        <v>35236</v>
      </c>
      <c r="AO53" s="323">
        <v>-36.4</v>
      </c>
      <c r="AP53" s="324">
        <v>330026</v>
      </c>
      <c r="AQ53" s="325">
        <v>25.2</v>
      </c>
      <c r="AR53" s="326">
        <v>-61.6</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517</v>
      </c>
      <c r="AM54" s="329">
        <v>137862</v>
      </c>
      <c r="AN54" s="330">
        <v>32113</v>
      </c>
      <c r="AO54" s="331">
        <v>-39</v>
      </c>
      <c r="AP54" s="332">
        <v>141075</v>
      </c>
      <c r="AQ54" s="333">
        <v>9.5</v>
      </c>
      <c r="AR54" s="334">
        <v>-48.5</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519</v>
      </c>
      <c r="AL55" s="313"/>
      <c r="AM55" s="321">
        <v>213996</v>
      </c>
      <c r="AN55" s="322">
        <v>50423</v>
      </c>
      <c r="AO55" s="323">
        <v>43.1</v>
      </c>
      <c r="AP55" s="324">
        <v>278179</v>
      </c>
      <c r="AQ55" s="325">
        <v>-15.7</v>
      </c>
      <c r="AR55" s="326">
        <v>58.8</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517</v>
      </c>
      <c r="AM56" s="329">
        <v>184131</v>
      </c>
      <c r="AN56" s="330">
        <v>43386</v>
      </c>
      <c r="AO56" s="331">
        <v>35.1</v>
      </c>
      <c r="AP56" s="332">
        <v>122182</v>
      </c>
      <c r="AQ56" s="333">
        <v>-13.4</v>
      </c>
      <c r="AR56" s="334">
        <v>48.5</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520</v>
      </c>
      <c r="AL57" s="313"/>
      <c r="AM57" s="321">
        <v>306814</v>
      </c>
      <c r="AN57" s="322">
        <v>73913</v>
      </c>
      <c r="AO57" s="323">
        <v>46.6</v>
      </c>
      <c r="AP57" s="324">
        <v>283153</v>
      </c>
      <c r="AQ57" s="325">
        <v>1.8</v>
      </c>
      <c r="AR57" s="326">
        <v>44.8</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517</v>
      </c>
      <c r="AM58" s="329">
        <v>232413</v>
      </c>
      <c r="AN58" s="330">
        <v>55990</v>
      </c>
      <c r="AO58" s="331">
        <v>29.1</v>
      </c>
      <c r="AP58" s="332">
        <v>127593</v>
      </c>
      <c r="AQ58" s="333">
        <v>4.4000000000000004</v>
      </c>
      <c r="AR58" s="334">
        <v>24.7</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521</v>
      </c>
      <c r="AL59" s="313"/>
      <c r="AM59" s="321">
        <v>473364</v>
      </c>
      <c r="AN59" s="322">
        <v>115850</v>
      </c>
      <c r="AO59" s="323">
        <v>56.7</v>
      </c>
      <c r="AP59" s="324">
        <v>262169</v>
      </c>
      <c r="AQ59" s="325">
        <v>-7.4</v>
      </c>
      <c r="AR59" s="326">
        <v>64.099999999999994</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517</v>
      </c>
      <c r="AM60" s="329">
        <v>466801</v>
      </c>
      <c r="AN60" s="330">
        <v>114244</v>
      </c>
      <c r="AO60" s="331">
        <v>104</v>
      </c>
      <c r="AP60" s="332">
        <v>152658</v>
      </c>
      <c r="AQ60" s="333">
        <v>19.600000000000001</v>
      </c>
      <c r="AR60" s="334">
        <v>84.4</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522</v>
      </c>
      <c r="AL61" s="335"/>
      <c r="AM61" s="336">
        <v>277117</v>
      </c>
      <c r="AN61" s="337">
        <v>66169</v>
      </c>
      <c r="AO61" s="338">
        <v>16.100000000000001</v>
      </c>
      <c r="AP61" s="339">
        <v>283428</v>
      </c>
      <c r="AQ61" s="340">
        <v>0.7</v>
      </c>
      <c r="AR61" s="326">
        <v>15.4</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517</v>
      </c>
      <c r="AM62" s="329">
        <v>249857</v>
      </c>
      <c r="AN62" s="330">
        <v>59674</v>
      </c>
      <c r="AO62" s="331">
        <v>67.400000000000006</v>
      </c>
      <c r="AP62" s="332">
        <v>134466</v>
      </c>
      <c r="AQ62" s="333">
        <v>3.3</v>
      </c>
      <c r="AR62" s="334">
        <v>64.099999999999994</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abV3BAgZ2S5Sy28TsIN+2SYLwdE91mYZf+OPJTwYGZC1tt4GULwJL6uGyvseHn5okPDfFopckY5AlJKCYTOWmw==" saltValue="vzQwFMV3rNVivi8fW7yzQ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94" zoomScale="80" zoomScaleNormal="80" zoomScaleSheetLayoutView="55" workbookViewId="0">
      <selection activeCell="AE97" sqref="AE97"/>
    </sheetView>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474</v>
      </c>
    </row>
    <row r="121" spans="125:125" ht="13.5" hidden="1" customHeight="1" x14ac:dyDescent="0.15">
      <c r="DU121" s="247"/>
    </row>
  </sheetData>
  <sheetProtection algorithmName="SHA-512" hashValue="COIJ44i9hZbkXBsA8hIfr02xXX0mVyX9LBDJiBN+LdUSSnxlYnjbR/rk/q7uzyzoUtwUuFqc2v53sIWrruPEHw==" saltValue="N9wpmTXZKHggb5sUl6rk8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82" zoomScale="80" zoomScaleNormal="80" zoomScaleSheetLayoutView="55" workbookViewId="0">
      <selection activeCell="AG99" sqref="AG99"/>
    </sheetView>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474</v>
      </c>
    </row>
  </sheetData>
  <sheetProtection algorithmName="SHA-512" hashValue="Oi1S5+BsZfw5KyUzCh7LpIj86RJZQ3Jj0doalV2e54zJ/ZrOMwPoa6j9kmHe/edSL+dCn9HqkMNW61Q8/RNbCA==" saltValue="FTZEl4NidQrxm0ECkmH8z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0" zoomScaleNormal="8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39" t="s">
        <v>3</v>
      </c>
      <c r="D47" s="1139"/>
      <c r="E47" s="1140"/>
      <c r="F47" s="11">
        <v>46.85</v>
      </c>
      <c r="G47" s="12">
        <v>45.91</v>
      </c>
      <c r="H47" s="12">
        <v>47.34</v>
      </c>
      <c r="I47" s="12">
        <v>47.24</v>
      </c>
      <c r="J47" s="13">
        <v>48.03</v>
      </c>
    </row>
    <row r="48" spans="2:10" ht="57.75" customHeight="1" x14ac:dyDescent="0.15">
      <c r="B48" s="14"/>
      <c r="C48" s="1141" t="s">
        <v>4</v>
      </c>
      <c r="D48" s="1141"/>
      <c r="E48" s="1142"/>
      <c r="F48" s="15">
        <v>8.36</v>
      </c>
      <c r="G48" s="16">
        <v>7.76</v>
      </c>
      <c r="H48" s="16">
        <v>8.44</v>
      </c>
      <c r="I48" s="16">
        <v>9.67</v>
      </c>
      <c r="J48" s="17">
        <v>8.7200000000000006</v>
      </c>
    </row>
    <row r="49" spans="2:10" ht="57.75" customHeight="1" thickBot="1" x14ac:dyDescent="0.2">
      <c r="B49" s="18"/>
      <c r="C49" s="1143" t="s">
        <v>5</v>
      </c>
      <c r="D49" s="1143"/>
      <c r="E49" s="1144"/>
      <c r="F49" s="19">
        <v>0.92</v>
      </c>
      <c r="G49" s="20">
        <v>3.39</v>
      </c>
      <c r="H49" s="20">
        <v>0.81</v>
      </c>
      <c r="I49" s="20">
        <v>1.53</v>
      </c>
      <c r="J49" s="21">
        <v>2.35</v>
      </c>
    </row>
    <row r="50" spans="2:10" x14ac:dyDescent="0.15"/>
  </sheetData>
  <sheetProtection algorithmName="SHA-512" hashValue="pETrDZEJLiAJ0PzTJnvKXCjJ498sMkcZ21sktVXzid5zcC3BIpkMnidZ/yYI1wBHq6vMmiu789UqX48tUO5k0A==" saltValue="yS0ClSdQTZ63bPxYChsfo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小林　大輝</cp:lastModifiedBy>
  <cp:lastPrinted>2026-03-03T08:40:26Z</cp:lastPrinted>
  <dcterms:created xsi:type="dcterms:W3CDTF">2026-02-26T09:45:36Z</dcterms:created>
  <dcterms:modified xsi:type="dcterms:W3CDTF">2026-03-25T08:59:54Z</dcterms:modified>
  <cp:category/>
</cp:coreProperties>
</file>