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50\lgwan-share2023\企画財政課\財政係\2023_財政\3_調査\4_財政資料集関係調査\050928_令和３年度財政状況資料集の作成について（決算統計・地方公会計関係）\提出書類\"/>
    </mc:Choice>
  </mc:AlternateContent>
  <bookViews>
    <workbookView xWindow="-120" yWindow="-120" windowWidth="20730" windowHeight="11160" tabRatio="903" firstSheet="9"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4" i="12" l="1"/>
  <c r="AA34" i="12"/>
  <c r="Q34"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C36" i="10"/>
  <c r="BE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W34" i="10" l="1"/>
  <c r="BW35" i="10" s="1"/>
  <c r="BW36" i="10" s="1"/>
  <c r="BW37" i="10" s="1"/>
  <c r="BW38" i="10" s="1"/>
  <c r="BW39" i="10" s="1"/>
  <c r="BW40" i="10" s="1"/>
  <c r="BW41" i="10" s="1"/>
  <c r="BW42" i="10" s="1"/>
  <c r="BW43" i="10" s="1"/>
  <c r="BE34" i="10"/>
  <c r="CO34" i="10" l="1"/>
  <c r="CO35" i="10" s="1"/>
  <c r="CO36" i="10" s="1"/>
</calcChain>
</file>

<file path=xl/sharedStrings.xml><?xml version="1.0" encoding="utf-8"?>
<sst xmlns="http://schemas.openxmlformats.org/spreadsheetml/2006/main" count="1185" uniqueCount="618">
  <si>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</si>
  <si>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</si>
  <si>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</si>
  <si>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</si>
  <si>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</si>
  <si>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</si>
  <si>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</si>
  <si>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</si>
  <si>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</si>
  <si>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</si>
  <si>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</si>
  <si>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</si>
  <si>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</si>
  <si>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</si>
  <si>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</si>
  <si>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</si>
  <si>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</si>
  <si>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</si>
  <si>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</si>
  <si>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</si>
  <si>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</si>
  <si>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</si>
  <si>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</si>
  <si>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</si>
  <si>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</si>
  <si>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</si>
  <si>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</si>
  <si>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</si>
  <si>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</si>
  <si>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</si>
  <si>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</si>
  <si>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</si>
  <si>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</si>
  <si>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</si>
  <si>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</si>
  <si>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</si>
  <si>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</si>
  <si>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</si>
  <si>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</si>
  <si>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</si>
  <si>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</si>
  <si>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</si>
  <si>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</si>
  <si>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</si>
  <si>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</si>
  <si>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</si>
  <si>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</si>
  <si>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</si>
  <si>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</si>
  <si>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</si>
  <si>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</si>
  <si>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</si>
  <si>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</si>
  <si>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</si>
  <si>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</si>
  <si>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</si>
  <si>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</si>
  <si>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</si>
  <si>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</si>
  <si>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</si>
  <si>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</si>
  <si>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</si>
  <si>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</si>
  <si>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</si>
  <si>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</si>
  <si>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</si>
  <si>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</si>
  <si>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</si>
  <si>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</si>
  <si>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</si>
  <si>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</si>
  <si>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</si>
  <si>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</si>
  <si>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</si>
  <si>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</si>
  <si>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</si>
  <si>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</si>
  <si>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</si>
  <si>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</si>
  <si>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</si>
  <si>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</si>
  <si>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</si>
  <si>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</si>
  <si>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</si>
  <si>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</si>
  <si>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</si>
  <si>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</si>
  <si>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</si>
  <si>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</si>
  <si>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</si>
  <si>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</si>
  <si>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</si>
  <si>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</si>
  <si>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</si>
  <si>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</si>
  <si>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</si>
  <si>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</si>
  <si>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</si>
  <si>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</si>
  <si>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</si>
  <si>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</si>
  <si>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</si>
  <si>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</si>
  <si>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</si>
  <si>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</si>
  <si>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</si>
  <si>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</si>
  <si>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</si>
  <si>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</si>
  <si>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</si>
  <si>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</si>
  <si>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</si>
  <si>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</si>
  <si>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</si>
  <si>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</si>
  <si>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</si>
  <si>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</si>
  <si>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</si>
  <si>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</si>
  <si>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</si>
  <si>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</si>
  <si>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</si>
  <si>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</si>
  <si>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</si>
  <si>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</si>
  <si>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</si>
  <si>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</si>
  <si>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</si>
  <si>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</si>
  <si>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</si>
  <si>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</si>
  <si>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</si>
  <si>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</si>
  <si>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</si>
  <si>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</si>
  <si>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</si>
  <si>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</si>
  <si>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</si>
  <si>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</si>
  <si>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</si>
  <si>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</si>
  <si>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</si>
  <si>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</si>
  <si>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</si>
  <si>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</si>
  <si>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</si>
  <si>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</si>
  <si>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</si>
  <si>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</si>
  <si>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</si>
  <si>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</si>
  <si>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</si>
  <si>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</si>
  <si>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</si>
  <si>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</si>
  <si>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</si>
  <si>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</si>
  <si>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</si>
  <si>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</si>
  <si>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</si>
  <si>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</si>
  <si>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</si>
  <si>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</si>
  <si>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</si>
  <si>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</si>
  <si>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</si>
  <si>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</si>
  <si>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</si>
  <si>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</si>
  <si>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</si>
  <si>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</si>
  <si>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</si>
  <si>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</si>
  <si>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</si>
  <si>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</si>
  <si>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</si>
  <si>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</si>
  <si>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</si>
  <si>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</si>
  <si>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</si>
  <si>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</si>
  <si>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</si>
  <si>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</si>
  <si>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</si>
  <si>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</si>
  <si>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</si>
  <si>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</si>
  <si>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</si>
  <si>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</si>
  <si>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</si>
  <si>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</si>
  <si>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</si>
  <si>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</si>
  <si>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</si>
  <si>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</si>
  <si>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</si>
  <si>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</si>
  <si>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</si>
  <si>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</si>
  <si>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</si>
  <si>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</si>
  <si>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</si>
  <si>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</si>
  <si>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</si>
  <si>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</si>
  <si>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</si>
  <si>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</si>
  <si>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</si>
  <si>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</si>
  <si>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</si>
  <si>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</si>
  <si>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</si>
  <si>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</si>
  <si>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</si>
  <si>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長野県長和町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</si>
  <si>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</si>
  <si>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</si>
  <si>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</si>
  <si>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</si>
  <si>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</si>
  <si>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</si>
  <si>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</si>
  <si>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</si>
  <si>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</si>
  <si>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</si>
  <si>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</si>
  <si>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</si>
  <si>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</si>
  <si>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</si>
  <si>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</si>
  <si>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</si>
  <si>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</si>
  <si>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</si>
  <si>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</si>
  <si>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</si>
  <si>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</si>
  <si>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</si>
  <si>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</si>
  <si>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</si>
  <si>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</si>
  <si>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</si>
  <si>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</si>
  <si>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</si>
  <si>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</si>
  <si>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</si>
  <si>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</si>
  <si>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</si>
  <si>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</si>
  <si>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</si>
  <si>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</si>
  <si>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</si>
  <si>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</si>
  <si>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</si>
  <si>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</si>
  <si>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</si>
  <si>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</si>
  <si>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</si>
  <si>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</si>
  <si>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</si>
  <si>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</si>
  <si>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</si>
  <si>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</si>
  <si>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</si>
  <si>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</si>
  <si>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</si>
  <si>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</si>
  <si>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</si>
  <si>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</si>
  <si>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</si>
  <si>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</si>
  <si>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</si>
  <si>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</si>
  <si>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</si>
  <si>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</si>
  <si>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</si>
  <si>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</si>
  <si>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</si>
  <si>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</si>
  <si>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</si>
  <si>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</si>
  <si>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</si>
  <si>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</si>
  <si>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</si>
  <si>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</si>
  <si>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</si>
  <si>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</si>
  <si>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</si>
  <si>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</si>
  <si>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</si>
  <si>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</si>
  <si>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</si>
  <si>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</si>
  <si>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</si>
  <si>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</si>
  <si>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</si>
  <si>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</si>
  <si>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</si>
  <si>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</si>
  <si>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</si>
  <si>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</si>
  <si>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</si>
  <si>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</si>
  <si>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</si>
  <si>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</si>
  <si>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</si>
  <si>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</si>
  <si>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</si>
  <si>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</si>
  <si>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</si>
  <si>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</si>
  <si>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</si>
  <si>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</si>
  <si>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</si>
  <si>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</si>
  <si>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</si>
  <si>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</si>
  <si>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</si>
  <si>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</si>
  <si>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</si>
  <si>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</si>
  <si>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</si>
  <si>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</si>
  <si>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</si>
  <si>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</si>
  <si>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</si>
  <si>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</si>
  <si>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</si>
  <si>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</si>
  <si>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</si>
  <si>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</si>
  <si>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</si>
  <si>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</si>
  <si>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</si>
  <si>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</si>
  <si>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</si>
  <si>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</si>
  <si>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</si>
  <si>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</si>
  <si>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</si>
  <si>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</si>
  <si>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</si>
  <si>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</si>
  <si>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</si>
  <si>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</si>
  <si>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</si>
  <si>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</si>
  <si>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</si>
  <si>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</si>
  <si>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</si>
  <si>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</si>
  <si>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</si>
  <si>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</si>
  <si>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</si>
  <si>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</si>
  <si>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</si>
  <si>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</si>
  <si>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</si>
  <si>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</si>
  <si>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</si>
  <si>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</si>
  <si>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</si>
  <si>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</si>
  <si>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</si>
  <si>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</si>
  <si>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</si>
  <si>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</si>
  <si>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</si>
  <si>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</si>
  <si>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長野県長和町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</si>
  <si>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</si>
  <si>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</si>
  <si>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</si>
  <si>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</si>
  <si>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</si>
  <si>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</si>
  <si>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</si>
  <si>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</si>
  <si>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</si>
  <si>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</si>
  <si>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</si>
  <si>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</si>
  <si>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</si>
  <si>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</si>
  <si>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</si>
  <si>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</si>
  <si>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</si>
  <si>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</si>
  <si>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</si>
  <si>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</si>
  <si>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長和町同和地区住宅新築資金等貸付特別会計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</si>
  <si>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</si>
  <si>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</si>
  <si>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</si>
  <si>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</si>
  <si>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</si>
  <si>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</si>
  <si>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</si>
  <si>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</si>
  <si>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</si>
  <si>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</si>
  <si>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</si>
  <si>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</si>
  <si>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</si>
  <si>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長和町国民健康保険特別会計</t>
    <phoneticPr fontId="5"/>
  </si>
  <si>
    <t>長和町国民健康保険歯科診療所特別会計</t>
    <phoneticPr fontId="5"/>
  </si>
  <si>
    <t>-</t>
    <phoneticPr fontId="5"/>
  </si>
  <si>
    <t>長和町後期高齢者医療特別会計</t>
    <phoneticPr fontId="5"/>
  </si>
  <si>
    <t>長和町介護保険特別会計</t>
    <phoneticPr fontId="5"/>
  </si>
  <si>
    <t>長和町上水道事業会計</t>
    <phoneticPr fontId="5"/>
  </si>
  <si>
    <t>法適用企業</t>
    <phoneticPr fontId="5"/>
  </si>
  <si>
    <t>長和町特定環境保全公共下水道事業特別会計</t>
    <phoneticPr fontId="5"/>
  </si>
  <si>
    <t>法適用企業</t>
    <phoneticPr fontId="5"/>
  </si>
  <si>
    <t>長和町簡易排水施設特別会計</t>
    <phoneticPr fontId="5"/>
  </si>
  <si>
    <t>法適用企業</t>
    <phoneticPr fontId="5"/>
  </si>
  <si>
    <t>長和町観光施設事業特別会計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</si>
  <si>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</si>
  <si>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</si>
  <si>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</si>
  <si>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</si>
  <si>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</si>
  <si>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</si>
  <si>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</si>
  <si>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</si>
  <si>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</si>
  <si>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</si>
  <si>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</si>
  <si>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</si>
  <si>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</si>
  <si>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</si>
  <si>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</si>
  <si>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</si>
  <si>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</si>
  <si>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</si>
  <si>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</si>
  <si>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</si>
  <si>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</si>
  <si>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</si>
  <si>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</si>
  <si>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</si>
  <si>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</si>
  <si>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</si>
  <si>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</si>
  <si>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</si>
  <si>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</si>
  <si>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</si>
  <si>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</si>
  <si>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</si>
  <si>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</si>
  <si>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</si>
  <si>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</si>
  <si>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</si>
  <si>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</si>
  <si>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</si>
  <si>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</si>
  <si>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</si>
  <si>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</si>
  <si>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</si>
  <si>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</si>
  <si>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</si>
  <si>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</si>
  <si>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</si>
  <si>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</si>
  <si>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</si>
  <si>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</si>
  <si>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</si>
  <si>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</si>
  <si>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</si>
  <si>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</si>
  <si>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</si>
  <si>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</si>
  <si>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</si>
  <si>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</si>
  <si>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</si>
  <si>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</si>
  <si>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</si>
  <si>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</si>
  <si>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長和町上水道事業会計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</si>
  <si>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</si>
  <si>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</si>
  <si>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長和町介護保険特別会計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</si>
  <si>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</si>
  <si>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</si>
  <si>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</si>
  <si>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</si>
  <si>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</si>
  <si>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</si>
  <si>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</si>
  <si>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</si>
  <si>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</si>
  <si>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</si>
  <si>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</si>
  <si>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</si>
  <si>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</si>
  <si>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</si>
  <si>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</si>
  <si>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</si>
  <si>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</si>
  <si>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</si>
  <si>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</si>
  <si>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</si>
  <si>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</si>
  <si>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</si>
  <si>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</si>
  <si>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</si>
  <si>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</si>
  <si>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</si>
  <si>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</si>
  <si>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</si>
  <si>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</si>
  <si>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</si>
  <si>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</si>
  <si>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</si>
  <si>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</si>
  <si>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</si>
  <si>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</si>
  <si>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</si>
  <si>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</si>
  <si>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</si>
  <si>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</si>
  <si>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</si>
  <si>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</si>
  <si>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</si>
  <si>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</si>
  <si>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</si>
  <si>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</si>
  <si>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</si>
  <si>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</si>
  <si>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</si>
  <si>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</si>
  <si>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</si>
  <si>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</si>
  <si>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</si>
  <si>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</si>
  <si>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</si>
  <si>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</si>
  <si>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</si>
  <si>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</si>
  <si>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</si>
  <si>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</si>
  <si>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</si>
  <si>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</si>
  <si>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</si>
  <si>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</si>
  <si>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</si>
  <si>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</si>
  <si>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</si>
  <si>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</si>
  <si>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</si>
  <si>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</si>
  <si>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</si>
  <si>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</si>
  <si>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</si>
  <si>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</si>
  <si>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</si>
  <si>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</si>
  <si>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</si>
  <si>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</si>
  <si>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</si>
  <si>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</si>
  <si>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</si>
  <si>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</si>
  <si>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</si>
  <si>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</si>
  <si>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12.16</t>
  </si>
  <si>
    <t>▲ 6.72</t>
  </si>
  <si>
    <t>▲ 10.42</t>
  </si>
  <si>
    <t>▲ 11.30</t>
  </si>
  <si>
    <t>一般会計</t>
  </si>
  <si>
    <t>長和町上水道事業会計</t>
  </si>
  <si>
    <t>長和町特定環境保全公共下水道事業特別会計</t>
  </si>
  <si>
    <t>長和町介護保険特別会計</t>
  </si>
  <si>
    <t>長和町簡易排水施設特別会計</t>
  </si>
  <si>
    <t>長和町観光施設事業特別会計</t>
  </si>
  <si>
    <t>長和町国民健康保険特別会計</t>
  </si>
  <si>
    <t>長和町同和地区住宅新築資金等貸付特別会計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</si>
  <si>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</si>
  <si>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</si>
  <si>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</si>
  <si>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</si>
  <si>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</si>
  <si>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</si>
  <si>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</si>
  <si>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</si>
  <si>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長和町振興公社</t>
  </si>
  <si>
    <t>長和町土地開発公社</t>
  </si>
  <si>
    <t>長門牧場</t>
  </si>
  <si>
    <t>上田地域広域連合一般会計</t>
  </si>
  <si>
    <t>上田地域広域連合ふるさと基金特別会計</t>
  </si>
  <si>
    <t>上田地域広域連合介護保険特別会計</t>
  </si>
  <si>
    <t>上田地域広域連合消防特別会計</t>
  </si>
  <si>
    <t>依田窪医療福祉事務組合依田窪病院事業特別会計</t>
  </si>
  <si>
    <t>依田窪医療福祉事務組合依田窪老人保健施設特別会計</t>
  </si>
  <si>
    <t>依田窪医療福祉事務組合依田窪病院病院訪問看護ステーション特別会計</t>
  </si>
  <si>
    <t>上田市長和町中学校組合一般会計</t>
  </si>
  <si>
    <t>長野県市町村自治振興組合一般会計</t>
  </si>
  <si>
    <t>長野県後期高齢者医療広域連合一般会計</t>
  </si>
  <si>
    <t>長野県後期高齢者医療広域連合後期高齢者医療特別会計</t>
  </si>
  <si>
    <t>長野県市町村総合事務組合一般会計</t>
  </si>
  <si>
    <t>長野県市町村総合事務組合非常勤職員公務災害補償特別会計</t>
  </si>
  <si>
    <t>東北信地区交通災害共済組合普通会計</t>
  </si>
  <si>
    <t>長野県地方税滞納整理機構一般会計</t>
  </si>
  <si>
    <t>新町一体感醸成基金</t>
    <rPh sb="0" eb="2">
      <t>シンマチ</t>
    </rPh>
    <rPh sb="2" eb="5">
      <t>イッタイカン</t>
    </rPh>
    <rPh sb="5" eb="7">
      <t>ジョウセイ</t>
    </rPh>
    <rPh sb="7" eb="9">
      <t>キキン</t>
    </rPh>
    <phoneticPr fontId="2"/>
  </si>
  <si>
    <t>下排水整備基金</t>
  </si>
  <si>
    <t>公共施設整備基金</t>
  </si>
  <si>
    <t>ふるさと納税基金</t>
  </si>
  <si>
    <t>健康診断機器購入基金</t>
    <rPh sb="0" eb="2">
      <t>ケンコウ</t>
    </rPh>
    <rPh sb="2" eb="4">
      <t>シンダン</t>
    </rPh>
    <rPh sb="4" eb="6">
      <t>キキ</t>
    </rPh>
    <rPh sb="6" eb="8">
      <t>コウニュウ</t>
    </rPh>
    <rPh sb="8" eb="10">
      <t>キキン</t>
    </rPh>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</si>
  <si>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</si>
  <si>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</si>
  <si>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</si>
  <si>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</si>
  <si>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</si>
  <si>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</si>
  <si>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</si>
  <si>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</si>
  <si>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</si>
  <si>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</si>
  <si>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実質公債費率及び将来負担比率は類似団体よりも高い値である。
今後も財政調整基金等の取り崩し等により充当可能財源が減少することが見込まれることから、大型事業は事業内容を精査し、地方債の新規借入を抑制し、実質公債比率の低減に努める。</t>
    <phoneticPr fontId="5"/>
  </si>
  <si>
    <t>地方債現在高・債務負担行為に基づく支出予定額等の減少に加え、普通交付税の増により充当可能財源が減少したことで将来負担比率を算出するための分子比が増加したことで将来負担比率が低下している。
また、新たな施設の建設に係る起債額が増加する一方、老朽化した施設を除去したため、一時的に有形固定資産減価償却率が低下した。公共施設等総合管理計画や施設毎の個別施設計画等に基づいて老朽化対策に取り組む必要があるが、町の長期計画に加え、財源確保や負債の償還がピークとなる時期と重複しないよう検討を図り、計画的に整備を進める必要がある。</t>
    <rPh sb="0" eb="3">
      <t>チホウサイ</t>
    </rPh>
    <rPh sb="3" eb="6">
      <t>ゲンザイダカ</t>
    </rPh>
    <rPh sb="7" eb="9">
      <t>サイム</t>
    </rPh>
    <rPh sb="9" eb="11">
      <t>フタン</t>
    </rPh>
    <rPh sb="11" eb="13">
      <t>コウイ</t>
    </rPh>
    <rPh sb="14" eb="15">
      <t>モト</t>
    </rPh>
    <rPh sb="17" eb="19">
      <t>シシュツ</t>
    </rPh>
    <rPh sb="19" eb="22">
      <t>ヨテイガク</t>
    </rPh>
    <rPh sb="22" eb="23">
      <t>トウ</t>
    </rPh>
    <rPh sb="24" eb="26">
      <t>ゲンショウ</t>
    </rPh>
    <rPh sb="27" eb="28">
      <t>クワ</t>
    </rPh>
    <rPh sb="30" eb="32">
      <t>フツウ</t>
    </rPh>
    <rPh sb="32" eb="35">
      <t>コウフゼイ</t>
    </rPh>
    <rPh sb="36" eb="37">
      <t>ゾウ</t>
    </rPh>
    <rPh sb="40" eb="42">
      <t>ジュウトウ</t>
    </rPh>
    <rPh sb="42" eb="44">
      <t>カノウ</t>
    </rPh>
    <rPh sb="44" eb="46">
      <t>ザイゲン</t>
    </rPh>
    <rPh sb="79" eb="81">
      <t>ショウライ</t>
    </rPh>
    <rPh sb="81" eb="83">
      <t>フタン</t>
    </rPh>
    <rPh sb="83" eb="85">
      <t>ヒリツ</t>
    </rPh>
    <rPh sb="86" eb="88">
      <t>テイカ</t>
    </rPh>
    <rPh sb="97" eb="98">
      <t>アラ</t>
    </rPh>
    <rPh sb="100" eb="102">
      <t>シセツ</t>
    </rPh>
    <rPh sb="103" eb="105">
      <t>ケンセツ</t>
    </rPh>
    <rPh sb="106" eb="107">
      <t>カカ</t>
    </rPh>
    <rPh sb="108" eb="111">
      <t>キサイガク</t>
    </rPh>
    <rPh sb="112" eb="114">
      <t>ゾウカ</t>
    </rPh>
    <rPh sb="116" eb="118">
      <t>イッポウ</t>
    </rPh>
    <rPh sb="119" eb="122">
      <t>ロウキュウカ</t>
    </rPh>
    <rPh sb="124" eb="126">
      <t>シセツ</t>
    </rPh>
    <rPh sb="127" eb="129">
      <t>ジョキョ</t>
    </rPh>
    <rPh sb="134" eb="137">
      <t>イチジテキ</t>
    </rPh>
    <rPh sb="138" eb="140">
      <t>ユウケイ</t>
    </rPh>
    <rPh sb="140" eb="144">
      <t>コテイシサン</t>
    </rPh>
    <rPh sb="144" eb="146">
      <t>ゲンカ</t>
    </rPh>
    <rPh sb="146" eb="149">
      <t>ショウキャクリツ</t>
    </rPh>
    <rPh sb="150" eb="152">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</si>
</sst>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0A01-4169-9E39-95F449DCBB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180556</c:v>
                </c:pt>
                <c:pt idx="1">
                  <c:v>95953</c:v>
                </c:pt>
                <c:pt idx="2">
                  <c:v>177184</c:v>
                </c:pt>
                <c:pt idx="3">
                  <c:v>123372</c:v>
                </c:pt>
                <c:pt idx="4">
                  <c:v>109040</c:v>
                </c:pt>
              </c:numCache>
            </c:numRef>
          </c:val>
          <c:smooth val="0"/>
          <c:extLst>
            <c:ext xmlns:c16="http://schemas.microsoft.com/office/drawing/2014/chart" uri="{C3380CC4-5D6E-409C-BE32-E72D297353CC}">
              <c16:uniqueId val="{00000001-0A01-4169-9E39-95F449DCBB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2.12</c:v>
                </c:pt>
                <c:pt idx="1">
                  <c:v>2.86</c:v>
                </c:pt>
                <c:pt idx="2">
                  <c:v>4.4400000000000004</c:v>
                </c:pt>
                <c:pt idx="3">
                  <c:v>5.28</c:v>
                </c:pt>
                <c:pt idx="4">
                  <c:v>7.12</c:v>
                </c:pt>
              </c:numCache>
            </c:numRef>
          </c:val>
          <c:extLst>
            <c:ext xmlns:c16="http://schemas.microsoft.com/office/drawing/2014/chart" uri="{C3380CC4-5D6E-409C-BE32-E72D297353CC}">
              <c16:uniqueId val="{00000000-F306-4B80-9930-CF6D3D27B1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70.959999999999994</c:v>
                </c:pt>
                <c:pt idx="1">
                  <c:v>65.19</c:v>
                </c:pt>
                <c:pt idx="2">
                  <c:v>54.5</c:v>
                </c:pt>
                <c:pt idx="3">
                  <c:v>43.18</c:v>
                </c:pt>
                <c:pt idx="4">
                  <c:v>43.81</c:v>
                </c:pt>
              </c:numCache>
            </c:numRef>
          </c:val>
          <c:extLst>
            <c:ext xmlns:c16="http://schemas.microsoft.com/office/drawing/2014/chart" uri="{C3380CC4-5D6E-409C-BE32-E72D297353CC}">
              <c16:uniqueId val="{00000001-F306-4B80-9930-CF6D3D27B1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-12.16</c:v>
                </c:pt>
                <c:pt idx="1">
                  <c:v>-6.72</c:v>
                </c:pt>
                <c:pt idx="2">
                  <c:v>-10.42</c:v>
                </c:pt>
                <c:pt idx="3">
                  <c:v>-11.3</c:v>
                </c:pt>
                <c:pt idx="4">
                  <c:v>1.32</c:v>
                </c:pt>
              </c:numCache>
            </c:numRef>
          </c:val>
          <c:smooth val="0"/>
          <c:extLst>
            <c:ext xmlns:c16="http://schemas.microsoft.com/office/drawing/2014/chart" uri="{C3380CC4-5D6E-409C-BE32-E72D297353CC}">
              <c16:uniqueId val="{00000002-F306-4B80-9930-CF6D3D27B1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0.25</c:v>
                </c:pt>
                <c:pt idx="6">
                  <c:v>#N/A</c:v>
                </c:pt>
                <c:pt idx="7">
                  <c:v>0</c:v>
                </c:pt>
                <c:pt idx="8">
                  <c:v>#N/A</c:v>
                </c:pt>
                <c:pt idx="9">
                  <c:v>0.01</c:v>
                </c:pt>
              </c:numCache>
            </c:numRef>
          </c:val>
          <c:extLst>
            <c:ext xmlns:c16="http://schemas.microsoft.com/office/drawing/2014/chart" uri="{C3380CC4-5D6E-409C-BE32-E72D297353CC}">
              <c16:uniqueId val="{00000000-3E11-48F8-90F4-D5D191F060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11-48F8-90F4-D5D191F0608B}"/>
            </c:ext>
          </c:extLst>
        </c:ser>
        <c:ser>
          <c:idx val="2"/>
          <c:order val="2"/>
          <c:tx>
            <c:strRef>
              <c:f>データシート!$A$29</c:f>
              <c:strCache>
                <c:ptCount val="1"/>
                <c:pt idx="0">
                  <c:v>長和町同和地区住宅新築資金等貸付特別会計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0.15</c:v>
                </c:pt>
                <c:pt idx="6">
                  <c:v>#N/A</c:v>
                </c:pt>
                <c:pt idx="7">
                  <c:v>0.15</c:v>
                </c:pt>
                <c:pt idx="8">
                  <c:v>#N/A</c:v>
                </c:pt>
                <c:pt idx="9">
                  <c:v>0.15</c:v>
                </c:pt>
              </c:numCache>
            </c:numRef>
          </c:val>
          <c:extLst>
            <c:ext xmlns:c16="http://schemas.microsoft.com/office/drawing/2014/chart" uri="{C3380CC4-5D6E-409C-BE32-E72D297353CC}">
              <c16:uniqueId val="{00000002-3E11-48F8-90F4-D5D191F0608B}"/>
            </c:ext>
          </c:extLst>
        </c:ser>
        <c:ser>
          <c:idx val="3"/>
          <c:order val="3"/>
          <c:tx>
            <c:strRef>
              <c:f>データシート!$A$30</c:f>
              <c:strCache>
                <c:ptCount val="1"/>
                <c:pt idx="0">
                  <c:v>長和町国民健康保険特別会計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1.56</c:v>
                </c:pt>
                <c:pt idx="2">
                  <c:v>#N/A</c:v>
                </c:pt>
                <c:pt idx="3">
                  <c:v>1.47</c:v>
                </c:pt>
                <c:pt idx="4">
                  <c:v>#N/A</c:v>
                </c:pt>
                <c:pt idx="5">
                  <c:v>0.75</c:v>
                </c:pt>
                <c:pt idx="6">
                  <c:v>#N/A</c:v>
                </c:pt>
                <c:pt idx="7">
                  <c:v>0.72</c:v>
                </c:pt>
                <c:pt idx="8">
                  <c:v>#N/A</c:v>
                </c:pt>
                <c:pt idx="9">
                  <c:v>0.35</c:v>
                </c:pt>
              </c:numCache>
            </c:numRef>
          </c:val>
          <c:extLst>
            <c:ext xmlns:c16="http://schemas.microsoft.com/office/drawing/2014/chart" uri="{C3380CC4-5D6E-409C-BE32-E72D297353CC}">
              <c16:uniqueId val="{00000003-3E11-48F8-90F4-D5D191F0608B}"/>
            </c:ext>
          </c:extLst>
        </c:ser>
        <c:ser>
          <c:idx val="4"/>
          <c:order val="4"/>
          <c:tx>
            <c:strRef>
              <c:f>データシート!$A$31</c:f>
              <c:strCache>
                <c:ptCount val="1"/>
                <c:pt idx="0">
                  <c:v>長和町観光施設事業特別会計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0.44</c:v>
                </c:pt>
                <c:pt idx="2">
                  <c:v>#N/A</c:v>
                </c:pt>
                <c:pt idx="3">
                  <c:v>0.39</c:v>
                </c:pt>
                <c:pt idx="4">
                  <c:v>#N/A</c:v>
                </c:pt>
                <c:pt idx="5">
                  <c:v>0.44</c:v>
                </c:pt>
                <c:pt idx="6">
                  <c:v>#N/A</c:v>
                </c:pt>
                <c:pt idx="7">
                  <c:v>0.49</c:v>
                </c:pt>
                <c:pt idx="8">
                  <c:v>#N/A</c:v>
                </c:pt>
                <c:pt idx="9">
                  <c:v>0.38</c:v>
                </c:pt>
              </c:numCache>
            </c:numRef>
          </c:val>
          <c:extLst>
            <c:ext xmlns:c16="http://schemas.microsoft.com/office/drawing/2014/chart" uri="{C3380CC4-5D6E-409C-BE32-E72D297353CC}">
              <c16:uniqueId val="{00000004-3E11-48F8-90F4-D5D191F0608B}"/>
            </c:ext>
          </c:extLst>
        </c:ser>
        <c:ser>
          <c:idx val="5"/>
          <c:order val="5"/>
          <c:tx>
            <c:strRef>
              <c:f>データシート!$A$32</c:f>
              <c:strCache>
                <c:ptCount val="1"/>
                <c:pt idx="0">
                  <c:v>長和町簡易排水施設特別会計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0.21</c:v>
                </c:pt>
                <c:pt idx="4">
                  <c:v>#N/A</c:v>
                </c:pt>
                <c:pt idx="5">
                  <c:v>0.33</c:v>
                </c:pt>
                <c:pt idx="6">
                  <c:v>#N/A</c:v>
                </c:pt>
                <c:pt idx="7">
                  <c:v>0.4</c:v>
                </c:pt>
                <c:pt idx="8">
                  <c:v>#N/A</c:v>
                </c:pt>
                <c:pt idx="9">
                  <c:v>0.42</c:v>
                </c:pt>
              </c:numCache>
            </c:numRef>
          </c:val>
          <c:extLst>
            <c:ext xmlns:c16="http://schemas.microsoft.com/office/drawing/2014/chart" uri="{C3380CC4-5D6E-409C-BE32-E72D297353CC}">
              <c16:uniqueId val="{00000005-3E11-48F8-90F4-D5D191F0608B}"/>
            </c:ext>
          </c:extLst>
        </c:ser>
        <c:ser>
          <c:idx val="6"/>
          <c:order val="6"/>
          <c:tx>
            <c:strRef>
              <c:f>データシート!$A$33</c:f>
              <c:strCache>
                <c:ptCount val="1"/>
                <c:pt idx="0">
                  <c:v>長和町介護保険特別会計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0.22</c:v>
                </c:pt>
                <c:pt idx="4">
                  <c:v>#N/A</c:v>
                </c:pt>
                <c:pt idx="5">
                  <c:v>0</c:v>
                </c:pt>
                <c:pt idx="6">
                  <c:v>#N/A</c:v>
                </c:pt>
                <c:pt idx="7">
                  <c:v>0.53</c:v>
                </c:pt>
                <c:pt idx="8">
                  <c:v>#N/A</c:v>
                </c:pt>
                <c:pt idx="9">
                  <c:v>0.84</c:v>
                </c:pt>
              </c:numCache>
            </c:numRef>
          </c:val>
          <c:extLst>
            <c:ext xmlns:c16="http://schemas.microsoft.com/office/drawing/2014/chart" uri="{C3380CC4-5D6E-409C-BE32-E72D297353CC}">
              <c16:uniqueId val="{00000006-3E11-48F8-90F4-D5D191F0608B}"/>
            </c:ext>
          </c:extLst>
        </c:ser>
        <c:ser>
          <c:idx val="7"/>
          <c:order val="7"/>
          <c:tx>
            <c:strRef>
              <c:f>データシート!$A$34</c:f>
              <c:strCache>
                <c:ptCount val="1"/>
                <c:pt idx="0">
                  <c:v>長和町特定環境保全公共下水道事業特別会計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0.75</c:v>
                </c:pt>
                <c:pt idx="2">
                  <c:v>#N/A</c:v>
                </c:pt>
                <c:pt idx="3">
                  <c:v>0.57999999999999996</c:v>
                </c:pt>
                <c:pt idx="4">
                  <c:v>#N/A</c:v>
                </c:pt>
                <c:pt idx="5">
                  <c:v>1.98</c:v>
                </c:pt>
                <c:pt idx="6">
                  <c:v>#N/A</c:v>
                </c:pt>
                <c:pt idx="7">
                  <c:v>2.48</c:v>
                </c:pt>
                <c:pt idx="8">
                  <c:v>#N/A</c:v>
                </c:pt>
                <c:pt idx="9">
                  <c:v>2.6</c:v>
                </c:pt>
              </c:numCache>
            </c:numRef>
          </c:val>
          <c:extLst>
            <c:ext xmlns:c16="http://schemas.microsoft.com/office/drawing/2014/chart" uri="{C3380CC4-5D6E-409C-BE32-E72D297353CC}">
              <c16:uniqueId val="{00000007-3E11-48F8-90F4-D5D191F0608B}"/>
            </c:ext>
          </c:extLst>
        </c:ser>
        <c:ser>
          <c:idx val="8"/>
          <c:order val="8"/>
          <c:tx>
            <c:strRef>
              <c:f>データシート!$A$35</c:f>
              <c:strCache>
                <c:ptCount val="1"/>
                <c:pt idx="0">
                  <c:v>長和町上水道事業会計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2.13</c:v>
                </c:pt>
                <c:pt idx="2">
                  <c:v>#N/A</c:v>
                </c:pt>
                <c:pt idx="3">
                  <c:v>3.6</c:v>
                </c:pt>
                <c:pt idx="4">
                  <c:v>#N/A</c:v>
                </c:pt>
                <c:pt idx="5">
                  <c:v>4.08</c:v>
                </c:pt>
                <c:pt idx="6">
                  <c:v>#N/A</c:v>
                </c:pt>
                <c:pt idx="7">
                  <c:v>5.99</c:v>
                </c:pt>
                <c:pt idx="8">
                  <c:v>#N/A</c:v>
                </c:pt>
                <c:pt idx="9">
                  <c:v>6.52</c:v>
                </c:pt>
              </c:numCache>
            </c:numRef>
          </c:val>
          <c:extLst>
            <c:ext xmlns:c16="http://schemas.microsoft.com/office/drawing/2014/chart" uri="{C3380CC4-5D6E-409C-BE32-E72D297353CC}">
              <c16:uniqueId val="{00000008-3E11-48F8-90F4-D5D191F060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1.98</c:v>
                </c:pt>
                <c:pt idx="2">
                  <c:v>#N/A</c:v>
                </c:pt>
                <c:pt idx="3">
                  <c:v>2.7</c:v>
                </c:pt>
                <c:pt idx="4">
                  <c:v>#N/A</c:v>
                </c:pt>
                <c:pt idx="5">
                  <c:v>4.29</c:v>
                </c:pt>
                <c:pt idx="6">
                  <c:v>#N/A</c:v>
                </c:pt>
                <c:pt idx="7">
                  <c:v>5.13</c:v>
                </c:pt>
                <c:pt idx="8">
                  <c:v>#N/A</c:v>
                </c:pt>
                <c:pt idx="9">
                  <c:v>6.96</c:v>
                </c:pt>
              </c:numCache>
            </c:numRef>
          </c:val>
          <c:extLst>
            <c:ext xmlns:c16="http://schemas.microsoft.com/office/drawing/2014/chart" uri="{C3380CC4-5D6E-409C-BE32-E72D297353CC}">
              <c16:uniqueId val="{00000009-3E11-48F8-90F4-D5D191F060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859</c:v>
                </c:pt>
                <c:pt idx="5">
                  <c:v>862</c:v>
                </c:pt>
                <c:pt idx="8">
                  <c:v>842</c:v>
                </c:pt>
                <c:pt idx="11">
                  <c:v>830</c:v>
                </c:pt>
                <c:pt idx="14">
                  <c:v>857</c:v>
                </c:pt>
              </c:numCache>
            </c:numRef>
          </c:val>
          <c:extLst>
            <c:ext xmlns:c16="http://schemas.microsoft.com/office/drawing/2014/chart" uri="{C3380CC4-5D6E-409C-BE32-E72D297353CC}">
              <c16:uniqueId val="{00000000-702F-4AC6-BC5B-78D7452935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2F-4AC6-BC5B-78D7452935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2F-4AC6-BC5B-78D7452935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154</c:v>
                </c:pt>
                <c:pt idx="3">
                  <c:v>133</c:v>
                </c:pt>
                <c:pt idx="6">
                  <c:v>132</c:v>
                </c:pt>
                <c:pt idx="9">
                  <c:v>129</c:v>
                </c:pt>
                <c:pt idx="12">
                  <c:v>133</c:v>
                </c:pt>
              </c:numCache>
            </c:numRef>
          </c:val>
          <c:extLst>
            <c:ext xmlns:c16="http://schemas.microsoft.com/office/drawing/2014/chart" uri="{C3380CC4-5D6E-409C-BE32-E72D297353CC}">
              <c16:uniqueId val="{00000003-702F-4AC6-BC5B-78D7452935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228</c:v>
                </c:pt>
                <c:pt idx="3">
                  <c:v>244</c:v>
                </c:pt>
                <c:pt idx="6">
                  <c:v>273</c:v>
                </c:pt>
                <c:pt idx="9">
                  <c:v>289</c:v>
                </c:pt>
                <c:pt idx="12">
                  <c:v>285</c:v>
                </c:pt>
              </c:numCache>
            </c:numRef>
          </c:val>
          <c:extLst>
            <c:ext xmlns:c16="http://schemas.microsoft.com/office/drawing/2014/chart" uri="{C3380CC4-5D6E-409C-BE32-E72D297353CC}">
              <c16:uniqueId val="{00000004-702F-4AC6-BC5B-78D7452935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2F-4AC6-BC5B-78D7452935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2F-4AC6-BC5B-78D7452935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761</c:v>
                </c:pt>
                <c:pt idx="3">
                  <c:v>789</c:v>
                </c:pt>
                <c:pt idx="6">
                  <c:v>779</c:v>
                </c:pt>
                <c:pt idx="9">
                  <c:v>744</c:v>
                </c:pt>
                <c:pt idx="12">
                  <c:v>764</c:v>
                </c:pt>
              </c:numCache>
            </c:numRef>
          </c:val>
          <c:extLst>
            <c:ext xmlns:c16="http://schemas.microsoft.com/office/drawing/2014/chart" uri="{C3380CC4-5D6E-409C-BE32-E72D297353CC}">
              <c16:uniqueId val="{00000007-702F-4AC6-BC5B-78D7452935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284</c:v>
                </c:pt>
                <c:pt idx="2">
                  <c:v>#N/A</c:v>
                </c:pt>
                <c:pt idx="3">
                  <c:v>#N/A</c:v>
                </c:pt>
                <c:pt idx="4">
                  <c:v>304</c:v>
                </c:pt>
                <c:pt idx="5">
                  <c:v>#N/A</c:v>
                </c:pt>
                <c:pt idx="6">
                  <c:v>#N/A</c:v>
                </c:pt>
                <c:pt idx="7">
                  <c:v>342</c:v>
                </c:pt>
                <c:pt idx="8">
                  <c:v>#N/A</c:v>
                </c:pt>
                <c:pt idx="9">
                  <c:v>#N/A</c:v>
                </c:pt>
                <c:pt idx="10">
                  <c:v>332</c:v>
                </c:pt>
                <c:pt idx="11">
                  <c:v>#N/A</c:v>
                </c:pt>
                <c:pt idx="12">
                  <c:v>#N/A</c:v>
                </c:pt>
                <c:pt idx="13">
                  <c:v>325</c:v>
                </c:pt>
                <c:pt idx="14">
                  <c:v>#N/A</c:v>
                </c:pt>
              </c:numCache>
            </c:numRef>
          </c:val>
          <c:smooth val="0"/>
          <c:extLst>
            <c:ext xmlns:c16="http://schemas.microsoft.com/office/drawing/2014/chart" uri="{C3380CC4-5D6E-409C-BE32-E72D297353CC}">
              <c16:uniqueId val="{00000008-702F-4AC6-BC5B-78D7452935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7759</c:v>
                </c:pt>
                <c:pt idx="5">
                  <c:v>7447</c:v>
                </c:pt>
                <c:pt idx="8">
                  <c:v>7233</c:v>
                </c:pt>
                <c:pt idx="11">
                  <c:v>7300</c:v>
                </c:pt>
                <c:pt idx="14">
                  <c:v>6998</c:v>
                </c:pt>
              </c:numCache>
            </c:numRef>
          </c:val>
          <c:extLst>
            <c:ext xmlns:c16="http://schemas.microsoft.com/office/drawing/2014/chart" uri="{C3380CC4-5D6E-409C-BE32-E72D297353CC}">
              <c16:uniqueId val="{00000000-BF4C-4033-B504-3655C07818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360</c:v>
                </c:pt>
                <c:pt idx="5">
                  <c:v>313</c:v>
                </c:pt>
                <c:pt idx="8">
                  <c:v>241</c:v>
                </c:pt>
                <c:pt idx="11">
                  <c:v>178</c:v>
                </c:pt>
                <c:pt idx="14">
                  <c:v>119</c:v>
                </c:pt>
              </c:numCache>
            </c:numRef>
          </c:val>
          <c:extLst>
            <c:ext xmlns:c16="http://schemas.microsoft.com/office/drawing/2014/chart" uri="{C3380CC4-5D6E-409C-BE32-E72D297353CC}">
              <c16:uniqueId val="{00000001-BF4C-4033-B504-3655C07818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3822</c:v>
                </c:pt>
                <c:pt idx="5">
                  <c:v>3451</c:v>
                </c:pt>
                <c:pt idx="8">
                  <c:v>3065</c:v>
                </c:pt>
                <c:pt idx="11">
                  <c:v>2688</c:v>
                </c:pt>
                <c:pt idx="14">
                  <c:v>2861</c:v>
                </c:pt>
              </c:numCache>
            </c:numRef>
          </c:val>
          <c:extLst>
            <c:ext xmlns:c16="http://schemas.microsoft.com/office/drawing/2014/chart" uri="{C3380CC4-5D6E-409C-BE32-E72D297353CC}">
              <c16:uniqueId val="{00000002-BF4C-4033-B504-3655C07818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4C-4033-B504-3655C07818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4C-4033-B504-3655C07818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4C-4033-B504-3655C07818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1484</c:v>
                </c:pt>
                <c:pt idx="3">
                  <c:v>1408</c:v>
                </c:pt>
                <c:pt idx="6">
                  <c:v>1320</c:v>
                </c:pt>
                <c:pt idx="9">
                  <c:v>1335</c:v>
                </c:pt>
                <c:pt idx="12">
                  <c:v>1286</c:v>
                </c:pt>
              </c:numCache>
            </c:numRef>
          </c:val>
          <c:extLst>
            <c:ext xmlns:c16="http://schemas.microsoft.com/office/drawing/2014/chart" uri="{C3380CC4-5D6E-409C-BE32-E72D297353CC}">
              <c16:uniqueId val="{00000006-BF4C-4033-B504-3655C07818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1116</c:v>
                </c:pt>
                <c:pt idx="3">
                  <c:v>1072</c:v>
                </c:pt>
                <c:pt idx="6">
                  <c:v>1029</c:v>
                </c:pt>
                <c:pt idx="9">
                  <c:v>1019</c:v>
                </c:pt>
                <c:pt idx="12">
                  <c:v>967</c:v>
                </c:pt>
              </c:numCache>
            </c:numRef>
          </c:val>
          <c:extLst>
            <c:ext xmlns:c16="http://schemas.microsoft.com/office/drawing/2014/chart" uri="{C3380CC4-5D6E-409C-BE32-E72D297353CC}">
              <c16:uniqueId val="{00000007-BF4C-4033-B504-3655C07818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3149</c:v>
                </c:pt>
                <c:pt idx="3">
                  <c:v>3021</c:v>
                </c:pt>
                <c:pt idx="6">
                  <c:v>2501</c:v>
                </c:pt>
                <c:pt idx="9">
                  <c:v>2581</c:v>
                </c:pt>
                <c:pt idx="12">
                  <c:v>2422</c:v>
                </c:pt>
              </c:numCache>
            </c:numRef>
          </c:val>
          <c:extLst>
            <c:ext xmlns:c16="http://schemas.microsoft.com/office/drawing/2014/chart" uri="{C3380CC4-5D6E-409C-BE32-E72D297353CC}">
              <c16:uniqueId val="{00000008-BF4C-4033-B504-3655C07818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1067</c:v>
                </c:pt>
                <c:pt idx="9">
                  <c:v>819</c:v>
                </c:pt>
                <c:pt idx="12">
                  <c:v>708</c:v>
                </c:pt>
              </c:numCache>
            </c:numRef>
          </c:val>
          <c:extLst>
            <c:ext xmlns:c16="http://schemas.microsoft.com/office/drawing/2014/chart" uri="{C3380CC4-5D6E-409C-BE32-E72D297353CC}">
              <c16:uniqueId val="{00000009-BF4C-4033-B504-3655C07818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6956</c:v>
                </c:pt>
                <c:pt idx="3">
                  <c:v>6657</c:v>
                </c:pt>
                <c:pt idx="6">
                  <c:v>6648</c:v>
                </c:pt>
                <c:pt idx="9">
                  <c:v>6577</c:v>
                </c:pt>
                <c:pt idx="12">
                  <c:v>6351</c:v>
                </c:pt>
              </c:numCache>
            </c:numRef>
          </c:val>
          <c:extLst>
            <c:ext xmlns:c16="http://schemas.microsoft.com/office/drawing/2014/chart" uri="{C3380CC4-5D6E-409C-BE32-E72D297353CC}">
              <c16:uniqueId val="{0000000A-BF4C-4033-B504-3655C07818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764</c:v>
                </c:pt>
                <c:pt idx="2">
                  <c:v>#N/A</c:v>
                </c:pt>
                <c:pt idx="3">
                  <c:v>#N/A</c:v>
                </c:pt>
                <c:pt idx="4">
                  <c:v>949</c:v>
                </c:pt>
                <c:pt idx="5">
                  <c:v>#N/A</c:v>
                </c:pt>
                <c:pt idx="6">
                  <c:v>#N/A</c:v>
                </c:pt>
                <c:pt idx="7">
                  <c:v>2027</c:v>
                </c:pt>
                <c:pt idx="8">
                  <c:v>#N/A</c:v>
                </c:pt>
                <c:pt idx="9">
                  <c:v>#N/A</c:v>
                </c:pt>
                <c:pt idx="10">
                  <c:v>2166</c:v>
                </c:pt>
                <c:pt idx="11">
                  <c:v>#N/A</c:v>
                </c:pt>
                <c:pt idx="12">
                  <c:v>#N/A</c:v>
                </c:pt>
                <c:pt idx="13">
                  <c:v>1755</c:v>
                </c:pt>
                <c:pt idx="14">
                  <c:v>#N/A</c:v>
                </c:pt>
              </c:numCache>
            </c:numRef>
          </c:val>
          <c:smooth val="0"/>
          <c:extLst>
            <c:ext xmlns:c16="http://schemas.microsoft.com/office/drawing/2014/chart" uri="{C3380CC4-5D6E-409C-BE32-E72D297353CC}">
              <c16:uniqueId val="{0000000B-BF4C-4033-B504-3655C07818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1943</c:v>
                </c:pt>
                <c:pt idx="1">
                  <c:v>1591</c:v>
                </c:pt>
                <c:pt idx="2">
                  <c:v>1700</c:v>
                </c:pt>
              </c:numCache>
            </c:numRef>
          </c:val>
          <c:extLst>
            <c:ext xmlns:c16="http://schemas.microsoft.com/office/drawing/2014/chart" uri="{C3380CC4-5D6E-409C-BE32-E72D297353CC}">
              <c16:uniqueId val="{00000000-CC6F-467B-8C73-1CC8575D3E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354</c:v>
                </c:pt>
                <c:pt idx="1">
                  <c:v>354</c:v>
                </c:pt>
                <c:pt idx="2">
                  <c:v>391</c:v>
                </c:pt>
              </c:numCache>
            </c:numRef>
          </c:val>
          <c:extLst>
            <c:ext xmlns:c16="http://schemas.microsoft.com/office/drawing/2014/chart" uri="{C3380CC4-5D6E-409C-BE32-E72D297353CC}">
              <c16:uniqueId val="{00000001-CC6F-467B-8C73-1CC8575D3E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1255</c:v>
                </c:pt>
                <c:pt idx="1">
                  <c:v>1094</c:v>
                </c:pt>
                <c:pt idx="2">
                  <c:v>977</c:v>
                </c:pt>
              </c:numCache>
            </c:numRef>
          </c:val>
          <c:extLst>
            <c:ext xmlns:c16="http://schemas.microsoft.com/office/drawing/2014/chart" uri="{C3380CC4-5D6E-409C-BE32-E72D297353CC}">
              <c16:uniqueId val="{00000002-CC6F-467B-8C73-1CC8575D3E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{7CDC39B5-F1CB-4F36-8E9E-52B0E95DB175}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C6B-4968-AD6F-2B7B5CE990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{D4C01B47-60C9-4E3E-8C63-558B14AEB903}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6B-4968-AD6F-2B7B5CE990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{F2411EF4-AAB8-4D1E-96A1-35157E80911A}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6B-4968-AD6F-2B7B5CE990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{BC41A131-4474-47DE-A0E8-17688A113C6E}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6B-4968-AD6F-2B7B5CE990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{D13A0A9A-2734-42BE-B3E4-DA5665AF4C2E}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6B-4968-AD6F-2B7B5CE9903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{A4E17394-1E95-4CA8-B28C-5A5BF65F869C}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C6B-4968-AD6F-2B7B5CE99038}"/>
                </c:ext>
              </c:extLst>
            </c:dLbl>
            <c:dLbl>
              <c:idx val="16"/>
              <c:layout>
                <c:manualLayout>
                  <c:x val="-3.4816686533112505E-2"/>
                  <c:y val="-7.904845028775464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{6F77EB3F-8B67-4AE4-883D-EAD094473EE1}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C6B-4968-AD6F-2B7B5CE99038}"/>
                </c:ext>
              </c:extLst>
            </c:dLbl>
            <c:dLbl>
              <c:idx val="24"/>
              <c:layout>
                <c:manualLayout>
                  <c:x val="-2.9214814767355882E-2"/>
                  <c:y val="-5.042963392397562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{B995B0BB-0754-4B97-90F3-139D1DB4B690}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C6B-4968-AD6F-2B7B5CE9903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{780D8B19-D50B-40E4-8546-E4C7B98D80D4}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C6B-4968-AD6F-2B7B5CE990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62.3</c:v>
                </c:pt>
                <c:pt idx="16">
                  <c:v>62.6</c:v>
                </c:pt>
                <c:pt idx="24">
                  <c:v>62.1</c:v>
                </c:pt>
                <c:pt idx="32">
                  <c:v>53.5</c:v>
                </c:pt>
              </c:numCache>
            </c:numRef>
          </c:xVal>
          <c:yVal>
            <c:numRef>
              <c:f>公会計指標分析・財政指標組合せ分析表!$BP$51:$DC$51</c:f>
              <c:numCache>
                <c:formatCode>#,##0.0;"▲ "#,##0.0</c:formatCode>
                <c:ptCount val="40"/>
                <c:pt idx="0">
                  <c:v>27.2</c:v>
                </c:pt>
                <c:pt idx="8">
                  <c:v>34.4</c:v>
                </c:pt>
                <c:pt idx="16">
                  <c:v>73.3</c:v>
                </c:pt>
                <c:pt idx="24">
                  <c:v>74.8</c:v>
                </c:pt>
                <c:pt idx="32">
                  <c:v>57.3</c:v>
                </c:pt>
              </c:numCache>
            </c:numRef>
          </c:yVal>
          <c:smooth val="0"/>
          <c:extLst>
            <c:ext xmlns:c16="http://schemas.microsoft.com/office/drawing/2014/chart" uri="{C3380CC4-5D6E-409C-BE32-E72D297353CC}">
              <c16:uniqueId val="{00000009-FC6B-4968-AD6F-2B7B5CE990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{A44C3390-A7FC-48FB-B1BF-12B25C4FEEFE}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C6B-4968-AD6F-2B7B5CE990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{02AAB558-1322-47BD-95E5-5120C9A5042A}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6B-4968-AD6F-2B7B5CE990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{C15F5828-AC54-48A0-A589-4667B5555522}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6B-4968-AD6F-2B7B5CE990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{C46323C0-BACF-4C55-A1A1-0EF0EDD26A62}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6B-4968-AD6F-2B7B5CE990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{E07FC4F2-3437-4C80-A518-E2176C195EF8}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6B-4968-AD6F-2B7B5CE9903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{09923E5C-2623-48E7-B163-63F8584412E3}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C6B-4968-AD6F-2B7B5CE9903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{E74FE4D4-CCFB-4981-A440-1CA79747D362}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C6B-4968-AD6F-2B7B5CE9903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{E0D849B5-23BF-46D1-9F7C-98B44FC642B9}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C6B-4968-AD6F-2B7B5CE9903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{BF12AD7C-8A02-4A8D-A70E-32AFA750C084}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C6B-4968-AD6F-2B7B5CE990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C6B-4968-AD6F-2B7B5CE99038}"/>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{07249267-F99C-423A-B44A-A8A739DE72F1}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C31-4FD9-B50A-93547AAC59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{D742C858-C246-4C4F-B553-65B48AF35483}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31-4FD9-B50A-93547AAC59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{78FE5C11-8564-412E-B070-557C5CD3488B}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31-4FD9-B50A-93547AAC59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{C12D219C-E81A-499F-A22C-71B9EE1F5A8B}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31-4FD9-B50A-93547AAC59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{73C6297C-C372-45E8-AD10-B152CE6A215B}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31-4FD9-B50A-93547AAC595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{CABBEC2C-5BC0-4684-AF2F-312EAE6BC289}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C31-4FD9-B50A-93547AAC595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{0B85CC63-191A-4688-9212-ED9DB702C358}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C31-4FD9-B50A-93547AAC595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{D2B1305B-9DFC-42EB-98D6-BF5B5AB07468}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C31-4FD9-B50A-93547AAC595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{E5EF52B7-75F5-4632-A780-76F1BD686EA2}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C31-4FD9-B50A-93547AAC59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10.6</c:v>
                </c:pt>
                <c:pt idx="16">
                  <c:v>11.1</c:v>
                </c:pt>
                <c:pt idx="24">
                  <c:v>11.6</c:v>
                </c:pt>
                <c:pt idx="32">
                  <c:v>11.4</c:v>
                </c:pt>
              </c:numCache>
            </c:numRef>
          </c:xVal>
          <c:yVal>
            <c:numRef>
              <c:f>公会計指標分析・財政指標組合せ分析表!$BP$73:$DC$73</c:f>
              <c:numCache>
                <c:formatCode>#,##0.0;"▲ "#,##0.0</c:formatCode>
                <c:ptCount val="40"/>
                <c:pt idx="0">
                  <c:v>27.2</c:v>
                </c:pt>
                <c:pt idx="8">
                  <c:v>34.4</c:v>
                </c:pt>
                <c:pt idx="16">
                  <c:v>73.3</c:v>
                </c:pt>
                <c:pt idx="24">
                  <c:v>74.8</c:v>
                </c:pt>
                <c:pt idx="32">
                  <c:v>57.3</c:v>
                </c:pt>
              </c:numCache>
            </c:numRef>
          </c:yVal>
          <c:smooth val="0"/>
          <c:extLst>
            <c:ext xmlns:c16="http://schemas.microsoft.com/office/drawing/2014/chart" uri="{C3380CC4-5D6E-409C-BE32-E72D297353CC}">
              <c16:uniqueId val="{00000009-6C31-4FD9-B50A-93547AAC59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{0457050B-91AB-41DE-A932-A7047BC3CC2B}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C31-4FD9-B50A-93547AAC59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{0DF6ADE8-8B44-48A4-A6BC-3FB5AE74BDF8}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31-4FD9-B50A-93547AAC59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{9EAD7C1A-14E6-40FC-B550-F2F6F128A51C}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31-4FD9-B50A-93547AAC59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{2FA2BE8B-A16A-4DA5-A9AC-987CD3B7F37C}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31-4FD9-B50A-93547AAC59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{725810C6-5516-4F7A-8900-83FCF6A91556}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31-4FD9-B50A-93547AAC595E}"/>
                </c:ext>
              </c:extLst>
            </c:dLbl>
            <c:dLbl>
              <c:idx val="8"/>
              <c:layout>
                <c:manualLayout>
                  <c:x val="-1.8235628084249993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{561569FF-AC39-4EDF-B2A4-5D380E1382EB}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C31-4FD9-B50A-93547AAC595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{A5E77385-E5DC-4FBA-B2A3-D6130ECA803E}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C31-4FD9-B50A-93547AAC595E}"/>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{357CEE9E-08AA-4E81-B967-60034B00FFF1}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C31-4FD9-B50A-93547AAC595E}"/>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{FAB90F4A-C8E2-481C-85E1-B723D6A99B4D}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C31-4FD9-B50A-93547AAC59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C31-4FD9-B50A-93547AAC595E}"/>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C91E209-E193-4949-B4DF-45B4032702F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CC8F4B2-460C-4639-88EF-E0C3B6D414F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元利償還金は、近年の大規模事業により平成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年度以降から公債費の償還が高い水準で推移している。算入公債費等については、事業費補正により基準財政需要額に算入された災害復旧費や各事業の公債費により、前年度と同様の水準で推移している。</a:t>
          </a:r>
        </a:p>
        <a:p>
          <a:r>
            <a:rPr kumimoji="1" lang="ja-JP" altLang="en-US" sz="1400">
              <a:latin typeface="ＭＳ ゴシック" pitchFamily="49" charset="-128"/>
              <a:ea typeface="ＭＳ ゴシック" pitchFamily="49" charset="-128"/>
            </a:rPr>
            <a:t>今後も大規模事業の財源とした公債費の償還が高い水準で推移していくと見込まれる。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公債費については償還と発行抑制により前年度と同様の状況で推移しているが、債務負担行為に基づく支出予定額により将来負担額は高い水準で推移している。</a:t>
          </a:r>
        </a:p>
        <a:p>
          <a:r>
            <a:rPr kumimoji="1" lang="ja-JP" altLang="en-US" sz="1400">
              <a:latin typeface="ＭＳ ゴシック" pitchFamily="49" charset="-128"/>
              <a:ea typeface="ＭＳ ゴシック" pitchFamily="49" charset="-128"/>
            </a:rPr>
            <a:t>基金等の取り崩しによる基金の減少、算入予定割合の減による基準財政需要額算入見込額の減により、充当財源の減少していることから将来負担比率は増加傾向で推移するものと見込まれる。</a:t>
          </a:r>
        </a:p>
        <a:p>
          <a:r>
            <a:rPr kumimoji="1" lang="ja-JP" altLang="en-US" sz="1400">
              <a:latin typeface="ＭＳ ゴシック" pitchFamily="49" charset="-128"/>
              <a:ea typeface="ＭＳ ゴシック" pitchFamily="49" charset="-128"/>
            </a:rPr>
            <a:t>公債費は多額の残高を有している現状と顕著な伸びの抑制を勘案し、計画的な圧縮と予定されている事業の見直しも検討する。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年の町村合併当時の財政推計での試算よりも多く交付されてきたため、平成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計画的に積立てを行うことができたが、普通交付税の合併算定替えによる特例措置の適用期限終了に伴う縮減が開始された事による歳入の減少等の影響から、取り崩しが続いていたが、地方交付税等が増加した結果、前年度と同様の水準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福祉企業センター空調整備事業、長門保育園園庭改修事業、ふれいあの湯改修事業、やすらぎの湯改修事業、小学校建物修繕費、体育施設修繕に充当。新町一体感醸成基金を依田窪医療福祉事務組合負担金、アートをテーマとした構想事業、敬老祝賀事業、防犯灯新設事業等に充当。ふるさと納税基金を小学生のヘルメット購入、子育て施策、観光振興事業等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旧町村単位の地域振興及び住民の一体感醸成のための事業への充当として新町一体感醸成基金の取崩しで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百万円の減少、公共施設整備への充当として公共施設整備基金の取崩しで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百万円減少、ふるさと納税については各事業への充当並び積立てとしてにし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百万円増加、町内のケーブルテレビ施設改修工事の財源として有線放送施設改善基金の積立てとしてにし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百万円増加、、各基金へ利子分積立てとして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ふるさと納税基金については、寄付受付時に示した「美しの郷」事業（７項目）に活用するため、積み立てや必要に応じて充当するため取崩しを予定。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また、合併特例債を活用し積み立てた新町一体感醸成基金については、償還が終了次第、基金条例、新町建設計画に沿って財源として活用していく予定。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限終了に伴う縮減が開始された事による歳入の減少、また、高齢化率増加に伴う扶助費の増加、大型事業実施に伴う公債費の増加、また、依田窪医療福祉事務組合、一部事務組合等への負担金や補助金、特別会計への繰出金の増加による一般財源負担額の増額により歳入不足に陥り、取り崩しが続いていたが、地方交付税等が増加した結果、取り崩しが抑制され、増加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町税・地方交付税の減収、大規模事業の実施を行うようであれば、財源不足を補填するため今後も基金の取崩しが見込まれるため、極力繰入額を抑えるように努める。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地方交付税で措置された追加分、交付利子分を積立てたことにより、増加となっている。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で措置された追加分については、令和３年度に発行した臨財債（後年度に元利償還金に係る基準財政需要額が算入されない分）の償還に充てるとともに、従前からの利子分の積立額は今後の公債費の償還に備えて計画的に積立てをしておく予定で、将来的には減少す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5,815
5,761
183.86
6,961,501
6,638,688
276,460
3,880,495
6,351,021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有形固定資産減価償却率は類似団体平均を下回っている。</a:t>
          </a:r>
        </a:p>
        <a:p>
          <a:r>
            <a:rPr kumimoji="1" lang="ja-JP" altLang="en-US" sz="1100">
              <a:solidFill>
                <a:schemeClr val="dk1"/>
              </a:solidFill>
              <a:effectLst/>
              <a:latin typeface="+mn-lt"/>
              <a:ea typeface="+mn-ea"/>
              <a:cs typeface="+mn-cs"/>
            </a:rPr>
            <a:t>将来的に老朽化が進み改修が必要な施設が増えていくことから、それぞれの公共施設等について個別施設計画や公共施設等総合管理計画に基づいた施設の維持管理を適切に進めている。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xdr:cNvCxnSpPr/>
      </xdr:nvCxnSpPr>
      <xdr:spPr>
        <a:xfrm flipV="1">
          <a:off x="4760595" y="4750012"/>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xdr:cNvSpPr txBox="1"/>
      </xdr:nvSpPr>
      <xdr:spPr>
        <a:xfrm>
          <a:off x="4813300" y="452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xdr:cNvCxnSpPr/>
      </xdr:nvCxnSpPr>
      <xdr:spPr>
        <a:xfrm>
          <a:off x="4673600" y="475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xdr:cNvSpPr txBox="1"/>
      </xdr:nvSpPr>
      <xdr:spPr>
        <a:xfrm>
          <a:off x="4813300" y="5301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xdr:cNvSpPr/>
      </xdr:nvSpPr>
      <xdr:spPr>
        <a:xfrm>
          <a:off x="4711700" y="532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xdr:cNvSpPr/>
      </xdr:nvSpPr>
      <xdr:spPr>
        <a:xfrm>
          <a:off x="4000500" y="52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32385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xdr:cNvSpPr/>
      </xdr:nvSpPr>
      <xdr:spPr>
        <a:xfrm>
          <a:off x="2476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121179</xdr:rowOff>
    </xdr:from>
    <xdr:to>
      <xdr:col>23</xdr:col>
      <xdr:colOff>136525</xdr:colOff>
      <xdr:row>30</xdr:row>
      <xdr:rowOff>51329</xdr:rowOff>
    </xdr:to>
    <xdr:sp macro="" textlink="">
      <xdr:nvSpPr>
        <xdr:cNvPr id="81" name="楕円 80"/>
        <xdr:cNvSpPr/>
      </xdr:nvSpPr>
      <xdr:spPr>
        <a:xfrm>
          <a:off x="4711700" y="50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144056</xdr:rowOff>
    </xdr:from>
    <xdr:ext cx="405111" cy="259045"/>
    <xdr:sp macro="" textlink="">
      <xdr:nvSpPr>
        <xdr:cNvPr id="82" name="有形固定資産減価償却率該当値テキスト"/>
        <xdr:cNvSpPr txBox="1"/>
      </xdr:nvSpPr>
      <xdr:spPr>
        <a:xfrm>
          <a:off x="4813300" y="4944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104458</xdr:rowOff>
    </xdr:from>
    <xdr:to>
      <xdr:col>19</xdr:col>
      <xdr:colOff>187325</xdr:colOff>
      <xdr:row>31</xdr:row>
      <xdr:rowOff>34608</xdr:rowOff>
    </xdr:to>
    <xdr:sp macro="" textlink="">
      <xdr:nvSpPr>
        <xdr:cNvPr id="83" name="楕円 82"/>
        <xdr:cNvSpPr/>
      </xdr:nvSpPr>
      <xdr:spPr>
        <a:xfrm>
          <a:off x="4000500" y="52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529</xdr:rowOff>
    </xdr:from>
    <xdr:to>
      <xdr:col>23</xdr:col>
      <xdr:colOff>85725</xdr:colOff>
      <xdr:row>30</xdr:row>
      <xdr:rowOff>155258</xdr:rowOff>
    </xdr:to>
    <xdr:cxnSp macro="">
      <xdr:nvCxnSpPr>
        <xdr:cNvPr id="84" name="直線コネクタ 83"/>
        <xdr:cNvCxnSpPr/>
      </xdr:nvCxnSpPr>
      <xdr:spPr>
        <a:xfrm flipV="1">
          <a:off x="4051300" y="5144029"/>
          <a:ext cx="7112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5" name="楕円 84"/>
        <xdr:cNvSpPr/>
      </xdr:nvSpPr>
      <xdr:spPr>
        <a:xfrm>
          <a:off x="3238500" y="52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155258</xdr:rowOff>
    </xdr:from>
    <xdr:to>
      <xdr:col>19</xdr:col>
      <xdr:colOff>136525</xdr:colOff>
      <xdr:row>30</xdr:row>
      <xdr:rowOff>164253</xdr:rowOff>
    </xdr:to>
    <xdr:cxnSp macro="">
      <xdr:nvCxnSpPr>
        <xdr:cNvPr id="86" name="直線コネクタ 85"/>
        <xdr:cNvCxnSpPr/>
      </xdr:nvCxnSpPr>
      <xdr:spPr>
        <a:xfrm flipV="1">
          <a:off x="3289300" y="5298758"/>
          <a:ext cx="762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108056</xdr:rowOff>
    </xdr:from>
    <xdr:to>
      <xdr:col>11</xdr:col>
      <xdr:colOff>187325</xdr:colOff>
      <xdr:row>31</xdr:row>
      <xdr:rowOff>38206</xdr:rowOff>
    </xdr:to>
    <xdr:sp macro="" textlink="">
      <xdr:nvSpPr>
        <xdr:cNvPr id="87" name="楕円 86"/>
        <xdr:cNvSpPr/>
      </xdr:nvSpPr>
      <xdr:spPr>
        <a:xfrm>
          <a:off x="2476500" y="52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158856</xdr:rowOff>
    </xdr:from>
    <xdr:to>
      <xdr:col>15</xdr:col>
      <xdr:colOff>136525</xdr:colOff>
      <xdr:row>30</xdr:row>
      <xdr:rowOff>164253</xdr:rowOff>
    </xdr:to>
    <xdr:cxnSp macro="">
      <xdr:nvCxnSpPr>
        <xdr:cNvPr id="88" name="直線コネクタ 87"/>
        <xdr:cNvCxnSpPr/>
      </xdr:nvCxnSpPr>
      <xdr:spPr>
        <a:xfrm>
          <a:off x="2527300" y="5302356"/>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93663</xdr:rowOff>
    </xdr:from>
    <xdr:to>
      <xdr:col>7</xdr:col>
      <xdr:colOff>187325</xdr:colOff>
      <xdr:row>31</xdr:row>
      <xdr:rowOff>23813</xdr:rowOff>
    </xdr:to>
    <xdr:sp macro="" textlink="">
      <xdr:nvSpPr>
        <xdr:cNvPr id="89" name="楕円 88"/>
        <xdr:cNvSpPr/>
      </xdr:nvSpPr>
      <xdr:spPr>
        <a:xfrm>
          <a:off x="1714500" y="52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144463</xdr:rowOff>
    </xdr:from>
    <xdr:to>
      <xdr:col>11</xdr:col>
      <xdr:colOff>136525</xdr:colOff>
      <xdr:row>30</xdr:row>
      <xdr:rowOff>158856</xdr:rowOff>
    </xdr:to>
    <xdr:cxnSp macro="">
      <xdr:nvCxnSpPr>
        <xdr:cNvPr id="90" name="直線コネクタ 89"/>
        <xdr:cNvCxnSpPr/>
      </xdr:nvCxnSpPr>
      <xdr:spPr>
        <a:xfrm>
          <a:off x="1765300" y="5287963"/>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xdr:cNvSpPr txBox="1"/>
      </xdr:nvSpPr>
      <xdr:spPr>
        <a:xfrm>
          <a:off x="3836044" y="537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xdr:cNvSpPr txBox="1"/>
      </xdr:nvSpPr>
      <xdr:spPr>
        <a:xfrm>
          <a:off x="3086744" y="535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3" name="n_3aveValue有形固定資産減価償却率"/>
        <xdr:cNvSpPr txBox="1"/>
      </xdr:nvSpPr>
      <xdr:spPr>
        <a:xfrm>
          <a:off x="2324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4" name="n_4aveValue有形固定資産減価償却率"/>
        <xdr:cNvSpPr txBox="1"/>
      </xdr:nvSpPr>
      <xdr:spPr>
        <a:xfrm>
          <a:off x="1562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51135</xdr:rowOff>
    </xdr:from>
    <xdr:ext cx="405111" cy="259045"/>
    <xdr:sp macro="" textlink="">
      <xdr:nvSpPr>
        <xdr:cNvPr id="95" name="n_1mainValue有形固定資産減価償却率"/>
        <xdr:cNvSpPr txBox="1"/>
      </xdr:nvSpPr>
      <xdr:spPr>
        <a:xfrm>
          <a:off x="3836044" y="5023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60130</xdr:rowOff>
    </xdr:from>
    <xdr:ext cx="405111" cy="259045"/>
    <xdr:sp macro="" textlink="">
      <xdr:nvSpPr>
        <xdr:cNvPr id="96" name="n_2mainValue有形固定資産減価償却率"/>
        <xdr:cNvSpPr txBox="1"/>
      </xdr:nvSpPr>
      <xdr:spPr>
        <a:xfrm>
          <a:off x="3086744" y="5032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29333</xdr:rowOff>
    </xdr:from>
    <xdr:ext cx="405111" cy="259045"/>
    <xdr:sp macro="" textlink="">
      <xdr:nvSpPr>
        <xdr:cNvPr id="97" name="n_3mainValue有形固定資産減価償却率"/>
        <xdr:cNvSpPr txBox="1"/>
      </xdr:nvSpPr>
      <xdr:spPr>
        <a:xfrm>
          <a:off x="2324744" y="5344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14940</xdr:rowOff>
    </xdr:from>
    <xdr:ext cx="405111" cy="259045"/>
    <xdr:sp macro="" textlink="">
      <xdr:nvSpPr>
        <xdr:cNvPr id="98" name="n_4mainValue有形固定資産減価償却率"/>
        <xdr:cNvSpPr txBox="1"/>
      </xdr:nvSpPr>
      <xdr:spPr>
        <a:xfrm>
          <a:off x="1562744" y="532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年度実施の統合保育園建設事業、町営住宅建設事業、統合簡易水道改良事業、平成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年度実施の新庁舎建設事業等により借入した起債の元金償還開始等に伴って償還のピークとなる時期にあり、高い水準で推移していることが要因であると推測される。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xdr:cNvCxnSpPr/>
      </xdr:nvCxnSpPr>
      <xdr:spPr>
        <a:xfrm flipV="1">
          <a:off x="14793595" y="4541308"/>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xdr:cNvSpPr txBox="1"/>
      </xdr:nvSpPr>
      <xdr:spPr>
        <a:xfrm>
          <a:off x="14846300" y="57562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xdr:cNvCxnSpPr/>
      </xdr:nvCxnSpPr>
      <xdr:spPr>
        <a:xfrm>
          <a:off x="14706600" y="57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xdr:cNvSpPr txBox="1"/>
      </xdr:nvSpPr>
      <xdr:spPr>
        <a:xfrm>
          <a:off x="14846300" y="4730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xdr:cNvSpPr/>
      </xdr:nvSpPr>
      <xdr:spPr>
        <a:xfrm>
          <a:off x="14744700" y="487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xdr:cNvSpPr/>
      </xdr:nvSpPr>
      <xdr:spPr>
        <a:xfrm>
          <a:off x="14033500" y="501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xdr:cNvSpPr/>
      </xdr:nvSpPr>
      <xdr:spPr>
        <a:xfrm>
          <a:off x="132715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xdr:cNvSpPr/>
      </xdr:nvSpPr>
      <xdr:spPr>
        <a:xfrm>
          <a:off x="12509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xdr:cNvSpPr/>
      </xdr:nvSpPr>
      <xdr:spPr>
        <a:xfrm>
          <a:off x="11747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98749</xdr:rowOff>
    </xdr:from>
    <xdr:to>
      <xdr:col>76</xdr:col>
      <xdr:colOff>73025</xdr:colOff>
      <xdr:row>30</xdr:row>
      <xdr:rowOff>28899</xdr:rowOff>
    </xdr:to>
    <xdr:sp macro="" textlink="">
      <xdr:nvSpPr>
        <xdr:cNvPr id="143" name="楕円 142"/>
        <xdr:cNvSpPr/>
      </xdr:nvSpPr>
      <xdr:spPr>
        <a:xfrm>
          <a:off x="14744700" y="50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77176</xdr:rowOff>
    </xdr:from>
    <xdr:ext cx="469744" cy="259045"/>
    <xdr:sp macro="" textlink="">
      <xdr:nvSpPr>
        <xdr:cNvPr id="144" name="債務償還比率該当値テキスト"/>
        <xdr:cNvSpPr txBox="1"/>
      </xdr:nvSpPr>
      <xdr:spPr>
        <a:xfrm>
          <a:off x="14846300" y="50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68714</xdr:rowOff>
    </xdr:from>
    <xdr:to>
      <xdr:col>72</xdr:col>
      <xdr:colOff>123825</xdr:colOff>
      <xdr:row>30</xdr:row>
      <xdr:rowOff>170314</xdr:rowOff>
    </xdr:to>
    <xdr:sp macro="" textlink="">
      <xdr:nvSpPr>
        <xdr:cNvPr id="145" name="楕円 144"/>
        <xdr:cNvSpPr/>
      </xdr:nvSpPr>
      <xdr:spPr>
        <a:xfrm>
          <a:off x="14033500" y="52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149549</xdr:rowOff>
    </xdr:from>
    <xdr:to>
      <xdr:col>76</xdr:col>
      <xdr:colOff>22225</xdr:colOff>
      <xdr:row>30</xdr:row>
      <xdr:rowOff>119514</xdr:rowOff>
    </xdr:to>
    <xdr:cxnSp macro="">
      <xdr:nvCxnSpPr>
        <xdr:cNvPr id="146" name="直線コネクタ 145"/>
        <xdr:cNvCxnSpPr/>
      </xdr:nvCxnSpPr>
      <xdr:spPr>
        <a:xfrm flipV="1">
          <a:off x="14084300" y="5121599"/>
          <a:ext cx="711200" cy="1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119690</xdr:rowOff>
    </xdr:from>
    <xdr:to>
      <xdr:col>68</xdr:col>
      <xdr:colOff>123825</xdr:colOff>
      <xdr:row>31</xdr:row>
      <xdr:rowOff>49840</xdr:rowOff>
    </xdr:to>
    <xdr:sp macro="" textlink="">
      <xdr:nvSpPr>
        <xdr:cNvPr id="147" name="楕円 146"/>
        <xdr:cNvSpPr/>
      </xdr:nvSpPr>
      <xdr:spPr>
        <a:xfrm>
          <a:off x="13271500" y="52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119514</xdr:rowOff>
    </xdr:from>
    <xdr:to>
      <xdr:col>72</xdr:col>
      <xdr:colOff>73025</xdr:colOff>
      <xdr:row>30</xdr:row>
      <xdr:rowOff>170490</xdr:rowOff>
    </xdr:to>
    <xdr:cxnSp macro="">
      <xdr:nvCxnSpPr>
        <xdr:cNvPr id="148" name="直線コネクタ 147"/>
        <xdr:cNvCxnSpPr/>
      </xdr:nvCxnSpPr>
      <xdr:spPr>
        <a:xfrm flipV="1">
          <a:off x="13322300" y="5263014"/>
          <a:ext cx="762000" cy="5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67994</xdr:rowOff>
    </xdr:from>
    <xdr:to>
      <xdr:col>64</xdr:col>
      <xdr:colOff>123825</xdr:colOff>
      <xdr:row>30</xdr:row>
      <xdr:rowOff>169594</xdr:rowOff>
    </xdr:to>
    <xdr:sp macro="" textlink="">
      <xdr:nvSpPr>
        <xdr:cNvPr id="149" name="楕円 148"/>
        <xdr:cNvSpPr/>
      </xdr:nvSpPr>
      <xdr:spPr>
        <a:xfrm>
          <a:off x="12509500" y="52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118794</xdr:rowOff>
    </xdr:from>
    <xdr:to>
      <xdr:col>68</xdr:col>
      <xdr:colOff>73025</xdr:colOff>
      <xdr:row>30</xdr:row>
      <xdr:rowOff>170490</xdr:rowOff>
    </xdr:to>
    <xdr:cxnSp macro="">
      <xdr:nvCxnSpPr>
        <xdr:cNvPr id="150" name="直線コネクタ 149"/>
        <xdr:cNvCxnSpPr/>
      </xdr:nvCxnSpPr>
      <xdr:spPr>
        <a:xfrm>
          <a:off x="12560300" y="5262294"/>
          <a:ext cx="762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91743</xdr:rowOff>
    </xdr:from>
    <xdr:to>
      <xdr:col>60</xdr:col>
      <xdr:colOff>123825</xdr:colOff>
      <xdr:row>31</xdr:row>
      <xdr:rowOff>21893</xdr:rowOff>
    </xdr:to>
    <xdr:sp macro="" textlink="">
      <xdr:nvSpPr>
        <xdr:cNvPr id="151" name="楕円 150"/>
        <xdr:cNvSpPr/>
      </xdr:nvSpPr>
      <xdr:spPr>
        <a:xfrm>
          <a:off x="11747500" y="52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118794</xdr:rowOff>
    </xdr:from>
    <xdr:to>
      <xdr:col>64</xdr:col>
      <xdr:colOff>73025</xdr:colOff>
      <xdr:row>30</xdr:row>
      <xdr:rowOff>142543</xdr:rowOff>
    </xdr:to>
    <xdr:cxnSp macro="">
      <xdr:nvCxnSpPr>
        <xdr:cNvPr id="152" name="直線コネクタ 151"/>
        <xdr:cNvCxnSpPr/>
      </xdr:nvCxnSpPr>
      <xdr:spPr>
        <a:xfrm flipV="1">
          <a:off x="11798300" y="526229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xdr:cNvSpPr txBox="1"/>
      </xdr:nvSpPr>
      <xdr:spPr>
        <a:xfrm>
          <a:off x="13836727" y="478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xdr:cNvSpPr txBox="1"/>
      </xdr:nvSpPr>
      <xdr:spPr>
        <a:xfrm>
          <a:off x="13087427" y="48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xdr:cNvSpPr txBox="1"/>
      </xdr:nvSpPr>
      <xdr:spPr>
        <a:xfrm>
          <a:off x="123254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xdr:cNvSpPr txBox="1"/>
      </xdr:nvSpPr>
      <xdr:spPr>
        <a:xfrm>
          <a:off x="11563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161441</xdr:rowOff>
    </xdr:from>
    <xdr:ext cx="469744" cy="259045"/>
    <xdr:sp macro="" textlink="">
      <xdr:nvSpPr>
        <xdr:cNvPr id="157" name="n_1mainValue債務償還比率"/>
        <xdr:cNvSpPr txBox="1"/>
      </xdr:nvSpPr>
      <xdr:spPr>
        <a:xfrm>
          <a:off x="13836727" y="530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40967</xdr:rowOff>
    </xdr:from>
    <xdr:ext cx="469744" cy="259045"/>
    <xdr:sp macro="" textlink="">
      <xdr:nvSpPr>
        <xdr:cNvPr id="158" name="n_2mainValue債務償還比率"/>
        <xdr:cNvSpPr txBox="1"/>
      </xdr:nvSpPr>
      <xdr:spPr>
        <a:xfrm>
          <a:off x="13087427" y="535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160721</xdr:rowOff>
    </xdr:from>
    <xdr:ext cx="469744" cy="259045"/>
    <xdr:sp macro="" textlink="">
      <xdr:nvSpPr>
        <xdr:cNvPr id="159" name="n_3mainValue債務償還比率"/>
        <xdr:cNvSpPr txBox="1"/>
      </xdr:nvSpPr>
      <xdr:spPr>
        <a:xfrm>
          <a:off x="12325427" y="53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13020</xdr:rowOff>
    </xdr:from>
    <xdr:ext cx="469744" cy="259045"/>
    <xdr:sp macro="" textlink="">
      <xdr:nvSpPr>
        <xdr:cNvPr id="160" name="n_4mainValue債務償還比率"/>
        <xdr:cNvSpPr txBox="1"/>
      </xdr:nvSpPr>
      <xdr:spPr>
        <a:xfrm>
          <a:off x="11563427" y="53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5,815
5,761
183.86
6,961,501
6,638,688
276,460
3,880,495
6,351,021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153052</xdr:rowOff>
    </xdr:from>
    <xdr:ext cx="405111" cy="259045"/>
    <xdr:sp macro="" textlink="">
      <xdr:nvSpPr>
        <xdr:cNvPr id="74" name="【道路】&#10;有形固定資産減価償却率該当値テキスト"/>
        <xdr:cNvSpPr txBox="1"/>
      </xdr:nvSpPr>
      <xdr:spPr>
        <a:xfrm>
          <a:off x="4673600"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5" name="楕円 74"/>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9525</xdr:rowOff>
    </xdr:to>
    <xdr:cxnSp macro="">
      <xdr:nvCxnSpPr>
        <xdr:cNvPr id="76" name="直線コネクタ 75"/>
        <xdr:cNvCxnSpPr/>
      </xdr:nvCxnSpPr>
      <xdr:spPr>
        <a:xfrm>
          <a:off x="3797300" y="64884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144780</xdr:rowOff>
    </xdr:to>
    <xdr:cxnSp macro="">
      <xdr:nvCxnSpPr>
        <xdr:cNvPr id="78" name="直線コネクタ 77"/>
        <xdr:cNvCxnSpPr/>
      </xdr:nvCxnSpPr>
      <xdr:spPr>
        <a:xfrm>
          <a:off x="2908300" y="6469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9" name="楕円 78"/>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125730</xdr:rowOff>
    </xdr:to>
    <xdr:cxnSp macro="">
      <xdr:nvCxnSpPr>
        <xdr:cNvPr id="80" name="直線コネクタ 79"/>
        <xdr:cNvCxnSpPr/>
      </xdr:nvCxnSpPr>
      <xdr:spPr>
        <a:xfrm>
          <a:off x="2019300" y="6442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23495</xdr:rowOff>
    </xdr:from>
    <xdr:to>
      <xdr:col>6</xdr:col>
      <xdr:colOff>38100</xdr:colOff>
      <xdr:row>37</xdr:row>
      <xdr:rowOff>125095</xdr:rowOff>
    </xdr:to>
    <xdr:sp macro="" textlink="">
      <xdr:nvSpPr>
        <xdr:cNvPr id="81" name="楕円 80"/>
        <xdr:cNvSpPr/>
      </xdr:nvSpPr>
      <xdr:spPr>
        <a:xfrm>
          <a:off x="1079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74295</xdr:rowOff>
    </xdr:from>
    <xdr:to>
      <xdr:col>10</xdr:col>
      <xdr:colOff>114300</xdr:colOff>
      <xdr:row>37</xdr:row>
      <xdr:rowOff>99060</xdr:rowOff>
    </xdr:to>
    <xdr:cxnSp macro="">
      <xdr:nvCxnSpPr>
        <xdr:cNvPr id="82" name="直線コネクタ 81"/>
        <xdr:cNvCxnSpPr/>
      </xdr:nvCxnSpPr>
      <xdr:spPr>
        <a:xfrm>
          <a:off x="1130300" y="64179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87" name="n_1mainValue【道路】&#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8" name="n_2mainValue【道路】&#10;有形固定資産減価償却率"/>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166387</xdr:rowOff>
    </xdr:from>
    <xdr:ext cx="405111" cy="259045"/>
    <xdr:sp macro="" textlink="">
      <xdr:nvSpPr>
        <xdr:cNvPr id="89" name="n_3mainValue【道路】&#10;有形固定資産減価償却率"/>
        <xdr:cNvSpPr txBox="1"/>
      </xdr:nvSpPr>
      <xdr:spPr>
        <a:xfrm>
          <a:off x="1816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141622</xdr:rowOff>
    </xdr:from>
    <xdr:ext cx="405111" cy="259045"/>
    <xdr:sp macro="" textlink="">
      <xdr:nvSpPr>
        <xdr:cNvPr id="90" name="n_4mainValue【道路】&#10;有形固定資産減価償却率"/>
        <xdr:cNvSpPr txBox="1"/>
      </xdr:nvSpPr>
      <xdr:spPr>
        <a:xfrm>
          <a:off x="927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50579</xdr:rowOff>
    </xdr:from>
    <xdr:to>
      <xdr:col>55</xdr:col>
      <xdr:colOff>50800</xdr:colOff>
      <xdr:row>37</xdr:row>
      <xdr:rowOff>152179</xdr:rowOff>
    </xdr:to>
    <xdr:sp macro="" textlink="">
      <xdr:nvSpPr>
        <xdr:cNvPr id="132" name="楕円 131"/>
        <xdr:cNvSpPr/>
      </xdr:nvSpPr>
      <xdr:spPr>
        <a:xfrm>
          <a:off x="10426700" y="63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73456</xdr:rowOff>
    </xdr:from>
    <xdr:ext cx="534377" cy="259045"/>
    <xdr:sp macro="" textlink="">
      <xdr:nvSpPr>
        <xdr:cNvPr id="133" name="【道路】&#10;一人当たり延長該当値テキスト"/>
        <xdr:cNvSpPr txBox="1"/>
      </xdr:nvSpPr>
      <xdr:spPr>
        <a:xfrm>
          <a:off x="10515600" y="624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60914</xdr:rowOff>
    </xdr:from>
    <xdr:to>
      <xdr:col>50</xdr:col>
      <xdr:colOff>165100</xdr:colOff>
      <xdr:row>37</xdr:row>
      <xdr:rowOff>162514</xdr:rowOff>
    </xdr:to>
    <xdr:sp macro="" textlink="">
      <xdr:nvSpPr>
        <xdr:cNvPr id="134" name="楕円 133"/>
        <xdr:cNvSpPr/>
      </xdr:nvSpPr>
      <xdr:spPr>
        <a:xfrm>
          <a:off x="9588500" y="64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101379</xdr:rowOff>
    </xdr:from>
    <xdr:to>
      <xdr:col>55</xdr:col>
      <xdr:colOff>0</xdr:colOff>
      <xdr:row>37</xdr:row>
      <xdr:rowOff>111714</xdr:rowOff>
    </xdr:to>
    <xdr:cxnSp macro="">
      <xdr:nvCxnSpPr>
        <xdr:cNvPr id="135" name="直線コネクタ 134"/>
        <xdr:cNvCxnSpPr/>
      </xdr:nvCxnSpPr>
      <xdr:spPr>
        <a:xfrm flipV="1">
          <a:off x="9639300" y="6445029"/>
          <a:ext cx="8382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76002</xdr:rowOff>
    </xdr:from>
    <xdr:to>
      <xdr:col>46</xdr:col>
      <xdr:colOff>38100</xdr:colOff>
      <xdr:row>38</xdr:row>
      <xdr:rowOff>6152</xdr:rowOff>
    </xdr:to>
    <xdr:sp macro="" textlink="">
      <xdr:nvSpPr>
        <xdr:cNvPr id="136" name="楕円 135"/>
        <xdr:cNvSpPr/>
      </xdr:nvSpPr>
      <xdr:spPr>
        <a:xfrm>
          <a:off x="8699500" y="6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111714</xdr:rowOff>
    </xdr:from>
    <xdr:to>
      <xdr:col>50</xdr:col>
      <xdr:colOff>114300</xdr:colOff>
      <xdr:row>37</xdr:row>
      <xdr:rowOff>126802</xdr:rowOff>
    </xdr:to>
    <xdr:cxnSp macro="">
      <xdr:nvCxnSpPr>
        <xdr:cNvPr id="137" name="直線コネクタ 136"/>
        <xdr:cNvCxnSpPr/>
      </xdr:nvCxnSpPr>
      <xdr:spPr>
        <a:xfrm flipV="1">
          <a:off x="8750300" y="645536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93343</xdr:rowOff>
    </xdr:from>
    <xdr:to>
      <xdr:col>41</xdr:col>
      <xdr:colOff>101600</xdr:colOff>
      <xdr:row>38</xdr:row>
      <xdr:rowOff>23493</xdr:rowOff>
    </xdr:to>
    <xdr:sp macro="" textlink="">
      <xdr:nvSpPr>
        <xdr:cNvPr id="138" name="楕円 137"/>
        <xdr:cNvSpPr/>
      </xdr:nvSpPr>
      <xdr:spPr>
        <a:xfrm>
          <a:off x="7810500" y="643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126802</xdr:rowOff>
    </xdr:from>
    <xdr:to>
      <xdr:col>45</xdr:col>
      <xdr:colOff>177800</xdr:colOff>
      <xdr:row>37</xdr:row>
      <xdr:rowOff>144143</xdr:rowOff>
    </xdr:to>
    <xdr:cxnSp macro="">
      <xdr:nvCxnSpPr>
        <xdr:cNvPr id="139" name="直線コネクタ 138"/>
        <xdr:cNvCxnSpPr/>
      </xdr:nvCxnSpPr>
      <xdr:spPr>
        <a:xfrm flipV="1">
          <a:off x="7861300" y="6470452"/>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107059</xdr:rowOff>
    </xdr:from>
    <xdr:to>
      <xdr:col>36</xdr:col>
      <xdr:colOff>165100</xdr:colOff>
      <xdr:row>38</xdr:row>
      <xdr:rowOff>37209</xdr:rowOff>
    </xdr:to>
    <xdr:sp macro="" textlink="">
      <xdr:nvSpPr>
        <xdr:cNvPr id="140" name="楕円 139"/>
        <xdr:cNvSpPr/>
      </xdr:nvSpPr>
      <xdr:spPr>
        <a:xfrm>
          <a:off x="6921500" y="64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144143</xdr:rowOff>
    </xdr:from>
    <xdr:to>
      <xdr:col>41</xdr:col>
      <xdr:colOff>50800</xdr:colOff>
      <xdr:row>37</xdr:row>
      <xdr:rowOff>157859</xdr:rowOff>
    </xdr:to>
    <xdr:cxnSp macro="">
      <xdr:nvCxnSpPr>
        <xdr:cNvPr id="141" name="直線コネクタ 140"/>
        <xdr:cNvCxnSpPr/>
      </xdr:nvCxnSpPr>
      <xdr:spPr>
        <a:xfrm flipV="1">
          <a:off x="6972300" y="648779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xdr:cNvSpPr txBox="1"/>
      </xdr:nvSpPr>
      <xdr:spPr>
        <a:xfrm>
          <a:off x="8483111" y="68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5" name="n_4aveValue【道路】&#10;一人当たり延長"/>
        <xdr:cNvSpPr txBox="1"/>
      </xdr:nvSpPr>
      <xdr:spPr>
        <a:xfrm>
          <a:off x="6705111" y="6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7591</xdr:rowOff>
    </xdr:from>
    <xdr:ext cx="534377" cy="259045"/>
    <xdr:sp macro="" textlink="">
      <xdr:nvSpPr>
        <xdr:cNvPr id="146" name="n_1mainValue【道路】&#10;一人当たり延長"/>
        <xdr:cNvSpPr txBox="1"/>
      </xdr:nvSpPr>
      <xdr:spPr>
        <a:xfrm>
          <a:off x="9359411" y="617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22679</xdr:rowOff>
    </xdr:from>
    <xdr:ext cx="534377" cy="259045"/>
    <xdr:sp macro="" textlink="">
      <xdr:nvSpPr>
        <xdr:cNvPr id="147" name="n_2mainValue【道路】&#10;一人当たり延長"/>
        <xdr:cNvSpPr txBox="1"/>
      </xdr:nvSpPr>
      <xdr:spPr>
        <a:xfrm>
          <a:off x="8483111" y="61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40020</xdr:rowOff>
    </xdr:from>
    <xdr:ext cx="534377" cy="259045"/>
    <xdr:sp macro="" textlink="">
      <xdr:nvSpPr>
        <xdr:cNvPr id="148" name="n_3mainValue【道路】&#10;一人当たり延長"/>
        <xdr:cNvSpPr txBox="1"/>
      </xdr:nvSpPr>
      <xdr:spPr>
        <a:xfrm>
          <a:off x="7594111" y="62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53736</xdr:rowOff>
    </xdr:from>
    <xdr:ext cx="534377" cy="259045"/>
    <xdr:sp macro="" textlink="">
      <xdr:nvSpPr>
        <xdr:cNvPr id="149" name="n_4mainValue【道路】&#10;一人当たり延長"/>
        <xdr:cNvSpPr txBox="1"/>
      </xdr:nvSpPr>
      <xdr:spPr>
        <a:xfrm>
          <a:off x="6705111" y="62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153307</xdr:rowOff>
    </xdr:from>
    <xdr:to>
      <xdr:col>24</xdr:col>
      <xdr:colOff>114300</xdr:colOff>
      <xdr:row>61</xdr:row>
      <xdr:rowOff>83457</xdr:rowOff>
    </xdr:to>
    <xdr:sp macro="" textlink="">
      <xdr:nvSpPr>
        <xdr:cNvPr id="191" name="楕円 190"/>
        <xdr:cNvSpPr/>
      </xdr:nvSpPr>
      <xdr:spPr>
        <a:xfrm>
          <a:off x="4584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4734</xdr:rowOff>
    </xdr:from>
    <xdr:ext cx="405111" cy="259045"/>
    <xdr:sp macro="" textlink="">
      <xdr:nvSpPr>
        <xdr:cNvPr id="192" name="【橋りょう・トンネル】&#10;有形固定資産減価償却率該当値テキスト"/>
        <xdr:cNvSpPr txBox="1"/>
      </xdr:nvSpPr>
      <xdr:spPr>
        <a:xfrm>
          <a:off x="4673600" y="1029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3" name="楕円 192"/>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32657</xdr:rowOff>
    </xdr:to>
    <xdr:cxnSp macro="">
      <xdr:nvCxnSpPr>
        <xdr:cNvPr id="194" name="直線コネクタ 193"/>
        <xdr:cNvCxnSpPr/>
      </xdr:nvCxnSpPr>
      <xdr:spPr>
        <a:xfrm>
          <a:off x="3797300" y="1046008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5" name="楕円 194"/>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1633</xdr:rowOff>
    </xdr:to>
    <xdr:cxnSp macro="">
      <xdr:nvCxnSpPr>
        <xdr:cNvPr id="196" name="直線コネクタ 195"/>
        <xdr:cNvCxnSpPr/>
      </xdr:nvCxnSpPr>
      <xdr:spPr>
        <a:xfrm>
          <a:off x="2908300" y="104437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7" name="楕円 196"/>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156754</xdr:rowOff>
    </xdr:to>
    <xdr:cxnSp macro="">
      <xdr:nvCxnSpPr>
        <xdr:cNvPr id="198" name="直線コネクタ 197"/>
        <xdr:cNvCxnSpPr/>
      </xdr:nvCxnSpPr>
      <xdr:spPr>
        <a:xfrm>
          <a:off x="2019300" y="104208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61867</xdr:rowOff>
    </xdr:from>
    <xdr:to>
      <xdr:col>6</xdr:col>
      <xdr:colOff>38100</xdr:colOff>
      <xdr:row>60</xdr:row>
      <xdr:rowOff>163467</xdr:rowOff>
    </xdr:to>
    <xdr:sp macro="" textlink="">
      <xdr:nvSpPr>
        <xdr:cNvPr id="199" name="楕円 198"/>
        <xdr:cNvSpPr/>
      </xdr:nvSpPr>
      <xdr:spPr>
        <a:xfrm>
          <a:off x="1079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112667</xdr:rowOff>
    </xdr:from>
    <xdr:to>
      <xdr:col>10</xdr:col>
      <xdr:colOff>114300</xdr:colOff>
      <xdr:row>60</xdr:row>
      <xdr:rowOff>133894</xdr:rowOff>
    </xdr:to>
    <xdr:cxnSp macro="">
      <xdr:nvCxnSpPr>
        <xdr:cNvPr id="200" name="直線コネクタ 199"/>
        <xdr:cNvCxnSpPr/>
      </xdr:nvCxnSpPr>
      <xdr:spPr>
        <a:xfrm>
          <a:off x="1130300" y="103996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68960</xdr:rowOff>
    </xdr:from>
    <xdr:ext cx="405111" cy="259045"/>
    <xdr:sp macro="" textlink="">
      <xdr:nvSpPr>
        <xdr:cNvPr id="205" name="n_1mainValue【橋りょう・トンネル】&#10;有形固定資産減価償却率"/>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6" name="n_2mainValue【橋りょう・トンネル】&#10;有形固定資産減価償却率"/>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7" name="n_3mainValue【橋りょう・トンネル】&#10;有形固定資産減価償却率"/>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8544</xdr:rowOff>
    </xdr:from>
    <xdr:ext cx="405111" cy="259045"/>
    <xdr:sp macro="" textlink="">
      <xdr:nvSpPr>
        <xdr:cNvPr id="208" name="n_4mainValue【橋りょう・トンネル】&#10;有形固定資産減価償却率"/>
        <xdr:cNvSpPr txBox="1"/>
      </xdr:nvSpPr>
      <xdr:spPr>
        <a:xfrm>
          <a:off x="927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111403</xdr:rowOff>
    </xdr:from>
    <xdr:to>
      <xdr:col>55</xdr:col>
      <xdr:colOff>50800</xdr:colOff>
      <xdr:row>64</xdr:row>
      <xdr:rowOff>41553</xdr:rowOff>
    </xdr:to>
    <xdr:sp macro="" textlink="">
      <xdr:nvSpPr>
        <xdr:cNvPr id="246" name="楕円 245"/>
        <xdr:cNvSpPr/>
      </xdr:nvSpPr>
      <xdr:spPr>
        <a:xfrm>
          <a:off x="10426700" y="109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26330</xdr:rowOff>
    </xdr:from>
    <xdr:ext cx="534377" cy="259045"/>
    <xdr:sp macro="" textlink="">
      <xdr:nvSpPr>
        <xdr:cNvPr id="247" name="【橋りょう・トンネル】&#10;一人当たり有形固定資産（償却資産）額該当値テキスト"/>
        <xdr:cNvSpPr txBox="1"/>
      </xdr:nvSpPr>
      <xdr:spPr>
        <a:xfrm>
          <a:off x="10515600" y="1082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111575</xdr:rowOff>
    </xdr:from>
    <xdr:to>
      <xdr:col>50</xdr:col>
      <xdr:colOff>165100</xdr:colOff>
      <xdr:row>64</xdr:row>
      <xdr:rowOff>41725</xdr:rowOff>
    </xdr:to>
    <xdr:sp macro="" textlink="">
      <xdr:nvSpPr>
        <xdr:cNvPr id="248" name="楕円 247"/>
        <xdr:cNvSpPr/>
      </xdr:nvSpPr>
      <xdr:spPr>
        <a:xfrm>
          <a:off x="9588500" y="109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162203</xdr:rowOff>
    </xdr:from>
    <xdr:to>
      <xdr:col>55</xdr:col>
      <xdr:colOff>0</xdr:colOff>
      <xdr:row>63</xdr:row>
      <xdr:rowOff>162375</xdr:rowOff>
    </xdr:to>
    <xdr:cxnSp macro="">
      <xdr:nvCxnSpPr>
        <xdr:cNvPr id="249" name="直線コネクタ 248"/>
        <xdr:cNvCxnSpPr/>
      </xdr:nvCxnSpPr>
      <xdr:spPr>
        <a:xfrm flipV="1">
          <a:off x="9639300" y="10963553"/>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111909</xdr:rowOff>
    </xdr:from>
    <xdr:to>
      <xdr:col>46</xdr:col>
      <xdr:colOff>38100</xdr:colOff>
      <xdr:row>64</xdr:row>
      <xdr:rowOff>42059</xdr:rowOff>
    </xdr:to>
    <xdr:sp macro="" textlink="">
      <xdr:nvSpPr>
        <xdr:cNvPr id="250" name="楕円 249"/>
        <xdr:cNvSpPr/>
      </xdr:nvSpPr>
      <xdr:spPr>
        <a:xfrm>
          <a:off x="8699500" y="109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162375</xdr:rowOff>
    </xdr:from>
    <xdr:to>
      <xdr:col>50</xdr:col>
      <xdr:colOff>114300</xdr:colOff>
      <xdr:row>63</xdr:row>
      <xdr:rowOff>162709</xdr:rowOff>
    </xdr:to>
    <xdr:cxnSp macro="">
      <xdr:nvCxnSpPr>
        <xdr:cNvPr id="251" name="直線コネクタ 250"/>
        <xdr:cNvCxnSpPr/>
      </xdr:nvCxnSpPr>
      <xdr:spPr>
        <a:xfrm flipV="1">
          <a:off x="8750300" y="10963725"/>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112192</xdr:rowOff>
    </xdr:from>
    <xdr:to>
      <xdr:col>41</xdr:col>
      <xdr:colOff>101600</xdr:colOff>
      <xdr:row>64</xdr:row>
      <xdr:rowOff>42342</xdr:rowOff>
    </xdr:to>
    <xdr:sp macro="" textlink="">
      <xdr:nvSpPr>
        <xdr:cNvPr id="252" name="楕円 251"/>
        <xdr:cNvSpPr/>
      </xdr:nvSpPr>
      <xdr:spPr>
        <a:xfrm>
          <a:off x="7810500" y="1091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162709</xdr:rowOff>
    </xdr:from>
    <xdr:to>
      <xdr:col>45</xdr:col>
      <xdr:colOff>177800</xdr:colOff>
      <xdr:row>63</xdr:row>
      <xdr:rowOff>162992</xdr:rowOff>
    </xdr:to>
    <xdr:cxnSp macro="">
      <xdr:nvCxnSpPr>
        <xdr:cNvPr id="253" name="直線コネクタ 252"/>
        <xdr:cNvCxnSpPr/>
      </xdr:nvCxnSpPr>
      <xdr:spPr>
        <a:xfrm flipV="1">
          <a:off x="7861300" y="10964059"/>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112421</xdr:rowOff>
    </xdr:from>
    <xdr:to>
      <xdr:col>36</xdr:col>
      <xdr:colOff>165100</xdr:colOff>
      <xdr:row>64</xdr:row>
      <xdr:rowOff>42571</xdr:rowOff>
    </xdr:to>
    <xdr:sp macro="" textlink="">
      <xdr:nvSpPr>
        <xdr:cNvPr id="254" name="楕円 253"/>
        <xdr:cNvSpPr/>
      </xdr:nvSpPr>
      <xdr:spPr>
        <a:xfrm>
          <a:off x="6921500" y="109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162992</xdr:rowOff>
    </xdr:from>
    <xdr:to>
      <xdr:col>41</xdr:col>
      <xdr:colOff>50800</xdr:colOff>
      <xdr:row>63</xdr:row>
      <xdr:rowOff>163221</xdr:rowOff>
    </xdr:to>
    <xdr:cxnSp macro="">
      <xdr:nvCxnSpPr>
        <xdr:cNvPr id="255" name="直線コネクタ 254"/>
        <xdr:cNvCxnSpPr/>
      </xdr:nvCxnSpPr>
      <xdr:spPr>
        <a:xfrm flipV="1">
          <a:off x="6972300" y="1096434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32852</xdr:rowOff>
    </xdr:from>
    <xdr:ext cx="534377" cy="259045"/>
    <xdr:sp macro="" textlink="">
      <xdr:nvSpPr>
        <xdr:cNvPr id="260" name="n_1mainValue【橋りょう・トンネル】&#10;一人当たり有形固定資産（償却資産）額"/>
        <xdr:cNvSpPr txBox="1"/>
      </xdr:nvSpPr>
      <xdr:spPr>
        <a:xfrm>
          <a:off x="9359411" y="1100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33186</xdr:rowOff>
    </xdr:from>
    <xdr:ext cx="534377" cy="259045"/>
    <xdr:sp macro="" textlink="">
      <xdr:nvSpPr>
        <xdr:cNvPr id="261" name="n_2mainValue【橋りょう・トンネル】&#10;一人当たり有形固定資産（償却資産）額"/>
        <xdr:cNvSpPr txBox="1"/>
      </xdr:nvSpPr>
      <xdr:spPr>
        <a:xfrm>
          <a:off x="8483111" y="110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33469</xdr:rowOff>
    </xdr:from>
    <xdr:ext cx="534377" cy="259045"/>
    <xdr:sp macro="" textlink="">
      <xdr:nvSpPr>
        <xdr:cNvPr id="262" name="n_3mainValue【橋りょう・トンネル】&#10;一人当たり有形固定資産（償却資産）額"/>
        <xdr:cNvSpPr txBox="1"/>
      </xdr:nvSpPr>
      <xdr:spPr>
        <a:xfrm>
          <a:off x="7594111" y="1100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33698</xdr:rowOff>
    </xdr:from>
    <xdr:ext cx="534377" cy="259045"/>
    <xdr:sp macro="" textlink="">
      <xdr:nvSpPr>
        <xdr:cNvPr id="263" name="n_4mainValue【橋りょう・トンネル】&#10;一人当たり有形固定資産（償却資産）額"/>
        <xdr:cNvSpPr txBox="1"/>
      </xdr:nvSpPr>
      <xdr:spPr>
        <a:xfrm>
          <a:off x="6705111" y="110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xdr:rowOff>
    </xdr:from>
    <xdr:to>
      <xdr:col>24</xdr:col>
      <xdr:colOff>114300</xdr:colOff>
      <xdr:row>81</xdr:row>
      <xdr:rowOff>109855</xdr:rowOff>
    </xdr:to>
    <xdr:sp macro="" textlink="">
      <xdr:nvSpPr>
        <xdr:cNvPr id="304" name="楕円 303"/>
        <xdr:cNvSpPr/>
      </xdr:nvSpPr>
      <xdr:spPr>
        <a:xfrm>
          <a:off x="4584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31132</xdr:rowOff>
    </xdr:from>
    <xdr:ext cx="405111" cy="259045"/>
    <xdr:sp macro="" textlink="">
      <xdr:nvSpPr>
        <xdr:cNvPr id="305" name="【公営住宅】&#10;有形固定資産減価償却率該当値テキスト"/>
        <xdr:cNvSpPr txBox="1"/>
      </xdr:nvSpPr>
      <xdr:spPr>
        <a:xfrm>
          <a:off x="4673600"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306" name="楕円 305"/>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59055</xdr:rowOff>
    </xdr:to>
    <xdr:cxnSp macro="">
      <xdr:nvCxnSpPr>
        <xdr:cNvPr id="307" name="直線コネクタ 306"/>
        <xdr:cNvCxnSpPr/>
      </xdr:nvCxnSpPr>
      <xdr:spPr>
        <a:xfrm>
          <a:off x="3797300" y="139179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120650</xdr:rowOff>
    </xdr:from>
    <xdr:to>
      <xdr:col>15</xdr:col>
      <xdr:colOff>101600</xdr:colOff>
      <xdr:row>81</xdr:row>
      <xdr:rowOff>50800</xdr:rowOff>
    </xdr:to>
    <xdr:sp macro="" textlink="">
      <xdr:nvSpPr>
        <xdr:cNvPr id="308" name="楕円 307"/>
        <xdr:cNvSpPr/>
      </xdr:nvSpPr>
      <xdr:spPr>
        <a:xfrm>
          <a:off x="2857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0</xdr:rowOff>
    </xdr:from>
    <xdr:to>
      <xdr:col>19</xdr:col>
      <xdr:colOff>177800</xdr:colOff>
      <xdr:row>81</xdr:row>
      <xdr:rowOff>30480</xdr:rowOff>
    </xdr:to>
    <xdr:cxnSp macro="">
      <xdr:nvCxnSpPr>
        <xdr:cNvPr id="309" name="直線コネクタ 308"/>
        <xdr:cNvCxnSpPr/>
      </xdr:nvCxnSpPr>
      <xdr:spPr>
        <a:xfrm>
          <a:off x="2908300" y="13887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93980</xdr:rowOff>
    </xdr:from>
    <xdr:to>
      <xdr:col>10</xdr:col>
      <xdr:colOff>165100</xdr:colOff>
      <xdr:row>81</xdr:row>
      <xdr:rowOff>24130</xdr:rowOff>
    </xdr:to>
    <xdr:sp macro="" textlink="">
      <xdr:nvSpPr>
        <xdr:cNvPr id="310" name="楕円 309"/>
        <xdr:cNvSpPr/>
      </xdr:nvSpPr>
      <xdr:spPr>
        <a:xfrm>
          <a:off x="1968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144780</xdr:rowOff>
    </xdr:from>
    <xdr:to>
      <xdr:col>15</xdr:col>
      <xdr:colOff>50800</xdr:colOff>
      <xdr:row>81</xdr:row>
      <xdr:rowOff>0</xdr:rowOff>
    </xdr:to>
    <xdr:cxnSp macro="">
      <xdr:nvCxnSpPr>
        <xdr:cNvPr id="311" name="直線コネクタ 310"/>
        <xdr:cNvCxnSpPr/>
      </xdr:nvCxnSpPr>
      <xdr:spPr>
        <a:xfrm>
          <a:off x="2019300" y="13860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103505</xdr:rowOff>
    </xdr:from>
    <xdr:to>
      <xdr:col>6</xdr:col>
      <xdr:colOff>38100</xdr:colOff>
      <xdr:row>81</xdr:row>
      <xdr:rowOff>33655</xdr:rowOff>
    </xdr:to>
    <xdr:sp macro="" textlink="">
      <xdr:nvSpPr>
        <xdr:cNvPr id="312" name="楕円 311"/>
        <xdr:cNvSpPr/>
      </xdr:nvSpPr>
      <xdr:spPr>
        <a:xfrm>
          <a:off x="1079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144780</xdr:rowOff>
    </xdr:from>
    <xdr:to>
      <xdr:col>10</xdr:col>
      <xdr:colOff>114300</xdr:colOff>
      <xdr:row>80</xdr:row>
      <xdr:rowOff>154305</xdr:rowOff>
    </xdr:to>
    <xdr:cxnSp macro="">
      <xdr:nvCxnSpPr>
        <xdr:cNvPr id="313" name="直線コネクタ 312"/>
        <xdr:cNvCxnSpPr/>
      </xdr:nvCxnSpPr>
      <xdr:spPr>
        <a:xfrm flipV="1">
          <a:off x="1130300" y="138607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97807</xdr:rowOff>
    </xdr:from>
    <xdr:ext cx="405111" cy="259045"/>
    <xdr:sp macro="" textlink="">
      <xdr:nvSpPr>
        <xdr:cNvPr id="318" name="n_1mainValue【公営住宅】&#10;有形固定資産減価償却率"/>
        <xdr:cNvSpPr txBox="1"/>
      </xdr:nvSpPr>
      <xdr:spPr>
        <a:xfrm>
          <a:off x="3582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67327</xdr:rowOff>
    </xdr:from>
    <xdr:ext cx="405111" cy="259045"/>
    <xdr:sp macro="" textlink="">
      <xdr:nvSpPr>
        <xdr:cNvPr id="319" name="n_2mainValue【公営住宅】&#10;有形固定資産減価償却率"/>
        <xdr:cNvSpPr txBox="1"/>
      </xdr:nvSpPr>
      <xdr:spPr>
        <a:xfrm>
          <a:off x="2705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40657</xdr:rowOff>
    </xdr:from>
    <xdr:ext cx="405111" cy="259045"/>
    <xdr:sp macro="" textlink="">
      <xdr:nvSpPr>
        <xdr:cNvPr id="320" name="n_3mainValue【公営住宅】&#10;有形固定資産減価償却率"/>
        <xdr:cNvSpPr txBox="1"/>
      </xdr:nvSpPr>
      <xdr:spPr>
        <a:xfrm>
          <a:off x="1816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50182</xdr:rowOff>
    </xdr:from>
    <xdr:ext cx="405111" cy="259045"/>
    <xdr:sp macro="" textlink="">
      <xdr:nvSpPr>
        <xdr:cNvPr id="321" name="n_4mainValue【公営住宅】&#10;有形固定資産減価償却率"/>
        <xdr:cNvSpPr txBox="1"/>
      </xdr:nvSpPr>
      <xdr:spPr>
        <a:xfrm>
          <a:off x="927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62303</xdr:rowOff>
    </xdr:from>
    <xdr:to>
      <xdr:col>55</xdr:col>
      <xdr:colOff>50800</xdr:colOff>
      <xdr:row>85</xdr:row>
      <xdr:rowOff>163903</xdr:rowOff>
    </xdr:to>
    <xdr:sp macro="" textlink="">
      <xdr:nvSpPr>
        <xdr:cNvPr id="363" name="楕円 362"/>
        <xdr:cNvSpPr/>
      </xdr:nvSpPr>
      <xdr:spPr>
        <a:xfrm>
          <a:off x="10426700" y="146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85180</xdr:rowOff>
    </xdr:from>
    <xdr:ext cx="469744" cy="259045"/>
    <xdr:sp macro="" textlink="">
      <xdr:nvSpPr>
        <xdr:cNvPr id="364" name="【公営住宅】&#10;一人当たり面積該当値テキスト"/>
        <xdr:cNvSpPr txBox="1"/>
      </xdr:nvSpPr>
      <xdr:spPr>
        <a:xfrm>
          <a:off x="10515600" y="1448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65" name="楕円 364"/>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113103</xdr:rowOff>
    </xdr:from>
    <xdr:to>
      <xdr:col>55</xdr:col>
      <xdr:colOff>0</xdr:colOff>
      <xdr:row>85</xdr:row>
      <xdr:rowOff>144236</xdr:rowOff>
    </xdr:to>
    <xdr:cxnSp macro="">
      <xdr:nvCxnSpPr>
        <xdr:cNvPr id="366" name="直線コネクタ 365"/>
        <xdr:cNvCxnSpPr/>
      </xdr:nvCxnSpPr>
      <xdr:spPr>
        <a:xfrm flipV="1">
          <a:off x="9639300" y="14686353"/>
          <a:ext cx="8382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84727</xdr:rowOff>
    </xdr:from>
    <xdr:to>
      <xdr:col>46</xdr:col>
      <xdr:colOff>38100</xdr:colOff>
      <xdr:row>86</xdr:row>
      <xdr:rowOff>14877</xdr:rowOff>
    </xdr:to>
    <xdr:sp macro="" textlink="">
      <xdr:nvSpPr>
        <xdr:cNvPr id="367" name="楕円 366"/>
        <xdr:cNvSpPr/>
      </xdr:nvSpPr>
      <xdr:spPr>
        <a:xfrm>
          <a:off x="8699500" y="14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135527</xdr:rowOff>
    </xdr:from>
    <xdr:to>
      <xdr:col>50</xdr:col>
      <xdr:colOff>114300</xdr:colOff>
      <xdr:row>85</xdr:row>
      <xdr:rowOff>144236</xdr:rowOff>
    </xdr:to>
    <xdr:cxnSp macro="">
      <xdr:nvCxnSpPr>
        <xdr:cNvPr id="368" name="直線コネクタ 367"/>
        <xdr:cNvCxnSpPr/>
      </xdr:nvCxnSpPr>
      <xdr:spPr>
        <a:xfrm>
          <a:off x="8750300" y="1470877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89081</xdr:rowOff>
    </xdr:from>
    <xdr:to>
      <xdr:col>41</xdr:col>
      <xdr:colOff>101600</xdr:colOff>
      <xdr:row>86</xdr:row>
      <xdr:rowOff>19231</xdr:rowOff>
    </xdr:to>
    <xdr:sp macro="" textlink="">
      <xdr:nvSpPr>
        <xdr:cNvPr id="369" name="楕円 368"/>
        <xdr:cNvSpPr/>
      </xdr:nvSpPr>
      <xdr:spPr>
        <a:xfrm>
          <a:off x="7810500" y="14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135527</xdr:rowOff>
    </xdr:from>
    <xdr:to>
      <xdr:col>45</xdr:col>
      <xdr:colOff>177800</xdr:colOff>
      <xdr:row>85</xdr:row>
      <xdr:rowOff>139881</xdr:rowOff>
    </xdr:to>
    <xdr:cxnSp macro="">
      <xdr:nvCxnSpPr>
        <xdr:cNvPr id="370" name="直線コネクタ 369"/>
        <xdr:cNvCxnSpPr/>
      </xdr:nvCxnSpPr>
      <xdr:spPr>
        <a:xfrm flipV="1">
          <a:off x="7861300" y="147087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38571</xdr:rowOff>
    </xdr:from>
    <xdr:to>
      <xdr:col>36</xdr:col>
      <xdr:colOff>165100</xdr:colOff>
      <xdr:row>85</xdr:row>
      <xdr:rowOff>140171</xdr:rowOff>
    </xdr:to>
    <xdr:sp macro="" textlink="">
      <xdr:nvSpPr>
        <xdr:cNvPr id="371" name="楕円 370"/>
        <xdr:cNvSpPr/>
      </xdr:nvSpPr>
      <xdr:spPr>
        <a:xfrm>
          <a:off x="6921500" y="146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89371</xdr:rowOff>
    </xdr:from>
    <xdr:to>
      <xdr:col>41</xdr:col>
      <xdr:colOff>50800</xdr:colOff>
      <xdr:row>85</xdr:row>
      <xdr:rowOff>139881</xdr:rowOff>
    </xdr:to>
    <xdr:cxnSp macro="">
      <xdr:nvCxnSpPr>
        <xdr:cNvPr id="372" name="直線コネクタ 371"/>
        <xdr:cNvCxnSpPr/>
      </xdr:nvCxnSpPr>
      <xdr:spPr>
        <a:xfrm>
          <a:off x="6972300" y="14662621"/>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40113</xdr:rowOff>
    </xdr:from>
    <xdr:ext cx="469744" cy="259045"/>
    <xdr:sp macro="" textlink="">
      <xdr:nvSpPr>
        <xdr:cNvPr id="377" name="n_1mainValue【公営住宅】&#10;一人当たり面積"/>
        <xdr:cNvSpPr txBox="1"/>
      </xdr:nvSpPr>
      <xdr:spPr>
        <a:xfrm>
          <a:off x="9391727" y="1444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31404</xdr:rowOff>
    </xdr:from>
    <xdr:ext cx="469744" cy="259045"/>
    <xdr:sp macro="" textlink="">
      <xdr:nvSpPr>
        <xdr:cNvPr id="378" name="n_2mainValue【公営住宅】&#10;一人当たり面積"/>
        <xdr:cNvSpPr txBox="1"/>
      </xdr:nvSpPr>
      <xdr:spPr>
        <a:xfrm>
          <a:off x="8515427" y="14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35758</xdr:rowOff>
    </xdr:from>
    <xdr:ext cx="469744" cy="259045"/>
    <xdr:sp macro="" textlink="">
      <xdr:nvSpPr>
        <xdr:cNvPr id="379" name="n_3mainValue【公営住宅】&#10;一人当たり面積"/>
        <xdr:cNvSpPr txBox="1"/>
      </xdr:nvSpPr>
      <xdr:spPr>
        <a:xfrm>
          <a:off x="7626427" y="1443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156698</xdr:rowOff>
    </xdr:from>
    <xdr:ext cx="469744" cy="259045"/>
    <xdr:sp macro="" textlink="">
      <xdr:nvSpPr>
        <xdr:cNvPr id="380" name="n_4mainValue【公営住宅】&#10;一人当たり面積"/>
        <xdr:cNvSpPr txBox="1"/>
      </xdr:nvSpPr>
      <xdr:spPr>
        <a:xfrm>
          <a:off x="6737427" y="143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90714</xdr:rowOff>
    </xdr:from>
    <xdr:to>
      <xdr:col>85</xdr:col>
      <xdr:colOff>177800</xdr:colOff>
      <xdr:row>38</xdr:row>
      <xdr:rowOff>20864</xdr:rowOff>
    </xdr:to>
    <xdr:sp macro="" textlink="">
      <xdr:nvSpPr>
        <xdr:cNvPr id="438" name="楕円 437"/>
        <xdr:cNvSpPr/>
      </xdr:nvSpPr>
      <xdr:spPr>
        <a:xfrm>
          <a:off x="162687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113591</xdr:rowOff>
    </xdr:from>
    <xdr:ext cx="405111" cy="259045"/>
    <xdr:sp macro="" textlink="">
      <xdr:nvSpPr>
        <xdr:cNvPr id="439" name="【認定こども園・幼稚園・保育所】&#10;有形固定資産減価償却率該当値テキスト"/>
        <xdr:cNvSpPr txBox="1"/>
      </xdr:nvSpPr>
      <xdr:spPr>
        <a:xfrm>
          <a:off x="16357600" y="628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20501</xdr:rowOff>
    </xdr:from>
    <xdr:to>
      <xdr:col>81</xdr:col>
      <xdr:colOff>101600</xdr:colOff>
      <xdr:row>37</xdr:row>
      <xdr:rowOff>122101</xdr:rowOff>
    </xdr:to>
    <xdr:sp macro="" textlink="">
      <xdr:nvSpPr>
        <xdr:cNvPr id="440" name="楕円 439"/>
        <xdr:cNvSpPr/>
      </xdr:nvSpPr>
      <xdr:spPr>
        <a:xfrm>
          <a:off x="15430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71301</xdr:rowOff>
    </xdr:from>
    <xdr:to>
      <xdr:col>85</xdr:col>
      <xdr:colOff>127000</xdr:colOff>
      <xdr:row>37</xdr:row>
      <xdr:rowOff>141514</xdr:rowOff>
    </xdr:to>
    <xdr:cxnSp macro="">
      <xdr:nvCxnSpPr>
        <xdr:cNvPr id="441" name="直線コネクタ 440"/>
        <xdr:cNvCxnSpPr/>
      </xdr:nvCxnSpPr>
      <xdr:spPr>
        <a:xfrm>
          <a:off x="15481300" y="6414951"/>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151130</xdr:rowOff>
    </xdr:from>
    <xdr:to>
      <xdr:col>76</xdr:col>
      <xdr:colOff>165100</xdr:colOff>
      <xdr:row>38</xdr:row>
      <xdr:rowOff>81280</xdr:rowOff>
    </xdr:to>
    <xdr:sp macro="" textlink="">
      <xdr:nvSpPr>
        <xdr:cNvPr id="442" name="楕円 441"/>
        <xdr:cNvSpPr/>
      </xdr:nvSpPr>
      <xdr:spPr>
        <a:xfrm>
          <a:off x="1454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71301</xdr:rowOff>
    </xdr:from>
    <xdr:to>
      <xdr:col>81</xdr:col>
      <xdr:colOff>50800</xdr:colOff>
      <xdr:row>38</xdr:row>
      <xdr:rowOff>30480</xdr:rowOff>
    </xdr:to>
    <xdr:cxnSp macro="">
      <xdr:nvCxnSpPr>
        <xdr:cNvPr id="443" name="直線コネクタ 442"/>
        <xdr:cNvCxnSpPr/>
      </xdr:nvCxnSpPr>
      <xdr:spPr>
        <a:xfrm flipV="1">
          <a:off x="14592300" y="641495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444" name="楕円 443"/>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20683</xdr:rowOff>
    </xdr:from>
    <xdr:to>
      <xdr:col>76</xdr:col>
      <xdr:colOff>114300</xdr:colOff>
      <xdr:row>38</xdr:row>
      <xdr:rowOff>30480</xdr:rowOff>
    </xdr:to>
    <xdr:cxnSp macro="">
      <xdr:nvCxnSpPr>
        <xdr:cNvPr id="445" name="直線コネクタ 444"/>
        <xdr:cNvCxnSpPr/>
      </xdr:nvCxnSpPr>
      <xdr:spPr>
        <a:xfrm>
          <a:off x="13703300" y="65357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89081</xdr:rowOff>
    </xdr:from>
    <xdr:to>
      <xdr:col>67</xdr:col>
      <xdr:colOff>101600</xdr:colOff>
      <xdr:row>38</xdr:row>
      <xdr:rowOff>19231</xdr:rowOff>
    </xdr:to>
    <xdr:sp macro="" textlink="">
      <xdr:nvSpPr>
        <xdr:cNvPr id="446" name="楕円 445"/>
        <xdr:cNvSpPr/>
      </xdr:nvSpPr>
      <xdr:spPr>
        <a:xfrm>
          <a:off x="12763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139881</xdr:rowOff>
    </xdr:from>
    <xdr:to>
      <xdr:col>71</xdr:col>
      <xdr:colOff>177800</xdr:colOff>
      <xdr:row>38</xdr:row>
      <xdr:rowOff>20683</xdr:rowOff>
    </xdr:to>
    <xdr:cxnSp macro="">
      <xdr:nvCxnSpPr>
        <xdr:cNvPr id="447" name="直線コネクタ 446"/>
        <xdr:cNvCxnSpPr/>
      </xdr:nvCxnSpPr>
      <xdr:spPr>
        <a:xfrm>
          <a:off x="12814300" y="64835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138628</xdr:rowOff>
    </xdr:from>
    <xdr:ext cx="405111" cy="259045"/>
    <xdr:sp macro="" textlink="">
      <xdr:nvSpPr>
        <xdr:cNvPr id="452" name="n_1mainValue【認定こども園・幼稚園・保育所】&#10;有形固定資産減価償却率"/>
        <xdr:cNvSpPr txBox="1"/>
      </xdr:nvSpPr>
      <xdr:spPr>
        <a:xfrm>
          <a:off x="152660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72407</xdr:rowOff>
    </xdr:from>
    <xdr:ext cx="405111" cy="259045"/>
    <xdr:sp macro="" textlink="">
      <xdr:nvSpPr>
        <xdr:cNvPr id="453" name="n_2mainValue【認定こども園・幼稚園・保育所】&#10;有形固定資産減価償却率"/>
        <xdr:cNvSpPr txBox="1"/>
      </xdr:nvSpPr>
      <xdr:spPr>
        <a:xfrm>
          <a:off x="14389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62610</xdr:rowOff>
    </xdr:from>
    <xdr:ext cx="405111" cy="259045"/>
    <xdr:sp macro="" textlink="">
      <xdr:nvSpPr>
        <xdr:cNvPr id="454" name="n_3mainValue【認定こども園・幼稚園・保育所】&#10;有形固定資産減価償却率"/>
        <xdr:cNvSpPr txBox="1"/>
      </xdr:nvSpPr>
      <xdr:spPr>
        <a:xfrm>
          <a:off x="13500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10358</xdr:rowOff>
    </xdr:from>
    <xdr:ext cx="405111" cy="259045"/>
    <xdr:sp macro="" textlink="">
      <xdr:nvSpPr>
        <xdr:cNvPr id="455" name="n_4mainValue【認定こども園・幼稚園・保育所】&#10;有形固定資産減価償却率"/>
        <xdr:cNvSpPr txBox="1"/>
      </xdr:nvSpPr>
      <xdr:spPr>
        <a:xfrm>
          <a:off x="12611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97" name="楕円 496"/>
        <xdr:cNvSpPr/>
      </xdr:nvSpPr>
      <xdr:spPr>
        <a:xfrm>
          <a:off x="22110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13987</xdr:rowOff>
    </xdr:from>
    <xdr:ext cx="469744" cy="259045"/>
    <xdr:sp macro="" textlink="">
      <xdr:nvSpPr>
        <xdr:cNvPr id="498" name="【認定こども園・幼稚園・保育所】&#10;一人当たり面積該当値テキスト"/>
        <xdr:cNvSpPr txBox="1"/>
      </xdr:nvSpPr>
      <xdr:spPr>
        <a:xfrm>
          <a:off x="221996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170724</xdr:rowOff>
    </xdr:from>
    <xdr:to>
      <xdr:col>112</xdr:col>
      <xdr:colOff>38100</xdr:colOff>
      <xdr:row>38</xdr:row>
      <xdr:rowOff>100874</xdr:rowOff>
    </xdr:to>
    <xdr:sp macro="" textlink="">
      <xdr:nvSpPr>
        <xdr:cNvPr id="499" name="楕円 498"/>
        <xdr:cNvSpPr/>
      </xdr:nvSpPr>
      <xdr:spPr>
        <a:xfrm>
          <a:off x="21272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41910</xdr:rowOff>
    </xdr:from>
    <xdr:to>
      <xdr:col>116</xdr:col>
      <xdr:colOff>63500</xdr:colOff>
      <xdr:row>38</xdr:row>
      <xdr:rowOff>50074</xdr:rowOff>
    </xdr:to>
    <xdr:cxnSp macro="">
      <xdr:nvCxnSpPr>
        <xdr:cNvPr id="500" name="直線コネクタ 499"/>
        <xdr:cNvCxnSpPr/>
      </xdr:nvCxnSpPr>
      <xdr:spPr>
        <a:xfrm flipV="1">
          <a:off x="21323300" y="655701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107043</xdr:rowOff>
    </xdr:from>
    <xdr:to>
      <xdr:col>107</xdr:col>
      <xdr:colOff>101600</xdr:colOff>
      <xdr:row>37</xdr:row>
      <xdr:rowOff>37193</xdr:rowOff>
    </xdr:to>
    <xdr:sp macro="" textlink="">
      <xdr:nvSpPr>
        <xdr:cNvPr id="501" name="楕円 500"/>
        <xdr:cNvSpPr/>
      </xdr:nvSpPr>
      <xdr:spPr>
        <a:xfrm>
          <a:off x="20383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157843</xdr:rowOff>
    </xdr:from>
    <xdr:to>
      <xdr:col>111</xdr:col>
      <xdr:colOff>177800</xdr:colOff>
      <xdr:row>38</xdr:row>
      <xdr:rowOff>50074</xdr:rowOff>
    </xdr:to>
    <xdr:cxnSp macro="">
      <xdr:nvCxnSpPr>
        <xdr:cNvPr id="502" name="直線コネクタ 501"/>
        <xdr:cNvCxnSpPr/>
      </xdr:nvCxnSpPr>
      <xdr:spPr>
        <a:xfrm>
          <a:off x="20434300" y="6330043"/>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126637</xdr:rowOff>
    </xdr:from>
    <xdr:to>
      <xdr:col>102</xdr:col>
      <xdr:colOff>165100</xdr:colOff>
      <xdr:row>37</xdr:row>
      <xdr:rowOff>56787</xdr:rowOff>
    </xdr:to>
    <xdr:sp macro="" textlink="">
      <xdr:nvSpPr>
        <xdr:cNvPr id="503" name="楕円 502"/>
        <xdr:cNvSpPr/>
      </xdr:nvSpPr>
      <xdr:spPr>
        <a:xfrm>
          <a:off x="19494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157843</xdr:rowOff>
    </xdr:from>
    <xdr:to>
      <xdr:col>107</xdr:col>
      <xdr:colOff>50800</xdr:colOff>
      <xdr:row>37</xdr:row>
      <xdr:rowOff>5987</xdr:rowOff>
    </xdr:to>
    <xdr:cxnSp macro="">
      <xdr:nvCxnSpPr>
        <xdr:cNvPr id="504" name="直線コネクタ 503"/>
        <xdr:cNvCxnSpPr/>
      </xdr:nvCxnSpPr>
      <xdr:spPr>
        <a:xfrm flipV="1">
          <a:off x="19545300" y="63300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141333</xdr:rowOff>
    </xdr:from>
    <xdr:to>
      <xdr:col>98</xdr:col>
      <xdr:colOff>38100</xdr:colOff>
      <xdr:row>37</xdr:row>
      <xdr:rowOff>71483</xdr:rowOff>
    </xdr:to>
    <xdr:sp macro="" textlink="">
      <xdr:nvSpPr>
        <xdr:cNvPr id="505" name="楕円 504"/>
        <xdr:cNvSpPr/>
      </xdr:nvSpPr>
      <xdr:spPr>
        <a:xfrm>
          <a:off x="18605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5987</xdr:rowOff>
    </xdr:from>
    <xdr:to>
      <xdr:col>102</xdr:col>
      <xdr:colOff>114300</xdr:colOff>
      <xdr:row>37</xdr:row>
      <xdr:rowOff>20683</xdr:rowOff>
    </xdr:to>
    <xdr:cxnSp macro="">
      <xdr:nvCxnSpPr>
        <xdr:cNvPr id="506" name="直線コネクタ 505"/>
        <xdr:cNvCxnSpPr/>
      </xdr:nvCxnSpPr>
      <xdr:spPr>
        <a:xfrm flipV="1">
          <a:off x="18656300" y="63496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117401</xdr:rowOff>
    </xdr:from>
    <xdr:ext cx="469744" cy="259045"/>
    <xdr:sp macro="" textlink="">
      <xdr:nvSpPr>
        <xdr:cNvPr id="511" name="n_1mainValue【認定こども園・幼稚園・保育所】&#10;一人当たり面積"/>
        <xdr:cNvSpPr txBox="1"/>
      </xdr:nvSpPr>
      <xdr:spPr>
        <a:xfrm>
          <a:off x="21075727" y="62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53720</xdr:rowOff>
    </xdr:from>
    <xdr:ext cx="469744" cy="259045"/>
    <xdr:sp macro="" textlink="">
      <xdr:nvSpPr>
        <xdr:cNvPr id="512" name="n_2mainValue【認定こども園・幼稚園・保育所】&#10;一人当たり面積"/>
        <xdr:cNvSpPr txBox="1"/>
      </xdr:nvSpPr>
      <xdr:spPr>
        <a:xfrm>
          <a:off x="20199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73314</xdr:rowOff>
    </xdr:from>
    <xdr:ext cx="469744" cy="259045"/>
    <xdr:sp macro="" textlink="">
      <xdr:nvSpPr>
        <xdr:cNvPr id="513" name="n_3mainValue【認定こども園・幼稚園・保育所】&#10;一人当たり面積"/>
        <xdr:cNvSpPr txBox="1"/>
      </xdr:nvSpPr>
      <xdr:spPr>
        <a:xfrm>
          <a:off x="19310427" y="60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88010</xdr:rowOff>
    </xdr:from>
    <xdr:ext cx="469744" cy="259045"/>
    <xdr:sp macro="" textlink="">
      <xdr:nvSpPr>
        <xdr:cNvPr id="514" name="n_4mainValue【認定こども園・幼稚園・保育所】&#10;一人当たり面積"/>
        <xdr:cNvSpPr txBox="1"/>
      </xdr:nvSpPr>
      <xdr:spPr>
        <a:xfrm>
          <a:off x="18421427" y="608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xdr:rowOff>
    </xdr:from>
    <xdr:to>
      <xdr:col>85</xdr:col>
      <xdr:colOff>177800</xdr:colOff>
      <xdr:row>62</xdr:row>
      <xdr:rowOff>111760</xdr:rowOff>
    </xdr:to>
    <xdr:sp macro="" textlink="">
      <xdr:nvSpPr>
        <xdr:cNvPr id="555" name="楕円 554"/>
        <xdr:cNvSpPr/>
      </xdr:nvSpPr>
      <xdr:spPr>
        <a:xfrm>
          <a:off x="16268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160037</xdr:rowOff>
    </xdr:from>
    <xdr:ext cx="405111" cy="259045"/>
    <xdr:sp macro="" textlink="">
      <xdr:nvSpPr>
        <xdr:cNvPr id="556" name="【学校施設】&#10;有形固定資産減価償却率該当値テキスト"/>
        <xdr:cNvSpPr txBox="1"/>
      </xdr:nvSpPr>
      <xdr:spPr>
        <a:xfrm>
          <a:off x="163576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44450</xdr:rowOff>
    </xdr:from>
    <xdr:to>
      <xdr:col>81</xdr:col>
      <xdr:colOff>101600</xdr:colOff>
      <xdr:row>62</xdr:row>
      <xdr:rowOff>146050</xdr:rowOff>
    </xdr:to>
    <xdr:sp macro="" textlink="">
      <xdr:nvSpPr>
        <xdr:cNvPr id="557" name="楕円 556"/>
        <xdr:cNvSpPr/>
      </xdr:nvSpPr>
      <xdr:spPr>
        <a:xfrm>
          <a:off x="1543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60960</xdr:rowOff>
    </xdr:from>
    <xdr:to>
      <xdr:col>85</xdr:col>
      <xdr:colOff>127000</xdr:colOff>
      <xdr:row>62</xdr:row>
      <xdr:rowOff>95250</xdr:rowOff>
    </xdr:to>
    <xdr:cxnSp macro="">
      <xdr:nvCxnSpPr>
        <xdr:cNvPr id="558" name="直線コネクタ 557"/>
        <xdr:cNvCxnSpPr/>
      </xdr:nvCxnSpPr>
      <xdr:spPr>
        <a:xfrm flipV="1">
          <a:off x="15481300" y="10690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36830</xdr:rowOff>
    </xdr:from>
    <xdr:to>
      <xdr:col>76</xdr:col>
      <xdr:colOff>165100</xdr:colOff>
      <xdr:row>62</xdr:row>
      <xdr:rowOff>138430</xdr:rowOff>
    </xdr:to>
    <xdr:sp macro="" textlink="">
      <xdr:nvSpPr>
        <xdr:cNvPr id="559" name="楕円 558"/>
        <xdr:cNvSpPr/>
      </xdr:nvSpPr>
      <xdr:spPr>
        <a:xfrm>
          <a:off x="14541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87630</xdr:rowOff>
    </xdr:from>
    <xdr:to>
      <xdr:col>81</xdr:col>
      <xdr:colOff>50800</xdr:colOff>
      <xdr:row>62</xdr:row>
      <xdr:rowOff>95250</xdr:rowOff>
    </xdr:to>
    <xdr:cxnSp macro="">
      <xdr:nvCxnSpPr>
        <xdr:cNvPr id="560" name="直線コネクタ 559"/>
        <xdr:cNvCxnSpPr/>
      </xdr:nvCxnSpPr>
      <xdr:spPr>
        <a:xfrm>
          <a:off x="14592300" y="10717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46355</xdr:rowOff>
    </xdr:from>
    <xdr:to>
      <xdr:col>72</xdr:col>
      <xdr:colOff>38100</xdr:colOff>
      <xdr:row>62</xdr:row>
      <xdr:rowOff>147955</xdr:rowOff>
    </xdr:to>
    <xdr:sp macro="" textlink="">
      <xdr:nvSpPr>
        <xdr:cNvPr id="561" name="楕円 560"/>
        <xdr:cNvSpPr/>
      </xdr:nvSpPr>
      <xdr:spPr>
        <a:xfrm>
          <a:off x="13652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87630</xdr:rowOff>
    </xdr:from>
    <xdr:to>
      <xdr:col>76</xdr:col>
      <xdr:colOff>114300</xdr:colOff>
      <xdr:row>62</xdr:row>
      <xdr:rowOff>97155</xdr:rowOff>
    </xdr:to>
    <xdr:cxnSp macro="">
      <xdr:nvCxnSpPr>
        <xdr:cNvPr id="562" name="直線コネクタ 561"/>
        <xdr:cNvCxnSpPr/>
      </xdr:nvCxnSpPr>
      <xdr:spPr>
        <a:xfrm flipV="1">
          <a:off x="13703300" y="107175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15875</xdr:rowOff>
    </xdr:from>
    <xdr:to>
      <xdr:col>67</xdr:col>
      <xdr:colOff>101600</xdr:colOff>
      <xdr:row>62</xdr:row>
      <xdr:rowOff>117475</xdr:rowOff>
    </xdr:to>
    <xdr:sp macro="" textlink="">
      <xdr:nvSpPr>
        <xdr:cNvPr id="563" name="楕円 562"/>
        <xdr:cNvSpPr/>
      </xdr:nvSpPr>
      <xdr:spPr>
        <a:xfrm>
          <a:off x="12763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66675</xdr:rowOff>
    </xdr:from>
    <xdr:to>
      <xdr:col>71</xdr:col>
      <xdr:colOff>177800</xdr:colOff>
      <xdr:row>62</xdr:row>
      <xdr:rowOff>97155</xdr:rowOff>
    </xdr:to>
    <xdr:cxnSp macro="">
      <xdr:nvCxnSpPr>
        <xdr:cNvPr id="564" name="直線コネクタ 563"/>
        <xdr:cNvCxnSpPr/>
      </xdr:nvCxnSpPr>
      <xdr:spPr>
        <a:xfrm>
          <a:off x="12814300" y="106965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137177</xdr:rowOff>
    </xdr:from>
    <xdr:ext cx="405111" cy="259045"/>
    <xdr:sp macro="" textlink="">
      <xdr:nvSpPr>
        <xdr:cNvPr id="569" name="n_1mainValue【学校施設】&#10;有形固定資産減価償却率"/>
        <xdr:cNvSpPr txBox="1"/>
      </xdr:nvSpPr>
      <xdr:spPr>
        <a:xfrm>
          <a:off x="152660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129557</xdr:rowOff>
    </xdr:from>
    <xdr:ext cx="405111" cy="259045"/>
    <xdr:sp macro="" textlink="">
      <xdr:nvSpPr>
        <xdr:cNvPr id="570" name="n_2mainValue【学校施設】&#10;有形固定資産減価償却率"/>
        <xdr:cNvSpPr txBox="1"/>
      </xdr:nvSpPr>
      <xdr:spPr>
        <a:xfrm>
          <a:off x="14389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139082</xdr:rowOff>
    </xdr:from>
    <xdr:ext cx="405111" cy="259045"/>
    <xdr:sp macro="" textlink="">
      <xdr:nvSpPr>
        <xdr:cNvPr id="571" name="n_3mainValue【学校施設】&#10;有形固定資産減価償却率"/>
        <xdr:cNvSpPr txBox="1"/>
      </xdr:nvSpPr>
      <xdr:spPr>
        <a:xfrm>
          <a:off x="13500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108602</xdr:rowOff>
    </xdr:from>
    <xdr:ext cx="405111" cy="259045"/>
    <xdr:sp macro="" textlink="">
      <xdr:nvSpPr>
        <xdr:cNvPr id="572" name="n_4mainValue【学校施設】&#10;有形固定資産減価償却率"/>
        <xdr:cNvSpPr txBox="1"/>
      </xdr:nvSpPr>
      <xdr:spPr>
        <a:xfrm>
          <a:off x="12611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7003</xdr:rowOff>
    </xdr:from>
    <xdr:to>
      <xdr:col>116</xdr:col>
      <xdr:colOff>114300</xdr:colOff>
      <xdr:row>55</xdr:row>
      <xdr:rowOff>108603</xdr:rowOff>
    </xdr:to>
    <xdr:sp macro="" textlink="">
      <xdr:nvSpPr>
        <xdr:cNvPr id="614" name="楕円 613"/>
        <xdr:cNvSpPr/>
      </xdr:nvSpPr>
      <xdr:spPr>
        <a:xfrm>
          <a:off x="22110700" y="94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131480</xdr:rowOff>
    </xdr:from>
    <xdr:ext cx="469744" cy="259045"/>
    <xdr:sp macro="" textlink="">
      <xdr:nvSpPr>
        <xdr:cNvPr id="615" name="【学校施設】&#10;一人当たり面積該当値テキスト"/>
        <xdr:cNvSpPr txBox="1"/>
      </xdr:nvSpPr>
      <xdr:spPr>
        <a:xfrm>
          <a:off x="22199600" y="938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160818</xdr:rowOff>
    </xdr:from>
    <xdr:to>
      <xdr:col>112</xdr:col>
      <xdr:colOff>38100</xdr:colOff>
      <xdr:row>61</xdr:row>
      <xdr:rowOff>90968</xdr:rowOff>
    </xdr:to>
    <xdr:sp macro="" textlink="">
      <xdr:nvSpPr>
        <xdr:cNvPr id="616" name="楕円 615"/>
        <xdr:cNvSpPr/>
      </xdr:nvSpPr>
      <xdr:spPr>
        <a:xfrm>
          <a:off x="21272500" y="104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57803</xdr:rowOff>
    </xdr:from>
    <xdr:to>
      <xdr:col>116</xdr:col>
      <xdr:colOff>63500</xdr:colOff>
      <xdr:row>61</xdr:row>
      <xdr:rowOff>40168</xdr:rowOff>
    </xdr:to>
    <xdr:cxnSp macro="">
      <xdr:nvCxnSpPr>
        <xdr:cNvPr id="617" name="直線コネクタ 616"/>
        <xdr:cNvCxnSpPr/>
      </xdr:nvCxnSpPr>
      <xdr:spPr>
        <a:xfrm flipV="1">
          <a:off x="21323300" y="9487553"/>
          <a:ext cx="838200" cy="10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81298</xdr:rowOff>
    </xdr:from>
    <xdr:to>
      <xdr:col>107</xdr:col>
      <xdr:colOff>101600</xdr:colOff>
      <xdr:row>63</xdr:row>
      <xdr:rowOff>11448</xdr:rowOff>
    </xdr:to>
    <xdr:sp macro="" textlink="">
      <xdr:nvSpPr>
        <xdr:cNvPr id="618" name="楕円 617"/>
        <xdr:cNvSpPr/>
      </xdr:nvSpPr>
      <xdr:spPr>
        <a:xfrm>
          <a:off x="20383500" y="107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40168</xdr:rowOff>
    </xdr:from>
    <xdr:to>
      <xdr:col>111</xdr:col>
      <xdr:colOff>177800</xdr:colOff>
      <xdr:row>62</xdr:row>
      <xdr:rowOff>132098</xdr:rowOff>
    </xdr:to>
    <xdr:cxnSp macro="">
      <xdr:nvCxnSpPr>
        <xdr:cNvPr id="619" name="直線コネクタ 618"/>
        <xdr:cNvCxnSpPr/>
      </xdr:nvCxnSpPr>
      <xdr:spPr>
        <a:xfrm flipV="1">
          <a:off x="20434300" y="10498618"/>
          <a:ext cx="889000" cy="26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88483</xdr:rowOff>
    </xdr:from>
    <xdr:to>
      <xdr:col>102</xdr:col>
      <xdr:colOff>165100</xdr:colOff>
      <xdr:row>63</xdr:row>
      <xdr:rowOff>18633</xdr:rowOff>
    </xdr:to>
    <xdr:sp macro="" textlink="">
      <xdr:nvSpPr>
        <xdr:cNvPr id="620" name="楕円 619"/>
        <xdr:cNvSpPr/>
      </xdr:nvSpPr>
      <xdr:spPr>
        <a:xfrm>
          <a:off x="19494500" y="107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132098</xdr:rowOff>
    </xdr:from>
    <xdr:to>
      <xdr:col>107</xdr:col>
      <xdr:colOff>50800</xdr:colOff>
      <xdr:row>62</xdr:row>
      <xdr:rowOff>139283</xdr:rowOff>
    </xdr:to>
    <xdr:cxnSp macro="">
      <xdr:nvCxnSpPr>
        <xdr:cNvPr id="621" name="直線コネクタ 620"/>
        <xdr:cNvCxnSpPr/>
      </xdr:nvCxnSpPr>
      <xdr:spPr>
        <a:xfrm flipV="1">
          <a:off x="19545300" y="10761998"/>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94361</xdr:rowOff>
    </xdr:from>
    <xdr:to>
      <xdr:col>98</xdr:col>
      <xdr:colOff>38100</xdr:colOff>
      <xdr:row>63</xdr:row>
      <xdr:rowOff>24511</xdr:rowOff>
    </xdr:to>
    <xdr:sp macro="" textlink="">
      <xdr:nvSpPr>
        <xdr:cNvPr id="622" name="楕円 621"/>
        <xdr:cNvSpPr/>
      </xdr:nvSpPr>
      <xdr:spPr>
        <a:xfrm>
          <a:off x="18605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139283</xdr:rowOff>
    </xdr:from>
    <xdr:to>
      <xdr:col>102</xdr:col>
      <xdr:colOff>114300</xdr:colOff>
      <xdr:row>62</xdr:row>
      <xdr:rowOff>145161</xdr:rowOff>
    </xdr:to>
    <xdr:cxnSp macro="">
      <xdr:nvCxnSpPr>
        <xdr:cNvPr id="623" name="直線コネクタ 622"/>
        <xdr:cNvCxnSpPr/>
      </xdr:nvCxnSpPr>
      <xdr:spPr>
        <a:xfrm flipV="1">
          <a:off x="18656300" y="1076918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107495</xdr:rowOff>
    </xdr:from>
    <xdr:ext cx="469744" cy="259045"/>
    <xdr:sp macro="" textlink="">
      <xdr:nvSpPr>
        <xdr:cNvPr id="628" name="n_1mainValue【学校施設】&#10;一人当たり面積"/>
        <xdr:cNvSpPr txBox="1"/>
      </xdr:nvSpPr>
      <xdr:spPr>
        <a:xfrm>
          <a:off x="21075727" y="102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2575</xdr:rowOff>
    </xdr:from>
    <xdr:ext cx="469744" cy="259045"/>
    <xdr:sp macro="" textlink="">
      <xdr:nvSpPr>
        <xdr:cNvPr id="629" name="n_2mainValue【学校施設】&#10;一人当たり面積"/>
        <xdr:cNvSpPr txBox="1"/>
      </xdr:nvSpPr>
      <xdr:spPr>
        <a:xfrm>
          <a:off x="20199427" y="1080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9760</xdr:rowOff>
    </xdr:from>
    <xdr:ext cx="469744" cy="259045"/>
    <xdr:sp macro="" textlink="">
      <xdr:nvSpPr>
        <xdr:cNvPr id="630" name="n_3mainValue【学校施設】&#10;一人当たり面積"/>
        <xdr:cNvSpPr txBox="1"/>
      </xdr:nvSpPr>
      <xdr:spPr>
        <a:xfrm>
          <a:off x="19310427" y="108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15638</xdr:rowOff>
    </xdr:from>
    <xdr:ext cx="469744" cy="259045"/>
    <xdr:sp macro="" textlink="">
      <xdr:nvSpPr>
        <xdr:cNvPr id="631" name="n_4mainValue【学校施設】&#10;一人当たり面積"/>
        <xdr:cNvSpPr txBox="1"/>
      </xdr:nvSpPr>
      <xdr:spPr>
        <a:xfrm>
          <a:off x="18421427"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61" name="【児童館】&#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3" name="フローチャート: 判断 662"/>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64" name="フローチャート: 判断 663"/>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65" name="フローチャート: 判断 664"/>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66" name="フローチャート: 判断 665"/>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72" name="楕円 671"/>
        <xdr:cNvSpPr/>
      </xdr:nvSpPr>
      <xdr:spPr>
        <a:xfrm>
          <a:off x="16268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123841</xdr:rowOff>
    </xdr:from>
    <xdr:ext cx="405111" cy="259045"/>
    <xdr:sp macro="" textlink="">
      <xdr:nvSpPr>
        <xdr:cNvPr id="673" name="【児童館】&#10;有形固定資産減価償却率該当値テキスト"/>
        <xdr:cNvSpPr txBox="1"/>
      </xdr:nvSpPr>
      <xdr:spPr>
        <a:xfrm>
          <a:off x="16357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93980</xdr:rowOff>
    </xdr:from>
    <xdr:to>
      <xdr:col>81</xdr:col>
      <xdr:colOff>101600</xdr:colOff>
      <xdr:row>82</xdr:row>
      <xdr:rowOff>24130</xdr:rowOff>
    </xdr:to>
    <xdr:sp macro="" textlink="">
      <xdr:nvSpPr>
        <xdr:cNvPr id="674" name="楕円 673"/>
        <xdr:cNvSpPr/>
      </xdr:nvSpPr>
      <xdr:spPr>
        <a:xfrm>
          <a:off x="15430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144780</xdr:rowOff>
    </xdr:from>
    <xdr:to>
      <xdr:col>85</xdr:col>
      <xdr:colOff>127000</xdr:colOff>
      <xdr:row>82</xdr:row>
      <xdr:rowOff>24764</xdr:rowOff>
    </xdr:to>
    <xdr:cxnSp macro="">
      <xdr:nvCxnSpPr>
        <xdr:cNvPr id="675" name="直線コネクタ 674"/>
        <xdr:cNvCxnSpPr/>
      </xdr:nvCxnSpPr>
      <xdr:spPr>
        <a:xfrm>
          <a:off x="15481300" y="1403223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40639</xdr:rowOff>
    </xdr:from>
    <xdr:to>
      <xdr:col>76</xdr:col>
      <xdr:colOff>165100</xdr:colOff>
      <xdr:row>81</xdr:row>
      <xdr:rowOff>142239</xdr:rowOff>
    </xdr:to>
    <xdr:sp macro="" textlink="">
      <xdr:nvSpPr>
        <xdr:cNvPr id="676" name="楕円 675"/>
        <xdr:cNvSpPr/>
      </xdr:nvSpPr>
      <xdr:spPr>
        <a:xfrm>
          <a:off x="14541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81</xdr:row>
      <xdr:rowOff>144780</xdr:rowOff>
    </xdr:to>
    <xdr:cxnSp macro="">
      <xdr:nvCxnSpPr>
        <xdr:cNvPr id="677" name="直線コネクタ 676"/>
        <xdr:cNvCxnSpPr/>
      </xdr:nvCxnSpPr>
      <xdr:spPr>
        <a:xfrm>
          <a:off x="14592300" y="139788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164464</xdr:rowOff>
    </xdr:from>
    <xdr:to>
      <xdr:col>72</xdr:col>
      <xdr:colOff>38100</xdr:colOff>
      <xdr:row>81</xdr:row>
      <xdr:rowOff>94614</xdr:rowOff>
    </xdr:to>
    <xdr:sp macro="" textlink="">
      <xdr:nvSpPr>
        <xdr:cNvPr id="678" name="楕円 677"/>
        <xdr:cNvSpPr/>
      </xdr:nvSpPr>
      <xdr:spPr>
        <a:xfrm>
          <a:off x="13652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43814</xdr:rowOff>
    </xdr:from>
    <xdr:to>
      <xdr:col>76</xdr:col>
      <xdr:colOff>114300</xdr:colOff>
      <xdr:row>81</xdr:row>
      <xdr:rowOff>91439</xdr:rowOff>
    </xdr:to>
    <xdr:cxnSp macro="">
      <xdr:nvCxnSpPr>
        <xdr:cNvPr id="679" name="直線コネクタ 678"/>
        <xdr:cNvCxnSpPr/>
      </xdr:nvCxnSpPr>
      <xdr:spPr>
        <a:xfrm>
          <a:off x="13703300" y="139312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113030</xdr:rowOff>
    </xdr:from>
    <xdr:to>
      <xdr:col>67</xdr:col>
      <xdr:colOff>101600</xdr:colOff>
      <xdr:row>81</xdr:row>
      <xdr:rowOff>43180</xdr:rowOff>
    </xdr:to>
    <xdr:sp macro="" textlink="">
      <xdr:nvSpPr>
        <xdr:cNvPr id="680" name="楕円 679"/>
        <xdr:cNvSpPr/>
      </xdr:nvSpPr>
      <xdr:spPr>
        <a:xfrm>
          <a:off x="12763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81</xdr:row>
      <xdr:rowOff>43814</xdr:rowOff>
    </xdr:to>
    <xdr:cxnSp macro="">
      <xdr:nvCxnSpPr>
        <xdr:cNvPr id="681" name="直線コネクタ 680"/>
        <xdr:cNvCxnSpPr/>
      </xdr:nvCxnSpPr>
      <xdr:spPr>
        <a:xfrm>
          <a:off x="12814300" y="138798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682" name="n_1aveValue【児童館】&#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683"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152416</xdr:rowOff>
    </xdr:from>
    <xdr:ext cx="405111" cy="259045"/>
    <xdr:sp macro="" textlink="">
      <xdr:nvSpPr>
        <xdr:cNvPr id="684" name="n_3aveValue【児童館】&#10;有形固定資産減価償却率"/>
        <xdr:cNvSpPr txBox="1"/>
      </xdr:nvSpPr>
      <xdr:spPr>
        <a:xfrm>
          <a:off x="13500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685" name="n_4aveValue【児童館】&#10;有形固定資産減価償却率"/>
        <xdr:cNvSpPr txBox="1"/>
      </xdr:nvSpPr>
      <xdr:spPr>
        <a:xfrm>
          <a:off x="12611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40657</xdr:rowOff>
    </xdr:from>
    <xdr:ext cx="405111" cy="259045"/>
    <xdr:sp macro="" textlink="">
      <xdr:nvSpPr>
        <xdr:cNvPr id="686" name="n_1mainValue【児童館】&#10;有形固定資産減価償却率"/>
        <xdr:cNvSpPr txBox="1"/>
      </xdr:nvSpPr>
      <xdr:spPr>
        <a:xfrm>
          <a:off x="15266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158766</xdr:rowOff>
    </xdr:from>
    <xdr:ext cx="405111" cy="259045"/>
    <xdr:sp macro="" textlink="">
      <xdr:nvSpPr>
        <xdr:cNvPr id="687" name="n_2mainValue【児童館】&#10;有形固定資産減価償却率"/>
        <xdr:cNvSpPr txBox="1"/>
      </xdr:nvSpPr>
      <xdr:spPr>
        <a:xfrm>
          <a:off x="14389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111141</xdr:rowOff>
    </xdr:from>
    <xdr:ext cx="405111" cy="259045"/>
    <xdr:sp macro="" textlink="">
      <xdr:nvSpPr>
        <xdr:cNvPr id="688" name="n_3mainValue【児童館】&#10;有形固定資産減価償却率"/>
        <xdr:cNvSpPr txBox="1"/>
      </xdr:nvSpPr>
      <xdr:spPr>
        <a:xfrm>
          <a:off x="13500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59707</xdr:rowOff>
    </xdr:from>
    <xdr:ext cx="405111" cy="259045"/>
    <xdr:sp macro="" textlink="">
      <xdr:nvSpPr>
        <xdr:cNvPr id="689" name="n_4mainValue【児童館】&#10;有形固定資産減価償却率"/>
        <xdr:cNvSpPr txBox="1"/>
      </xdr:nvSpPr>
      <xdr:spPr>
        <a:xfrm>
          <a:off x="12611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9" name="直線コネクタ 708"/>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0" name="【児童館】&#10;一人当たり面積最小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1" name="直線コネクタ 710"/>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2"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3" name="直線コネクタ 712"/>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714" name="【児童館】&#10;一人当たり面積平均値テキスト"/>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5" name="フローチャート: 判断 714"/>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16" name="フローチャート: 判断 715"/>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17" name="フローチャート: 判断 716"/>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8" name="フローチャート: 判断 717"/>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19" name="フローチャート: 判断 718"/>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84455</xdr:rowOff>
    </xdr:from>
    <xdr:to>
      <xdr:col>116</xdr:col>
      <xdr:colOff>114300</xdr:colOff>
      <xdr:row>82</xdr:row>
      <xdr:rowOff>14605</xdr:rowOff>
    </xdr:to>
    <xdr:sp macro="" textlink="">
      <xdr:nvSpPr>
        <xdr:cNvPr id="725" name="楕円 724"/>
        <xdr:cNvSpPr/>
      </xdr:nvSpPr>
      <xdr:spPr>
        <a:xfrm>
          <a:off x="22110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107332</xdr:rowOff>
    </xdr:from>
    <xdr:ext cx="469744" cy="259045"/>
    <xdr:sp macro="" textlink="">
      <xdr:nvSpPr>
        <xdr:cNvPr id="726" name="【児童館】&#10;一人当たり面積該当値テキスト"/>
        <xdr:cNvSpPr txBox="1"/>
      </xdr:nvSpPr>
      <xdr:spPr>
        <a:xfrm>
          <a:off x="22199600" y="138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61595</xdr:rowOff>
    </xdr:from>
    <xdr:to>
      <xdr:col>112</xdr:col>
      <xdr:colOff>38100</xdr:colOff>
      <xdr:row>83</xdr:row>
      <xdr:rowOff>163195</xdr:rowOff>
    </xdr:to>
    <xdr:sp macro="" textlink="">
      <xdr:nvSpPr>
        <xdr:cNvPr id="727" name="楕円 726"/>
        <xdr:cNvSpPr/>
      </xdr:nvSpPr>
      <xdr:spPr>
        <a:xfrm>
          <a:off x="21272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135255</xdr:rowOff>
    </xdr:from>
    <xdr:to>
      <xdr:col>116</xdr:col>
      <xdr:colOff>63500</xdr:colOff>
      <xdr:row>83</xdr:row>
      <xdr:rowOff>112395</xdr:rowOff>
    </xdr:to>
    <xdr:cxnSp macro="">
      <xdr:nvCxnSpPr>
        <xdr:cNvPr id="728" name="直線コネクタ 727"/>
        <xdr:cNvCxnSpPr/>
      </xdr:nvCxnSpPr>
      <xdr:spPr>
        <a:xfrm flipV="1">
          <a:off x="21323300" y="14022705"/>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729" name="楕円 728"/>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112395</xdr:rowOff>
    </xdr:from>
    <xdr:to>
      <xdr:col>111</xdr:col>
      <xdr:colOff>177800</xdr:colOff>
      <xdr:row>83</xdr:row>
      <xdr:rowOff>118111</xdr:rowOff>
    </xdr:to>
    <xdr:cxnSp macro="">
      <xdr:nvCxnSpPr>
        <xdr:cNvPr id="730" name="直線コネクタ 729"/>
        <xdr:cNvCxnSpPr/>
      </xdr:nvCxnSpPr>
      <xdr:spPr>
        <a:xfrm flipV="1">
          <a:off x="20434300" y="143427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78739</xdr:rowOff>
    </xdr:from>
    <xdr:to>
      <xdr:col>102</xdr:col>
      <xdr:colOff>165100</xdr:colOff>
      <xdr:row>84</xdr:row>
      <xdr:rowOff>8889</xdr:rowOff>
    </xdr:to>
    <xdr:sp macro="" textlink="">
      <xdr:nvSpPr>
        <xdr:cNvPr id="731" name="楕円 730"/>
        <xdr:cNvSpPr/>
      </xdr:nvSpPr>
      <xdr:spPr>
        <a:xfrm>
          <a:off x="19494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129539</xdr:rowOff>
    </xdr:to>
    <xdr:cxnSp macro="">
      <xdr:nvCxnSpPr>
        <xdr:cNvPr id="732" name="直線コネクタ 731"/>
        <xdr:cNvCxnSpPr/>
      </xdr:nvCxnSpPr>
      <xdr:spPr>
        <a:xfrm flipV="1">
          <a:off x="19545300" y="14348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78739</xdr:rowOff>
    </xdr:from>
    <xdr:to>
      <xdr:col>98</xdr:col>
      <xdr:colOff>38100</xdr:colOff>
      <xdr:row>84</xdr:row>
      <xdr:rowOff>8889</xdr:rowOff>
    </xdr:to>
    <xdr:sp macro="" textlink="">
      <xdr:nvSpPr>
        <xdr:cNvPr id="733" name="楕円 732"/>
        <xdr:cNvSpPr/>
      </xdr:nvSpPr>
      <xdr:spPr>
        <a:xfrm>
          <a:off x="18605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129539</xdr:rowOff>
    </xdr:from>
    <xdr:to>
      <xdr:col>102</xdr:col>
      <xdr:colOff>114300</xdr:colOff>
      <xdr:row>83</xdr:row>
      <xdr:rowOff>129539</xdr:rowOff>
    </xdr:to>
    <xdr:cxnSp macro="">
      <xdr:nvCxnSpPr>
        <xdr:cNvPr id="734" name="直線コネクタ 733"/>
        <xdr:cNvCxnSpPr/>
      </xdr:nvCxnSpPr>
      <xdr:spPr>
        <a:xfrm>
          <a:off x="18656300" y="1435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735" name="n_1ave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736" name="n_2aveValue【児童館】&#10;一人当たり面積"/>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37" name="n_3aveValue【児童館】&#10;一人当たり面積"/>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738" name="n_4aveValue【児童館】&#10;一人当たり面積"/>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154322</xdr:rowOff>
    </xdr:from>
    <xdr:ext cx="469744" cy="259045"/>
    <xdr:sp macro="" textlink="">
      <xdr:nvSpPr>
        <xdr:cNvPr id="739" name="n_1mainValue【児童館】&#10;一人当たり面積"/>
        <xdr:cNvSpPr txBox="1"/>
      </xdr:nvSpPr>
      <xdr:spPr>
        <a:xfrm>
          <a:off x="21075727" y="1438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40" name="n_2mainValue【児童館】&#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xdr:rowOff>
    </xdr:from>
    <xdr:ext cx="469744" cy="259045"/>
    <xdr:sp macro="" textlink="">
      <xdr:nvSpPr>
        <xdr:cNvPr id="741" name="n_3mainValue【児童館】&#10;一人当たり面積"/>
        <xdr:cNvSpPr txBox="1"/>
      </xdr:nvSpPr>
      <xdr:spPr>
        <a:xfrm>
          <a:off x="19310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xdr:rowOff>
    </xdr:from>
    <xdr:ext cx="469744" cy="259045"/>
    <xdr:sp macro="" textlink="">
      <xdr:nvSpPr>
        <xdr:cNvPr id="742" name="n_4mainValue【児童館】&#10;一人当たり面積"/>
        <xdr:cNvSpPr txBox="1"/>
      </xdr:nvSpPr>
      <xdr:spPr>
        <a:xfrm>
          <a:off x="18421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7" name="直線コネクタ 766"/>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0"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1" name="直線コネクタ 770"/>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2"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3" name="フローチャート: 判断 772"/>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4" name="フローチャート: 判断 773"/>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5" name="フローチャート: 判断 774"/>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6" name="フローチャート: 判断 775"/>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7" name="フローチャート: 判断 776"/>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xdr:rowOff>
    </xdr:from>
    <xdr:to>
      <xdr:col>85</xdr:col>
      <xdr:colOff>177800</xdr:colOff>
      <xdr:row>106</xdr:row>
      <xdr:rowOff>106045</xdr:rowOff>
    </xdr:to>
    <xdr:sp macro="" textlink="">
      <xdr:nvSpPr>
        <xdr:cNvPr id="783" name="楕円 782"/>
        <xdr:cNvSpPr/>
      </xdr:nvSpPr>
      <xdr:spPr>
        <a:xfrm>
          <a:off x="162687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154322</xdr:rowOff>
    </xdr:from>
    <xdr:ext cx="405111" cy="259045"/>
    <xdr:sp macro="" textlink="">
      <xdr:nvSpPr>
        <xdr:cNvPr id="784" name="【公民館】&#10;有形固定資産減価償却率該当値テキスト"/>
        <xdr:cNvSpPr txBox="1"/>
      </xdr:nvSpPr>
      <xdr:spPr>
        <a:xfrm>
          <a:off x="16357600"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154939</xdr:rowOff>
    </xdr:from>
    <xdr:to>
      <xdr:col>81</xdr:col>
      <xdr:colOff>101600</xdr:colOff>
      <xdr:row>107</xdr:row>
      <xdr:rowOff>85089</xdr:rowOff>
    </xdr:to>
    <xdr:sp macro="" textlink="">
      <xdr:nvSpPr>
        <xdr:cNvPr id="785" name="楕円 784"/>
        <xdr:cNvSpPr/>
      </xdr:nvSpPr>
      <xdr:spPr>
        <a:xfrm>
          <a:off x="1543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55245</xdr:rowOff>
    </xdr:from>
    <xdr:to>
      <xdr:col>85</xdr:col>
      <xdr:colOff>127000</xdr:colOff>
      <xdr:row>107</xdr:row>
      <xdr:rowOff>34289</xdr:rowOff>
    </xdr:to>
    <xdr:cxnSp macro="">
      <xdr:nvCxnSpPr>
        <xdr:cNvPr id="786" name="直線コネクタ 785"/>
        <xdr:cNvCxnSpPr/>
      </xdr:nvCxnSpPr>
      <xdr:spPr>
        <a:xfrm flipV="1">
          <a:off x="15481300" y="18228945"/>
          <a:ext cx="8382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133986</xdr:rowOff>
    </xdr:from>
    <xdr:to>
      <xdr:col>76</xdr:col>
      <xdr:colOff>165100</xdr:colOff>
      <xdr:row>107</xdr:row>
      <xdr:rowOff>64136</xdr:rowOff>
    </xdr:to>
    <xdr:sp macro="" textlink="">
      <xdr:nvSpPr>
        <xdr:cNvPr id="787" name="楕円 786"/>
        <xdr:cNvSpPr/>
      </xdr:nvSpPr>
      <xdr:spPr>
        <a:xfrm>
          <a:off x="14541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13336</xdr:rowOff>
    </xdr:from>
    <xdr:to>
      <xdr:col>81</xdr:col>
      <xdr:colOff>50800</xdr:colOff>
      <xdr:row>107</xdr:row>
      <xdr:rowOff>34289</xdr:rowOff>
    </xdr:to>
    <xdr:cxnSp macro="">
      <xdr:nvCxnSpPr>
        <xdr:cNvPr id="788" name="直線コネクタ 787"/>
        <xdr:cNvCxnSpPr/>
      </xdr:nvCxnSpPr>
      <xdr:spPr>
        <a:xfrm>
          <a:off x="14592300" y="183584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111125</xdr:rowOff>
    </xdr:from>
    <xdr:to>
      <xdr:col>72</xdr:col>
      <xdr:colOff>38100</xdr:colOff>
      <xdr:row>107</xdr:row>
      <xdr:rowOff>41275</xdr:rowOff>
    </xdr:to>
    <xdr:sp macro="" textlink="">
      <xdr:nvSpPr>
        <xdr:cNvPr id="789" name="楕円 788"/>
        <xdr:cNvSpPr/>
      </xdr:nvSpPr>
      <xdr:spPr>
        <a:xfrm>
          <a:off x="13652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161925</xdr:rowOff>
    </xdr:from>
    <xdr:to>
      <xdr:col>76</xdr:col>
      <xdr:colOff>114300</xdr:colOff>
      <xdr:row>107</xdr:row>
      <xdr:rowOff>13336</xdr:rowOff>
    </xdr:to>
    <xdr:cxnSp macro="">
      <xdr:nvCxnSpPr>
        <xdr:cNvPr id="790" name="直線コネクタ 789"/>
        <xdr:cNvCxnSpPr/>
      </xdr:nvCxnSpPr>
      <xdr:spPr>
        <a:xfrm>
          <a:off x="13703300" y="183356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107314</xdr:rowOff>
    </xdr:from>
    <xdr:to>
      <xdr:col>67</xdr:col>
      <xdr:colOff>101600</xdr:colOff>
      <xdr:row>107</xdr:row>
      <xdr:rowOff>37464</xdr:rowOff>
    </xdr:to>
    <xdr:sp macro="" textlink="">
      <xdr:nvSpPr>
        <xdr:cNvPr id="791" name="楕円 790"/>
        <xdr:cNvSpPr/>
      </xdr:nvSpPr>
      <xdr:spPr>
        <a:xfrm>
          <a:off x="12763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158114</xdr:rowOff>
    </xdr:from>
    <xdr:to>
      <xdr:col>71</xdr:col>
      <xdr:colOff>177800</xdr:colOff>
      <xdr:row>106</xdr:row>
      <xdr:rowOff>161925</xdr:rowOff>
    </xdr:to>
    <xdr:cxnSp macro="">
      <xdr:nvCxnSpPr>
        <xdr:cNvPr id="792" name="直線コネクタ 791"/>
        <xdr:cNvCxnSpPr/>
      </xdr:nvCxnSpPr>
      <xdr:spPr>
        <a:xfrm>
          <a:off x="12814300" y="183318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3" name="n_1ave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4"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95"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96"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76216</xdr:rowOff>
    </xdr:from>
    <xdr:ext cx="405111" cy="259045"/>
    <xdr:sp macro="" textlink="">
      <xdr:nvSpPr>
        <xdr:cNvPr id="797" name="n_1mainValue【公民館】&#10;有形固定資産減価償却率"/>
        <xdr:cNvSpPr txBox="1"/>
      </xdr:nvSpPr>
      <xdr:spPr>
        <a:xfrm>
          <a:off x="152660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55263</xdr:rowOff>
    </xdr:from>
    <xdr:ext cx="405111" cy="259045"/>
    <xdr:sp macro="" textlink="">
      <xdr:nvSpPr>
        <xdr:cNvPr id="798" name="n_2mainValue【公民館】&#10;有形固定資産減価償却率"/>
        <xdr:cNvSpPr txBox="1"/>
      </xdr:nvSpPr>
      <xdr:spPr>
        <a:xfrm>
          <a:off x="14389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32402</xdr:rowOff>
    </xdr:from>
    <xdr:ext cx="405111" cy="259045"/>
    <xdr:sp macro="" textlink="">
      <xdr:nvSpPr>
        <xdr:cNvPr id="799" name="n_3mainValue【公民館】&#10;有形固定資産減価償却率"/>
        <xdr:cNvSpPr txBox="1"/>
      </xdr:nvSpPr>
      <xdr:spPr>
        <a:xfrm>
          <a:off x="135007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28591</xdr:rowOff>
    </xdr:from>
    <xdr:ext cx="405111" cy="259045"/>
    <xdr:sp macro="" textlink="">
      <xdr:nvSpPr>
        <xdr:cNvPr id="800" name="n_4mainValue【公民館】&#10;有形固定資産減価償却率"/>
        <xdr:cNvSpPr txBox="1"/>
      </xdr:nvSpPr>
      <xdr:spPr>
        <a:xfrm>
          <a:off x="12611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4" name="直線コネクタ 823"/>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5"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6" name="直線コネクタ 825"/>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7"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8" name="直線コネクタ 827"/>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829" name="【公民館】&#10;一人当たり面積平均値テキスト"/>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0" name="フローチャート: 判断 829"/>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1" name="フローチャート: 判断 830"/>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2" name="フローチャート: 判断 831"/>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3" name="フローチャート: 判断 832"/>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4" name="フローチャート: 判断 833"/>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118745</xdr:rowOff>
    </xdr:from>
    <xdr:to>
      <xdr:col>116</xdr:col>
      <xdr:colOff>114300</xdr:colOff>
      <xdr:row>100</xdr:row>
      <xdr:rowOff>48895</xdr:rowOff>
    </xdr:to>
    <xdr:sp macro="" textlink="">
      <xdr:nvSpPr>
        <xdr:cNvPr id="840" name="楕円 839"/>
        <xdr:cNvSpPr/>
      </xdr:nvSpPr>
      <xdr:spPr>
        <a:xfrm>
          <a:off x="22110700" y="170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71772</xdr:rowOff>
    </xdr:from>
    <xdr:ext cx="469744" cy="259045"/>
    <xdr:sp macro="" textlink="">
      <xdr:nvSpPr>
        <xdr:cNvPr id="841" name="【公民館】&#10;一人当たり面積該当値テキスト"/>
        <xdr:cNvSpPr txBox="1"/>
      </xdr:nvSpPr>
      <xdr:spPr>
        <a:xfrm>
          <a:off x="22199600" y="1704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10540</xdr:rowOff>
    </xdr:from>
    <xdr:to>
      <xdr:col>112</xdr:col>
      <xdr:colOff>38100</xdr:colOff>
      <xdr:row>102</xdr:row>
      <xdr:rowOff>112140</xdr:rowOff>
    </xdr:to>
    <xdr:sp macro="" textlink="">
      <xdr:nvSpPr>
        <xdr:cNvPr id="842" name="楕円 841"/>
        <xdr:cNvSpPr/>
      </xdr:nvSpPr>
      <xdr:spPr>
        <a:xfrm>
          <a:off x="21272500" y="174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169545</xdr:rowOff>
    </xdr:from>
    <xdr:to>
      <xdr:col>116</xdr:col>
      <xdr:colOff>63500</xdr:colOff>
      <xdr:row>102</xdr:row>
      <xdr:rowOff>61340</xdr:rowOff>
    </xdr:to>
    <xdr:cxnSp macro="">
      <xdr:nvCxnSpPr>
        <xdr:cNvPr id="843" name="直線コネクタ 842"/>
        <xdr:cNvCxnSpPr/>
      </xdr:nvCxnSpPr>
      <xdr:spPr>
        <a:xfrm flipV="1">
          <a:off x="21323300" y="17143095"/>
          <a:ext cx="838200" cy="40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107696</xdr:rowOff>
    </xdr:from>
    <xdr:to>
      <xdr:col>107</xdr:col>
      <xdr:colOff>101600</xdr:colOff>
      <xdr:row>103</xdr:row>
      <xdr:rowOff>37846</xdr:rowOff>
    </xdr:to>
    <xdr:sp macro="" textlink="">
      <xdr:nvSpPr>
        <xdr:cNvPr id="844" name="楕円 843"/>
        <xdr:cNvSpPr/>
      </xdr:nvSpPr>
      <xdr:spPr>
        <a:xfrm>
          <a:off x="20383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61340</xdr:rowOff>
    </xdr:from>
    <xdr:to>
      <xdr:col>111</xdr:col>
      <xdr:colOff>177800</xdr:colOff>
      <xdr:row>102</xdr:row>
      <xdr:rowOff>158496</xdr:rowOff>
    </xdr:to>
    <xdr:cxnSp macro="">
      <xdr:nvCxnSpPr>
        <xdr:cNvPr id="845" name="直線コネクタ 844"/>
        <xdr:cNvCxnSpPr/>
      </xdr:nvCxnSpPr>
      <xdr:spPr>
        <a:xfrm flipV="1">
          <a:off x="20434300" y="1754924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135510</xdr:rowOff>
    </xdr:from>
    <xdr:to>
      <xdr:col>102</xdr:col>
      <xdr:colOff>165100</xdr:colOff>
      <xdr:row>103</xdr:row>
      <xdr:rowOff>65660</xdr:rowOff>
    </xdr:to>
    <xdr:sp macro="" textlink="">
      <xdr:nvSpPr>
        <xdr:cNvPr id="846" name="楕円 845"/>
        <xdr:cNvSpPr/>
      </xdr:nvSpPr>
      <xdr:spPr>
        <a:xfrm>
          <a:off x="19494500" y="176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158496</xdr:rowOff>
    </xdr:from>
    <xdr:to>
      <xdr:col>107</xdr:col>
      <xdr:colOff>50800</xdr:colOff>
      <xdr:row>103</xdr:row>
      <xdr:rowOff>14860</xdr:rowOff>
    </xdr:to>
    <xdr:cxnSp macro="">
      <xdr:nvCxnSpPr>
        <xdr:cNvPr id="847" name="直線コネクタ 846"/>
        <xdr:cNvCxnSpPr/>
      </xdr:nvCxnSpPr>
      <xdr:spPr>
        <a:xfrm flipV="1">
          <a:off x="19545300" y="17646396"/>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86361</xdr:rowOff>
    </xdr:from>
    <xdr:to>
      <xdr:col>98</xdr:col>
      <xdr:colOff>38100</xdr:colOff>
      <xdr:row>104</xdr:row>
      <xdr:rowOff>16511</xdr:rowOff>
    </xdr:to>
    <xdr:sp macro="" textlink="">
      <xdr:nvSpPr>
        <xdr:cNvPr id="848" name="楕円 847"/>
        <xdr:cNvSpPr/>
      </xdr:nvSpPr>
      <xdr:spPr>
        <a:xfrm>
          <a:off x="18605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14860</xdr:rowOff>
    </xdr:from>
    <xdr:to>
      <xdr:col>102</xdr:col>
      <xdr:colOff>114300</xdr:colOff>
      <xdr:row>103</xdr:row>
      <xdr:rowOff>137161</xdr:rowOff>
    </xdr:to>
    <xdr:cxnSp macro="">
      <xdr:nvCxnSpPr>
        <xdr:cNvPr id="849" name="直線コネクタ 848"/>
        <xdr:cNvCxnSpPr/>
      </xdr:nvCxnSpPr>
      <xdr:spPr>
        <a:xfrm flipV="1">
          <a:off x="18656300" y="17674210"/>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850" name="n_1aveValue【公民館】&#10;一人当たり面積"/>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851" name="n_2aveValue【公民館】&#10;一人当たり面積"/>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852" name="n_3ave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853" name="n_4aveValue【公民館】&#10;一人当たり面積"/>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128667</xdr:rowOff>
    </xdr:from>
    <xdr:ext cx="469744" cy="259045"/>
    <xdr:sp macro="" textlink="">
      <xdr:nvSpPr>
        <xdr:cNvPr id="854" name="n_1mainValue【公民館】&#10;一人当たり面積"/>
        <xdr:cNvSpPr txBox="1"/>
      </xdr:nvSpPr>
      <xdr:spPr>
        <a:xfrm>
          <a:off x="21075727" y="172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54373</xdr:rowOff>
    </xdr:from>
    <xdr:ext cx="469744" cy="259045"/>
    <xdr:sp macro="" textlink="">
      <xdr:nvSpPr>
        <xdr:cNvPr id="855" name="n_2mainValue【公民館】&#10;一人当たり面積"/>
        <xdr:cNvSpPr txBox="1"/>
      </xdr:nvSpPr>
      <xdr:spPr>
        <a:xfrm>
          <a:off x="20199427" y="173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82187</xdr:rowOff>
    </xdr:from>
    <xdr:ext cx="469744" cy="259045"/>
    <xdr:sp macro="" textlink="">
      <xdr:nvSpPr>
        <xdr:cNvPr id="856" name="n_3mainValue【公民館】&#10;一人当たり面積"/>
        <xdr:cNvSpPr txBox="1"/>
      </xdr:nvSpPr>
      <xdr:spPr>
        <a:xfrm>
          <a:off x="19310427" y="173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33038</xdr:rowOff>
    </xdr:from>
    <xdr:ext cx="469744" cy="259045"/>
    <xdr:sp macro="" textlink="">
      <xdr:nvSpPr>
        <xdr:cNvPr id="857" name="n_4mainValue【公民館】&#10;一人当たり面積"/>
        <xdr:cNvSpPr txBox="1"/>
      </xdr:nvSpPr>
      <xdr:spPr>
        <a:xfrm>
          <a:off x="184214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類似団体と比較すると減価償却率は同様または高い値となっている状況が多数を占めている。</a:t>
          </a:r>
          <a:endParaRPr lang="ja-JP" altLang="ja-JP" sz="1400">
            <a:effectLst/>
          </a:endParaRPr>
        </a:p>
        <a:p>
          <a:r>
            <a:rPr kumimoji="1" lang="ja-JP" altLang="ja-JP" sz="1100">
              <a:solidFill>
                <a:schemeClr val="dk1"/>
              </a:solidFill>
              <a:effectLst/>
              <a:latin typeface="+mn-lt"/>
              <a:ea typeface="+mn-ea"/>
              <a:cs typeface="+mn-cs"/>
            </a:rPr>
            <a:t>公共施設等総合管理計画・施設毎の個別施設計画等に基づいて老朽化対策に取り組む必要がある。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5,815
5,761
183.86
6,961,501
6,638,688
276,460
3,880,495
6,351,021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9616</xdr:rowOff>
    </xdr:from>
    <xdr:to>
      <xdr:col>24</xdr:col>
      <xdr:colOff>114300</xdr:colOff>
      <xdr:row>63</xdr:row>
      <xdr:rowOff>111216</xdr:rowOff>
    </xdr:to>
    <xdr:sp macro="" textlink="">
      <xdr:nvSpPr>
        <xdr:cNvPr id="90" name="楕円 89"/>
        <xdr:cNvSpPr/>
      </xdr:nvSpPr>
      <xdr:spPr>
        <a:xfrm>
          <a:off x="4584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159493</xdr:rowOff>
    </xdr:from>
    <xdr:ext cx="405111" cy="259045"/>
    <xdr:sp macro="" textlink="">
      <xdr:nvSpPr>
        <xdr:cNvPr id="91" name="【体育館・プール】&#10;有形固定資産減価償却率該当値テキスト"/>
        <xdr:cNvSpPr txBox="1"/>
      </xdr:nvSpPr>
      <xdr:spPr>
        <a:xfrm>
          <a:off x="4673600"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92" name="楕円 91"/>
        <xdr:cNvSpPr/>
      </xdr:nvSpPr>
      <xdr:spPr>
        <a:xfrm>
          <a:off x="3746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24493</xdr:rowOff>
    </xdr:from>
    <xdr:to>
      <xdr:col>24</xdr:col>
      <xdr:colOff>63500</xdr:colOff>
      <xdr:row>63</xdr:row>
      <xdr:rowOff>60416</xdr:rowOff>
    </xdr:to>
    <xdr:cxnSp macro="">
      <xdr:nvCxnSpPr>
        <xdr:cNvPr id="93" name="直線コネクタ 92"/>
        <xdr:cNvCxnSpPr/>
      </xdr:nvCxnSpPr>
      <xdr:spPr>
        <a:xfrm>
          <a:off x="3797300" y="108258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120650</xdr:rowOff>
    </xdr:from>
    <xdr:to>
      <xdr:col>15</xdr:col>
      <xdr:colOff>101600</xdr:colOff>
      <xdr:row>63</xdr:row>
      <xdr:rowOff>50800</xdr:rowOff>
    </xdr:to>
    <xdr:sp macro="" textlink="">
      <xdr:nvSpPr>
        <xdr:cNvPr id="94" name="楕円 93"/>
        <xdr:cNvSpPr/>
      </xdr:nvSpPr>
      <xdr:spPr>
        <a:xfrm>
          <a:off x="2857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0</xdr:rowOff>
    </xdr:from>
    <xdr:to>
      <xdr:col>19</xdr:col>
      <xdr:colOff>177800</xdr:colOff>
      <xdr:row>63</xdr:row>
      <xdr:rowOff>24493</xdr:rowOff>
    </xdr:to>
    <xdr:cxnSp macro="">
      <xdr:nvCxnSpPr>
        <xdr:cNvPr id="95" name="直線コネクタ 94"/>
        <xdr:cNvCxnSpPr/>
      </xdr:nvCxnSpPr>
      <xdr:spPr>
        <a:xfrm>
          <a:off x="2908300" y="108013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86360</xdr:rowOff>
    </xdr:from>
    <xdr:to>
      <xdr:col>10</xdr:col>
      <xdr:colOff>165100</xdr:colOff>
      <xdr:row>63</xdr:row>
      <xdr:rowOff>16510</xdr:rowOff>
    </xdr:to>
    <xdr:sp macro="" textlink="">
      <xdr:nvSpPr>
        <xdr:cNvPr id="96" name="楕円 95"/>
        <xdr:cNvSpPr/>
      </xdr:nvSpPr>
      <xdr:spPr>
        <a:xfrm>
          <a:off x="196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137160</xdr:rowOff>
    </xdr:from>
    <xdr:to>
      <xdr:col>15</xdr:col>
      <xdr:colOff>50800</xdr:colOff>
      <xdr:row>63</xdr:row>
      <xdr:rowOff>0</xdr:rowOff>
    </xdr:to>
    <xdr:cxnSp macro="">
      <xdr:nvCxnSpPr>
        <xdr:cNvPr id="97" name="直線コネクタ 96"/>
        <xdr:cNvCxnSpPr/>
      </xdr:nvCxnSpPr>
      <xdr:spPr>
        <a:xfrm>
          <a:off x="2019300" y="10767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48804</xdr:rowOff>
    </xdr:from>
    <xdr:to>
      <xdr:col>6</xdr:col>
      <xdr:colOff>38100</xdr:colOff>
      <xdr:row>62</xdr:row>
      <xdr:rowOff>150404</xdr:rowOff>
    </xdr:to>
    <xdr:sp macro="" textlink="">
      <xdr:nvSpPr>
        <xdr:cNvPr id="98" name="楕円 97"/>
        <xdr:cNvSpPr/>
      </xdr:nvSpPr>
      <xdr:spPr>
        <a:xfrm>
          <a:off x="1079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99604</xdr:rowOff>
    </xdr:from>
    <xdr:to>
      <xdr:col>10</xdr:col>
      <xdr:colOff>114300</xdr:colOff>
      <xdr:row>62</xdr:row>
      <xdr:rowOff>137160</xdr:rowOff>
    </xdr:to>
    <xdr:cxnSp macro="">
      <xdr:nvCxnSpPr>
        <xdr:cNvPr id="99" name="直線コネクタ 98"/>
        <xdr:cNvCxnSpPr/>
      </xdr:nvCxnSpPr>
      <xdr:spPr>
        <a:xfrm>
          <a:off x="1130300" y="1072950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104" name="n_1mainValue【体育館・プール】&#10;有形固定資産減価償却率"/>
        <xdr:cNvSpPr txBox="1"/>
      </xdr:nvSpPr>
      <xdr:spPr>
        <a:xfrm>
          <a:off x="3582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41927</xdr:rowOff>
    </xdr:from>
    <xdr:ext cx="405111" cy="259045"/>
    <xdr:sp macro="" textlink="">
      <xdr:nvSpPr>
        <xdr:cNvPr id="105" name="n_2mainValue【体育館・プール】&#10;有形固定資産減価償却率"/>
        <xdr:cNvSpPr txBox="1"/>
      </xdr:nvSpPr>
      <xdr:spPr>
        <a:xfrm>
          <a:off x="2705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7637</xdr:rowOff>
    </xdr:from>
    <xdr:ext cx="405111" cy="259045"/>
    <xdr:sp macro="" textlink="">
      <xdr:nvSpPr>
        <xdr:cNvPr id="106" name="n_3mainValue【体育館・プール】&#10;有形固定資産減価償却率"/>
        <xdr:cNvSpPr txBox="1"/>
      </xdr:nvSpPr>
      <xdr:spPr>
        <a:xfrm>
          <a:off x="1816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141531</xdr:rowOff>
    </xdr:from>
    <xdr:ext cx="405111" cy="259045"/>
    <xdr:sp macro="" textlink="">
      <xdr:nvSpPr>
        <xdr:cNvPr id="107" name="n_4mainValue【体育館・プール】&#10;有形固定資産減価償却率"/>
        <xdr:cNvSpPr txBox="1"/>
      </xdr:nvSpPr>
      <xdr:spPr>
        <a:xfrm>
          <a:off x="927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16002</xdr:rowOff>
    </xdr:from>
    <xdr:to>
      <xdr:col>54</xdr:col>
      <xdr:colOff>189865</xdr:colOff>
      <xdr:row>62</xdr:row>
      <xdr:rowOff>157734</xdr:rowOff>
    </xdr:to>
    <xdr:cxnSp macro="">
      <xdr:nvCxnSpPr>
        <xdr:cNvPr id="127" name="直線コネクタ 126"/>
        <xdr:cNvCxnSpPr/>
      </xdr:nvCxnSpPr>
      <xdr:spPr>
        <a:xfrm flipV="1">
          <a:off x="10476865" y="9960102"/>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161561</xdr:rowOff>
    </xdr:from>
    <xdr:ext cx="469744" cy="259045"/>
    <xdr:sp macro="" textlink="">
      <xdr:nvSpPr>
        <xdr:cNvPr id="128" name="【体育館・プール】&#10;一人当たり面積最小値テキスト"/>
        <xdr:cNvSpPr txBox="1"/>
      </xdr:nvSpPr>
      <xdr:spPr>
        <a:xfrm>
          <a:off x="10515600" y="107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157734</xdr:rowOff>
    </xdr:from>
    <xdr:to>
      <xdr:col>55</xdr:col>
      <xdr:colOff>88900</xdr:colOff>
      <xdr:row>62</xdr:row>
      <xdr:rowOff>157734</xdr:rowOff>
    </xdr:to>
    <xdr:cxnSp macro="">
      <xdr:nvCxnSpPr>
        <xdr:cNvPr id="129" name="直線コネクタ 128"/>
        <xdr:cNvCxnSpPr/>
      </xdr:nvCxnSpPr>
      <xdr:spPr>
        <a:xfrm>
          <a:off x="10388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134129</xdr:rowOff>
    </xdr:from>
    <xdr:ext cx="469744" cy="259045"/>
    <xdr:sp macro="" textlink="">
      <xdr:nvSpPr>
        <xdr:cNvPr id="130" name="【体育館・プール】&#10;一人当たり面積最大値テキスト"/>
        <xdr:cNvSpPr txBox="1"/>
      </xdr:nvSpPr>
      <xdr:spPr>
        <a:xfrm>
          <a:off x="10515600" y="97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16002</xdr:rowOff>
    </xdr:from>
    <xdr:to>
      <xdr:col>55</xdr:col>
      <xdr:colOff>88900</xdr:colOff>
      <xdr:row>58</xdr:row>
      <xdr:rowOff>16002</xdr:rowOff>
    </xdr:to>
    <xdr:cxnSp macro="">
      <xdr:nvCxnSpPr>
        <xdr:cNvPr id="131" name="直線コネクタ 130"/>
        <xdr:cNvCxnSpPr/>
      </xdr:nvCxnSpPr>
      <xdr:spPr>
        <a:xfrm>
          <a:off x="103886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152798</xdr:rowOff>
    </xdr:from>
    <xdr:ext cx="469744" cy="259045"/>
    <xdr:sp macro="" textlink="">
      <xdr:nvSpPr>
        <xdr:cNvPr id="132" name="【体育館・プール】&#10;一人当たり面積平均値テキスト"/>
        <xdr:cNvSpPr txBox="1"/>
      </xdr:nvSpPr>
      <xdr:spPr>
        <a:xfrm>
          <a:off x="10515600" y="10439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2921</xdr:rowOff>
    </xdr:from>
    <xdr:to>
      <xdr:col>55</xdr:col>
      <xdr:colOff>50800</xdr:colOff>
      <xdr:row>61</xdr:row>
      <xdr:rowOff>104521</xdr:rowOff>
    </xdr:to>
    <xdr:sp macro="" textlink="">
      <xdr:nvSpPr>
        <xdr:cNvPr id="133" name="フローチャート: 判断 132"/>
        <xdr:cNvSpPr/>
      </xdr:nvSpPr>
      <xdr:spPr>
        <a:xfrm>
          <a:off x="10426700" y="1046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160083</xdr:rowOff>
    </xdr:from>
    <xdr:to>
      <xdr:col>50</xdr:col>
      <xdr:colOff>165100</xdr:colOff>
      <xdr:row>61</xdr:row>
      <xdr:rowOff>90233</xdr:rowOff>
    </xdr:to>
    <xdr:sp macro="" textlink="">
      <xdr:nvSpPr>
        <xdr:cNvPr id="134" name="フローチャート: 判断 133"/>
        <xdr:cNvSpPr/>
      </xdr:nvSpPr>
      <xdr:spPr>
        <a:xfrm>
          <a:off x="9588500" y="1044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19494</xdr:rowOff>
    </xdr:from>
    <xdr:to>
      <xdr:col>46</xdr:col>
      <xdr:colOff>38100</xdr:colOff>
      <xdr:row>61</xdr:row>
      <xdr:rowOff>121094</xdr:rowOff>
    </xdr:to>
    <xdr:sp macro="" textlink="">
      <xdr:nvSpPr>
        <xdr:cNvPr id="135" name="フローチャート: 判断 134"/>
        <xdr:cNvSpPr/>
      </xdr:nvSpPr>
      <xdr:spPr>
        <a:xfrm>
          <a:off x="86995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38926</xdr:rowOff>
    </xdr:from>
    <xdr:to>
      <xdr:col>41</xdr:col>
      <xdr:colOff>101600</xdr:colOff>
      <xdr:row>61</xdr:row>
      <xdr:rowOff>140526</xdr:rowOff>
    </xdr:to>
    <xdr:sp macro="" textlink="">
      <xdr:nvSpPr>
        <xdr:cNvPr id="136" name="フローチャート: 判断 135"/>
        <xdr:cNvSpPr/>
      </xdr:nvSpPr>
      <xdr:spPr>
        <a:xfrm>
          <a:off x="7810500" y="1049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46355</xdr:rowOff>
    </xdr:from>
    <xdr:to>
      <xdr:col>36</xdr:col>
      <xdr:colOff>165100</xdr:colOff>
      <xdr:row>61</xdr:row>
      <xdr:rowOff>147955</xdr:rowOff>
    </xdr:to>
    <xdr:sp macro="" textlink="">
      <xdr:nvSpPr>
        <xdr:cNvPr id="137" name="フローチャート: 判断 136"/>
        <xdr:cNvSpPr/>
      </xdr:nvSpPr>
      <xdr:spPr>
        <a:xfrm>
          <a:off x="692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148082</xdr:rowOff>
    </xdr:from>
    <xdr:to>
      <xdr:col>55</xdr:col>
      <xdr:colOff>50800</xdr:colOff>
      <xdr:row>59</xdr:row>
      <xdr:rowOff>78232</xdr:rowOff>
    </xdr:to>
    <xdr:sp macro="" textlink="">
      <xdr:nvSpPr>
        <xdr:cNvPr id="143" name="楕円 142"/>
        <xdr:cNvSpPr/>
      </xdr:nvSpPr>
      <xdr:spPr>
        <a:xfrm>
          <a:off x="104267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170959</xdr:rowOff>
    </xdr:from>
    <xdr:ext cx="469744" cy="259045"/>
    <xdr:sp macro="" textlink="">
      <xdr:nvSpPr>
        <xdr:cNvPr id="144" name="【体育館・プール】&#10;一人当たり面積該当値テキスト"/>
        <xdr:cNvSpPr txBox="1"/>
      </xdr:nvSpPr>
      <xdr:spPr>
        <a:xfrm>
          <a:off x="10515600" y="994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24067</xdr:rowOff>
    </xdr:from>
    <xdr:to>
      <xdr:col>50</xdr:col>
      <xdr:colOff>165100</xdr:colOff>
      <xdr:row>59</xdr:row>
      <xdr:rowOff>125667</xdr:rowOff>
    </xdr:to>
    <xdr:sp macro="" textlink="">
      <xdr:nvSpPr>
        <xdr:cNvPr id="145" name="楕円 144"/>
        <xdr:cNvSpPr/>
      </xdr:nvSpPr>
      <xdr:spPr>
        <a:xfrm>
          <a:off x="9588500" y="101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27432</xdr:rowOff>
    </xdr:from>
    <xdr:to>
      <xdr:col>55</xdr:col>
      <xdr:colOff>0</xdr:colOff>
      <xdr:row>59</xdr:row>
      <xdr:rowOff>74867</xdr:rowOff>
    </xdr:to>
    <xdr:cxnSp macro="">
      <xdr:nvCxnSpPr>
        <xdr:cNvPr id="146" name="直線コネクタ 145"/>
        <xdr:cNvCxnSpPr/>
      </xdr:nvCxnSpPr>
      <xdr:spPr>
        <a:xfrm flipV="1">
          <a:off x="9639300" y="10142982"/>
          <a:ext cx="8382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122936</xdr:rowOff>
    </xdr:from>
    <xdr:to>
      <xdr:col>46</xdr:col>
      <xdr:colOff>38100</xdr:colOff>
      <xdr:row>56</xdr:row>
      <xdr:rowOff>53086</xdr:rowOff>
    </xdr:to>
    <xdr:sp macro="" textlink="">
      <xdr:nvSpPr>
        <xdr:cNvPr id="147" name="楕円 146"/>
        <xdr:cNvSpPr/>
      </xdr:nvSpPr>
      <xdr:spPr>
        <a:xfrm>
          <a:off x="8699500" y="95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2286</xdr:rowOff>
    </xdr:from>
    <xdr:to>
      <xdr:col>50</xdr:col>
      <xdr:colOff>114300</xdr:colOff>
      <xdr:row>59</xdr:row>
      <xdr:rowOff>74867</xdr:rowOff>
    </xdr:to>
    <xdr:cxnSp macro="">
      <xdr:nvCxnSpPr>
        <xdr:cNvPr id="148" name="直線コネクタ 147"/>
        <xdr:cNvCxnSpPr/>
      </xdr:nvCxnSpPr>
      <xdr:spPr>
        <a:xfrm>
          <a:off x="8750300" y="9603486"/>
          <a:ext cx="889000" cy="58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150940</xdr:rowOff>
    </xdr:from>
    <xdr:to>
      <xdr:col>41</xdr:col>
      <xdr:colOff>101600</xdr:colOff>
      <xdr:row>56</xdr:row>
      <xdr:rowOff>81090</xdr:rowOff>
    </xdr:to>
    <xdr:sp macro="" textlink="">
      <xdr:nvSpPr>
        <xdr:cNvPr id="149" name="楕円 148"/>
        <xdr:cNvSpPr/>
      </xdr:nvSpPr>
      <xdr:spPr>
        <a:xfrm>
          <a:off x="7810500" y="95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2286</xdr:rowOff>
    </xdr:from>
    <xdr:to>
      <xdr:col>45</xdr:col>
      <xdr:colOff>177800</xdr:colOff>
      <xdr:row>56</xdr:row>
      <xdr:rowOff>30290</xdr:rowOff>
    </xdr:to>
    <xdr:cxnSp macro="">
      <xdr:nvCxnSpPr>
        <xdr:cNvPr id="150" name="直線コネクタ 149"/>
        <xdr:cNvCxnSpPr/>
      </xdr:nvCxnSpPr>
      <xdr:spPr>
        <a:xfrm flipV="1">
          <a:off x="7861300" y="9603486"/>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170370</xdr:rowOff>
    </xdr:from>
    <xdr:to>
      <xdr:col>36</xdr:col>
      <xdr:colOff>165100</xdr:colOff>
      <xdr:row>56</xdr:row>
      <xdr:rowOff>100520</xdr:rowOff>
    </xdr:to>
    <xdr:sp macro="" textlink="">
      <xdr:nvSpPr>
        <xdr:cNvPr id="151" name="楕円 150"/>
        <xdr:cNvSpPr/>
      </xdr:nvSpPr>
      <xdr:spPr>
        <a:xfrm>
          <a:off x="6921500" y="96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30290</xdr:rowOff>
    </xdr:from>
    <xdr:to>
      <xdr:col>41</xdr:col>
      <xdr:colOff>50800</xdr:colOff>
      <xdr:row>56</xdr:row>
      <xdr:rowOff>49720</xdr:rowOff>
    </xdr:to>
    <xdr:cxnSp macro="">
      <xdr:nvCxnSpPr>
        <xdr:cNvPr id="152" name="直線コネクタ 151"/>
        <xdr:cNvCxnSpPr/>
      </xdr:nvCxnSpPr>
      <xdr:spPr>
        <a:xfrm flipV="1">
          <a:off x="6972300" y="9631490"/>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81360</xdr:rowOff>
    </xdr:from>
    <xdr:ext cx="469744" cy="259045"/>
    <xdr:sp macro="" textlink="">
      <xdr:nvSpPr>
        <xdr:cNvPr id="153" name="n_1aveValue【体育館・プール】&#10;一人当たり面積"/>
        <xdr:cNvSpPr txBox="1"/>
      </xdr:nvSpPr>
      <xdr:spPr>
        <a:xfrm>
          <a:off x="9391727" y="1053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112221</xdr:rowOff>
    </xdr:from>
    <xdr:ext cx="469744" cy="259045"/>
    <xdr:sp macro="" textlink="">
      <xdr:nvSpPr>
        <xdr:cNvPr id="154" name="n_2aveValue【体育館・プール】&#10;一人当たり面積"/>
        <xdr:cNvSpPr txBox="1"/>
      </xdr:nvSpPr>
      <xdr:spPr>
        <a:xfrm>
          <a:off x="8515427" y="1057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131653</xdr:rowOff>
    </xdr:from>
    <xdr:ext cx="469744" cy="259045"/>
    <xdr:sp macro="" textlink="">
      <xdr:nvSpPr>
        <xdr:cNvPr id="155" name="n_3aveValue【体育館・プール】&#10;一人当たり面積"/>
        <xdr:cNvSpPr txBox="1"/>
      </xdr:nvSpPr>
      <xdr:spPr>
        <a:xfrm>
          <a:off x="7626427" y="105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139082</xdr:rowOff>
    </xdr:from>
    <xdr:ext cx="469744" cy="259045"/>
    <xdr:sp macro="" textlink="">
      <xdr:nvSpPr>
        <xdr:cNvPr id="156" name="n_4aveValue【体育館・プール】&#10;一人当たり面積"/>
        <xdr:cNvSpPr txBox="1"/>
      </xdr:nvSpPr>
      <xdr:spPr>
        <a:xfrm>
          <a:off x="6737427"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142194</xdr:rowOff>
    </xdr:from>
    <xdr:ext cx="469744" cy="259045"/>
    <xdr:sp macro="" textlink="">
      <xdr:nvSpPr>
        <xdr:cNvPr id="157" name="n_1mainValue【体育館・プール】&#10;一人当たり面積"/>
        <xdr:cNvSpPr txBox="1"/>
      </xdr:nvSpPr>
      <xdr:spPr>
        <a:xfrm>
          <a:off x="9391727" y="99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69613</xdr:rowOff>
    </xdr:from>
    <xdr:ext cx="469744" cy="259045"/>
    <xdr:sp macro="" textlink="">
      <xdr:nvSpPr>
        <xdr:cNvPr id="158" name="n_2mainValue【体育館・プール】&#10;一人当たり面積"/>
        <xdr:cNvSpPr txBox="1"/>
      </xdr:nvSpPr>
      <xdr:spPr>
        <a:xfrm>
          <a:off x="8515427" y="932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97617</xdr:rowOff>
    </xdr:from>
    <xdr:ext cx="469744" cy="259045"/>
    <xdr:sp macro="" textlink="">
      <xdr:nvSpPr>
        <xdr:cNvPr id="159" name="n_3mainValue【体育館・プール】&#10;一人当たり面積"/>
        <xdr:cNvSpPr txBox="1"/>
      </xdr:nvSpPr>
      <xdr:spPr>
        <a:xfrm>
          <a:off x="7626427" y="935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117047</xdr:rowOff>
    </xdr:from>
    <xdr:ext cx="469744" cy="259045"/>
    <xdr:sp macro="" textlink="">
      <xdr:nvSpPr>
        <xdr:cNvPr id="160" name="n_4mainValue【体育館・プール】&#10;一人当たり面積"/>
        <xdr:cNvSpPr txBox="1"/>
      </xdr:nvSpPr>
      <xdr:spPr>
        <a:xfrm>
          <a:off x="6737427" y="937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85" name="直線コネクタ 184"/>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88"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89" name="直線コネクタ 18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0"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1" name="フローチャート: 判断 190"/>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2" name="フローチャート: 判断 191"/>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3" name="フローチャート: 判断 192"/>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194" name="フローチャート: 判断 193"/>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195" name="フローチャート: 判断 194"/>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111125</xdr:rowOff>
    </xdr:from>
    <xdr:to>
      <xdr:col>24</xdr:col>
      <xdr:colOff>114300</xdr:colOff>
      <xdr:row>84</xdr:row>
      <xdr:rowOff>41275</xdr:rowOff>
    </xdr:to>
    <xdr:sp macro="" textlink="">
      <xdr:nvSpPr>
        <xdr:cNvPr id="201" name="楕円 200"/>
        <xdr:cNvSpPr/>
      </xdr:nvSpPr>
      <xdr:spPr>
        <a:xfrm>
          <a:off x="4584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89552</xdr:rowOff>
    </xdr:from>
    <xdr:ext cx="405111" cy="259045"/>
    <xdr:sp macro="" textlink="">
      <xdr:nvSpPr>
        <xdr:cNvPr id="202" name="【福祉施設】&#10;有形固定資産減価償却率該当値テキスト"/>
        <xdr:cNvSpPr txBox="1"/>
      </xdr:nvSpPr>
      <xdr:spPr>
        <a:xfrm>
          <a:off x="4673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03" name="楕円 202"/>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161925</xdr:rowOff>
    </xdr:to>
    <xdr:cxnSp macro="">
      <xdr:nvCxnSpPr>
        <xdr:cNvPr id="204" name="直線コネクタ 203"/>
        <xdr:cNvCxnSpPr/>
      </xdr:nvCxnSpPr>
      <xdr:spPr>
        <a:xfrm>
          <a:off x="3797300" y="143598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162561</xdr:rowOff>
    </xdr:from>
    <xdr:to>
      <xdr:col>15</xdr:col>
      <xdr:colOff>101600</xdr:colOff>
      <xdr:row>84</xdr:row>
      <xdr:rowOff>92711</xdr:rowOff>
    </xdr:to>
    <xdr:sp macro="" textlink="">
      <xdr:nvSpPr>
        <xdr:cNvPr id="205" name="楕円 204"/>
        <xdr:cNvSpPr/>
      </xdr:nvSpPr>
      <xdr:spPr>
        <a:xfrm>
          <a:off x="2857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41911</xdr:rowOff>
    </xdr:to>
    <xdr:cxnSp macro="">
      <xdr:nvCxnSpPr>
        <xdr:cNvPr id="206" name="直線コネクタ 205"/>
        <xdr:cNvCxnSpPr/>
      </xdr:nvCxnSpPr>
      <xdr:spPr>
        <a:xfrm flipV="1">
          <a:off x="2908300" y="143598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126364</xdr:rowOff>
    </xdr:from>
    <xdr:to>
      <xdr:col>10</xdr:col>
      <xdr:colOff>165100</xdr:colOff>
      <xdr:row>84</xdr:row>
      <xdr:rowOff>56514</xdr:rowOff>
    </xdr:to>
    <xdr:sp macro="" textlink="">
      <xdr:nvSpPr>
        <xdr:cNvPr id="207" name="楕円 206"/>
        <xdr:cNvSpPr/>
      </xdr:nvSpPr>
      <xdr:spPr>
        <a:xfrm>
          <a:off x="1968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5714</xdr:rowOff>
    </xdr:from>
    <xdr:to>
      <xdr:col>15</xdr:col>
      <xdr:colOff>50800</xdr:colOff>
      <xdr:row>84</xdr:row>
      <xdr:rowOff>41911</xdr:rowOff>
    </xdr:to>
    <xdr:cxnSp macro="">
      <xdr:nvCxnSpPr>
        <xdr:cNvPr id="208" name="直線コネクタ 207"/>
        <xdr:cNvCxnSpPr/>
      </xdr:nvCxnSpPr>
      <xdr:spPr>
        <a:xfrm>
          <a:off x="2019300" y="144075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73025</xdr:rowOff>
    </xdr:from>
    <xdr:to>
      <xdr:col>6</xdr:col>
      <xdr:colOff>38100</xdr:colOff>
      <xdr:row>85</xdr:row>
      <xdr:rowOff>3175</xdr:rowOff>
    </xdr:to>
    <xdr:sp macro="" textlink="">
      <xdr:nvSpPr>
        <xdr:cNvPr id="209" name="楕円 208"/>
        <xdr:cNvSpPr/>
      </xdr:nvSpPr>
      <xdr:spPr>
        <a:xfrm>
          <a:off x="1079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5714</xdr:rowOff>
    </xdr:from>
    <xdr:to>
      <xdr:col>10</xdr:col>
      <xdr:colOff>114300</xdr:colOff>
      <xdr:row>84</xdr:row>
      <xdr:rowOff>123825</xdr:rowOff>
    </xdr:to>
    <xdr:cxnSp macro="">
      <xdr:nvCxnSpPr>
        <xdr:cNvPr id="210" name="直線コネクタ 209"/>
        <xdr:cNvCxnSpPr/>
      </xdr:nvCxnSpPr>
      <xdr:spPr>
        <a:xfrm flipV="1">
          <a:off x="1130300" y="14407514"/>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1" name="n_1aveValue【福祉施設】&#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12" name="n_2aveValue【福祉施設】&#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3" name="n_3aveValue【福祉施設】&#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14" name="n_4aveValue【福祉施設】&#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215" name="n_1mainValue【福祉施設】&#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83838</xdr:rowOff>
    </xdr:from>
    <xdr:ext cx="405111" cy="259045"/>
    <xdr:sp macro="" textlink="">
      <xdr:nvSpPr>
        <xdr:cNvPr id="216" name="n_2mainValue【福祉施設】&#10;有形固定資産減価償却率"/>
        <xdr:cNvSpPr txBox="1"/>
      </xdr:nvSpPr>
      <xdr:spPr>
        <a:xfrm>
          <a:off x="2705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47641</xdr:rowOff>
    </xdr:from>
    <xdr:ext cx="405111" cy="259045"/>
    <xdr:sp macro="" textlink="">
      <xdr:nvSpPr>
        <xdr:cNvPr id="217" name="n_3mainValue【福祉施設】&#10;有形固定資産減価償却率"/>
        <xdr:cNvSpPr txBox="1"/>
      </xdr:nvSpPr>
      <xdr:spPr>
        <a:xfrm>
          <a:off x="1816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165752</xdr:rowOff>
    </xdr:from>
    <xdr:ext cx="405111" cy="259045"/>
    <xdr:sp macro="" textlink="">
      <xdr:nvSpPr>
        <xdr:cNvPr id="218" name="n_4mainValue【福祉施設】&#10;有形固定資産減価償却率"/>
        <xdr:cNvSpPr txBox="1"/>
      </xdr:nvSpPr>
      <xdr:spPr>
        <a:xfrm>
          <a:off x="927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9" name="直線コネクタ 2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0" name="テキスト ボックス 2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1" name="直線コネクタ 2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2" name="テキスト ボックス 2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3" name="直線コネクタ 2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4" name="テキスト ボックス 2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5" name="直線コネクタ 2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6" name="テキスト ボックス 2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7" name="直線コネクタ 2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8" name="テキスト ボックス 2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9" name="直線コネクタ 2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0" name="テキスト ボックス 2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44" name="直線コネクタ 243"/>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45"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46" name="直線コネクタ 245"/>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47"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48" name="直線コネクタ 247"/>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49" name="【福祉施設】&#10;一人当たり面積平均値テキスト"/>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0" name="フローチャート: 判断 249"/>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1" name="フローチャート: 判断 250"/>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2" name="フローチャート: 判断 251"/>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3" name="フローチャート: 判断 252"/>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54" name="フローチャート: 判断 253"/>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94524</xdr:rowOff>
    </xdr:from>
    <xdr:to>
      <xdr:col>55</xdr:col>
      <xdr:colOff>50800</xdr:colOff>
      <xdr:row>78</xdr:row>
      <xdr:rowOff>24674</xdr:rowOff>
    </xdr:to>
    <xdr:sp macro="" textlink="">
      <xdr:nvSpPr>
        <xdr:cNvPr id="260" name="楕円 259"/>
        <xdr:cNvSpPr/>
      </xdr:nvSpPr>
      <xdr:spPr>
        <a:xfrm>
          <a:off x="10426700" y="132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47551</xdr:rowOff>
    </xdr:from>
    <xdr:ext cx="469744" cy="259045"/>
    <xdr:sp macro="" textlink="">
      <xdr:nvSpPr>
        <xdr:cNvPr id="261" name="【福祉施設】&#10;一人当たり面積該当値テキスト"/>
        <xdr:cNvSpPr txBox="1"/>
      </xdr:nvSpPr>
      <xdr:spPr>
        <a:xfrm>
          <a:off x="10515600" y="1324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157662</xdr:rowOff>
    </xdr:from>
    <xdr:to>
      <xdr:col>50</xdr:col>
      <xdr:colOff>165100</xdr:colOff>
      <xdr:row>78</xdr:row>
      <xdr:rowOff>87812</xdr:rowOff>
    </xdr:to>
    <xdr:sp macro="" textlink="">
      <xdr:nvSpPr>
        <xdr:cNvPr id="262" name="楕円 261"/>
        <xdr:cNvSpPr/>
      </xdr:nvSpPr>
      <xdr:spPr>
        <a:xfrm>
          <a:off x="9588500" y="133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145324</xdr:rowOff>
    </xdr:from>
    <xdr:to>
      <xdr:col>55</xdr:col>
      <xdr:colOff>0</xdr:colOff>
      <xdr:row>78</xdr:row>
      <xdr:rowOff>37012</xdr:rowOff>
    </xdr:to>
    <xdr:cxnSp macro="">
      <xdr:nvCxnSpPr>
        <xdr:cNvPr id="263" name="直線コネクタ 262"/>
        <xdr:cNvCxnSpPr/>
      </xdr:nvCxnSpPr>
      <xdr:spPr>
        <a:xfrm flipV="1">
          <a:off x="9639300" y="13346974"/>
          <a:ext cx="8382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18324</xdr:rowOff>
    </xdr:from>
    <xdr:to>
      <xdr:col>46</xdr:col>
      <xdr:colOff>38100</xdr:colOff>
      <xdr:row>79</xdr:row>
      <xdr:rowOff>119924</xdr:rowOff>
    </xdr:to>
    <xdr:sp macro="" textlink="">
      <xdr:nvSpPr>
        <xdr:cNvPr id="264" name="楕円 263"/>
        <xdr:cNvSpPr/>
      </xdr:nvSpPr>
      <xdr:spPr>
        <a:xfrm>
          <a:off x="8699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37012</xdr:rowOff>
    </xdr:from>
    <xdr:to>
      <xdr:col>50</xdr:col>
      <xdr:colOff>114300</xdr:colOff>
      <xdr:row>79</xdr:row>
      <xdr:rowOff>69124</xdr:rowOff>
    </xdr:to>
    <xdr:cxnSp macro="">
      <xdr:nvCxnSpPr>
        <xdr:cNvPr id="265" name="直線コネクタ 264"/>
        <xdr:cNvCxnSpPr/>
      </xdr:nvCxnSpPr>
      <xdr:spPr>
        <a:xfrm flipV="1">
          <a:off x="8750300" y="13410112"/>
          <a:ext cx="889000" cy="20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45538</xdr:rowOff>
    </xdr:from>
    <xdr:to>
      <xdr:col>41</xdr:col>
      <xdr:colOff>101600</xdr:colOff>
      <xdr:row>79</xdr:row>
      <xdr:rowOff>147138</xdr:rowOff>
    </xdr:to>
    <xdr:sp macro="" textlink="">
      <xdr:nvSpPr>
        <xdr:cNvPr id="266" name="楕円 265"/>
        <xdr:cNvSpPr/>
      </xdr:nvSpPr>
      <xdr:spPr>
        <a:xfrm>
          <a:off x="7810500" y="1359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69124</xdr:rowOff>
    </xdr:from>
    <xdr:to>
      <xdr:col>45</xdr:col>
      <xdr:colOff>177800</xdr:colOff>
      <xdr:row>79</xdr:row>
      <xdr:rowOff>96338</xdr:rowOff>
    </xdr:to>
    <xdr:cxnSp macro="">
      <xdr:nvCxnSpPr>
        <xdr:cNvPr id="267" name="直線コネクタ 266"/>
        <xdr:cNvCxnSpPr/>
      </xdr:nvCxnSpPr>
      <xdr:spPr>
        <a:xfrm flipV="1">
          <a:off x="7861300" y="13613674"/>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46082</xdr:rowOff>
    </xdr:from>
    <xdr:to>
      <xdr:col>36</xdr:col>
      <xdr:colOff>165100</xdr:colOff>
      <xdr:row>82</xdr:row>
      <xdr:rowOff>147682</xdr:rowOff>
    </xdr:to>
    <xdr:sp macro="" textlink="">
      <xdr:nvSpPr>
        <xdr:cNvPr id="268" name="楕円 267"/>
        <xdr:cNvSpPr/>
      </xdr:nvSpPr>
      <xdr:spPr>
        <a:xfrm>
          <a:off x="6921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96338</xdr:rowOff>
    </xdr:from>
    <xdr:to>
      <xdr:col>41</xdr:col>
      <xdr:colOff>50800</xdr:colOff>
      <xdr:row>82</xdr:row>
      <xdr:rowOff>96882</xdr:rowOff>
    </xdr:to>
    <xdr:cxnSp macro="">
      <xdr:nvCxnSpPr>
        <xdr:cNvPr id="269" name="直線コネクタ 268"/>
        <xdr:cNvCxnSpPr/>
      </xdr:nvCxnSpPr>
      <xdr:spPr>
        <a:xfrm flipV="1">
          <a:off x="6972300" y="13640888"/>
          <a:ext cx="889000" cy="5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270" name="n_1aveValue【福祉施設】&#10;一人当たり面積"/>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271" name="n_2aveValue【福祉施設】&#10;一人当たり面積"/>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272" name="n_3aveValue【福祉施設】&#10;一人当たり面積"/>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273" name="n_4aveValue【福祉施設】&#10;一人当たり面積"/>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104339</xdr:rowOff>
    </xdr:from>
    <xdr:ext cx="469744" cy="259045"/>
    <xdr:sp macro="" textlink="">
      <xdr:nvSpPr>
        <xdr:cNvPr id="274" name="n_1mainValue【福祉施設】&#10;一人当たり面積"/>
        <xdr:cNvSpPr txBox="1"/>
      </xdr:nvSpPr>
      <xdr:spPr>
        <a:xfrm>
          <a:off x="9391727" y="131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136451</xdr:rowOff>
    </xdr:from>
    <xdr:ext cx="469744" cy="259045"/>
    <xdr:sp macro="" textlink="">
      <xdr:nvSpPr>
        <xdr:cNvPr id="275" name="n_2mainValue【福祉施設】&#10;一人当たり面積"/>
        <xdr:cNvSpPr txBox="1"/>
      </xdr:nvSpPr>
      <xdr:spPr>
        <a:xfrm>
          <a:off x="8515427" y="1333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163665</xdr:rowOff>
    </xdr:from>
    <xdr:ext cx="469744" cy="259045"/>
    <xdr:sp macro="" textlink="">
      <xdr:nvSpPr>
        <xdr:cNvPr id="276" name="n_3mainValue【福祉施設】&#10;一人当たり面積"/>
        <xdr:cNvSpPr txBox="1"/>
      </xdr:nvSpPr>
      <xdr:spPr>
        <a:xfrm>
          <a:off x="7626427" y="1336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164209</xdr:rowOff>
    </xdr:from>
    <xdr:ext cx="469744" cy="259045"/>
    <xdr:sp macro="" textlink="">
      <xdr:nvSpPr>
        <xdr:cNvPr id="277" name="n_4mainValue【福祉施設】&#10;一人当たり面積"/>
        <xdr:cNvSpPr txBox="1"/>
      </xdr:nvSpPr>
      <xdr:spPr>
        <a:xfrm>
          <a:off x="6737427" y="138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18" name="直線コネクタ 317"/>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1"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2" name="直線コネクタ 321"/>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323" name="【一般廃棄物処理施設】&#10;有形固定資産減価償却率平均値テキスト"/>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24" name="フローチャート: 判断 323"/>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25" name="フローチャート: 判断 324"/>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26" name="フローチャート: 判断 325"/>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27" name="フローチャート: 判断 326"/>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28" name="フローチャート: 判断 327"/>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334" name="楕円 333"/>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335" name="【一般廃棄物処理施設】&#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107315</xdr:rowOff>
    </xdr:from>
    <xdr:to>
      <xdr:col>81</xdr:col>
      <xdr:colOff>101600</xdr:colOff>
      <xdr:row>40</xdr:row>
      <xdr:rowOff>37465</xdr:rowOff>
    </xdr:to>
    <xdr:sp macro="" textlink="">
      <xdr:nvSpPr>
        <xdr:cNvPr id="336" name="楕円 335"/>
        <xdr:cNvSpPr/>
      </xdr:nvSpPr>
      <xdr:spPr>
        <a:xfrm>
          <a:off x="15430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158115</xdr:rowOff>
    </xdr:from>
    <xdr:to>
      <xdr:col>85</xdr:col>
      <xdr:colOff>127000</xdr:colOff>
      <xdr:row>40</xdr:row>
      <xdr:rowOff>30480</xdr:rowOff>
    </xdr:to>
    <xdr:cxnSp macro="">
      <xdr:nvCxnSpPr>
        <xdr:cNvPr id="337" name="直線コネクタ 336"/>
        <xdr:cNvCxnSpPr/>
      </xdr:nvCxnSpPr>
      <xdr:spPr>
        <a:xfrm>
          <a:off x="15481300" y="68446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338" name="楕円 337"/>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158115</xdr:rowOff>
    </xdr:to>
    <xdr:cxnSp macro="">
      <xdr:nvCxnSpPr>
        <xdr:cNvPr id="339" name="直線コネクタ 338"/>
        <xdr:cNvCxnSpPr/>
      </xdr:nvCxnSpPr>
      <xdr:spPr>
        <a:xfrm>
          <a:off x="14592300" y="67970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17780</xdr:rowOff>
    </xdr:from>
    <xdr:to>
      <xdr:col>72</xdr:col>
      <xdr:colOff>38100</xdr:colOff>
      <xdr:row>39</xdr:row>
      <xdr:rowOff>119380</xdr:rowOff>
    </xdr:to>
    <xdr:sp macro="" textlink="">
      <xdr:nvSpPr>
        <xdr:cNvPr id="340" name="楕円 339"/>
        <xdr:cNvSpPr/>
      </xdr:nvSpPr>
      <xdr:spPr>
        <a:xfrm>
          <a:off x="1365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68580</xdr:rowOff>
    </xdr:from>
    <xdr:to>
      <xdr:col>76</xdr:col>
      <xdr:colOff>114300</xdr:colOff>
      <xdr:row>39</xdr:row>
      <xdr:rowOff>110490</xdr:rowOff>
    </xdr:to>
    <xdr:cxnSp macro="">
      <xdr:nvCxnSpPr>
        <xdr:cNvPr id="341" name="直線コネクタ 340"/>
        <xdr:cNvCxnSpPr/>
      </xdr:nvCxnSpPr>
      <xdr:spPr>
        <a:xfrm>
          <a:off x="13703300" y="6755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143510</xdr:rowOff>
    </xdr:from>
    <xdr:to>
      <xdr:col>67</xdr:col>
      <xdr:colOff>101600</xdr:colOff>
      <xdr:row>39</xdr:row>
      <xdr:rowOff>73660</xdr:rowOff>
    </xdr:to>
    <xdr:sp macro="" textlink="">
      <xdr:nvSpPr>
        <xdr:cNvPr id="342" name="楕円 341"/>
        <xdr:cNvSpPr/>
      </xdr:nvSpPr>
      <xdr:spPr>
        <a:xfrm>
          <a:off x="12763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22860</xdr:rowOff>
    </xdr:from>
    <xdr:to>
      <xdr:col>71</xdr:col>
      <xdr:colOff>177800</xdr:colOff>
      <xdr:row>39</xdr:row>
      <xdr:rowOff>68580</xdr:rowOff>
    </xdr:to>
    <xdr:cxnSp macro="">
      <xdr:nvCxnSpPr>
        <xdr:cNvPr id="343" name="直線コネクタ 342"/>
        <xdr:cNvCxnSpPr/>
      </xdr:nvCxnSpPr>
      <xdr:spPr>
        <a:xfrm>
          <a:off x="12814300" y="6709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44" name="n_1aveValue【一般廃棄物処理施設】&#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45" name="n_2aveValue【一般廃棄物処理施設】&#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346" name="n_3aveValue【一般廃棄物処理施設】&#10;有形固定資産減価償却率"/>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347" name="n_4aveValue【一般廃棄物処理施設】&#10;有形固定資産減価償却率"/>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28592</xdr:rowOff>
    </xdr:from>
    <xdr:ext cx="405111" cy="259045"/>
    <xdr:sp macro="" textlink="">
      <xdr:nvSpPr>
        <xdr:cNvPr id="348" name="n_1mainValue【一般廃棄物処理施設】&#10;有形固定資産減価償却率"/>
        <xdr:cNvSpPr txBox="1"/>
      </xdr:nvSpPr>
      <xdr:spPr>
        <a:xfrm>
          <a:off x="15266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349" name="n_2mainValue【一般廃棄物処理施設】&#10;有形固定資産減価償却率"/>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110507</xdr:rowOff>
    </xdr:from>
    <xdr:ext cx="405111" cy="259045"/>
    <xdr:sp macro="" textlink="">
      <xdr:nvSpPr>
        <xdr:cNvPr id="350" name="n_3mainValue【一般廃棄物処理施設】&#10;有形固定資産減価償却率"/>
        <xdr:cNvSpPr txBox="1"/>
      </xdr:nvSpPr>
      <xdr:spPr>
        <a:xfrm>
          <a:off x="13500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64787</xdr:rowOff>
    </xdr:from>
    <xdr:ext cx="405111" cy="259045"/>
    <xdr:sp macro="" textlink="">
      <xdr:nvSpPr>
        <xdr:cNvPr id="351" name="n_4mainValue【一般廃棄物処理施設】&#10;有形固定資産減価償却率"/>
        <xdr:cNvSpPr txBox="1"/>
      </xdr:nvSpPr>
      <xdr:spPr>
        <a:xfrm>
          <a:off x="12611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3" name="テキスト ボックス 3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5" name="テキスト ボックス 3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7" name="テキスト ボックス 3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9" name="テキスト ボックス 3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1" name="テキスト ボックス 3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75" name="直線コネクタ 374"/>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76"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77" name="直線コネクタ 376"/>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78"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79" name="直線コネクタ 378"/>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80" name="【一般廃棄物処理施設】&#10;一人当たり有形固定資産（償却資産）額平均値テキスト"/>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1" name="フローチャート: 判断 380"/>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2" name="フローチャート: 判断 381"/>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3" name="フローチャート: 判断 382"/>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84" name="フローチャート: 判断 383"/>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85" name="フローチャート: 判断 384"/>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101939</xdr:rowOff>
    </xdr:from>
    <xdr:to>
      <xdr:col>116</xdr:col>
      <xdr:colOff>114300</xdr:colOff>
      <xdr:row>40</xdr:row>
      <xdr:rowOff>32089</xdr:rowOff>
    </xdr:to>
    <xdr:sp macro="" textlink="">
      <xdr:nvSpPr>
        <xdr:cNvPr id="391" name="楕円 390"/>
        <xdr:cNvSpPr/>
      </xdr:nvSpPr>
      <xdr:spPr>
        <a:xfrm>
          <a:off x="22110700" y="67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80366</xdr:rowOff>
    </xdr:from>
    <xdr:ext cx="599010" cy="259045"/>
    <xdr:sp macro="" textlink="">
      <xdr:nvSpPr>
        <xdr:cNvPr id="392" name="【一般廃棄物処理施設】&#10;一人当たり有形固定資産（償却資産）額該当値テキスト"/>
        <xdr:cNvSpPr txBox="1"/>
      </xdr:nvSpPr>
      <xdr:spPr>
        <a:xfrm>
          <a:off x="22199600" y="676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110958</xdr:rowOff>
    </xdr:from>
    <xdr:to>
      <xdr:col>112</xdr:col>
      <xdr:colOff>38100</xdr:colOff>
      <xdr:row>40</xdr:row>
      <xdr:rowOff>41108</xdr:rowOff>
    </xdr:to>
    <xdr:sp macro="" textlink="">
      <xdr:nvSpPr>
        <xdr:cNvPr id="393" name="楕円 392"/>
        <xdr:cNvSpPr/>
      </xdr:nvSpPr>
      <xdr:spPr>
        <a:xfrm>
          <a:off x="21272500" y="67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152739</xdr:rowOff>
    </xdr:from>
    <xdr:to>
      <xdr:col>116</xdr:col>
      <xdr:colOff>63500</xdr:colOff>
      <xdr:row>39</xdr:row>
      <xdr:rowOff>161758</xdr:rowOff>
    </xdr:to>
    <xdr:cxnSp macro="">
      <xdr:nvCxnSpPr>
        <xdr:cNvPr id="394" name="直線コネクタ 393"/>
        <xdr:cNvCxnSpPr/>
      </xdr:nvCxnSpPr>
      <xdr:spPr>
        <a:xfrm flipV="1">
          <a:off x="21323300" y="6839289"/>
          <a:ext cx="838200" cy="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117994</xdr:rowOff>
    </xdr:from>
    <xdr:to>
      <xdr:col>107</xdr:col>
      <xdr:colOff>101600</xdr:colOff>
      <xdr:row>40</xdr:row>
      <xdr:rowOff>48144</xdr:rowOff>
    </xdr:to>
    <xdr:sp macro="" textlink="">
      <xdr:nvSpPr>
        <xdr:cNvPr id="395" name="楕円 394"/>
        <xdr:cNvSpPr/>
      </xdr:nvSpPr>
      <xdr:spPr>
        <a:xfrm>
          <a:off x="20383500" y="68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161758</xdr:rowOff>
    </xdr:from>
    <xdr:to>
      <xdr:col>111</xdr:col>
      <xdr:colOff>177800</xdr:colOff>
      <xdr:row>39</xdr:row>
      <xdr:rowOff>168794</xdr:rowOff>
    </xdr:to>
    <xdr:cxnSp macro="">
      <xdr:nvCxnSpPr>
        <xdr:cNvPr id="396" name="直線コネクタ 395"/>
        <xdr:cNvCxnSpPr/>
      </xdr:nvCxnSpPr>
      <xdr:spPr>
        <a:xfrm flipV="1">
          <a:off x="20434300" y="6848308"/>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120597</xdr:rowOff>
    </xdr:from>
    <xdr:to>
      <xdr:col>102</xdr:col>
      <xdr:colOff>165100</xdr:colOff>
      <xdr:row>40</xdr:row>
      <xdr:rowOff>50747</xdr:rowOff>
    </xdr:to>
    <xdr:sp macro="" textlink="">
      <xdr:nvSpPr>
        <xdr:cNvPr id="397" name="楕円 396"/>
        <xdr:cNvSpPr/>
      </xdr:nvSpPr>
      <xdr:spPr>
        <a:xfrm>
          <a:off x="19494500" y="680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168794</xdr:rowOff>
    </xdr:from>
    <xdr:to>
      <xdr:col>107</xdr:col>
      <xdr:colOff>50800</xdr:colOff>
      <xdr:row>39</xdr:row>
      <xdr:rowOff>171397</xdr:rowOff>
    </xdr:to>
    <xdr:cxnSp macro="">
      <xdr:nvCxnSpPr>
        <xdr:cNvPr id="398" name="直線コネクタ 397"/>
        <xdr:cNvCxnSpPr/>
      </xdr:nvCxnSpPr>
      <xdr:spPr>
        <a:xfrm flipV="1">
          <a:off x="19545300" y="6855344"/>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86768</xdr:rowOff>
    </xdr:from>
    <xdr:to>
      <xdr:col>98</xdr:col>
      <xdr:colOff>38100</xdr:colOff>
      <xdr:row>40</xdr:row>
      <xdr:rowOff>16918</xdr:rowOff>
    </xdr:to>
    <xdr:sp macro="" textlink="">
      <xdr:nvSpPr>
        <xdr:cNvPr id="399" name="楕円 398"/>
        <xdr:cNvSpPr/>
      </xdr:nvSpPr>
      <xdr:spPr>
        <a:xfrm>
          <a:off x="18605500" y="67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137568</xdr:rowOff>
    </xdr:from>
    <xdr:to>
      <xdr:col>102</xdr:col>
      <xdr:colOff>114300</xdr:colOff>
      <xdr:row>39</xdr:row>
      <xdr:rowOff>171397</xdr:rowOff>
    </xdr:to>
    <xdr:cxnSp macro="">
      <xdr:nvCxnSpPr>
        <xdr:cNvPr id="400" name="直線コネクタ 399"/>
        <xdr:cNvCxnSpPr/>
      </xdr:nvCxnSpPr>
      <xdr:spPr>
        <a:xfrm>
          <a:off x="18656300" y="6824118"/>
          <a:ext cx="889000" cy="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401" name="n_1aveValue【一般廃棄物処理施設】&#10;一人当たり有形固定資産（償却資産）額"/>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02" name="n_2aveValue【一般廃棄物処理施設】&#10;一人当たり有形固定資産（償却資産）額"/>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403" name="n_3aveValue【一般廃棄物処理施設】&#10;一人当たり有形固定資産（償却資産）額"/>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404" name="n_4aveValue【一般廃棄物処理施設】&#10;一人当たり有形固定資産（償却資産）額"/>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32235</xdr:rowOff>
    </xdr:from>
    <xdr:ext cx="599010" cy="259045"/>
    <xdr:sp macro="" textlink="">
      <xdr:nvSpPr>
        <xdr:cNvPr id="405" name="n_1mainValue【一般廃棄物処理施設】&#10;一人当たり有形固定資産（償却資産）額"/>
        <xdr:cNvSpPr txBox="1"/>
      </xdr:nvSpPr>
      <xdr:spPr>
        <a:xfrm>
          <a:off x="21011095" y="689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39271</xdr:rowOff>
    </xdr:from>
    <xdr:ext cx="599010" cy="259045"/>
    <xdr:sp macro="" textlink="">
      <xdr:nvSpPr>
        <xdr:cNvPr id="406" name="n_2mainValue【一般廃棄物処理施設】&#10;一人当たり有形固定資産（償却資産）額"/>
        <xdr:cNvSpPr txBox="1"/>
      </xdr:nvSpPr>
      <xdr:spPr>
        <a:xfrm>
          <a:off x="20134795" y="689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41874</xdr:rowOff>
    </xdr:from>
    <xdr:ext cx="599010" cy="259045"/>
    <xdr:sp macro="" textlink="">
      <xdr:nvSpPr>
        <xdr:cNvPr id="407" name="n_3mainValue【一般廃棄物処理施設】&#10;一人当たり有形固定資産（償却資産）額"/>
        <xdr:cNvSpPr txBox="1"/>
      </xdr:nvSpPr>
      <xdr:spPr>
        <a:xfrm>
          <a:off x="19245795" y="689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8045</xdr:rowOff>
    </xdr:from>
    <xdr:ext cx="599010" cy="259045"/>
    <xdr:sp macro="" textlink="">
      <xdr:nvSpPr>
        <xdr:cNvPr id="408" name="n_4mainValue【一般廃棄物処理施設】&#10;一人当たり有形固定資産（償却資産）額"/>
        <xdr:cNvSpPr txBox="1"/>
      </xdr:nvSpPr>
      <xdr:spPr>
        <a:xfrm>
          <a:off x="18356795" y="686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34" name="直線コネクタ 433"/>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35"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36" name="直線コネクタ 435"/>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37"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38" name="直線コネクタ 437"/>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39"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0" name="フローチャート: 判断 439"/>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41" name="フローチャート: 判断 440"/>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2" name="フローチャート: 判断 441"/>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443" name="フローチャート: 判断 442"/>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444" name="フローチャート: 判断 443"/>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87993</xdr:rowOff>
    </xdr:from>
    <xdr:to>
      <xdr:col>85</xdr:col>
      <xdr:colOff>177800</xdr:colOff>
      <xdr:row>61</xdr:row>
      <xdr:rowOff>18143</xdr:rowOff>
    </xdr:to>
    <xdr:sp macro="" textlink="">
      <xdr:nvSpPr>
        <xdr:cNvPr id="450" name="楕円 449"/>
        <xdr:cNvSpPr/>
      </xdr:nvSpPr>
      <xdr:spPr>
        <a:xfrm>
          <a:off x="16268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66420</xdr:rowOff>
    </xdr:from>
    <xdr:ext cx="405111" cy="259045"/>
    <xdr:sp macro="" textlink="">
      <xdr:nvSpPr>
        <xdr:cNvPr id="451" name="【保健センター・保健所】&#10;有形固定資産減価償却率該当値テキスト"/>
        <xdr:cNvSpPr txBox="1"/>
      </xdr:nvSpPr>
      <xdr:spPr>
        <a:xfrm>
          <a:off x="16357600"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452" name="楕円 451"/>
        <xdr:cNvSpPr/>
      </xdr:nvSpPr>
      <xdr:spPr>
        <a:xfrm>
          <a:off x="15430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94706</xdr:rowOff>
    </xdr:from>
    <xdr:to>
      <xdr:col>85</xdr:col>
      <xdr:colOff>127000</xdr:colOff>
      <xdr:row>60</xdr:row>
      <xdr:rowOff>138793</xdr:rowOff>
    </xdr:to>
    <xdr:cxnSp macro="">
      <xdr:nvCxnSpPr>
        <xdr:cNvPr id="453" name="直線コネクタ 452"/>
        <xdr:cNvCxnSpPr/>
      </xdr:nvCxnSpPr>
      <xdr:spPr>
        <a:xfrm>
          <a:off x="15481300" y="103817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454" name="楕円 453"/>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94706</xdr:rowOff>
    </xdr:to>
    <xdr:cxnSp macro="">
      <xdr:nvCxnSpPr>
        <xdr:cNvPr id="455" name="直線コネクタ 454"/>
        <xdr:cNvCxnSpPr/>
      </xdr:nvCxnSpPr>
      <xdr:spPr>
        <a:xfrm>
          <a:off x="14592300" y="103392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456" name="楕円 455"/>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52251</xdr:rowOff>
    </xdr:to>
    <xdr:cxnSp macro="">
      <xdr:nvCxnSpPr>
        <xdr:cNvPr id="457" name="直線コネクタ 456"/>
        <xdr:cNvCxnSpPr/>
      </xdr:nvCxnSpPr>
      <xdr:spPr>
        <a:xfrm>
          <a:off x="13703300" y="102967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458" name="楕円 457"/>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xdr:rowOff>
    </xdr:from>
    <xdr:to>
      <xdr:col>71</xdr:col>
      <xdr:colOff>177800</xdr:colOff>
      <xdr:row>60</xdr:row>
      <xdr:rowOff>65315</xdr:rowOff>
    </xdr:to>
    <xdr:cxnSp macro="">
      <xdr:nvCxnSpPr>
        <xdr:cNvPr id="459" name="直線コネクタ 458"/>
        <xdr:cNvCxnSpPr/>
      </xdr:nvCxnSpPr>
      <xdr:spPr>
        <a:xfrm flipV="1">
          <a:off x="12814300" y="1029679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460" name="n_1aveValue【保健センター・保健所】&#10;有形固定資産減価償却率"/>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1" name="n_2ave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462" name="n_3aveValue【保健センター・保健所】&#10;有形固定資産減価償却率"/>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463" name="n_4aveValue【保健センター・保健所】&#10;有形固定資産減価償却率"/>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136633</xdr:rowOff>
    </xdr:from>
    <xdr:ext cx="405111" cy="259045"/>
    <xdr:sp macro="" textlink="">
      <xdr:nvSpPr>
        <xdr:cNvPr id="464" name="n_1mainValue【保健センター・保健所】&#10;有形固定資産減価償却率"/>
        <xdr:cNvSpPr txBox="1"/>
      </xdr:nvSpPr>
      <xdr:spPr>
        <a:xfrm>
          <a:off x="152660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465" name="n_2main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466" name="n_3mainValue【保健センター・保健所】&#10;有形固定資産減価償却率"/>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467" name="n_4mainValue【保健センター・保健所】&#10;有形固定資産減価償却率"/>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89" name="直線コネクタ 488"/>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0"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1" name="直線コネクタ 490"/>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2"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3" name="直線コネクタ 492"/>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494" name="【保健センター・保健所】&#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95" name="フローチャート: 判断 494"/>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496" name="フローチャート: 判断 495"/>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497" name="フローチャート: 判断 496"/>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498" name="フローチャート: 判断 497"/>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499" name="フローチャート: 判断 498"/>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127508</xdr:rowOff>
    </xdr:from>
    <xdr:to>
      <xdr:col>116</xdr:col>
      <xdr:colOff>114300</xdr:colOff>
      <xdr:row>62</xdr:row>
      <xdr:rowOff>57658</xdr:rowOff>
    </xdr:to>
    <xdr:sp macro="" textlink="">
      <xdr:nvSpPr>
        <xdr:cNvPr id="505" name="楕円 504"/>
        <xdr:cNvSpPr/>
      </xdr:nvSpPr>
      <xdr:spPr>
        <a:xfrm>
          <a:off x="22110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105935</xdr:rowOff>
    </xdr:from>
    <xdr:ext cx="469744" cy="259045"/>
    <xdr:sp macro="" textlink="">
      <xdr:nvSpPr>
        <xdr:cNvPr id="506" name="【保健センター・保健所】&#10;一人当たり面積該当値テキスト"/>
        <xdr:cNvSpPr txBox="1"/>
      </xdr:nvSpPr>
      <xdr:spPr>
        <a:xfrm>
          <a:off x="22199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507" name="楕円 506"/>
        <xdr:cNvSpPr/>
      </xdr:nvSpPr>
      <xdr:spPr>
        <a:xfrm>
          <a:off x="2127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xdr:rowOff>
    </xdr:from>
    <xdr:to>
      <xdr:col>116</xdr:col>
      <xdr:colOff>63500</xdr:colOff>
      <xdr:row>62</xdr:row>
      <xdr:rowOff>11430</xdr:rowOff>
    </xdr:to>
    <xdr:cxnSp macro="">
      <xdr:nvCxnSpPr>
        <xdr:cNvPr id="508" name="直線コネクタ 507"/>
        <xdr:cNvCxnSpPr/>
      </xdr:nvCxnSpPr>
      <xdr:spPr>
        <a:xfrm flipV="1">
          <a:off x="21323300" y="106367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138938</xdr:rowOff>
    </xdr:from>
    <xdr:to>
      <xdr:col>107</xdr:col>
      <xdr:colOff>101600</xdr:colOff>
      <xdr:row>62</xdr:row>
      <xdr:rowOff>69088</xdr:rowOff>
    </xdr:to>
    <xdr:sp macro="" textlink="">
      <xdr:nvSpPr>
        <xdr:cNvPr id="509" name="楕円 508"/>
        <xdr:cNvSpPr/>
      </xdr:nvSpPr>
      <xdr:spPr>
        <a:xfrm>
          <a:off x="20383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xdr:rowOff>
    </xdr:from>
    <xdr:to>
      <xdr:col>111</xdr:col>
      <xdr:colOff>177800</xdr:colOff>
      <xdr:row>62</xdr:row>
      <xdr:rowOff>18288</xdr:rowOff>
    </xdr:to>
    <xdr:cxnSp macro="">
      <xdr:nvCxnSpPr>
        <xdr:cNvPr id="510" name="直線コネクタ 509"/>
        <xdr:cNvCxnSpPr/>
      </xdr:nvCxnSpPr>
      <xdr:spPr>
        <a:xfrm flipV="1">
          <a:off x="20434300" y="1064133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145796</xdr:rowOff>
    </xdr:from>
    <xdr:to>
      <xdr:col>102</xdr:col>
      <xdr:colOff>165100</xdr:colOff>
      <xdr:row>62</xdr:row>
      <xdr:rowOff>75946</xdr:rowOff>
    </xdr:to>
    <xdr:sp macro="" textlink="">
      <xdr:nvSpPr>
        <xdr:cNvPr id="511" name="楕円 510"/>
        <xdr:cNvSpPr/>
      </xdr:nvSpPr>
      <xdr:spPr>
        <a:xfrm>
          <a:off x="19494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18288</xdr:rowOff>
    </xdr:from>
    <xdr:to>
      <xdr:col>107</xdr:col>
      <xdr:colOff>50800</xdr:colOff>
      <xdr:row>62</xdr:row>
      <xdr:rowOff>25146</xdr:rowOff>
    </xdr:to>
    <xdr:cxnSp macro="">
      <xdr:nvCxnSpPr>
        <xdr:cNvPr id="512" name="直線コネクタ 511"/>
        <xdr:cNvCxnSpPr/>
      </xdr:nvCxnSpPr>
      <xdr:spPr>
        <a:xfrm flipV="1">
          <a:off x="19545300" y="1064818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150368</xdr:rowOff>
    </xdr:from>
    <xdr:to>
      <xdr:col>98</xdr:col>
      <xdr:colOff>38100</xdr:colOff>
      <xdr:row>62</xdr:row>
      <xdr:rowOff>80518</xdr:rowOff>
    </xdr:to>
    <xdr:sp macro="" textlink="">
      <xdr:nvSpPr>
        <xdr:cNvPr id="513" name="楕円 512"/>
        <xdr:cNvSpPr/>
      </xdr:nvSpPr>
      <xdr:spPr>
        <a:xfrm>
          <a:off x="18605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25146</xdr:rowOff>
    </xdr:from>
    <xdr:to>
      <xdr:col>102</xdr:col>
      <xdr:colOff>114300</xdr:colOff>
      <xdr:row>62</xdr:row>
      <xdr:rowOff>29718</xdr:rowOff>
    </xdr:to>
    <xdr:cxnSp macro="">
      <xdr:nvCxnSpPr>
        <xdr:cNvPr id="514" name="直線コネクタ 513"/>
        <xdr:cNvCxnSpPr/>
      </xdr:nvCxnSpPr>
      <xdr:spPr>
        <a:xfrm flipV="1">
          <a:off x="18656300" y="106550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515" name="n_1aveValue【保健センター・保健所】&#10;一人当たり面積"/>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516" name="n_2aveValue【保健センター・保健所】&#10;一人当たり面積"/>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517" name="n_3aveValue【保健センター・保健所】&#10;一人当たり面積"/>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518" name="n_4aveValue【保健センター・保健所】&#10;一人当たり面積"/>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53357</xdr:rowOff>
    </xdr:from>
    <xdr:ext cx="469744" cy="259045"/>
    <xdr:sp macro="" textlink="">
      <xdr:nvSpPr>
        <xdr:cNvPr id="519" name="n_1mainValue【保健センター・保健所】&#10;一人当たり面積"/>
        <xdr:cNvSpPr txBox="1"/>
      </xdr:nvSpPr>
      <xdr:spPr>
        <a:xfrm>
          <a:off x="21075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520" name="n_2main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67073</xdr:rowOff>
    </xdr:from>
    <xdr:ext cx="469744" cy="259045"/>
    <xdr:sp macro="" textlink="">
      <xdr:nvSpPr>
        <xdr:cNvPr id="521" name="n_3mainValue【保健センター・保健所】&#10;一人当たり面積"/>
        <xdr:cNvSpPr txBox="1"/>
      </xdr:nvSpPr>
      <xdr:spPr>
        <a:xfrm>
          <a:off x="19310427"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522" name="n_4mainValue【保健センター・保健所】&#10;一人当たり面積"/>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47" name="直線コネクタ 546"/>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48"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49" name="直線コネクタ 548"/>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0"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1" name="直線コネクタ 550"/>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2" name="【消防施設】&#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3" name="フローチャート: 判断 552"/>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54" name="フローチャート: 判断 553"/>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5" name="フローチャート: 判断 554"/>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56" name="フローチャート: 判断 555"/>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57" name="フローチャート: 判断 556"/>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63" name="楕円 562"/>
        <xdr:cNvSpPr/>
      </xdr:nvSpPr>
      <xdr:spPr>
        <a:xfrm>
          <a:off x="16268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41927</xdr:rowOff>
    </xdr:from>
    <xdr:ext cx="405111" cy="259045"/>
    <xdr:sp macro="" textlink="">
      <xdr:nvSpPr>
        <xdr:cNvPr id="564" name="【消防施設】&#10;有形固定資産減価償却率該当値テキスト"/>
        <xdr:cNvSpPr txBox="1"/>
      </xdr:nvSpPr>
      <xdr:spPr>
        <a:xfrm>
          <a:off x="16357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109220</xdr:rowOff>
    </xdr:from>
    <xdr:to>
      <xdr:col>81</xdr:col>
      <xdr:colOff>101600</xdr:colOff>
      <xdr:row>83</xdr:row>
      <xdr:rowOff>39370</xdr:rowOff>
    </xdr:to>
    <xdr:sp macro="" textlink="">
      <xdr:nvSpPr>
        <xdr:cNvPr id="565" name="楕円 564"/>
        <xdr:cNvSpPr/>
      </xdr:nvSpPr>
      <xdr:spPr>
        <a:xfrm>
          <a:off x="1543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160020</xdr:rowOff>
    </xdr:from>
    <xdr:to>
      <xdr:col>85</xdr:col>
      <xdr:colOff>127000</xdr:colOff>
      <xdr:row>83</xdr:row>
      <xdr:rowOff>114300</xdr:rowOff>
    </xdr:to>
    <xdr:cxnSp macro="">
      <xdr:nvCxnSpPr>
        <xdr:cNvPr id="566" name="直線コネクタ 565"/>
        <xdr:cNvCxnSpPr/>
      </xdr:nvCxnSpPr>
      <xdr:spPr>
        <a:xfrm>
          <a:off x="15481300" y="142189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567" name="楕円 566"/>
        <xdr:cNvSpPr/>
      </xdr:nvSpPr>
      <xdr:spPr>
        <a:xfrm>
          <a:off x="14541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82</xdr:row>
      <xdr:rowOff>160020</xdr:rowOff>
    </xdr:to>
    <xdr:cxnSp macro="">
      <xdr:nvCxnSpPr>
        <xdr:cNvPr id="568" name="直線コネクタ 567"/>
        <xdr:cNvCxnSpPr/>
      </xdr:nvCxnSpPr>
      <xdr:spPr>
        <a:xfrm>
          <a:off x="14592300" y="14182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29211</xdr:rowOff>
    </xdr:from>
    <xdr:to>
      <xdr:col>72</xdr:col>
      <xdr:colOff>38100</xdr:colOff>
      <xdr:row>82</xdr:row>
      <xdr:rowOff>130811</xdr:rowOff>
    </xdr:to>
    <xdr:sp macro="" textlink="">
      <xdr:nvSpPr>
        <xdr:cNvPr id="569" name="楕円 568"/>
        <xdr:cNvSpPr/>
      </xdr:nvSpPr>
      <xdr:spPr>
        <a:xfrm>
          <a:off x="13652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80011</xdr:rowOff>
    </xdr:from>
    <xdr:to>
      <xdr:col>76</xdr:col>
      <xdr:colOff>114300</xdr:colOff>
      <xdr:row>82</xdr:row>
      <xdr:rowOff>123825</xdr:rowOff>
    </xdr:to>
    <xdr:cxnSp macro="">
      <xdr:nvCxnSpPr>
        <xdr:cNvPr id="570" name="直線コネクタ 569"/>
        <xdr:cNvCxnSpPr/>
      </xdr:nvCxnSpPr>
      <xdr:spPr>
        <a:xfrm>
          <a:off x="13703300" y="141389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71120</xdr:rowOff>
    </xdr:from>
    <xdr:to>
      <xdr:col>67</xdr:col>
      <xdr:colOff>101600</xdr:colOff>
      <xdr:row>83</xdr:row>
      <xdr:rowOff>1270</xdr:rowOff>
    </xdr:to>
    <xdr:sp macro="" textlink="">
      <xdr:nvSpPr>
        <xdr:cNvPr id="571" name="楕円 570"/>
        <xdr:cNvSpPr/>
      </xdr:nvSpPr>
      <xdr:spPr>
        <a:xfrm>
          <a:off x="12763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80011</xdr:rowOff>
    </xdr:from>
    <xdr:to>
      <xdr:col>71</xdr:col>
      <xdr:colOff>177800</xdr:colOff>
      <xdr:row>82</xdr:row>
      <xdr:rowOff>121920</xdr:rowOff>
    </xdr:to>
    <xdr:cxnSp macro="">
      <xdr:nvCxnSpPr>
        <xdr:cNvPr id="572" name="直線コネクタ 571"/>
        <xdr:cNvCxnSpPr/>
      </xdr:nvCxnSpPr>
      <xdr:spPr>
        <a:xfrm flipV="1">
          <a:off x="12814300" y="141389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73" name="n_1aveValue【消防施設】&#10;有形固定資産減価償却率"/>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74"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75" name="n_3aveValue【消防施設】&#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576"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30497</xdr:rowOff>
    </xdr:from>
    <xdr:ext cx="405111" cy="259045"/>
    <xdr:sp macro="" textlink="">
      <xdr:nvSpPr>
        <xdr:cNvPr id="577" name="n_1mainValue【消防施設】&#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19702</xdr:rowOff>
    </xdr:from>
    <xdr:ext cx="405111" cy="259045"/>
    <xdr:sp macro="" textlink="">
      <xdr:nvSpPr>
        <xdr:cNvPr id="578" name="n_2mainValue【消防施設】&#10;有形固定資産減価償却率"/>
        <xdr:cNvSpPr txBox="1"/>
      </xdr:nvSpPr>
      <xdr:spPr>
        <a:xfrm>
          <a:off x="14389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121938</xdr:rowOff>
    </xdr:from>
    <xdr:ext cx="405111" cy="259045"/>
    <xdr:sp macro="" textlink="">
      <xdr:nvSpPr>
        <xdr:cNvPr id="579" name="n_3mainValue【消防施設】&#10;有形固定資産減価償却率"/>
        <xdr:cNvSpPr txBox="1"/>
      </xdr:nvSpPr>
      <xdr:spPr>
        <a:xfrm>
          <a:off x="13500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17797</xdr:rowOff>
    </xdr:from>
    <xdr:ext cx="405111" cy="259045"/>
    <xdr:sp macro="" textlink="">
      <xdr:nvSpPr>
        <xdr:cNvPr id="580" name="n_4mainValue【消防施設】&#10;有形固定資産減価償却率"/>
        <xdr:cNvSpPr txBox="1"/>
      </xdr:nvSpPr>
      <xdr:spPr>
        <a:xfrm>
          <a:off x="12611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2" name="直線コネクタ 601"/>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3"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04" name="直線コネクタ 603"/>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05"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06" name="直線コネクタ 605"/>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607" name="【消防施設】&#10;一人当たり面積平均値テキスト"/>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08" name="フローチャート: 判断 607"/>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09" name="フローチャート: 判断 608"/>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10" name="フローチャート: 判断 609"/>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11" name="フローチャート: 判断 610"/>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2" name="フローチャート: 判断 611"/>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51308</xdr:rowOff>
    </xdr:from>
    <xdr:to>
      <xdr:col>116</xdr:col>
      <xdr:colOff>114300</xdr:colOff>
      <xdr:row>85</xdr:row>
      <xdr:rowOff>152908</xdr:rowOff>
    </xdr:to>
    <xdr:sp macro="" textlink="">
      <xdr:nvSpPr>
        <xdr:cNvPr id="618" name="楕円 617"/>
        <xdr:cNvSpPr/>
      </xdr:nvSpPr>
      <xdr:spPr>
        <a:xfrm>
          <a:off x="221107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10685</xdr:rowOff>
    </xdr:from>
    <xdr:ext cx="469744" cy="259045"/>
    <xdr:sp macro="" textlink="">
      <xdr:nvSpPr>
        <xdr:cNvPr id="619" name="【消防施設】&#10;一人当たり面積該当値テキスト"/>
        <xdr:cNvSpPr txBox="1"/>
      </xdr:nvSpPr>
      <xdr:spPr>
        <a:xfrm>
          <a:off x="22199600" y="1441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15190</xdr:rowOff>
    </xdr:from>
    <xdr:to>
      <xdr:col>112</xdr:col>
      <xdr:colOff>38100</xdr:colOff>
      <xdr:row>85</xdr:row>
      <xdr:rowOff>116790</xdr:rowOff>
    </xdr:to>
    <xdr:sp macro="" textlink="">
      <xdr:nvSpPr>
        <xdr:cNvPr id="620" name="楕円 619"/>
        <xdr:cNvSpPr/>
      </xdr:nvSpPr>
      <xdr:spPr>
        <a:xfrm>
          <a:off x="21272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65990</xdr:rowOff>
    </xdr:from>
    <xdr:to>
      <xdr:col>116</xdr:col>
      <xdr:colOff>63500</xdr:colOff>
      <xdr:row>85</xdr:row>
      <xdr:rowOff>102108</xdr:rowOff>
    </xdr:to>
    <xdr:cxnSp macro="">
      <xdr:nvCxnSpPr>
        <xdr:cNvPr id="621" name="直線コネクタ 620"/>
        <xdr:cNvCxnSpPr/>
      </xdr:nvCxnSpPr>
      <xdr:spPr>
        <a:xfrm>
          <a:off x="21323300" y="14639240"/>
          <a:ext cx="8382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14275</xdr:rowOff>
    </xdr:from>
    <xdr:to>
      <xdr:col>107</xdr:col>
      <xdr:colOff>101600</xdr:colOff>
      <xdr:row>85</xdr:row>
      <xdr:rowOff>115875</xdr:rowOff>
    </xdr:to>
    <xdr:sp macro="" textlink="">
      <xdr:nvSpPr>
        <xdr:cNvPr id="622" name="楕円 621"/>
        <xdr:cNvSpPr/>
      </xdr:nvSpPr>
      <xdr:spPr>
        <a:xfrm>
          <a:off x="20383500" y="145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65075</xdr:rowOff>
    </xdr:from>
    <xdr:to>
      <xdr:col>111</xdr:col>
      <xdr:colOff>177800</xdr:colOff>
      <xdr:row>85</xdr:row>
      <xdr:rowOff>65990</xdr:rowOff>
    </xdr:to>
    <xdr:cxnSp macro="">
      <xdr:nvCxnSpPr>
        <xdr:cNvPr id="623" name="直線コネクタ 622"/>
        <xdr:cNvCxnSpPr/>
      </xdr:nvCxnSpPr>
      <xdr:spPr>
        <a:xfrm>
          <a:off x="20434300" y="1463832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624" name="楕円 623"/>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65075</xdr:rowOff>
    </xdr:from>
    <xdr:to>
      <xdr:col>107</xdr:col>
      <xdr:colOff>50800</xdr:colOff>
      <xdr:row>85</xdr:row>
      <xdr:rowOff>67818</xdr:rowOff>
    </xdr:to>
    <xdr:cxnSp macro="">
      <xdr:nvCxnSpPr>
        <xdr:cNvPr id="625" name="直線コネクタ 624"/>
        <xdr:cNvCxnSpPr/>
      </xdr:nvCxnSpPr>
      <xdr:spPr>
        <a:xfrm flipV="1">
          <a:off x="19545300" y="1463832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26" name="楕円 625"/>
        <xdr:cNvSpPr/>
      </xdr:nvSpPr>
      <xdr:spPr>
        <a:xfrm>
          <a:off x="18605500" y="145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67818</xdr:rowOff>
    </xdr:from>
    <xdr:to>
      <xdr:col>102</xdr:col>
      <xdr:colOff>114300</xdr:colOff>
      <xdr:row>85</xdr:row>
      <xdr:rowOff>73304</xdr:rowOff>
    </xdr:to>
    <xdr:cxnSp macro="">
      <xdr:nvCxnSpPr>
        <xdr:cNvPr id="627" name="直線コネクタ 626"/>
        <xdr:cNvCxnSpPr/>
      </xdr:nvCxnSpPr>
      <xdr:spPr>
        <a:xfrm flipV="1">
          <a:off x="18656300" y="1464106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628" name="n_1aveValue【消防施設】&#10;一人当たり面積"/>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629" name="n_2aveValue【消防施設】&#10;一人当たり面積"/>
        <xdr:cNvSpPr txBox="1"/>
      </xdr:nvSpPr>
      <xdr:spPr>
        <a:xfrm>
          <a:off x="20199427" y="147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630" name="n_3aveValue【消防施設】&#10;一人当たり面積"/>
        <xdr:cNvSpPr txBox="1"/>
      </xdr:nvSpPr>
      <xdr:spPr>
        <a:xfrm>
          <a:off x="19310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631" name="n_4aveValue【消防施設】&#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133317</xdr:rowOff>
    </xdr:from>
    <xdr:ext cx="469744" cy="259045"/>
    <xdr:sp macro="" textlink="">
      <xdr:nvSpPr>
        <xdr:cNvPr id="632" name="n_1mainValue【消防施設】&#10;一人当たり面積"/>
        <xdr:cNvSpPr txBox="1"/>
      </xdr:nvSpPr>
      <xdr:spPr>
        <a:xfrm>
          <a:off x="21075727" y="143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132402</xdr:rowOff>
    </xdr:from>
    <xdr:ext cx="469744" cy="259045"/>
    <xdr:sp macro="" textlink="">
      <xdr:nvSpPr>
        <xdr:cNvPr id="633" name="n_2mainValue【消防施設】&#10;一人当たり面積"/>
        <xdr:cNvSpPr txBox="1"/>
      </xdr:nvSpPr>
      <xdr:spPr>
        <a:xfrm>
          <a:off x="20199427" y="143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135145</xdr:rowOff>
    </xdr:from>
    <xdr:ext cx="469744" cy="259045"/>
    <xdr:sp macro="" textlink="">
      <xdr:nvSpPr>
        <xdr:cNvPr id="634" name="n_3mainValue【消防施設】&#10;一人当たり面積"/>
        <xdr:cNvSpPr txBox="1"/>
      </xdr:nvSpPr>
      <xdr:spPr>
        <a:xfrm>
          <a:off x="193104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635" name="n_4main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1" name="直線コネクタ 660"/>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2"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3" name="直線コネクタ 662"/>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4"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5" name="直線コネクタ 664"/>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666" name="【庁舎】&#10;有形固定資産減価償却率平均値テキスト"/>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67" name="フローチャート: 判断 666"/>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68" name="フローチャート: 判断 667"/>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69" name="フローチャート: 判断 668"/>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0" name="フローチャート: 判断 669"/>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1" name="フローチャート: 判断 670"/>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77" name="楕円 676"/>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678" name="【庁舎】&#10;有形固定資産減価償却率該当値テキスト"/>
        <xdr:cNvSpPr txBox="1"/>
      </xdr:nvSpPr>
      <xdr:spPr>
        <a:xfrm>
          <a:off x="16357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23768</xdr:rowOff>
    </xdr:from>
    <xdr:to>
      <xdr:col>81</xdr:col>
      <xdr:colOff>101600</xdr:colOff>
      <xdr:row>103</xdr:row>
      <xdr:rowOff>125368</xdr:rowOff>
    </xdr:to>
    <xdr:sp macro="" textlink="">
      <xdr:nvSpPr>
        <xdr:cNvPr id="679" name="楕円 678"/>
        <xdr:cNvSpPr/>
      </xdr:nvSpPr>
      <xdr:spPr>
        <a:xfrm>
          <a:off x="15430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74568</xdr:rowOff>
    </xdr:from>
    <xdr:to>
      <xdr:col>85</xdr:col>
      <xdr:colOff>127000</xdr:colOff>
      <xdr:row>103</xdr:row>
      <xdr:rowOff>110489</xdr:rowOff>
    </xdr:to>
    <xdr:cxnSp macro="">
      <xdr:nvCxnSpPr>
        <xdr:cNvPr id="680" name="直線コネクタ 679"/>
        <xdr:cNvCxnSpPr/>
      </xdr:nvCxnSpPr>
      <xdr:spPr>
        <a:xfrm>
          <a:off x="15481300" y="177339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167458</xdr:rowOff>
    </xdr:from>
    <xdr:to>
      <xdr:col>76</xdr:col>
      <xdr:colOff>165100</xdr:colOff>
      <xdr:row>103</xdr:row>
      <xdr:rowOff>97608</xdr:rowOff>
    </xdr:to>
    <xdr:sp macro="" textlink="">
      <xdr:nvSpPr>
        <xdr:cNvPr id="681" name="楕円 680"/>
        <xdr:cNvSpPr/>
      </xdr:nvSpPr>
      <xdr:spPr>
        <a:xfrm>
          <a:off x="14541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46808</xdr:rowOff>
    </xdr:from>
    <xdr:to>
      <xdr:col>81</xdr:col>
      <xdr:colOff>50800</xdr:colOff>
      <xdr:row>103</xdr:row>
      <xdr:rowOff>74568</xdr:rowOff>
    </xdr:to>
    <xdr:cxnSp macro="">
      <xdr:nvCxnSpPr>
        <xdr:cNvPr id="682" name="直線コネクタ 681"/>
        <xdr:cNvCxnSpPr/>
      </xdr:nvCxnSpPr>
      <xdr:spPr>
        <a:xfrm>
          <a:off x="14592300" y="1770615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134801</xdr:rowOff>
    </xdr:from>
    <xdr:to>
      <xdr:col>72</xdr:col>
      <xdr:colOff>38100</xdr:colOff>
      <xdr:row>103</xdr:row>
      <xdr:rowOff>64951</xdr:rowOff>
    </xdr:to>
    <xdr:sp macro="" textlink="">
      <xdr:nvSpPr>
        <xdr:cNvPr id="683" name="楕円 682"/>
        <xdr:cNvSpPr/>
      </xdr:nvSpPr>
      <xdr:spPr>
        <a:xfrm>
          <a:off x="13652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14151</xdr:rowOff>
    </xdr:from>
    <xdr:to>
      <xdr:col>76</xdr:col>
      <xdr:colOff>114300</xdr:colOff>
      <xdr:row>103</xdr:row>
      <xdr:rowOff>46808</xdr:rowOff>
    </xdr:to>
    <xdr:cxnSp macro="">
      <xdr:nvCxnSpPr>
        <xdr:cNvPr id="684" name="直線コネクタ 683"/>
        <xdr:cNvCxnSpPr/>
      </xdr:nvCxnSpPr>
      <xdr:spPr>
        <a:xfrm>
          <a:off x="13703300" y="176735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118473</xdr:rowOff>
    </xdr:from>
    <xdr:to>
      <xdr:col>67</xdr:col>
      <xdr:colOff>101600</xdr:colOff>
      <xdr:row>103</xdr:row>
      <xdr:rowOff>48623</xdr:rowOff>
    </xdr:to>
    <xdr:sp macro="" textlink="">
      <xdr:nvSpPr>
        <xdr:cNvPr id="685" name="楕円 684"/>
        <xdr:cNvSpPr/>
      </xdr:nvSpPr>
      <xdr:spPr>
        <a:xfrm>
          <a:off x="12763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169273</xdr:rowOff>
    </xdr:from>
    <xdr:to>
      <xdr:col>71</xdr:col>
      <xdr:colOff>177800</xdr:colOff>
      <xdr:row>103</xdr:row>
      <xdr:rowOff>14151</xdr:rowOff>
    </xdr:to>
    <xdr:cxnSp macro="">
      <xdr:nvCxnSpPr>
        <xdr:cNvPr id="686" name="直線コネクタ 685"/>
        <xdr:cNvCxnSpPr/>
      </xdr:nvCxnSpPr>
      <xdr:spPr>
        <a:xfrm>
          <a:off x="12814300" y="176571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87" name="n_1ave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88"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689"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90"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141895</xdr:rowOff>
    </xdr:from>
    <xdr:ext cx="405111" cy="259045"/>
    <xdr:sp macro="" textlink="">
      <xdr:nvSpPr>
        <xdr:cNvPr id="691" name="n_1mainValue【庁舎】&#10;有形固定資産減価償却率"/>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114135</xdr:rowOff>
    </xdr:from>
    <xdr:ext cx="405111" cy="259045"/>
    <xdr:sp macro="" textlink="">
      <xdr:nvSpPr>
        <xdr:cNvPr id="692" name="n_2mainValue【庁舎】&#10;有形固定資産減価償却率"/>
        <xdr:cNvSpPr txBox="1"/>
      </xdr:nvSpPr>
      <xdr:spPr>
        <a:xfrm>
          <a:off x="14389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81478</xdr:rowOff>
    </xdr:from>
    <xdr:ext cx="405111" cy="259045"/>
    <xdr:sp macro="" textlink="">
      <xdr:nvSpPr>
        <xdr:cNvPr id="693" name="n_3mainValue【庁舎】&#10;有形固定資産減価償却率"/>
        <xdr:cNvSpPr txBox="1"/>
      </xdr:nvSpPr>
      <xdr:spPr>
        <a:xfrm>
          <a:off x="13500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65150</xdr:rowOff>
    </xdr:from>
    <xdr:ext cx="405111" cy="259045"/>
    <xdr:sp macro="" textlink="">
      <xdr:nvSpPr>
        <xdr:cNvPr id="694" name="n_4mainValue【庁舎】&#10;有形固定資産減価償却率"/>
        <xdr:cNvSpPr txBox="1"/>
      </xdr:nvSpPr>
      <xdr:spPr>
        <a:xfrm>
          <a:off x="12611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0" name="直線コネクタ 719"/>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1"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2" name="直線コネクタ 721"/>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3"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24" name="直線コネクタ 723"/>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25"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6" name="フローチャート: 判断 725"/>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27" name="フローチャート: 判断 726"/>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28" name="フローチャート: 判断 727"/>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29" name="フローチャート: 判断 728"/>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30" name="フローチャート: 判断 729"/>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55336</xdr:rowOff>
    </xdr:from>
    <xdr:to>
      <xdr:col>116</xdr:col>
      <xdr:colOff>114300</xdr:colOff>
      <xdr:row>101</xdr:row>
      <xdr:rowOff>156936</xdr:rowOff>
    </xdr:to>
    <xdr:sp macro="" textlink="">
      <xdr:nvSpPr>
        <xdr:cNvPr id="736" name="楕円 735"/>
        <xdr:cNvSpPr/>
      </xdr:nvSpPr>
      <xdr:spPr>
        <a:xfrm>
          <a:off x="22110700" y="173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78213</xdr:rowOff>
    </xdr:from>
    <xdr:ext cx="469744" cy="259045"/>
    <xdr:sp macro="" textlink="">
      <xdr:nvSpPr>
        <xdr:cNvPr id="737" name="【庁舎】&#10;一人当たり面積該当値テキスト"/>
        <xdr:cNvSpPr txBox="1"/>
      </xdr:nvSpPr>
      <xdr:spPr>
        <a:xfrm>
          <a:off x="22199600"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71664</xdr:rowOff>
    </xdr:from>
    <xdr:to>
      <xdr:col>112</xdr:col>
      <xdr:colOff>38100</xdr:colOff>
      <xdr:row>102</xdr:row>
      <xdr:rowOff>1814</xdr:rowOff>
    </xdr:to>
    <xdr:sp macro="" textlink="">
      <xdr:nvSpPr>
        <xdr:cNvPr id="738" name="楕円 737"/>
        <xdr:cNvSpPr/>
      </xdr:nvSpPr>
      <xdr:spPr>
        <a:xfrm>
          <a:off x="21272500" y="1738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106136</xdr:rowOff>
    </xdr:from>
    <xdr:to>
      <xdr:col>116</xdr:col>
      <xdr:colOff>63500</xdr:colOff>
      <xdr:row>101</xdr:row>
      <xdr:rowOff>122464</xdr:rowOff>
    </xdr:to>
    <xdr:cxnSp macro="">
      <xdr:nvCxnSpPr>
        <xdr:cNvPr id="739" name="直線コネクタ 738"/>
        <xdr:cNvCxnSpPr/>
      </xdr:nvCxnSpPr>
      <xdr:spPr>
        <a:xfrm flipV="1">
          <a:off x="21323300" y="174225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94524</xdr:rowOff>
    </xdr:from>
    <xdr:to>
      <xdr:col>107</xdr:col>
      <xdr:colOff>101600</xdr:colOff>
      <xdr:row>102</xdr:row>
      <xdr:rowOff>24674</xdr:rowOff>
    </xdr:to>
    <xdr:sp macro="" textlink="">
      <xdr:nvSpPr>
        <xdr:cNvPr id="740" name="楕円 739"/>
        <xdr:cNvSpPr/>
      </xdr:nvSpPr>
      <xdr:spPr>
        <a:xfrm>
          <a:off x="20383500" y="1741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122464</xdr:rowOff>
    </xdr:from>
    <xdr:to>
      <xdr:col>111</xdr:col>
      <xdr:colOff>177800</xdr:colOff>
      <xdr:row>101</xdr:row>
      <xdr:rowOff>145324</xdr:rowOff>
    </xdr:to>
    <xdr:cxnSp macro="">
      <xdr:nvCxnSpPr>
        <xdr:cNvPr id="741" name="直線コネクタ 740"/>
        <xdr:cNvCxnSpPr/>
      </xdr:nvCxnSpPr>
      <xdr:spPr>
        <a:xfrm flipV="1">
          <a:off x="20434300" y="174389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120650</xdr:rowOff>
    </xdr:from>
    <xdr:to>
      <xdr:col>102</xdr:col>
      <xdr:colOff>165100</xdr:colOff>
      <xdr:row>102</xdr:row>
      <xdr:rowOff>50800</xdr:rowOff>
    </xdr:to>
    <xdr:sp macro="" textlink="">
      <xdr:nvSpPr>
        <xdr:cNvPr id="742" name="楕円 741"/>
        <xdr:cNvSpPr/>
      </xdr:nvSpPr>
      <xdr:spPr>
        <a:xfrm>
          <a:off x="19494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145324</xdr:rowOff>
    </xdr:from>
    <xdr:to>
      <xdr:col>107</xdr:col>
      <xdr:colOff>50800</xdr:colOff>
      <xdr:row>102</xdr:row>
      <xdr:rowOff>0</xdr:rowOff>
    </xdr:to>
    <xdr:cxnSp macro="">
      <xdr:nvCxnSpPr>
        <xdr:cNvPr id="743" name="直線コネクタ 742"/>
        <xdr:cNvCxnSpPr/>
      </xdr:nvCxnSpPr>
      <xdr:spPr>
        <a:xfrm flipV="1">
          <a:off x="19545300" y="17461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140244</xdr:rowOff>
    </xdr:from>
    <xdr:to>
      <xdr:col>98</xdr:col>
      <xdr:colOff>38100</xdr:colOff>
      <xdr:row>102</xdr:row>
      <xdr:rowOff>70394</xdr:rowOff>
    </xdr:to>
    <xdr:sp macro="" textlink="">
      <xdr:nvSpPr>
        <xdr:cNvPr id="744" name="楕円 743"/>
        <xdr:cNvSpPr/>
      </xdr:nvSpPr>
      <xdr:spPr>
        <a:xfrm>
          <a:off x="18605500" y="1745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0</xdr:rowOff>
    </xdr:from>
    <xdr:to>
      <xdr:col>102</xdr:col>
      <xdr:colOff>114300</xdr:colOff>
      <xdr:row>102</xdr:row>
      <xdr:rowOff>19594</xdr:rowOff>
    </xdr:to>
    <xdr:cxnSp macro="">
      <xdr:nvCxnSpPr>
        <xdr:cNvPr id="745" name="直線コネクタ 744"/>
        <xdr:cNvCxnSpPr/>
      </xdr:nvCxnSpPr>
      <xdr:spPr>
        <a:xfrm flipV="1">
          <a:off x="18656300" y="17487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746" name="n_1aveValue【庁舎】&#10;一人当たり面積"/>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747" name="n_2aveValue【庁舎】&#10;一人当たり面積"/>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748" name="n_3aveValue【庁舎】&#10;一人当たり面積"/>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749" name="n_4aveValue【庁舎】&#10;一人当たり面積"/>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18341</xdr:rowOff>
    </xdr:from>
    <xdr:ext cx="469744" cy="259045"/>
    <xdr:sp macro="" textlink="">
      <xdr:nvSpPr>
        <xdr:cNvPr id="750" name="n_1mainValue【庁舎】&#10;一人当たり面積"/>
        <xdr:cNvSpPr txBox="1"/>
      </xdr:nvSpPr>
      <xdr:spPr>
        <a:xfrm>
          <a:off x="21075727" y="1716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41201</xdr:rowOff>
    </xdr:from>
    <xdr:ext cx="469744" cy="259045"/>
    <xdr:sp macro="" textlink="">
      <xdr:nvSpPr>
        <xdr:cNvPr id="751" name="n_2mainValue【庁舎】&#10;一人当たり面積"/>
        <xdr:cNvSpPr txBox="1"/>
      </xdr:nvSpPr>
      <xdr:spPr>
        <a:xfrm>
          <a:off x="20199427" y="1718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67327</xdr:rowOff>
    </xdr:from>
    <xdr:ext cx="469744" cy="259045"/>
    <xdr:sp macro="" textlink="">
      <xdr:nvSpPr>
        <xdr:cNvPr id="752" name="n_3mainValue【庁舎】&#10;一人当たり面積"/>
        <xdr:cNvSpPr txBox="1"/>
      </xdr:nvSpPr>
      <xdr:spPr>
        <a:xfrm>
          <a:off x="19310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86921</xdr:rowOff>
    </xdr:from>
    <xdr:ext cx="469744" cy="259045"/>
    <xdr:sp macro="" textlink="">
      <xdr:nvSpPr>
        <xdr:cNvPr id="753" name="n_4mainValue【庁舎】&#10;一人当たり面積"/>
        <xdr:cNvSpPr txBox="1"/>
      </xdr:nvSpPr>
      <xdr:spPr>
        <a:xfrm>
          <a:off x="18421427" y="1723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類似団体と比較すると減価償却率は同様または高い値となっている状況が多数を占めている。</a:t>
          </a:r>
          <a:endParaRPr lang="ja-JP" altLang="ja-JP" sz="1400">
            <a:effectLst/>
          </a:endParaRPr>
        </a:p>
        <a:p>
          <a:r>
            <a:rPr kumimoji="1" lang="ja-JP" altLang="ja-JP" sz="1100">
              <a:solidFill>
                <a:schemeClr val="dk1"/>
              </a:solidFill>
              <a:effectLst/>
              <a:latin typeface="+mn-lt"/>
              <a:ea typeface="+mn-ea"/>
              <a:cs typeface="+mn-cs"/>
            </a:rPr>
            <a:t>公共施設等総合管理計画・施設毎の個別施設計画等に基づいて老朽化対策に取り組む必要がある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5,815
5,761
183.86
6,961,501
6,638,688
276,460
3,880,495
6,351,021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月１日現在</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％）に加え、町内に中心となる産業がないこと等により、財政基盤が弱く、類似団体をかなり下回っている。</a:t>
          </a:r>
        </a:p>
        <a:p>
          <a:r>
            <a:rPr kumimoji="1" lang="ja-JP" altLang="en-US" sz="1300">
              <a:latin typeface="ＭＳ Ｐゴシック" panose="020B0600070205080204" pitchFamily="50" charset="-128"/>
              <a:ea typeface="ＭＳ Ｐゴシック" panose="020B0600070205080204" pitchFamily="50" charset="-128"/>
            </a:rPr>
            <a:t>補助費等の増額、会計年度任用職員制度や行政事務委託への移行による雇用形態の変化による人的経費の増額、消費税の増額等に対応するため、物件費・補助費等の経常的経費の見直し等を図る。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地方交付税等の増加により</a:t>
          </a:r>
          <a:r>
            <a:rPr kumimoji="1" lang="en-US" altLang="ja-JP" sz="1300">
              <a:latin typeface="ＭＳ Ｐゴシック" panose="020B0600070205080204" pitchFamily="50" charset="-128"/>
              <a:ea typeface="ＭＳ Ｐゴシック" panose="020B0600070205080204" pitchFamily="50" charset="-128"/>
            </a:rPr>
            <a:t>82.7</a:t>
          </a:r>
          <a:r>
            <a:rPr kumimoji="1" lang="ja-JP" altLang="en-US" sz="1300">
              <a:latin typeface="ＭＳ Ｐゴシック" panose="020B0600070205080204" pitchFamily="50" charset="-128"/>
              <a:ea typeface="ＭＳ Ｐゴシック" panose="020B0600070205080204" pitchFamily="50" charset="-128"/>
            </a:rPr>
            <a:t>％と類似団体と同様の水準となっている。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町単で実施している事業については、創設当初と現状との客観的な分析、他町村の状況を踏まえ、優先度や効果等を検証し、積極的に見直しを図る。公債費については、過疎対策事業債、合併特例債等、普通交付税の基準財政需要額に有利に算入される起債を借入してきたが、今後も交付税算入率の高い有利な起債を活用するとともに、国の地方債計画・同意等基準及び充当率を充分検討し、的確な見込額の計上により、新たな公債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84001</xdr:rowOff>
    </xdr:from>
    <xdr:to>
      <xdr:col>23</xdr:col>
      <xdr:colOff>133350</xdr:colOff>
      <xdr:row>61</xdr:row>
      <xdr:rowOff>71120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71001"/>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62</xdr:row>
      <xdr:rowOff>34109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29570"/>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34109</xdr:rowOff>
    </xdr:from>
    <xdr:to>
      <xdr:col>15</xdr:col>
      <xdr:colOff>82550</xdr:colOff>
      <xdr:row>62</xdr:row>
      <xdr:rowOff>34109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64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34109</xdr:rowOff>
    </xdr:from>
    <xdr:to>
      <xdr:col>11</xdr:col>
      <xdr:colOff>31750</xdr:colOff>
      <xdr:row>62</xdr:row>
      <xdr:rowOff>54791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640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33201</xdr:rowOff>
    </xdr:from>
    <xdr:to>
      <xdr:col>23</xdr:col>
      <xdr:colOff>184150</xdr:colOff>
      <xdr:row>60</xdr:row>
      <xdr:rowOff>134801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5278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154759</xdr:rowOff>
    </xdr:from>
    <xdr:to>
      <xdr:col>15</xdr:col>
      <xdr:colOff>133350</xdr:colOff>
      <xdr:row>62</xdr:row>
      <xdr:rowOff>84909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69686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154759</xdr:rowOff>
    </xdr:from>
    <xdr:to>
      <xdr:col>11</xdr:col>
      <xdr:colOff>82550</xdr:colOff>
      <xdr:row>62</xdr:row>
      <xdr:rowOff>84909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69686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3991</xdr:rowOff>
    </xdr:from>
    <xdr:to>
      <xdr:col>7</xdr:col>
      <xdr:colOff>31750</xdr:colOff>
      <xdr:row>62</xdr:row>
      <xdr:rowOff>105591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90368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高い数値を示しているが、その主な要因として挙げられるのは行政事務包括業務委託や第三セクターである株式会社長和町振興公社（スキー場、温泉施設等）への指定管理料、町内巡回バス委託料等であ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年度に全町が過疎地域に指定となるなど人口の減少も進んでおり、一人あたりの決算額も増加傾向にあるため、経費の抑制に努める。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71563</xdr:rowOff>
    </xdr:from>
    <xdr:to>
      <xdr:col>23</xdr:col>
      <xdr:colOff>133350</xdr:colOff>
      <xdr:row>82</xdr:row>
      <xdr:rowOff>78056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30463"/>
          <a:ext cx="8382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22995</xdr:rowOff>
    </xdr:from>
    <xdr:to>
      <xdr:col>19</xdr:col>
      <xdr:colOff>133350</xdr:colOff>
      <xdr:row>82</xdr:row>
      <xdr:rowOff>78056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81895"/>
          <a:ext cx="889000" cy="5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6775</xdr:rowOff>
    </xdr:from>
    <xdr:to>
      <xdr:col>15</xdr:col>
      <xdr:colOff>82550</xdr:colOff>
      <xdr:row>82</xdr:row>
      <xdr:rowOff>22995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5675"/>
          <a:ext cx="8890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3772</xdr:rowOff>
    </xdr:from>
    <xdr:to>
      <xdr:col>11</xdr:col>
      <xdr:colOff>31750</xdr:colOff>
      <xdr:row>82</xdr:row>
      <xdr:rowOff>6775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62672"/>
          <a:ext cx="889000" cy="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20763</xdr:rowOff>
    </xdr:from>
    <xdr:to>
      <xdr:col>23</xdr:col>
      <xdr:colOff>184150</xdr:colOff>
      <xdr:row>82</xdr:row>
      <xdr:rowOff>122363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164290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27256</xdr:rowOff>
    </xdr:from>
    <xdr:to>
      <xdr:col>19</xdr:col>
      <xdr:colOff>184150</xdr:colOff>
      <xdr:row>82</xdr:row>
      <xdr:rowOff>128856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113633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7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143645</xdr:rowOff>
    </xdr:from>
    <xdr:to>
      <xdr:col>15</xdr:col>
      <xdr:colOff>133350</xdr:colOff>
      <xdr:row>82</xdr:row>
      <xdr:rowOff>73795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58572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1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127425</xdr:rowOff>
    </xdr:from>
    <xdr:to>
      <xdr:col>11</xdr:col>
      <xdr:colOff>82550</xdr:colOff>
      <xdr:row>82</xdr:row>
      <xdr:rowOff>57575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42352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0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124422</xdr:rowOff>
    </xdr:from>
    <xdr:to>
      <xdr:col>7</xdr:col>
      <xdr:colOff>31750</xdr:colOff>
      <xdr:row>82</xdr:row>
      <xdr:rowOff>54572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39349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月に実施した給与削減、平成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年度に実施した給与制度の総合的見直しによりラスパイレス指数は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を割り込んでいる。類似団体の</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、全国町村平均</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より高い数値となった。職員の給与については長野県人事委員会勧告に準拠しており、ラスパイラス指数は適正な指標の範囲内ではあるが、今後も国や県並びに他市町村の状況、また社会情勢を踏まえ適正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22982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10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22982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841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68036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267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91016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a:t>
          </a:r>
          <a:r>
            <a:rPr kumimoji="1" lang="en-US" altLang="ja-JP" sz="1300">
              <a:latin typeface="ＭＳ Ｐゴシック" panose="020B0600070205080204" pitchFamily="50" charset="-128"/>
              <a:ea typeface="ＭＳ Ｐゴシック" panose="020B0600070205080204" pitchFamily="50" charset="-128"/>
            </a:rPr>
            <a:t>8.37</a:t>
          </a:r>
          <a:r>
            <a:rPr kumimoji="1" lang="ja-JP" altLang="en-US" sz="1300">
              <a:latin typeface="ＭＳ Ｐゴシック" panose="020B0600070205080204" pitchFamily="50" charset="-128"/>
              <a:ea typeface="ＭＳ Ｐゴシック" panose="020B0600070205080204" pitchFamily="50" charset="-128"/>
            </a:rPr>
            <a:t>人、類似団体平均</a:t>
          </a:r>
          <a:r>
            <a:rPr kumimoji="1" lang="en-US" altLang="ja-JP" sz="1300">
              <a:latin typeface="ＭＳ Ｐゴシック" panose="020B0600070205080204" pitchFamily="50" charset="-128"/>
              <a:ea typeface="ＭＳ Ｐゴシック" panose="020B0600070205080204" pitchFamily="50" charset="-128"/>
            </a:rPr>
            <a:t>13.47</a:t>
          </a:r>
          <a:r>
            <a:rPr kumimoji="1" lang="ja-JP" altLang="en-US" sz="1300">
              <a:latin typeface="ＭＳ Ｐゴシック" panose="020B0600070205080204" pitchFamily="50" charset="-128"/>
              <a:ea typeface="ＭＳ Ｐゴシック" panose="020B0600070205080204" pitchFamily="50" charset="-128"/>
            </a:rPr>
            <a:t>人を上回る</a:t>
          </a:r>
          <a:r>
            <a:rPr kumimoji="1" lang="en-US" altLang="ja-JP" sz="1300">
              <a:latin typeface="ＭＳ Ｐゴシック" panose="020B0600070205080204" pitchFamily="50" charset="-128"/>
              <a:ea typeface="ＭＳ Ｐゴシック" panose="020B0600070205080204" pitchFamily="50" charset="-128"/>
            </a:rPr>
            <a:t>14..27</a:t>
          </a:r>
          <a:r>
            <a:rPr kumimoji="1" lang="ja-JP" altLang="en-US" sz="1300">
              <a:latin typeface="ＭＳ Ｐゴシック" panose="020B0600070205080204" pitchFamily="50" charset="-128"/>
              <a:ea typeface="ＭＳ Ｐゴシック" panose="020B0600070205080204" pitchFamily="50" charset="-128"/>
            </a:rPr>
            <a:t>人となった。前年度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人（再任用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人含む、</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月１日現在）に対し、</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人（再任用</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月１日現在）と職員数の大きな減少と、人口減少が急速に進行しているため数値に変動が生じる要因となっている。</a:t>
          </a:r>
        </a:p>
        <a:p>
          <a:r>
            <a:rPr kumimoji="1" lang="ja-JP" altLang="en-US" sz="1300">
              <a:latin typeface="ＭＳ Ｐゴシック" panose="020B0600070205080204" pitchFamily="50" charset="-128"/>
              <a:ea typeface="ＭＳ Ｐゴシック" panose="020B0600070205080204" pitchFamily="50" charset="-128"/>
            </a:rPr>
            <a:t>職員数の減少は一般財源歳出額の抑制に繋がるが、住民サービスの低下や人事管理・業務量の適正化が課題となることから、一概に削減することは難しい状況もある。定年延長制度や職員の年齢構成等を考慮しながら、今後も民間活力による業務委託を推進し、適正な定員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113864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60594"/>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164882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5605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131790</xdr:rowOff>
    </xdr:from>
    <xdr:to>
      <xdr:col>72</xdr:col>
      <xdr:colOff>203200</xdr:colOff>
      <xdr:row>61</xdr:row>
      <xdr:rowOff>164882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90240"/>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93871</xdr:rowOff>
    </xdr:from>
    <xdr:to>
      <xdr:col>68</xdr:col>
      <xdr:colOff>152400</xdr:colOff>
      <xdr:row>61</xdr:row>
      <xdr:rowOff>131790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5232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63064</xdr:rowOff>
    </xdr:from>
    <xdr:to>
      <xdr:col>81</xdr:col>
      <xdr:colOff>95250</xdr:colOff>
      <xdr:row>61</xdr:row>
      <xdr:rowOff>164664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35141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137721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114082</xdr:rowOff>
    </xdr:from>
    <xdr:to>
      <xdr:col>73</xdr:col>
      <xdr:colOff>44450</xdr:colOff>
      <xdr:row>62</xdr:row>
      <xdr:rowOff>44232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29009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5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80990</xdr:rowOff>
    </xdr:from>
    <xdr:to>
      <xdr:col>68</xdr:col>
      <xdr:colOff>203200</xdr:colOff>
      <xdr:row>62</xdr:row>
      <xdr:rowOff>11140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167367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43071</xdr:rowOff>
    </xdr:from>
    <xdr:to>
      <xdr:col>64</xdr:col>
      <xdr:colOff>152400</xdr:colOff>
      <xdr:row>61</xdr:row>
      <xdr:rowOff>144671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129448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公債費の元利償還金の額が減少し</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単年度）の実質公債費率は前年度よりも減少したが、Ｒ元年度（単年度）の値は上回っており、三カ年平均の実質公債費率は依然として高い水準にあるため、類似団体平均、長野県平均を上回っている。真に必要な事業の検証、費用対効果にも十分配慮しながら、優先順位を定め事業計画を策定し、新たな公債費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42</xdr:row>
      <xdr:rowOff>102616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938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78486</xdr:rowOff>
    </xdr:from>
    <xdr:to>
      <xdr:col>77</xdr:col>
      <xdr:colOff>44450</xdr:colOff>
      <xdr:row>42</xdr:row>
      <xdr:rowOff>102616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7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78486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5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54356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2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109491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3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27686</xdr:rowOff>
    </xdr:from>
    <xdr:to>
      <xdr:col>73</xdr:col>
      <xdr:colOff>44450</xdr:colOff>
      <xdr:row>42</xdr:row>
      <xdr:rowOff>129286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114063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事業等の大規模事業の公債費の償還開始以降、償還額が高い水準で推移していることに加え、基金等の取り崩しによる残高の減少、算入予定割合の減による基準財政需要額算入見込額の減少、債務負担行為に基づく支出予定額等により、長野県平均よりも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すると地方債現在高・債務負担行為に基づく支出予定額等の減少に加え、地方交付税等の増加により数値は改善しているが、今後も公債費等の義務的経費の削減を中心に手法の合理化、運用の改善を図り、経費の縮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89510</xdr:rowOff>
    </xdr:from>
    <xdr:to>
      <xdr:col>81</xdr:col>
      <xdr:colOff>44450</xdr:colOff>
      <xdr:row>18</xdr:row>
      <xdr:rowOff>86970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0416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72492</xdr:rowOff>
    </xdr:from>
    <xdr:to>
      <xdr:col>77</xdr:col>
      <xdr:colOff>44450</xdr:colOff>
      <xdr:row>18</xdr:row>
      <xdr:rowOff>86970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1585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39929</xdr:rowOff>
    </xdr:from>
    <xdr:to>
      <xdr:col>72</xdr:col>
      <xdr:colOff>203200</xdr:colOff>
      <xdr:row>18</xdr:row>
      <xdr:rowOff>72492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83129"/>
          <a:ext cx="889000" cy="3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141884</xdr:rowOff>
    </xdr:from>
    <xdr:to>
      <xdr:col>68</xdr:col>
      <xdr:colOff>152400</xdr:colOff>
      <xdr:row>16</xdr:row>
      <xdr:rowOff>39929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1363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38710</xdr:rowOff>
    </xdr:from>
    <xdr:to>
      <xdr:col>81</xdr:col>
      <xdr:colOff>95250</xdr:colOff>
      <xdr:row>17</xdr:row>
      <xdr:rowOff>140310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10787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36170</xdr:rowOff>
    </xdr:from>
    <xdr:to>
      <xdr:col>77</xdr:col>
      <xdr:colOff>95250</xdr:colOff>
      <xdr:row>18</xdr:row>
      <xdr:rowOff>137770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122546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0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21692</xdr:rowOff>
    </xdr:from>
    <xdr:to>
      <xdr:col>73</xdr:col>
      <xdr:colOff>44450</xdr:colOff>
      <xdr:row>18</xdr:row>
      <xdr:rowOff>123292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108069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160579</xdr:rowOff>
    </xdr:from>
    <xdr:to>
      <xdr:col>68</xdr:col>
      <xdr:colOff>203200</xdr:colOff>
      <xdr:row>16</xdr:row>
      <xdr:rowOff>90729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75506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91084</xdr:rowOff>
    </xdr:from>
    <xdr:to>
      <xdr:col>64</xdr:col>
      <xdr:colOff>152400</xdr:colOff>
      <xdr:row>16</xdr:row>
      <xdr:rowOff>21234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6011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4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95250</xdr:rowOff>
    </xdr:from>
    <xdr:ext cx="9099176" cy="425758"/>
    <xdr:sp macro="" textlink="">
      <xdr:nvSpPr>
        <xdr:cNvPr id="474" name="テキスト ボックス 473">
          <a:extLst>
            <a:ext uri="{FF2B5EF4-FFF2-40B4-BE49-F238E27FC236}">
              <a16:creationId xmlns:a16="http://schemas.microsoft.com/office/drawing/2014/main" id="{5C42585F-4261-4C05-9362-881E7858E33D}"/>
            </a:ext>
          </a:extLst>
        </xdr:cNvPr>
        <xdr:cNvSpPr txBox="1"/>
      </xdr:nvSpPr>
      <xdr:spPr>
        <a:xfrm>
          <a:off x="748393" y="4694464"/>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5,815
5,761
183.86
6,961,501
6,638,688
276,460
3,880,495
6,351,021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％、長野県平均の</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％を大きく下回っている。割合が低く抑えられているのは、令和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年度からの会計年度任用職員制度や行政事務委託が大きな要因として推測される。</a:t>
          </a:r>
        </a:p>
        <a:p>
          <a:r>
            <a:rPr kumimoji="1" lang="ja-JP" altLang="en-US" sz="1300">
              <a:latin typeface="ＭＳ Ｐゴシック" panose="020B0600070205080204" pitchFamily="50" charset="-128"/>
              <a:ea typeface="ＭＳ Ｐゴシック" panose="020B0600070205080204" pitchFamily="50" charset="-128"/>
            </a:rPr>
            <a:t>職員全体の平均年齢が上昇することにより、平均給与も併せて上昇する給与体系であるため、今後も適正な人員管理や民間活力による業務委託の推進により、人件費関係経費全体の増額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100330</xdr:rowOff>
    </xdr:from>
    <xdr:to>
      <xdr:col>24</xdr:col>
      <xdr:colOff>25400</xdr:colOff>
      <xdr:row>34</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296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153670</xdr:rowOff>
    </xdr:from>
    <xdr:to>
      <xdr:col>19</xdr:col>
      <xdr:colOff>187325</xdr:colOff>
      <xdr:row>35</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2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32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2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49530</xdr:rowOff>
    </xdr:from>
    <xdr:to>
      <xdr:col>24</xdr:col>
      <xdr:colOff>76200</xdr:colOff>
      <xdr:row>34</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102870</xdr:rowOff>
    </xdr:from>
    <xdr:to>
      <xdr:col>20</xdr:col>
      <xdr:colOff>38100</xdr:colOff>
      <xdr:row>35</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xdr:rowOff>
    </xdr:from>
    <xdr:to>
      <xdr:col>11</xdr:col>
      <xdr:colOff>60325</xdr:colOff>
      <xdr:row>35</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物件費に係る経常収支比率の主な要因として、行政事務委託料、巡回バス運行委託料、指定管理委託料、ゴミ収集委託料等であるが、類似団体内平均値</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％よりも下回っている。今後も社会変容等を見据え、持続可能な地域づくりの観点から、一般財源の節減をより一層意識し、更なる経費の抑制を図る。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113284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16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16</xdr:row>
      <xdr:rowOff>113284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33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16</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06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62992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83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xdr:rowOff>
    </xdr:from>
    <xdr:to>
      <xdr:col>69</xdr:col>
      <xdr:colOff>142875</xdr:colOff>
      <xdr:row>16</xdr:row>
      <xdr:rowOff>113792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123969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扶助費に係る経常収支比率の主な要因として、福祉医療給付事業等であるが、経常収支比率は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％、長野県平均の</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％を大きく下回っている。</a:t>
          </a:r>
        </a:p>
        <a:p>
          <a:r>
            <a:rPr kumimoji="1" lang="ja-JP" altLang="en-US" sz="1300">
              <a:latin typeface="ＭＳ Ｐゴシック" panose="020B0600070205080204" pitchFamily="50" charset="-128"/>
              <a:ea typeface="ＭＳ Ｐゴシック" panose="020B0600070205080204" pitchFamily="50" charset="-128"/>
            </a:rPr>
            <a:t>町単で実施している事業については、創設当初と現状との客観的な分析、他町村の状況を踏まえ、優先度や効果等を検証し、積極的に見直しを図る。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138430</xdr:rowOff>
    </xdr:from>
    <xdr:to>
      <xdr:col>24</xdr:col>
      <xdr:colOff>25400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225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35560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271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35560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57</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24814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87630</xdr:rowOff>
    </xdr:from>
    <xdr:to>
      <xdr:col>24</xdr:col>
      <xdr:colOff>76200</xdr:colOff>
      <xdr:row>54</xdr:row>
      <xdr:rowOff>17780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104157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％と類似団体</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％を下回っている。今後も社会経済情勢に留意しながら料率の見直しを検討するとともに、その適正化に努め、税収を主な財源とする普通会計の負担の抑制に努める。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39370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3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69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57</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5224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補助費の経常収支比率は</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％と類似団体</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を上回っている。主に依田窪医療福祉事務組合・上田地域広域連合・上田市長和町中学校組合などの一部事務組合への負担金や補助金、下水道事業繰出金が大きな要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138430</xdr:rowOff>
    </xdr:from>
    <xdr:to>
      <xdr:col>82</xdr:col>
      <xdr:colOff>107950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8249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8128</xdr:rowOff>
    </xdr:from>
    <xdr:to>
      <xdr:col>78</xdr:col>
      <xdr:colOff>69850</xdr:colOff>
      <xdr:row>40</xdr:row>
      <xdr:rowOff>40132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866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40</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6558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140716</xdr:rowOff>
    </xdr:from>
    <xdr:to>
      <xdr:col>69</xdr:col>
      <xdr:colOff>92075</xdr:colOff>
      <xdr:row>38</xdr:row>
      <xdr:rowOff>140716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655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167657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128778</xdr:rowOff>
    </xdr:from>
    <xdr:to>
      <xdr:col>78</xdr:col>
      <xdr:colOff>120650</xdr:colOff>
      <xdr:row>40</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43705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90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160782</xdr:rowOff>
    </xdr:from>
    <xdr:to>
      <xdr:col>74</xdr:col>
      <xdr:colOff>31750</xdr:colOff>
      <xdr:row>40</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75709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89916</xdr:rowOff>
    </xdr:from>
    <xdr:to>
      <xdr:col>65</xdr:col>
      <xdr:colOff>53975</xdr:colOff>
      <xdr:row>39</xdr:row>
      <xdr:rowOff>20066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近年の大規模事業が集中したことにより、地方債の元利償還金が膨らんでおり、公債費に係る経常収支比率は類似団体</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から公債費の償還が高い水準で推移しており、財政調整基金等の取り崩しにより厳しい財政状況下にある。公債費は多額の残高を有している現状と顕著な伸びの抑制を勘案し、計画的な圧縮と予定されている事業の見直しも検討す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76708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315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498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78</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113285</xdr:rowOff>
    </xdr:from>
    <xdr:to>
      <xdr:col>11</xdr:col>
      <xdr:colOff>9525</xdr:colOff>
      <xdr:row>78</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863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148862</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％と比較すると、当町における公債費を除いた経常収支比率は</a:t>
          </a:r>
          <a:r>
            <a:rPr kumimoji="1" lang="en-US" altLang="ja-JP" sz="1300">
              <a:latin typeface="ＭＳ Ｐゴシック" panose="020B0600070205080204" pitchFamily="50" charset="-128"/>
              <a:ea typeface="ＭＳ Ｐゴシック" panose="020B0600070205080204" pitchFamily="50" charset="-128"/>
            </a:rPr>
            <a:t>64.2</a:t>
          </a:r>
          <a:r>
            <a:rPr kumimoji="1" lang="ja-JP" altLang="en-US" sz="1300">
              <a:latin typeface="ＭＳ Ｐゴシック" panose="020B0600070205080204" pitchFamily="50" charset="-128"/>
              <a:ea typeface="ＭＳ Ｐゴシック" panose="020B0600070205080204" pitchFamily="50" charset="-128"/>
            </a:rPr>
            <a:t>％と下回っている。その中でも大きな割合を占めている人件費及び補助費等については、令和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年度からの会計年度任用職員制度や行政事務委託により、行政の効率化に努めるとともに、補助費の交付の是非や交付基準についても再検討する。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60053</xdr:rowOff>
    </xdr:from>
    <xdr:to>
      <xdr:col>82</xdr:col>
      <xdr:colOff>107950</xdr:colOff>
      <xdr:row>76</xdr:row>
      <xdr:rowOff>25763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1880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25763</xdr:rowOff>
    </xdr:from>
    <xdr:to>
      <xdr:col>78</xdr:col>
      <xdr:colOff>69850</xdr:colOff>
      <xdr:row>76</xdr:row>
      <xdr:rowOff>100874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559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100874</xdr:rowOff>
    </xdr:from>
    <xdr:to>
      <xdr:col>73</xdr:col>
      <xdr:colOff>180975</xdr:colOff>
      <xdr:row>76</xdr:row>
      <xdr:rowOff>100874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31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100874</xdr:rowOff>
    </xdr:from>
    <xdr:to>
      <xdr:col>69</xdr:col>
      <xdr:colOff>92075</xdr:colOff>
      <xdr:row>76</xdr:row>
      <xdr:rowOff>146594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31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9253</xdr:rowOff>
    </xdr:from>
    <xdr:to>
      <xdr:col>82</xdr:col>
      <xdr:colOff>158750</xdr:colOff>
      <xdr:row>75</xdr:row>
      <xdr:rowOff>110853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25780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146413</xdr:rowOff>
    </xdr:from>
    <xdr:to>
      <xdr:col>78</xdr:col>
      <xdr:colOff>120650</xdr:colOff>
      <xdr:row>76</xdr:row>
      <xdr:rowOff>76563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86740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50074</xdr:rowOff>
    </xdr:from>
    <xdr:to>
      <xdr:col>74</xdr:col>
      <xdr:colOff>31750</xdr:colOff>
      <xdr:row>76</xdr:row>
      <xdr:rowOff>151674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161851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50074</xdr:rowOff>
    </xdr:from>
    <xdr:to>
      <xdr:col>69</xdr:col>
      <xdr:colOff>142875</xdr:colOff>
      <xdr:row>76</xdr:row>
      <xdr:rowOff>151674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161851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95794</xdr:rowOff>
    </xdr:from>
    <xdr:to>
      <xdr:col>65</xdr:col>
      <xdr:colOff>53975</xdr:colOff>
      <xdr:row>77</xdr:row>
      <xdr:rowOff>25944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10721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29693</xdr:rowOff>
    </xdr:from>
    <xdr:to>
      <xdr:col>29</xdr:col>
      <xdr:colOff>127000</xdr:colOff>
      <xdr:row>15</xdr:row>
      <xdr:rowOff>43436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49068"/>
          <a:ext cx="647700" cy="1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43436</xdr:rowOff>
    </xdr:from>
    <xdr:to>
      <xdr:col>26</xdr:col>
      <xdr:colOff>50800</xdr:colOff>
      <xdr:row>15</xdr:row>
      <xdr:rowOff>71261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62811"/>
          <a:ext cx="698500" cy="2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71261</xdr:rowOff>
    </xdr:from>
    <xdr:to>
      <xdr:col>22</xdr:col>
      <xdr:colOff>114300</xdr:colOff>
      <xdr:row>15</xdr:row>
      <xdr:rowOff>105725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90636"/>
          <a:ext cx="698500" cy="3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105725</xdr:rowOff>
    </xdr:from>
    <xdr:to>
      <xdr:col>18</xdr:col>
      <xdr:colOff>177800</xdr:colOff>
      <xdr:row>15</xdr:row>
      <xdr:rowOff>153841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25100"/>
          <a:ext cx="698500" cy="48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150343</xdr:rowOff>
    </xdr:from>
    <xdr:to>
      <xdr:col>29</xdr:col>
      <xdr:colOff>177800</xdr:colOff>
      <xdr:row>15</xdr:row>
      <xdr:rowOff>80493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98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166870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164086</xdr:rowOff>
    </xdr:from>
    <xdr:to>
      <xdr:col>26</xdr:col>
      <xdr:colOff>101600</xdr:colOff>
      <xdr:row>15</xdr:row>
      <xdr:rowOff>94236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1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104413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8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20461</xdr:rowOff>
    </xdr:from>
    <xdr:to>
      <xdr:col>22</xdr:col>
      <xdr:colOff>165100</xdr:colOff>
      <xdr:row>15</xdr:row>
      <xdr:rowOff>122061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3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132238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54925</xdr:rowOff>
    </xdr:from>
    <xdr:to>
      <xdr:col>19</xdr:col>
      <xdr:colOff>38100</xdr:colOff>
      <xdr:row>15</xdr:row>
      <xdr:rowOff>156525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7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166702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103041</xdr:rowOff>
    </xdr:from>
    <xdr:to>
      <xdr:col>15</xdr:col>
      <xdr:colOff>101600</xdr:colOff>
      <xdr:row>16</xdr:row>
      <xdr:rowOff>33191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2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43368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9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243165</xdr:rowOff>
    </xdr:from>
    <xdr:to>
      <xdr:col>29</xdr:col>
      <xdr:colOff>127000</xdr:colOff>
      <xdr:row>34</xdr:row>
      <xdr:rowOff>243952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510615"/>
          <a:ext cx="647700" cy="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233308</xdr:rowOff>
    </xdr:from>
    <xdr:to>
      <xdr:col>26</xdr:col>
      <xdr:colOff>50800</xdr:colOff>
      <xdr:row>34</xdr:row>
      <xdr:rowOff>243165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500758"/>
          <a:ext cx="698500" cy="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233308</xdr:rowOff>
    </xdr:from>
    <xdr:to>
      <xdr:col>22</xdr:col>
      <xdr:colOff>114300</xdr:colOff>
      <xdr:row>34</xdr:row>
      <xdr:rowOff>301605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500758"/>
          <a:ext cx="698500" cy="68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301605</xdr:rowOff>
    </xdr:from>
    <xdr:to>
      <xdr:col>18</xdr:col>
      <xdr:colOff>177800</xdr:colOff>
      <xdr:row>34</xdr:row>
      <xdr:rowOff>338720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569055"/>
          <a:ext cx="698500" cy="3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193152</xdr:rowOff>
    </xdr:from>
    <xdr:to>
      <xdr:col>29</xdr:col>
      <xdr:colOff>177800</xdr:colOff>
      <xdr:row>34</xdr:row>
      <xdr:rowOff>294752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46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38229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0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192365</xdr:rowOff>
    </xdr:from>
    <xdr:to>
      <xdr:col>26</xdr:col>
      <xdr:colOff>101600</xdr:colOff>
      <xdr:row>34</xdr:row>
      <xdr:rowOff>293965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45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304142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2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182508</xdr:rowOff>
    </xdr:from>
    <xdr:to>
      <xdr:col>22</xdr:col>
      <xdr:colOff>165100</xdr:colOff>
      <xdr:row>34</xdr:row>
      <xdr:rowOff>284108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44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294285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21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250805</xdr:rowOff>
    </xdr:from>
    <xdr:to>
      <xdr:col>19</xdr:col>
      <xdr:colOff>38100</xdr:colOff>
      <xdr:row>35</xdr:row>
      <xdr:rowOff>9505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51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19682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8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287920</xdr:rowOff>
    </xdr:from>
    <xdr:to>
      <xdr:col>15</xdr:col>
      <xdr:colOff>101600</xdr:colOff>
      <xdr:row>35</xdr:row>
      <xdr:rowOff>46620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555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56797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3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5,815
5,761
183.86
6,961,501
6,638,688
276,460
3,880,495
6,351,021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922</xdr:rowOff>
    </xdr:from>
    <xdr:to>
      <xdr:col>24</xdr:col>
      <xdr:colOff>63500</xdr:colOff>
      <xdr:row>36</xdr:row>
      <xdr:rowOff>9535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73122"/>
          <a:ext cx="8382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9535</xdr:rowOff>
    </xdr:from>
    <xdr:to>
      <xdr:col>19</xdr:col>
      <xdr:colOff>177800</xdr:colOff>
      <xdr:row>37</xdr:row>
      <xdr:rowOff>49119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81735"/>
          <a:ext cx="889000" cy="2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49119</xdr:rowOff>
    </xdr:from>
    <xdr:to>
      <xdr:col>15</xdr:col>
      <xdr:colOff>50800</xdr:colOff>
      <xdr:row>37</xdr:row>
      <xdr:rowOff>64573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92769"/>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64573</xdr:rowOff>
    </xdr:from>
    <xdr:to>
      <xdr:col>10</xdr:col>
      <xdr:colOff>114300</xdr:colOff>
      <xdr:row>37</xdr:row>
      <xdr:rowOff>100152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08223"/>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121572</xdr:rowOff>
    </xdr:from>
    <xdr:to>
      <xdr:col>24</xdr:col>
      <xdr:colOff>114300</xdr:colOff>
      <xdr:row>36</xdr:row>
      <xdr:rowOff>51722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144449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7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130185</xdr:rowOff>
    </xdr:from>
    <xdr:to>
      <xdr:col>20</xdr:col>
      <xdr:colOff>38100</xdr:colOff>
      <xdr:row>36</xdr:row>
      <xdr:rowOff>60335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76862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0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169769</xdr:rowOff>
    </xdr:from>
    <xdr:to>
      <xdr:col>15</xdr:col>
      <xdr:colOff>101600</xdr:colOff>
      <xdr:row>37</xdr:row>
      <xdr:rowOff>99919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116446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1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13773</xdr:rowOff>
    </xdr:from>
    <xdr:to>
      <xdr:col>10</xdr:col>
      <xdr:colOff>165100</xdr:colOff>
      <xdr:row>37</xdr:row>
      <xdr:rowOff>115373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131900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3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49352</xdr:rowOff>
    </xdr:from>
    <xdr:to>
      <xdr:col>6</xdr:col>
      <xdr:colOff>38100</xdr:colOff>
      <xdr:row>37</xdr:row>
      <xdr:rowOff>150952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167479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150027</xdr:rowOff>
    </xdr:from>
    <xdr:to>
      <xdr:col>24</xdr:col>
      <xdr:colOff>63500</xdr:colOff>
      <xdr:row>57</xdr:row>
      <xdr:rowOff>159896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22677"/>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150027</xdr:rowOff>
    </xdr:from>
    <xdr:to>
      <xdr:col>19</xdr:col>
      <xdr:colOff>177800</xdr:colOff>
      <xdr:row>58</xdr:row>
      <xdr:rowOff>8019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22677"/>
          <a:ext cx="889000" cy="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8019</xdr:rowOff>
    </xdr:from>
    <xdr:to>
      <xdr:col>15</xdr:col>
      <xdr:colOff>50800</xdr:colOff>
      <xdr:row>58</xdr:row>
      <xdr:rowOff>20831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52119"/>
          <a:ext cx="8890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19392</xdr:rowOff>
    </xdr:from>
    <xdr:to>
      <xdr:col>10</xdr:col>
      <xdr:colOff>114300</xdr:colOff>
      <xdr:row>58</xdr:row>
      <xdr:rowOff>20831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63492"/>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109096</xdr:rowOff>
    </xdr:from>
    <xdr:to>
      <xdr:col>24</xdr:col>
      <xdr:colOff>114300</xdr:colOff>
      <xdr:row>58</xdr:row>
      <xdr:rowOff>39246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8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131973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3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99227</xdr:rowOff>
    </xdr:from>
    <xdr:to>
      <xdr:col>20</xdr:col>
      <xdr:colOff>38100</xdr:colOff>
      <xdr:row>58</xdr:row>
      <xdr:rowOff>29377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45904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4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128669</xdr:rowOff>
    </xdr:from>
    <xdr:to>
      <xdr:col>15</xdr:col>
      <xdr:colOff>101600</xdr:colOff>
      <xdr:row>58</xdr:row>
      <xdr:rowOff>58819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75346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7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141481</xdr:rowOff>
    </xdr:from>
    <xdr:to>
      <xdr:col>10</xdr:col>
      <xdr:colOff>165100</xdr:colOff>
      <xdr:row>58</xdr:row>
      <xdr:rowOff>71631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88158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8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140042</xdr:rowOff>
    </xdr:from>
    <xdr:to>
      <xdr:col>6</xdr:col>
      <xdr:colOff>38100</xdr:colOff>
      <xdr:row>58</xdr:row>
      <xdr:rowOff>70192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86719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8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70865</xdr:rowOff>
    </xdr:from>
    <xdr:to>
      <xdr:col>24</xdr:col>
      <xdr:colOff>63500</xdr:colOff>
      <xdr:row>78</xdr:row>
      <xdr:rowOff>90208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43965"/>
          <a:ext cx="8382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90208</xdr:rowOff>
    </xdr:from>
    <xdr:to>
      <xdr:col>19</xdr:col>
      <xdr:colOff>177800</xdr:colOff>
      <xdr:row>78</xdr:row>
      <xdr:rowOff>99530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63308"/>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99530</xdr:rowOff>
    </xdr:from>
    <xdr:to>
      <xdr:col>15</xdr:col>
      <xdr:colOff>50800</xdr:colOff>
      <xdr:row>78</xdr:row>
      <xdr:rowOff>106260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72630"/>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106260</xdr:rowOff>
    </xdr:from>
    <xdr:to>
      <xdr:col>10</xdr:col>
      <xdr:colOff>114300</xdr:colOff>
      <xdr:row>78</xdr:row>
      <xdr:rowOff>117018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79360"/>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20065</xdr:rowOff>
    </xdr:from>
    <xdr:to>
      <xdr:col>24</xdr:col>
      <xdr:colOff>114300</xdr:colOff>
      <xdr:row>78</xdr:row>
      <xdr:rowOff>121665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169942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39408</xdr:rowOff>
    </xdr:from>
    <xdr:to>
      <xdr:col>20</xdr:col>
      <xdr:colOff>38100</xdr:colOff>
      <xdr:row>78</xdr:row>
      <xdr:rowOff>141008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132135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48730</xdr:rowOff>
    </xdr:from>
    <xdr:to>
      <xdr:col>15</xdr:col>
      <xdr:colOff>101600</xdr:colOff>
      <xdr:row>78</xdr:row>
      <xdr:rowOff>150330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141457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55460</xdr:rowOff>
    </xdr:from>
    <xdr:to>
      <xdr:col>10</xdr:col>
      <xdr:colOff>165100</xdr:colOff>
      <xdr:row>78</xdr:row>
      <xdr:rowOff>157060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148187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2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66218</xdr:rowOff>
    </xdr:from>
    <xdr:to>
      <xdr:col>6</xdr:col>
      <xdr:colOff>38100</xdr:colOff>
      <xdr:row>78</xdr:row>
      <xdr:rowOff>167818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158945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3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19521</xdr:rowOff>
    </xdr:from>
    <xdr:to>
      <xdr:col>24</xdr:col>
      <xdr:colOff>63500</xdr:colOff>
      <xdr:row>98</xdr:row>
      <xdr:rowOff>54693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78721"/>
          <a:ext cx="838200" cy="37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18520</xdr:rowOff>
    </xdr:from>
    <xdr:to>
      <xdr:col>19</xdr:col>
      <xdr:colOff>177800</xdr:colOff>
      <xdr:row>98</xdr:row>
      <xdr:rowOff>54693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49170"/>
          <a:ext cx="889000" cy="20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18520</xdr:rowOff>
    </xdr:from>
    <xdr:to>
      <xdr:col>15</xdr:col>
      <xdr:colOff>50800</xdr:colOff>
      <xdr:row>97</xdr:row>
      <xdr:rowOff>46758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49170"/>
          <a:ext cx="889000" cy="2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46758</xdr:rowOff>
    </xdr:from>
    <xdr:to>
      <xdr:col>10</xdr:col>
      <xdr:colOff>114300</xdr:colOff>
      <xdr:row>97</xdr:row>
      <xdr:rowOff>76203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77408"/>
          <a:ext cx="889000" cy="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140171</xdr:rowOff>
    </xdr:from>
    <xdr:to>
      <xdr:col>24</xdr:col>
      <xdr:colOff>114300</xdr:colOff>
      <xdr:row>96</xdr:row>
      <xdr:rowOff>70321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163048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3893</xdr:rowOff>
    </xdr:from>
    <xdr:to>
      <xdr:col>20</xdr:col>
      <xdr:colOff>38100</xdr:colOff>
      <xdr:row>98</xdr:row>
      <xdr:rowOff>105493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96620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9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139170</xdr:rowOff>
    </xdr:from>
    <xdr:to>
      <xdr:col>15</xdr:col>
      <xdr:colOff>101600</xdr:colOff>
      <xdr:row>97</xdr:row>
      <xdr:rowOff>69320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85847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167408</xdr:rowOff>
    </xdr:from>
    <xdr:to>
      <xdr:col>10</xdr:col>
      <xdr:colOff>165100</xdr:colOff>
      <xdr:row>97</xdr:row>
      <xdr:rowOff>97558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114085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25403</xdr:rowOff>
    </xdr:from>
    <xdr:to>
      <xdr:col>6</xdr:col>
      <xdr:colOff>38100</xdr:colOff>
      <xdr:row>97</xdr:row>
      <xdr:rowOff>127003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143530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3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80668</xdr:rowOff>
    </xdr:from>
    <xdr:to>
      <xdr:col>55</xdr:col>
      <xdr:colOff>0</xdr:colOff>
      <xdr:row>32</xdr:row>
      <xdr:rowOff>166843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224168"/>
          <a:ext cx="838200" cy="42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80668</xdr:rowOff>
    </xdr:from>
    <xdr:to>
      <xdr:col>50</xdr:col>
      <xdr:colOff>114300</xdr:colOff>
      <xdr:row>33</xdr:row>
      <xdr:rowOff>140210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224168"/>
          <a:ext cx="889000" cy="57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140210</xdr:rowOff>
    </xdr:from>
    <xdr:to>
      <xdr:col>45</xdr:col>
      <xdr:colOff>177800</xdr:colOff>
      <xdr:row>34</xdr:row>
      <xdr:rowOff>136279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98060"/>
          <a:ext cx="889000" cy="1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44625</xdr:rowOff>
    </xdr:from>
    <xdr:to>
      <xdr:col>41</xdr:col>
      <xdr:colOff>50800</xdr:colOff>
      <xdr:row>34</xdr:row>
      <xdr:rowOff>136279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873925"/>
          <a:ext cx="889000" cy="9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116043</xdr:rowOff>
    </xdr:from>
    <xdr:to>
      <xdr:col>55</xdr:col>
      <xdr:colOff>50800</xdr:colOff>
      <xdr:row>33</xdr:row>
      <xdr:rowOff>46193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138920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45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29868</xdr:rowOff>
    </xdr:from>
    <xdr:to>
      <xdr:col>50</xdr:col>
      <xdr:colOff>165100</xdr:colOff>
      <xdr:row>30</xdr:row>
      <xdr:rowOff>131468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147995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94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89410</xdr:rowOff>
    </xdr:from>
    <xdr:to>
      <xdr:col>46</xdr:col>
      <xdr:colOff>38100</xdr:colOff>
      <xdr:row>34</xdr:row>
      <xdr:rowOff>19560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36087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2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85479</xdr:rowOff>
    </xdr:from>
    <xdr:to>
      <xdr:col>41</xdr:col>
      <xdr:colOff>101600</xdr:colOff>
      <xdr:row>35</xdr:row>
      <xdr:rowOff>15629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32156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69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165275</xdr:rowOff>
    </xdr:from>
    <xdr:to>
      <xdr:col>36</xdr:col>
      <xdr:colOff>165100</xdr:colOff>
      <xdr:row>34</xdr:row>
      <xdr:rowOff>95425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8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111952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59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152326</xdr:rowOff>
    </xdr:from>
    <xdr:to>
      <xdr:col>55</xdr:col>
      <xdr:colOff>0</xdr:colOff>
      <xdr:row>58</xdr:row>
      <xdr:rowOff>8179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24976"/>
          <a:ext cx="838200" cy="2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49815</xdr:rowOff>
    </xdr:from>
    <xdr:to>
      <xdr:col>50</xdr:col>
      <xdr:colOff>114300</xdr:colOff>
      <xdr:row>57</xdr:row>
      <xdr:rowOff>152326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22465"/>
          <a:ext cx="889000" cy="10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49815</xdr:rowOff>
    </xdr:from>
    <xdr:to>
      <xdr:col>45</xdr:col>
      <xdr:colOff>177800</xdr:colOff>
      <xdr:row>58</xdr:row>
      <xdr:rowOff>33110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22465"/>
          <a:ext cx="889000" cy="15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43391</xdr:rowOff>
    </xdr:from>
    <xdr:to>
      <xdr:col>41</xdr:col>
      <xdr:colOff>50800</xdr:colOff>
      <xdr:row>58</xdr:row>
      <xdr:rowOff>33110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16041"/>
          <a:ext cx="889000" cy="16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128829</xdr:rowOff>
    </xdr:from>
    <xdr:to>
      <xdr:col>55</xdr:col>
      <xdr:colOff>50800</xdr:colOff>
      <xdr:row>58</xdr:row>
      <xdr:rowOff>58979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107256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7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101526</xdr:rowOff>
    </xdr:from>
    <xdr:to>
      <xdr:col>50</xdr:col>
      <xdr:colOff>165100</xdr:colOff>
      <xdr:row>58</xdr:row>
      <xdr:rowOff>31676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22803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6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170465</xdr:rowOff>
    </xdr:from>
    <xdr:to>
      <xdr:col>46</xdr:col>
      <xdr:colOff>38100</xdr:colOff>
      <xdr:row>57</xdr:row>
      <xdr:rowOff>100615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117142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153760</xdr:rowOff>
    </xdr:from>
    <xdr:to>
      <xdr:col>41</xdr:col>
      <xdr:colOff>101600</xdr:colOff>
      <xdr:row>58</xdr:row>
      <xdr:rowOff>83910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75037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1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164041</xdr:rowOff>
    </xdr:from>
    <xdr:to>
      <xdr:col>36</xdr:col>
      <xdr:colOff>165100</xdr:colOff>
      <xdr:row>57</xdr:row>
      <xdr:rowOff>94191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110718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4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44399</xdr:rowOff>
    </xdr:from>
    <xdr:to>
      <xdr:col>55</xdr:col>
      <xdr:colOff>0</xdr:colOff>
      <xdr:row>78</xdr:row>
      <xdr:rowOff>65215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17499"/>
          <a:ext cx="838200" cy="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126698</xdr:rowOff>
    </xdr:from>
    <xdr:to>
      <xdr:col>50</xdr:col>
      <xdr:colOff>114300</xdr:colOff>
      <xdr:row>78</xdr:row>
      <xdr:rowOff>65215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28348"/>
          <a:ext cx="889000" cy="10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126698</xdr:rowOff>
    </xdr:from>
    <xdr:to>
      <xdr:col>45</xdr:col>
      <xdr:colOff>177800</xdr:colOff>
      <xdr:row>78</xdr:row>
      <xdr:rowOff>107141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28348"/>
          <a:ext cx="889000" cy="1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104431</xdr:rowOff>
    </xdr:from>
    <xdr:to>
      <xdr:col>41</xdr:col>
      <xdr:colOff>50800</xdr:colOff>
      <xdr:row>78</xdr:row>
      <xdr:rowOff>107141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06081"/>
          <a:ext cx="889000" cy="17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165049</xdr:rowOff>
    </xdr:from>
    <xdr:to>
      <xdr:col>55</xdr:col>
      <xdr:colOff>50800</xdr:colOff>
      <xdr:row>78</xdr:row>
      <xdr:rowOff>95199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124426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14415</xdr:rowOff>
    </xdr:from>
    <xdr:to>
      <xdr:col>50</xdr:col>
      <xdr:colOff>165100</xdr:colOff>
      <xdr:row>78</xdr:row>
      <xdr:rowOff>116015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107142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75898</xdr:rowOff>
    </xdr:from>
    <xdr:to>
      <xdr:col>46</xdr:col>
      <xdr:colOff>38100</xdr:colOff>
      <xdr:row>78</xdr:row>
      <xdr:rowOff>6048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22575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5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56341</xdr:rowOff>
    </xdr:from>
    <xdr:to>
      <xdr:col>41</xdr:col>
      <xdr:colOff>101600</xdr:colOff>
      <xdr:row>78</xdr:row>
      <xdr:rowOff>157941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149068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53631</xdr:rowOff>
    </xdr:from>
    <xdr:to>
      <xdr:col>36</xdr:col>
      <xdr:colOff>165100</xdr:colOff>
      <xdr:row>77</xdr:row>
      <xdr:rowOff>155231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3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69086</xdr:rowOff>
    </xdr:from>
    <xdr:to>
      <xdr:col>55</xdr:col>
      <xdr:colOff>0</xdr:colOff>
      <xdr:row>97</xdr:row>
      <xdr:rowOff>4195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28286"/>
          <a:ext cx="838200" cy="10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43546</xdr:rowOff>
    </xdr:from>
    <xdr:to>
      <xdr:col>50</xdr:col>
      <xdr:colOff>114300</xdr:colOff>
      <xdr:row>96</xdr:row>
      <xdr:rowOff>69086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02746"/>
          <a:ext cx="8890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43546</xdr:rowOff>
    </xdr:from>
    <xdr:to>
      <xdr:col>45</xdr:col>
      <xdr:colOff>177800</xdr:colOff>
      <xdr:row>96</xdr:row>
      <xdr:rowOff>128448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02746"/>
          <a:ext cx="8890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74795</xdr:rowOff>
    </xdr:from>
    <xdr:to>
      <xdr:col>41</xdr:col>
      <xdr:colOff>50800</xdr:colOff>
      <xdr:row>96</xdr:row>
      <xdr:rowOff>128448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33995"/>
          <a:ext cx="889000" cy="5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124845</xdr:rowOff>
    </xdr:from>
    <xdr:to>
      <xdr:col>55</xdr:col>
      <xdr:colOff>50800</xdr:colOff>
      <xdr:row>97</xdr:row>
      <xdr:rowOff>54995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103272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18286</xdr:rowOff>
    </xdr:from>
    <xdr:to>
      <xdr:col>50</xdr:col>
      <xdr:colOff>165100</xdr:colOff>
      <xdr:row>96</xdr:row>
      <xdr:rowOff>119886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7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136413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5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164196</xdr:rowOff>
    </xdr:from>
    <xdr:to>
      <xdr:col>46</xdr:col>
      <xdr:colOff>38100</xdr:colOff>
      <xdr:row>96</xdr:row>
      <xdr:rowOff>94346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110873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77648</xdr:rowOff>
    </xdr:from>
    <xdr:to>
      <xdr:col>41</xdr:col>
      <xdr:colOff>101600</xdr:colOff>
      <xdr:row>97</xdr:row>
      <xdr:rowOff>7798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24325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23995</xdr:rowOff>
    </xdr:from>
    <xdr:to>
      <xdr:col>36</xdr:col>
      <xdr:colOff>165100</xdr:colOff>
      <xdr:row>96</xdr:row>
      <xdr:rowOff>125595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8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142122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5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76607</xdr:rowOff>
    </xdr:from>
    <xdr:to>
      <xdr:col>85</xdr:col>
      <xdr:colOff>127000</xdr:colOff>
      <xdr:row>36</xdr:row>
      <xdr:rowOff>33799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077357"/>
          <a:ext cx="838200" cy="1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76607</xdr:rowOff>
    </xdr:from>
    <xdr:to>
      <xdr:col>81</xdr:col>
      <xdr:colOff>50800</xdr:colOff>
      <xdr:row>37</xdr:row>
      <xdr:rowOff>164069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077357"/>
          <a:ext cx="889000" cy="43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164069</xdr:rowOff>
    </xdr:from>
    <xdr:to>
      <xdr:col>76</xdr:col>
      <xdr:colOff>114300</xdr:colOff>
      <xdr:row>38</xdr:row>
      <xdr:rowOff>118235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07719"/>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89897</xdr:rowOff>
    </xdr:from>
    <xdr:to>
      <xdr:col>71</xdr:col>
      <xdr:colOff>177800</xdr:colOff>
      <xdr:row>38</xdr:row>
      <xdr:rowOff>118235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04997"/>
          <a:ext cx="889000" cy="2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137110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154449</xdr:rowOff>
    </xdr:from>
    <xdr:to>
      <xdr:col>85</xdr:col>
      <xdr:colOff>177800</xdr:colOff>
      <xdr:row>36</xdr:row>
      <xdr:rowOff>84599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1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5876</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0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25807</xdr:rowOff>
    </xdr:from>
    <xdr:to>
      <xdr:col>81</xdr:col>
      <xdr:colOff>101600</xdr:colOff>
      <xdr:row>35</xdr:row>
      <xdr:rowOff>127407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143934</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181795" y="580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113269</xdr:rowOff>
    </xdr:from>
    <xdr:to>
      <xdr:col>76</xdr:col>
      <xdr:colOff>165100</xdr:colOff>
      <xdr:row>38</xdr:row>
      <xdr:rowOff>43419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59946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67435</xdr:rowOff>
    </xdr:from>
    <xdr:to>
      <xdr:col>72</xdr:col>
      <xdr:colOff>38100</xdr:colOff>
      <xdr:row>38</xdr:row>
      <xdr:rowOff>169035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160162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7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39097</xdr:rowOff>
    </xdr:from>
    <xdr:to>
      <xdr:col>67</xdr:col>
      <xdr:colOff>101600</xdr:colOff>
      <xdr:row>38</xdr:row>
      <xdr:rowOff>140697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5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157224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3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53491</xdr:rowOff>
    </xdr:from>
    <xdr:to>
      <xdr:col>85</xdr:col>
      <xdr:colOff>127000</xdr:colOff>
      <xdr:row>75</xdr:row>
      <xdr:rowOff>75760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912241"/>
          <a:ext cx="838200" cy="2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59457</xdr:rowOff>
    </xdr:from>
    <xdr:to>
      <xdr:col>81</xdr:col>
      <xdr:colOff>50800</xdr:colOff>
      <xdr:row>75</xdr:row>
      <xdr:rowOff>75760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918207"/>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59457</xdr:rowOff>
    </xdr:from>
    <xdr:to>
      <xdr:col>76</xdr:col>
      <xdr:colOff>114300</xdr:colOff>
      <xdr:row>75</xdr:row>
      <xdr:rowOff>71303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918207"/>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71303</xdr:rowOff>
    </xdr:from>
    <xdr:to>
      <xdr:col>71</xdr:col>
      <xdr:colOff>177800</xdr:colOff>
      <xdr:row>75</xdr:row>
      <xdr:rowOff>95320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930053"/>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2691</xdr:rowOff>
    </xdr:from>
    <xdr:to>
      <xdr:col>85</xdr:col>
      <xdr:colOff>177800</xdr:colOff>
      <xdr:row>75</xdr:row>
      <xdr:rowOff>104291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86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25568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71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24960</xdr:rowOff>
    </xdr:from>
    <xdr:to>
      <xdr:col>81</xdr:col>
      <xdr:colOff>101600</xdr:colOff>
      <xdr:row>75</xdr:row>
      <xdr:rowOff>126560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8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143087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65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8657</xdr:rowOff>
    </xdr:from>
    <xdr:to>
      <xdr:col>76</xdr:col>
      <xdr:colOff>165100</xdr:colOff>
      <xdr:row>75</xdr:row>
      <xdr:rowOff>110257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8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126784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4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20503</xdr:rowOff>
    </xdr:from>
    <xdr:to>
      <xdr:col>72</xdr:col>
      <xdr:colOff>38100</xdr:colOff>
      <xdr:row>75</xdr:row>
      <xdr:rowOff>122103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8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138630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6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44520</xdr:rowOff>
    </xdr:from>
    <xdr:to>
      <xdr:col>67</xdr:col>
      <xdr:colOff>101600</xdr:colOff>
      <xdr:row>75</xdr:row>
      <xdr:rowOff>146120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162647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67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18248</xdr:rowOff>
    </xdr:from>
    <xdr:to>
      <xdr:col>85</xdr:col>
      <xdr:colOff>127000</xdr:colOff>
      <xdr:row>99</xdr:row>
      <xdr:rowOff>29443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91798"/>
          <a:ext cx="8382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29443</xdr:rowOff>
    </xdr:from>
    <xdr:to>
      <xdr:col>81</xdr:col>
      <xdr:colOff>50800</xdr:colOff>
      <xdr:row>99</xdr:row>
      <xdr:rowOff>33531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7002993"/>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33531</xdr:rowOff>
    </xdr:from>
    <xdr:to>
      <xdr:col>76</xdr:col>
      <xdr:colOff>114300</xdr:colOff>
      <xdr:row>99</xdr:row>
      <xdr:rowOff>38680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07081"/>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38680</xdr:rowOff>
    </xdr:from>
    <xdr:to>
      <xdr:col>71</xdr:col>
      <xdr:colOff>177800</xdr:colOff>
      <xdr:row>99</xdr:row>
      <xdr:rowOff>39370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12230"/>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138898</xdr:rowOff>
    </xdr:from>
    <xdr:to>
      <xdr:col>85</xdr:col>
      <xdr:colOff>177800</xdr:colOff>
      <xdr:row>99</xdr:row>
      <xdr:rowOff>69048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53825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150093</xdr:rowOff>
    </xdr:from>
    <xdr:to>
      <xdr:col>81</xdr:col>
      <xdr:colOff>101600</xdr:colOff>
      <xdr:row>99</xdr:row>
      <xdr:rowOff>80243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71370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154181</xdr:rowOff>
    </xdr:from>
    <xdr:to>
      <xdr:col>76</xdr:col>
      <xdr:colOff>165100</xdr:colOff>
      <xdr:row>99</xdr:row>
      <xdr:rowOff>84331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75458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159330</xdr:rowOff>
    </xdr:from>
    <xdr:to>
      <xdr:col>72</xdr:col>
      <xdr:colOff>38100</xdr:colOff>
      <xdr:row>99</xdr:row>
      <xdr:rowOff>89480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80607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160020</xdr:rowOff>
    </xdr:from>
    <xdr:to>
      <xdr:col>67</xdr:col>
      <xdr:colOff>101600</xdr:colOff>
      <xdr:row>99</xdr:row>
      <xdr:rowOff>90170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81297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108245</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623345"/>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57445</xdr:rowOff>
    </xdr:from>
    <xdr:to>
      <xdr:col>116</xdr:col>
      <xdr:colOff>114300</xdr:colOff>
      <xdr:row>38</xdr:row>
      <xdr:rowOff>159045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149692</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12789</xdr:rowOff>
    </xdr:from>
    <xdr:to>
      <xdr:col>116</xdr:col>
      <xdr:colOff>63500</xdr:colOff>
      <xdr:row>58</xdr:row>
      <xdr:rowOff>15266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56889"/>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15266</xdr:rowOff>
    </xdr:from>
    <xdr:to>
      <xdr:col>111</xdr:col>
      <xdr:colOff>177800</xdr:colOff>
      <xdr:row>58</xdr:row>
      <xdr:rowOff>18885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5936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70415</xdr:rowOff>
    </xdr:from>
    <xdr:to>
      <xdr:col>107</xdr:col>
      <xdr:colOff>50800</xdr:colOff>
      <xdr:row>58</xdr:row>
      <xdr:rowOff>18885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671615"/>
          <a:ext cx="889000" cy="2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70415</xdr:rowOff>
    </xdr:from>
    <xdr:to>
      <xdr:col>102</xdr:col>
      <xdr:colOff>114300</xdr:colOff>
      <xdr:row>58</xdr:row>
      <xdr:rowOff>26105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671615"/>
          <a:ext cx="889000" cy="29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133439</xdr:rowOff>
    </xdr:from>
    <xdr:to>
      <xdr:col>116</xdr:col>
      <xdr:colOff>114300</xdr:colOff>
      <xdr:row>58</xdr:row>
      <xdr:rowOff>63589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156316</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135916</xdr:rowOff>
    </xdr:from>
    <xdr:to>
      <xdr:col>112</xdr:col>
      <xdr:colOff>38100</xdr:colOff>
      <xdr:row>58</xdr:row>
      <xdr:rowOff>66066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82593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6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139535</xdr:rowOff>
    </xdr:from>
    <xdr:to>
      <xdr:col>107</xdr:col>
      <xdr:colOff>101600</xdr:colOff>
      <xdr:row>58</xdr:row>
      <xdr:rowOff>69685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86212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6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19615</xdr:rowOff>
    </xdr:from>
    <xdr:to>
      <xdr:col>102</xdr:col>
      <xdr:colOff>165100</xdr:colOff>
      <xdr:row>56</xdr:row>
      <xdr:rowOff>121215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6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137742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146755</xdr:rowOff>
    </xdr:from>
    <xdr:to>
      <xdr:col>98</xdr:col>
      <xdr:colOff>38100</xdr:colOff>
      <xdr:row>58</xdr:row>
      <xdr:rowOff>76905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93432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67450</xdr:rowOff>
    </xdr:from>
    <xdr:to>
      <xdr:col>116</xdr:col>
      <xdr:colOff>63500</xdr:colOff>
      <xdr:row>76</xdr:row>
      <xdr:rowOff>92875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097650"/>
          <a:ext cx="8382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43687</xdr:rowOff>
    </xdr:from>
    <xdr:to>
      <xdr:col>111</xdr:col>
      <xdr:colOff>177800</xdr:colOff>
      <xdr:row>76</xdr:row>
      <xdr:rowOff>67450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073887"/>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167996</xdr:rowOff>
    </xdr:from>
    <xdr:to>
      <xdr:col>107</xdr:col>
      <xdr:colOff>50800</xdr:colOff>
      <xdr:row>76</xdr:row>
      <xdr:rowOff>43687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2512396"/>
          <a:ext cx="889000" cy="56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167996</xdr:rowOff>
    </xdr:from>
    <xdr:to>
      <xdr:col>102</xdr:col>
      <xdr:colOff>114300</xdr:colOff>
      <xdr:row>73</xdr:row>
      <xdr:rowOff>126517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512396"/>
          <a:ext cx="889000" cy="1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42075</xdr:rowOff>
    </xdr:from>
    <xdr:to>
      <xdr:col>116</xdr:col>
      <xdr:colOff>114300</xdr:colOff>
      <xdr:row>76</xdr:row>
      <xdr:rowOff>143675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0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20502</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0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16650</xdr:rowOff>
    </xdr:from>
    <xdr:to>
      <xdr:col>112</xdr:col>
      <xdr:colOff>38100</xdr:colOff>
      <xdr:row>76</xdr:row>
      <xdr:rowOff>118250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0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109377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164337</xdr:rowOff>
    </xdr:from>
    <xdr:to>
      <xdr:col>107</xdr:col>
      <xdr:colOff>101600</xdr:colOff>
      <xdr:row>76</xdr:row>
      <xdr:rowOff>94487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85614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117196</xdr:rowOff>
    </xdr:from>
    <xdr:to>
      <xdr:col>102</xdr:col>
      <xdr:colOff>165100</xdr:colOff>
      <xdr:row>73</xdr:row>
      <xdr:rowOff>47346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4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63873</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23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75717</xdr:rowOff>
    </xdr:from>
    <xdr:to>
      <xdr:col>98</xdr:col>
      <xdr:colOff>38100</xdr:colOff>
      <xdr:row>74</xdr:row>
      <xdr:rowOff>5867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5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22394</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3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1,156,967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歳出総額</a:t>
          </a:r>
          <a:r>
            <a:rPr kumimoji="1" lang="en-US" altLang="ja-JP" sz="1300">
              <a:latin typeface="ＭＳ Ｐゴシック" panose="020B0600070205080204" pitchFamily="50" charset="-128"/>
              <a:ea typeface="ＭＳ Ｐゴシック" panose="020B0600070205080204" pitchFamily="50" charset="-128"/>
            </a:rPr>
            <a:t>/R3.1.1</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5,738</a:t>
          </a:r>
          <a:r>
            <a:rPr kumimoji="1" lang="ja-JP" altLang="en-US" sz="1300">
              <a:latin typeface="ＭＳ Ｐゴシック" panose="020B0600070205080204" pitchFamily="50" charset="-128"/>
              <a:ea typeface="ＭＳ Ｐゴシック" panose="020B0600070205080204" pitchFamily="50" charset="-128"/>
            </a:rPr>
            <a:t>人）となっている。補助費は類似団体</a:t>
          </a:r>
          <a:r>
            <a:rPr kumimoji="1" lang="en-US" altLang="ja-JP" sz="1300">
              <a:latin typeface="ＭＳ Ｐゴシック" panose="020B0600070205080204" pitchFamily="50" charset="-128"/>
              <a:ea typeface="ＭＳ Ｐゴシック" panose="020B0600070205080204" pitchFamily="50" charset="-128"/>
            </a:rPr>
            <a:t>132,727</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282,876</a:t>
          </a:r>
          <a:r>
            <a:rPr kumimoji="1" lang="ja-JP" altLang="en-US" sz="1300">
              <a:latin typeface="ＭＳ Ｐゴシック" panose="020B0600070205080204" pitchFamily="50" charset="-128"/>
              <a:ea typeface="ＭＳ Ｐゴシック" panose="020B0600070205080204" pitchFamily="50" charset="-128"/>
            </a:rPr>
            <a:t>円と大きく上回っている。主に依田窪医療福祉事務組合・上田地域広域連合・上田市長和町中学校組合などの一部事務組合への負担金や補助金、下水道事業繰出金が要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公債費は類似団体</a:t>
          </a:r>
          <a:r>
            <a:rPr kumimoji="1" lang="en-US" altLang="ja-JP" sz="1300">
              <a:latin typeface="ＭＳ Ｐゴシック" panose="020B0600070205080204" pitchFamily="50" charset="-128"/>
              <a:ea typeface="ＭＳ Ｐゴシック" panose="020B0600070205080204" pitchFamily="50" charset="-128"/>
            </a:rPr>
            <a:t>81,8207</a:t>
          </a:r>
          <a:r>
            <a:rPr kumimoji="1" lang="ja-JP" altLang="en-US" sz="1300">
              <a:latin typeface="ＭＳ Ｐゴシック" panose="020B0600070205080204" pitchFamily="50" charset="-128"/>
              <a:ea typeface="ＭＳ Ｐゴシック" panose="020B0600070205080204" pitchFamily="50" charset="-128"/>
            </a:rPr>
            <a:t>円、長野県平均</a:t>
          </a:r>
          <a:r>
            <a:rPr kumimoji="1" lang="en-US" altLang="ja-JP" sz="1300">
              <a:latin typeface="ＭＳ Ｐゴシック" panose="020B0600070205080204" pitchFamily="50" charset="-128"/>
              <a:ea typeface="ＭＳ Ｐゴシック" panose="020B0600070205080204" pitchFamily="50" charset="-128"/>
            </a:rPr>
            <a:t>50,968</a:t>
          </a:r>
          <a:r>
            <a:rPr kumimoji="1" lang="ja-JP" altLang="en-US" sz="1300">
              <a:latin typeface="ＭＳ Ｐゴシック" panose="020B0600070205080204" pitchFamily="50" charset="-128"/>
              <a:ea typeface="ＭＳ Ｐゴシック" panose="020B0600070205080204" pitchFamily="50" charset="-128"/>
            </a:rPr>
            <a:t>円を上回ってる。近年大型の整備事業が集中したことにより、地方債の元利償還金が膨らんで平成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から公債費の償還が高い水準で推移しており、財政調整基金等の取り崩しにより非常に厳しい財政状況下にある。公債費は多額の残高を有している現状と顕著な伸びの抑制を勘案し、計画的な圧縮と予定されている事業の見直しも検討する。繰出金は特別会計への赤字補填的な繰出金が多額な状況にあることから、今後、社会経済情勢に留意しながら料率の見直しを検討するとともに、その適正化に努め、税収を主な財源とする普通会計の負担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5,815
5,761
183.86
6,961,501
6,638,688
276,460
3,880,495
6,351,021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49022</xdr:rowOff>
    </xdr:from>
    <xdr:to>
      <xdr:col>24</xdr:col>
      <xdr:colOff>63500</xdr:colOff>
      <xdr:row>36</xdr:row>
      <xdr:rowOff>68681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49772"/>
          <a:ext cx="838200" cy="1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131470</xdr:rowOff>
    </xdr:from>
    <xdr:to>
      <xdr:col>19</xdr:col>
      <xdr:colOff>177800</xdr:colOff>
      <xdr:row>36</xdr:row>
      <xdr:rowOff>68681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32220"/>
          <a:ext cx="8890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131470</xdr:rowOff>
    </xdr:from>
    <xdr:to>
      <xdr:col>15</xdr:col>
      <xdr:colOff>50800</xdr:colOff>
      <xdr:row>36</xdr:row>
      <xdr:rowOff>21437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32220"/>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49936</xdr:rowOff>
    </xdr:from>
    <xdr:to>
      <xdr:col>10</xdr:col>
      <xdr:colOff>114300</xdr:colOff>
      <xdr:row>36</xdr:row>
      <xdr:rowOff>21437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50686"/>
          <a:ext cx="889000" cy="1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169672</xdr:rowOff>
    </xdr:from>
    <xdr:to>
      <xdr:col>24</xdr:col>
      <xdr:colOff>114300</xdr:colOff>
      <xdr:row>35</xdr:row>
      <xdr:rowOff>99822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21099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17881</xdr:rowOff>
    </xdr:from>
    <xdr:to>
      <xdr:col>20</xdr:col>
      <xdr:colOff>38100</xdr:colOff>
      <xdr:row>36</xdr:row>
      <xdr:rowOff>119481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110608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80670</xdr:rowOff>
    </xdr:from>
    <xdr:to>
      <xdr:col>15</xdr:col>
      <xdr:colOff>101600</xdr:colOff>
      <xdr:row>36</xdr:row>
      <xdr:rowOff>10820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142087</xdr:rowOff>
    </xdr:from>
    <xdr:to>
      <xdr:col>10</xdr:col>
      <xdr:colOff>165100</xdr:colOff>
      <xdr:row>36</xdr:row>
      <xdr:rowOff>72237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63364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170586</xdr:rowOff>
    </xdr:from>
    <xdr:to>
      <xdr:col>6</xdr:col>
      <xdr:colOff>38100</xdr:colOff>
      <xdr:row>35</xdr:row>
      <xdr:rowOff>100736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117263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154742</xdr:rowOff>
    </xdr:from>
    <xdr:to>
      <xdr:col>24</xdr:col>
      <xdr:colOff>63500</xdr:colOff>
      <xdr:row>58</xdr:row>
      <xdr:rowOff>102311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27392"/>
          <a:ext cx="838200" cy="1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154742</xdr:rowOff>
    </xdr:from>
    <xdr:to>
      <xdr:col>19</xdr:col>
      <xdr:colOff>177800</xdr:colOff>
      <xdr:row>58</xdr:row>
      <xdr:rowOff>101531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27392"/>
          <a:ext cx="889000" cy="1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97053</xdr:rowOff>
    </xdr:from>
    <xdr:to>
      <xdr:col>15</xdr:col>
      <xdr:colOff>50800</xdr:colOff>
      <xdr:row>58</xdr:row>
      <xdr:rowOff>101531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41153"/>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97053</xdr:rowOff>
    </xdr:from>
    <xdr:to>
      <xdr:col>10</xdr:col>
      <xdr:colOff>114300</xdr:colOff>
      <xdr:row>58</xdr:row>
      <xdr:rowOff>120085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41153"/>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51511</xdr:rowOff>
    </xdr:from>
    <xdr:to>
      <xdr:col>24</xdr:col>
      <xdr:colOff>114300</xdr:colOff>
      <xdr:row>58</xdr:row>
      <xdr:rowOff>153111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103942</xdr:rowOff>
    </xdr:from>
    <xdr:to>
      <xdr:col>20</xdr:col>
      <xdr:colOff>38100</xdr:colOff>
      <xdr:row>58</xdr:row>
      <xdr:rowOff>34092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7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50619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50731</xdr:rowOff>
    </xdr:from>
    <xdr:to>
      <xdr:col>15</xdr:col>
      <xdr:colOff>101600</xdr:colOff>
      <xdr:row>58</xdr:row>
      <xdr:rowOff>152331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168858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7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46253</xdr:rowOff>
    </xdr:from>
    <xdr:to>
      <xdr:col>10</xdr:col>
      <xdr:colOff>165100</xdr:colOff>
      <xdr:row>58</xdr:row>
      <xdr:rowOff>147853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164380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6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69285</xdr:rowOff>
    </xdr:from>
    <xdr:to>
      <xdr:col>6</xdr:col>
      <xdr:colOff>38100</xdr:colOff>
      <xdr:row>58</xdr:row>
      <xdr:rowOff>170885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162012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0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15837</xdr:rowOff>
    </xdr:from>
    <xdr:to>
      <xdr:col>24</xdr:col>
      <xdr:colOff>63500</xdr:colOff>
      <xdr:row>74</xdr:row>
      <xdr:rowOff>122844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03137"/>
          <a:ext cx="838200" cy="10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122844</xdr:rowOff>
    </xdr:from>
    <xdr:to>
      <xdr:col>19</xdr:col>
      <xdr:colOff>177800</xdr:colOff>
      <xdr:row>75</xdr:row>
      <xdr:rowOff>38133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10144"/>
          <a:ext cx="889000" cy="8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38133</xdr:rowOff>
    </xdr:from>
    <xdr:to>
      <xdr:col>15</xdr:col>
      <xdr:colOff>50800</xdr:colOff>
      <xdr:row>75</xdr:row>
      <xdr:rowOff>144874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96883"/>
          <a:ext cx="889000" cy="10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54478</xdr:rowOff>
    </xdr:from>
    <xdr:to>
      <xdr:col>10</xdr:col>
      <xdr:colOff>114300</xdr:colOff>
      <xdr:row>75</xdr:row>
      <xdr:rowOff>144874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13228"/>
          <a:ext cx="8890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136487</xdr:rowOff>
    </xdr:from>
    <xdr:to>
      <xdr:col>24</xdr:col>
      <xdr:colOff>114300</xdr:colOff>
      <xdr:row>74</xdr:row>
      <xdr:rowOff>66637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159364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72044</xdr:rowOff>
    </xdr:from>
    <xdr:to>
      <xdr:col>20</xdr:col>
      <xdr:colOff>38100</xdr:colOff>
      <xdr:row>75</xdr:row>
      <xdr:rowOff>2194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18721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3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158783</xdr:rowOff>
    </xdr:from>
    <xdr:to>
      <xdr:col>15</xdr:col>
      <xdr:colOff>101600</xdr:colOff>
      <xdr:row>75</xdr:row>
      <xdr:rowOff>88933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105460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2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94074</xdr:rowOff>
    </xdr:from>
    <xdr:to>
      <xdr:col>10</xdr:col>
      <xdr:colOff>165100</xdr:colOff>
      <xdr:row>76</xdr:row>
      <xdr:rowOff>24225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28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40751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3678</xdr:rowOff>
    </xdr:from>
    <xdr:to>
      <xdr:col>6</xdr:col>
      <xdr:colOff>38100</xdr:colOff>
      <xdr:row>75</xdr:row>
      <xdr:rowOff>105278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121805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92242</xdr:rowOff>
    </xdr:from>
    <xdr:to>
      <xdr:col>24</xdr:col>
      <xdr:colOff>62865</xdr:colOff>
      <xdr:row>98</xdr:row>
      <xdr:rowOff>17889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6037092"/>
          <a:ext cx="1270" cy="78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21716</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17889</xdr:rowOff>
    </xdr:from>
    <xdr:to>
      <xdr:col>24</xdr:col>
      <xdr:colOff>152400</xdr:colOff>
      <xdr:row>98</xdr:row>
      <xdr:rowOff>17889</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38919</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81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92242</xdr:rowOff>
    </xdr:from>
    <xdr:to>
      <xdr:col>24</xdr:col>
      <xdr:colOff>152400</xdr:colOff>
      <xdr:row>93</xdr:row>
      <xdr:rowOff>92242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0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98062</xdr:rowOff>
    </xdr:from>
    <xdr:to>
      <xdr:col>24</xdr:col>
      <xdr:colOff>63500</xdr:colOff>
      <xdr:row>95</xdr:row>
      <xdr:rowOff>26392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14362"/>
          <a:ext cx="838200" cy="9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68547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2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90120</xdr:rowOff>
    </xdr:from>
    <xdr:to>
      <xdr:col>24</xdr:col>
      <xdr:colOff>114300</xdr:colOff>
      <xdr:row>97</xdr:row>
      <xdr:rowOff>20270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16001</xdr:rowOff>
    </xdr:from>
    <xdr:to>
      <xdr:col>19</xdr:col>
      <xdr:colOff>177800</xdr:colOff>
      <xdr:row>95</xdr:row>
      <xdr:rowOff>26392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303751"/>
          <a:ext cx="8890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116980</xdr:rowOff>
    </xdr:from>
    <xdr:to>
      <xdr:col>20</xdr:col>
      <xdr:colOff>38100</xdr:colOff>
      <xdr:row>97</xdr:row>
      <xdr:rowOff>47130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38257</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16001</xdr:rowOff>
    </xdr:from>
    <xdr:to>
      <xdr:col>15</xdr:col>
      <xdr:colOff>50800</xdr:colOff>
      <xdr:row>95</xdr:row>
      <xdr:rowOff>24298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03751"/>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136878</xdr:rowOff>
    </xdr:from>
    <xdr:to>
      <xdr:col>15</xdr:col>
      <xdr:colOff>101600</xdr:colOff>
      <xdr:row>97</xdr:row>
      <xdr:rowOff>67028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58155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93202</xdr:rowOff>
    </xdr:from>
    <xdr:to>
      <xdr:col>10</xdr:col>
      <xdr:colOff>114300</xdr:colOff>
      <xdr:row>95</xdr:row>
      <xdr:rowOff>24298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5866602"/>
          <a:ext cx="889000" cy="4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161407</xdr:rowOff>
    </xdr:from>
    <xdr:to>
      <xdr:col>10</xdr:col>
      <xdr:colOff>165100</xdr:colOff>
      <xdr:row>97</xdr:row>
      <xdr:rowOff>91557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82684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7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151006</xdr:rowOff>
    </xdr:from>
    <xdr:to>
      <xdr:col>6</xdr:col>
      <xdr:colOff>38100</xdr:colOff>
      <xdr:row>97</xdr:row>
      <xdr:rowOff>81156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72283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47262</xdr:rowOff>
    </xdr:from>
    <xdr:to>
      <xdr:col>24</xdr:col>
      <xdr:colOff>114300</xdr:colOff>
      <xdr:row>94</xdr:row>
      <xdr:rowOff>148862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1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70139</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1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147042</xdr:rowOff>
    </xdr:from>
    <xdr:to>
      <xdr:col>20</xdr:col>
      <xdr:colOff>38100</xdr:colOff>
      <xdr:row>95</xdr:row>
      <xdr:rowOff>77192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93719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03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136651</xdr:rowOff>
    </xdr:from>
    <xdr:to>
      <xdr:col>15</xdr:col>
      <xdr:colOff>101600</xdr:colOff>
      <xdr:row>95</xdr:row>
      <xdr:rowOff>66801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83328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02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144948</xdr:rowOff>
    </xdr:from>
    <xdr:to>
      <xdr:col>10</xdr:col>
      <xdr:colOff>165100</xdr:colOff>
      <xdr:row>95</xdr:row>
      <xdr:rowOff>75098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2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91625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0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42402</xdr:rowOff>
    </xdr:from>
    <xdr:to>
      <xdr:col>6</xdr:col>
      <xdr:colOff>38100</xdr:colOff>
      <xdr:row>92</xdr:row>
      <xdr:rowOff>144002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58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160529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559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67576</xdr:rowOff>
    </xdr:from>
    <xdr:to>
      <xdr:col>55</xdr:col>
      <xdr:colOff>0</xdr:colOff>
      <xdr:row>57</xdr:row>
      <xdr:rowOff>74233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840226"/>
          <a:ext cx="8382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35966</xdr:rowOff>
    </xdr:from>
    <xdr:to>
      <xdr:col>50</xdr:col>
      <xdr:colOff>114300</xdr:colOff>
      <xdr:row>57</xdr:row>
      <xdr:rowOff>67576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465716"/>
          <a:ext cx="889000" cy="37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35966</xdr:rowOff>
    </xdr:from>
    <xdr:to>
      <xdr:col>45</xdr:col>
      <xdr:colOff>177800</xdr:colOff>
      <xdr:row>57</xdr:row>
      <xdr:rowOff>74151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465716"/>
          <a:ext cx="889000" cy="3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18057</xdr:rowOff>
    </xdr:from>
    <xdr:to>
      <xdr:col>41</xdr:col>
      <xdr:colOff>50800</xdr:colOff>
      <xdr:row>57</xdr:row>
      <xdr:rowOff>74151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90707"/>
          <a:ext cx="889000" cy="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23433</xdr:rowOff>
    </xdr:from>
    <xdr:to>
      <xdr:col>55</xdr:col>
      <xdr:colOff>50800</xdr:colOff>
      <xdr:row>57</xdr:row>
      <xdr:rowOff>125033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1860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16776</xdr:rowOff>
    </xdr:from>
    <xdr:to>
      <xdr:col>50</xdr:col>
      <xdr:colOff>165100</xdr:colOff>
      <xdr:row>57</xdr:row>
      <xdr:rowOff>118376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109503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8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156616</xdr:rowOff>
    </xdr:from>
    <xdr:to>
      <xdr:col>46</xdr:col>
      <xdr:colOff>38100</xdr:colOff>
      <xdr:row>55</xdr:row>
      <xdr:rowOff>86766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4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103293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19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23351</xdr:rowOff>
    </xdr:from>
    <xdr:to>
      <xdr:col>41</xdr:col>
      <xdr:colOff>101600</xdr:colOff>
      <xdr:row>57</xdr:row>
      <xdr:rowOff>124951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141478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57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138707</xdr:rowOff>
    </xdr:from>
    <xdr:to>
      <xdr:col>36</xdr:col>
      <xdr:colOff>165100</xdr:colOff>
      <xdr:row>57</xdr:row>
      <xdr:rowOff>68857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85384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51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163855</xdr:rowOff>
    </xdr:from>
    <xdr:to>
      <xdr:col>55</xdr:col>
      <xdr:colOff>0</xdr:colOff>
      <xdr:row>75</xdr:row>
      <xdr:rowOff>31907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2851155"/>
          <a:ext cx="8382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163855</xdr:rowOff>
    </xdr:from>
    <xdr:to>
      <xdr:col>50</xdr:col>
      <xdr:colOff>114300</xdr:colOff>
      <xdr:row>77</xdr:row>
      <xdr:rowOff>117480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2851155"/>
          <a:ext cx="889000" cy="4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101326</xdr:rowOff>
    </xdr:from>
    <xdr:to>
      <xdr:col>45</xdr:col>
      <xdr:colOff>177800</xdr:colOff>
      <xdr:row>77</xdr:row>
      <xdr:rowOff>117480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131526"/>
          <a:ext cx="889000" cy="1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101326</xdr:rowOff>
    </xdr:from>
    <xdr:to>
      <xdr:col>41</xdr:col>
      <xdr:colOff>50800</xdr:colOff>
      <xdr:row>77</xdr:row>
      <xdr:rowOff>150430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131526"/>
          <a:ext cx="889000" cy="2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152557</xdr:rowOff>
    </xdr:from>
    <xdr:to>
      <xdr:col>55</xdr:col>
      <xdr:colOff>50800</xdr:colOff>
      <xdr:row>75</xdr:row>
      <xdr:rowOff>82707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3984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6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113055</xdr:rowOff>
    </xdr:from>
    <xdr:to>
      <xdr:col>50</xdr:col>
      <xdr:colOff>165100</xdr:colOff>
      <xdr:row>75</xdr:row>
      <xdr:rowOff>43205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8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59732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66680</xdr:rowOff>
    </xdr:from>
    <xdr:to>
      <xdr:col>46</xdr:col>
      <xdr:colOff>38100</xdr:colOff>
      <xdr:row>77</xdr:row>
      <xdr:rowOff>168280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13357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50526</xdr:rowOff>
    </xdr:from>
    <xdr:to>
      <xdr:col>41</xdr:col>
      <xdr:colOff>101600</xdr:colOff>
      <xdr:row>76</xdr:row>
      <xdr:rowOff>152126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168653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8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99630</xdr:rowOff>
    </xdr:from>
    <xdr:to>
      <xdr:col>36</xdr:col>
      <xdr:colOff>165100</xdr:colOff>
      <xdr:row>78</xdr:row>
      <xdr:rowOff>29780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46307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07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137787</xdr:rowOff>
    </xdr:from>
    <xdr:to>
      <xdr:col>55</xdr:col>
      <xdr:colOff>0</xdr:colOff>
      <xdr:row>97</xdr:row>
      <xdr:rowOff>137948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68437"/>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106181</xdr:rowOff>
    </xdr:from>
    <xdr:to>
      <xdr:col>50</xdr:col>
      <xdr:colOff>114300</xdr:colOff>
      <xdr:row>97</xdr:row>
      <xdr:rowOff>137787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736831"/>
          <a:ext cx="889000" cy="3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106181</xdr:rowOff>
    </xdr:from>
    <xdr:to>
      <xdr:col>45</xdr:col>
      <xdr:colOff>177800</xdr:colOff>
      <xdr:row>97</xdr:row>
      <xdr:rowOff>116298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36831"/>
          <a:ext cx="889000" cy="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72000</xdr:rowOff>
    </xdr:from>
    <xdr:to>
      <xdr:col>41</xdr:col>
      <xdr:colOff>50800</xdr:colOff>
      <xdr:row>97</xdr:row>
      <xdr:rowOff>116298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02650"/>
          <a:ext cx="889000" cy="4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87148</xdr:rowOff>
    </xdr:from>
    <xdr:to>
      <xdr:col>55</xdr:col>
      <xdr:colOff>50800</xdr:colOff>
      <xdr:row>98</xdr:row>
      <xdr:rowOff>17298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23051</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86987</xdr:rowOff>
    </xdr:from>
    <xdr:to>
      <xdr:col>50</xdr:col>
      <xdr:colOff>165100</xdr:colOff>
      <xdr:row>98</xdr:row>
      <xdr:rowOff>17137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8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55381</xdr:rowOff>
    </xdr:from>
    <xdr:to>
      <xdr:col>46</xdr:col>
      <xdr:colOff>38100</xdr:colOff>
      <xdr:row>97</xdr:row>
      <xdr:rowOff>156981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2058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65498</xdr:rowOff>
    </xdr:from>
    <xdr:to>
      <xdr:col>41</xdr:col>
      <xdr:colOff>101600</xdr:colOff>
      <xdr:row>97</xdr:row>
      <xdr:rowOff>167098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158225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8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21200</xdr:rowOff>
    </xdr:from>
    <xdr:to>
      <xdr:col>36</xdr:col>
      <xdr:colOff>165100</xdr:colOff>
      <xdr:row>97</xdr:row>
      <xdr:rowOff>122800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139327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42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13722</xdr:rowOff>
    </xdr:from>
    <xdr:to>
      <xdr:col>85</xdr:col>
      <xdr:colOff>127000</xdr:colOff>
      <xdr:row>38</xdr:row>
      <xdr:rowOff>46869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528822"/>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13722</xdr:rowOff>
    </xdr:from>
    <xdr:to>
      <xdr:col>81</xdr:col>
      <xdr:colOff>50800</xdr:colOff>
      <xdr:row>38</xdr:row>
      <xdr:rowOff>47041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28822"/>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145282</xdr:rowOff>
    </xdr:from>
    <xdr:to>
      <xdr:col>76</xdr:col>
      <xdr:colOff>114300</xdr:colOff>
      <xdr:row>38</xdr:row>
      <xdr:rowOff>47041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488932"/>
          <a:ext cx="889000" cy="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145282</xdr:rowOff>
    </xdr:from>
    <xdr:to>
      <xdr:col>71</xdr:col>
      <xdr:colOff>177800</xdr:colOff>
      <xdr:row>38</xdr:row>
      <xdr:rowOff>28963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88932"/>
          <a:ext cx="8890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167519</xdr:rowOff>
    </xdr:from>
    <xdr:to>
      <xdr:col>85</xdr:col>
      <xdr:colOff>177800</xdr:colOff>
      <xdr:row>38</xdr:row>
      <xdr:rowOff>97669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5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145946</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134372</xdr:rowOff>
    </xdr:from>
    <xdr:to>
      <xdr:col>81</xdr:col>
      <xdr:colOff>101600</xdr:colOff>
      <xdr:row>38</xdr:row>
      <xdr:rowOff>64522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55649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167691</xdr:rowOff>
    </xdr:from>
    <xdr:to>
      <xdr:col>76</xdr:col>
      <xdr:colOff>165100</xdr:colOff>
      <xdr:row>38</xdr:row>
      <xdr:rowOff>97841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88968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94482</xdr:rowOff>
    </xdr:from>
    <xdr:to>
      <xdr:col>72</xdr:col>
      <xdr:colOff>38100</xdr:colOff>
      <xdr:row>38</xdr:row>
      <xdr:rowOff>24632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41159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149612</xdr:rowOff>
    </xdr:from>
    <xdr:to>
      <xdr:col>67</xdr:col>
      <xdr:colOff>101600</xdr:colOff>
      <xdr:row>38</xdr:row>
      <xdr:rowOff>79763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932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70890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61391</xdr:rowOff>
    </xdr:from>
    <xdr:to>
      <xdr:col>85</xdr:col>
      <xdr:colOff>127000</xdr:colOff>
      <xdr:row>56</xdr:row>
      <xdr:rowOff>51703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491141"/>
          <a:ext cx="838200" cy="16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25240</xdr:rowOff>
    </xdr:from>
    <xdr:to>
      <xdr:col>81</xdr:col>
      <xdr:colOff>50800</xdr:colOff>
      <xdr:row>56</xdr:row>
      <xdr:rowOff>51703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626440"/>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25240</xdr:rowOff>
    </xdr:from>
    <xdr:to>
      <xdr:col>76</xdr:col>
      <xdr:colOff>114300</xdr:colOff>
      <xdr:row>56</xdr:row>
      <xdr:rowOff>87570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626440"/>
          <a:ext cx="889000" cy="6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87570</xdr:rowOff>
    </xdr:from>
    <xdr:to>
      <xdr:col>71</xdr:col>
      <xdr:colOff>177800</xdr:colOff>
      <xdr:row>56</xdr:row>
      <xdr:rowOff>104642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688770"/>
          <a:ext cx="889000" cy="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10591</xdr:rowOff>
    </xdr:from>
    <xdr:to>
      <xdr:col>85</xdr:col>
      <xdr:colOff>177800</xdr:colOff>
      <xdr:row>55</xdr:row>
      <xdr:rowOff>112191</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4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33468</xdr:rowOff>
    </xdr:from>
    <xdr:ext cx="599010"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29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903</xdr:rowOff>
    </xdr:from>
    <xdr:to>
      <xdr:col>81</xdr:col>
      <xdr:colOff>101600</xdr:colOff>
      <xdr:row>56</xdr:row>
      <xdr:rowOff>102503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6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145890</xdr:rowOff>
    </xdr:from>
    <xdr:to>
      <xdr:col>76</xdr:col>
      <xdr:colOff>165100</xdr:colOff>
      <xdr:row>56</xdr:row>
      <xdr:rowOff>76040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5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92567</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35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36770</xdr:rowOff>
    </xdr:from>
    <xdr:to>
      <xdr:col>72</xdr:col>
      <xdr:colOff>38100</xdr:colOff>
      <xdr:row>56</xdr:row>
      <xdr:rowOff>138370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6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154897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53842</xdr:rowOff>
    </xdr:from>
    <xdr:to>
      <xdr:col>67</xdr:col>
      <xdr:colOff>101600</xdr:colOff>
      <xdr:row>56</xdr:row>
      <xdr:rowOff>155442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519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76606</xdr:rowOff>
    </xdr:from>
    <xdr:to>
      <xdr:col>85</xdr:col>
      <xdr:colOff>127000</xdr:colOff>
      <xdr:row>76</xdr:row>
      <xdr:rowOff>33799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5481300" y="12935356"/>
          <a:ext cx="838200" cy="1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76606</xdr:rowOff>
    </xdr:from>
    <xdr:to>
      <xdr:col>81</xdr:col>
      <xdr:colOff>50800</xdr:colOff>
      <xdr:row>77</xdr:row>
      <xdr:rowOff>164069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2935356"/>
          <a:ext cx="889000" cy="43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164069</xdr:rowOff>
    </xdr:from>
    <xdr:to>
      <xdr:col>76</xdr:col>
      <xdr:colOff>114300</xdr:colOff>
      <xdr:row>78</xdr:row>
      <xdr:rowOff>118235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365719"/>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89897</xdr:rowOff>
    </xdr:from>
    <xdr:to>
      <xdr:col>71</xdr:col>
      <xdr:colOff>177800</xdr:colOff>
      <xdr:row>78</xdr:row>
      <xdr:rowOff>118235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462997"/>
          <a:ext cx="889000" cy="2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137109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154449</xdr:rowOff>
    </xdr:from>
    <xdr:to>
      <xdr:col>85</xdr:col>
      <xdr:colOff>177800</xdr:colOff>
      <xdr:row>76</xdr:row>
      <xdr:rowOff>84599</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0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5876</xdr:rowOff>
    </xdr:from>
    <xdr:ext cx="534377"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286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25806</xdr:rowOff>
    </xdr:from>
    <xdr:to>
      <xdr:col>81</xdr:col>
      <xdr:colOff>101600</xdr:colOff>
      <xdr:row>75</xdr:row>
      <xdr:rowOff>127406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288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143933</xdr:rowOff>
    </xdr:from>
    <xdr:ext cx="59901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181795" y="1265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113269</xdr:rowOff>
    </xdr:from>
    <xdr:to>
      <xdr:col>76</xdr:col>
      <xdr:colOff>165100</xdr:colOff>
      <xdr:row>78</xdr:row>
      <xdr:rowOff>43419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3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59946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09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67435</xdr:rowOff>
    </xdr:from>
    <xdr:to>
      <xdr:col>72</xdr:col>
      <xdr:colOff>38100</xdr:colOff>
      <xdr:row>78</xdr:row>
      <xdr:rowOff>169035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160162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3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39097</xdr:rowOff>
    </xdr:from>
    <xdr:to>
      <xdr:col>67</xdr:col>
      <xdr:colOff>101600</xdr:colOff>
      <xdr:row>78</xdr:row>
      <xdr:rowOff>140697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157224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1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0" name="公債費最小値テキスト">
          <a:extLst>
            <a:ext uri="{FF2B5EF4-FFF2-40B4-BE49-F238E27FC236}">
              <a16:creationId xmlns:a16="http://schemas.microsoft.com/office/drawing/2014/main" id="{00000000-0008-0000-0700-00009E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2" name="公債費最大値テキスト">
          <a:extLst>
            <a:ext uri="{FF2B5EF4-FFF2-40B4-BE49-F238E27FC236}">
              <a16:creationId xmlns:a16="http://schemas.microsoft.com/office/drawing/2014/main" id="{00000000-0008-0000-0700-0000A0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53490</xdr:rowOff>
    </xdr:from>
    <xdr:to>
      <xdr:col>85</xdr:col>
      <xdr:colOff>127000</xdr:colOff>
      <xdr:row>95</xdr:row>
      <xdr:rowOff>75761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5481300" y="16341240"/>
          <a:ext cx="8382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5" name="公債費平均値テキスト">
          <a:extLst>
            <a:ext uri="{FF2B5EF4-FFF2-40B4-BE49-F238E27FC236}">
              <a16:creationId xmlns:a16="http://schemas.microsoft.com/office/drawing/2014/main" id="{00000000-0008-0000-0700-0000A3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59457</xdr:rowOff>
    </xdr:from>
    <xdr:to>
      <xdr:col>81</xdr:col>
      <xdr:colOff>50800</xdr:colOff>
      <xdr:row>95</xdr:row>
      <xdr:rowOff>75761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4592300" y="16347207"/>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59457</xdr:rowOff>
    </xdr:from>
    <xdr:to>
      <xdr:col>76</xdr:col>
      <xdr:colOff>114300</xdr:colOff>
      <xdr:row>95</xdr:row>
      <xdr:rowOff>71303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3703300" y="16347207"/>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71303</xdr:rowOff>
    </xdr:from>
    <xdr:to>
      <xdr:col>71</xdr:col>
      <xdr:colOff>177800</xdr:colOff>
      <xdr:row>95</xdr:row>
      <xdr:rowOff>95320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2814300" y="16359053"/>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2690</xdr:rowOff>
    </xdr:from>
    <xdr:to>
      <xdr:col>85</xdr:col>
      <xdr:colOff>177800</xdr:colOff>
      <xdr:row>95</xdr:row>
      <xdr:rowOff>104290</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6268700" y="162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25567</xdr:rowOff>
    </xdr:from>
    <xdr:ext cx="599010" cy="259045"/>
    <xdr:sp macro="" textlink="">
      <xdr:nvSpPr>
        <xdr:cNvPr id="694" name="公債費該当値テキスト">
          <a:extLst>
            <a:ext uri="{FF2B5EF4-FFF2-40B4-BE49-F238E27FC236}">
              <a16:creationId xmlns:a16="http://schemas.microsoft.com/office/drawing/2014/main" id="{00000000-0008-0000-0700-0000B6020000}"/>
            </a:ext>
          </a:extLst>
        </xdr:cNvPr>
        <xdr:cNvSpPr txBox="1"/>
      </xdr:nvSpPr>
      <xdr:spPr>
        <a:xfrm>
          <a:off x="16370300" y="1614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24961</xdr:rowOff>
    </xdr:from>
    <xdr:to>
      <xdr:col>81</xdr:col>
      <xdr:colOff>101600</xdr:colOff>
      <xdr:row>95</xdr:row>
      <xdr:rowOff>126561</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5430500" y="163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143088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08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8657</xdr:rowOff>
    </xdr:from>
    <xdr:to>
      <xdr:col>76</xdr:col>
      <xdr:colOff>165100</xdr:colOff>
      <xdr:row>95</xdr:row>
      <xdr:rowOff>110257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4541500" y="162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126784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0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20503</xdr:rowOff>
    </xdr:from>
    <xdr:to>
      <xdr:col>72</xdr:col>
      <xdr:colOff>38100</xdr:colOff>
      <xdr:row>95</xdr:row>
      <xdr:rowOff>122103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3652500" y="163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138630</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08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44520</xdr:rowOff>
    </xdr:from>
    <xdr:to>
      <xdr:col>67</xdr:col>
      <xdr:colOff>101600</xdr:colOff>
      <xdr:row>95</xdr:row>
      <xdr:rowOff>146120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2763500" y="16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162647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1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諸支出金グラフ枠">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3" name="諸支出金最小値テキスト">
          <a:extLst>
            <a:ext uri="{FF2B5EF4-FFF2-40B4-BE49-F238E27FC236}">
              <a16:creationId xmlns:a16="http://schemas.microsoft.com/office/drawing/2014/main" id="{00000000-0008-0000-0700-0000D3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5" name="諸支出金最大値テキスト">
          <a:extLst>
            <a:ext uri="{FF2B5EF4-FFF2-40B4-BE49-F238E27FC236}">
              <a16:creationId xmlns:a16="http://schemas.microsoft.com/office/drawing/2014/main" id="{00000000-0008-0000-0700-0000D5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28" name="諸支出金平均値テキスト">
          <a:extLst>
            <a:ext uri="{FF2B5EF4-FFF2-40B4-BE49-F238E27FC236}">
              <a16:creationId xmlns:a16="http://schemas.microsoft.com/office/drawing/2014/main" id="{00000000-0008-0000-0700-0000D8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7" name="諸支出金該当値テキスト">
          <a:extLst>
            <a:ext uri="{FF2B5EF4-FFF2-40B4-BE49-F238E27FC236}">
              <a16:creationId xmlns:a16="http://schemas.microsoft.com/office/drawing/2014/main" id="{00000000-0008-0000-0700-0000EB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a:extLst>
            <a:ext uri="{FF2B5EF4-FFF2-40B4-BE49-F238E27FC236}">
              <a16:creationId xmlns:a16="http://schemas.microsoft.com/office/drawing/2014/main" id="{00000000-0008-0000-0700-00000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a:extLst>
            <a:ext uri="{FF2B5EF4-FFF2-40B4-BE49-F238E27FC236}">
              <a16:creationId xmlns:a16="http://schemas.microsoft.com/office/drawing/2014/main" id="{00000000-0008-0000-0700-00000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a:extLst>
            <a:ext uri="{FF2B5EF4-FFF2-40B4-BE49-F238E27FC236}">
              <a16:creationId xmlns:a16="http://schemas.microsoft.com/office/drawing/2014/main" id="{00000000-0008-0000-0700-00000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a:extLst>
            <a:ext uri="{FF2B5EF4-FFF2-40B4-BE49-F238E27FC236}">
              <a16:creationId xmlns:a16="http://schemas.microsoft.com/office/drawing/2014/main" id="{00000000-0008-0000-0700-00001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議会費は音声設備購入事業の実施により増額となっている。総務費は特別定額給付金、（繰越）ケーブルテレビ伝送路更新工事等の完了により前年度と比較して減額となっている。民生費は類似団体</a:t>
          </a:r>
          <a:r>
            <a:rPr kumimoji="1" lang="en-US" altLang="ja-JP" sz="1300">
              <a:latin typeface="ＭＳ Ｐゴシック" panose="020B0600070205080204" pitchFamily="50" charset="-128"/>
              <a:ea typeface="ＭＳ Ｐゴシック" panose="020B0600070205080204" pitchFamily="50" charset="-128"/>
            </a:rPr>
            <a:t>187,880</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216,225</a:t>
          </a:r>
          <a:r>
            <a:rPr kumimoji="1" lang="ja-JP" altLang="en-US" sz="1300">
              <a:latin typeface="ＭＳ Ｐゴシック" panose="020B0600070205080204" pitchFamily="50" charset="-128"/>
              <a:ea typeface="ＭＳ Ｐゴシック" panose="020B0600070205080204" pitchFamily="50" charset="-128"/>
            </a:rPr>
            <a:t>円と上回っているが、主にＲ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臨時特別給付金、子育て世帯への臨時特別給付金による増額、介護保険特別会計、国民健康保険への繰出金、保育園運営経費、各種福祉事業によるものであるが、引き続き歳出額の抑制に努めたい。商工費はブランシュたかやまスキー場施設改修工事、新型コロナウイルス感染症緊急経済対策事業等の実施が主な要因となっている。教育費は（繰越）コミュニティ施設建設事業、（繰越）長門小学校改修事業等により増額となっている。災害復旧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の復旧事業によるものであるが、甚大な被害により復旧に時間を要し、歳出額が大きくなっている。また、経常的経費として依田窪医療福祉事務組合、上田地域広域連合で運営しているクリーンセンターへの負担金や補助金が平均値を上回る要因である。公債費は類似団体</a:t>
          </a:r>
          <a:r>
            <a:rPr kumimoji="1" lang="en-US" altLang="ja-JP" sz="1300">
              <a:latin typeface="ＭＳ Ｐゴシック" panose="020B0600070205080204" pitchFamily="50" charset="-128"/>
              <a:ea typeface="ＭＳ Ｐゴシック" panose="020B0600070205080204" pitchFamily="50" charset="-128"/>
            </a:rPr>
            <a:t>81,820</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131,356</a:t>
          </a:r>
          <a:r>
            <a:rPr kumimoji="1" lang="ja-JP" altLang="en-US" sz="1300">
              <a:latin typeface="ＭＳ Ｐゴシック" panose="020B0600070205080204" pitchFamily="50" charset="-128"/>
              <a:ea typeface="ＭＳ Ｐゴシック" panose="020B0600070205080204" pitchFamily="50" charset="-128"/>
            </a:rPr>
            <a:t>円と上回っているが、新庁舎建設事業等の大規模事業の公債費の償還が高い水準で推移していることが要因となっている。今後、地方交付税の減額、会計年度任用職員制度や行政事務委託への移行による雇用形態の変化による人的経費の増額、社会変容等を見据え、持続可能な地域づくりの観点から、物件費・補助費等の経常的経費の見直し等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が増加した結果、基金の取崩しが抑制されたことにより、基金残高の標準財政規模比、実質収支額の標準財政規模比、実質単年度収支の標準財政規模は前年度より増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水道特別会計、令和元年度から下水道特別会計が事業会計に移行したが、全ての会計において赤字決算がないことから、連結実質赤字比率は算定されていない。特に一般会計が非常に厳しい財政状況下にあることを踏まえ、一般会計からの経費負担区分の適正な運用に努め、事業収入の増加、経営の合理化、徹底した経費の節減を積極的に取り組み、独立採算を基本に負担金、使用料等のあり方も含め、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6961501</v>
      </c>
      <c r="BO4" s="482"/>
      <c r="BP4" s="482"/>
      <c r="BQ4" s="482"/>
      <c r="BR4" s="482"/>
      <c r="BS4" s="482"/>
      <c r="BT4" s="482"/>
      <c r="BU4" s="483"/>
      <c r="BV4" s="481">
        <v>7729392</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7.1</v>
      </c>
      <c r="CU4" s="622"/>
      <c r="CV4" s="622"/>
      <c r="CW4" s="622"/>
      <c r="CX4" s="622"/>
      <c r="CY4" s="622"/>
      <c r="CZ4" s="622"/>
      <c r="DA4" s="623"/>
      <c r="DB4" s="621">
        <v>5.3</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6638688</v>
      </c>
      <c r="BO5" s="453"/>
      <c r="BP5" s="453"/>
      <c r="BQ5" s="453"/>
      <c r="BR5" s="453"/>
      <c r="BS5" s="453"/>
      <c r="BT5" s="453"/>
      <c r="BU5" s="454"/>
      <c r="BV5" s="452">
        <v>7400300</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82.7</v>
      </c>
      <c r="CU5" s="450"/>
      <c r="CV5" s="450"/>
      <c r="CW5" s="450"/>
      <c r="CX5" s="450"/>
      <c r="CY5" s="450"/>
      <c r="CZ5" s="450"/>
      <c r="DA5" s="451"/>
      <c r="DB5" s="449">
        <v>87.3</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322813</v>
      </c>
      <c r="BO6" s="453"/>
      <c r="BP6" s="453"/>
      <c r="BQ6" s="453"/>
      <c r="BR6" s="453"/>
      <c r="BS6" s="453"/>
      <c r="BT6" s="453"/>
      <c r="BU6" s="454"/>
      <c r="BV6" s="452">
        <v>329092</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85.6</v>
      </c>
      <c r="CU6" s="596"/>
      <c r="CV6" s="596"/>
      <c r="CW6" s="596"/>
      <c r="CX6" s="596"/>
      <c r="CY6" s="596"/>
      <c r="CZ6" s="596"/>
      <c r="DA6" s="597"/>
      <c r="DB6" s="595">
        <v>89.8</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105</v>
      </c>
      <c r="AV7" s="511"/>
      <c r="AW7" s="511"/>
      <c r="AX7" s="511"/>
      <c r="AY7" s="466" t="s">
        <v>106</v>
      </c>
      <c r="AZ7" s="467"/>
      <c r="BA7" s="467"/>
      <c r="BB7" s="467"/>
      <c r="BC7" s="467"/>
      <c r="BD7" s="467"/>
      <c r="BE7" s="467"/>
      <c r="BF7" s="467"/>
      <c r="BG7" s="467"/>
      <c r="BH7" s="467"/>
      <c r="BI7" s="467"/>
      <c r="BJ7" s="467"/>
      <c r="BK7" s="467"/>
      <c r="BL7" s="467"/>
      <c r="BM7" s="468"/>
      <c r="BN7" s="452">
        <v>46353</v>
      </c>
      <c r="BO7" s="453"/>
      <c r="BP7" s="453"/>
      <c r="BQ7" s="453"/>
      <c r="BR7" s="453"/>
      <c r="BS7" s="453"/>
      <c r="BT7" s="453"/>
      <c r="BU7" s="454"/>
      <c r="BV7" s="452">
        <v>134443</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3880495</v>
      </c>
      <c r="CU7" s="453"/>
      <c r="CV7" s="453"/>
      <c r="CW7" s="453"/>
      <c r="CX7" s="453"/>
      <c r="CY7" s="453"/>
      <c r="CZ7" s="453"/>
      <c r="DA7" s="454"/>
      <c r="DB7" s="452">
        <v>3683470</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94</v>
      </c>
      <c r="AV8" s="511"/>
      <c r="AW8" s="511"/>
      <c r="AX8" s="511"/>
      <c r="AY8" s="466" t="s">
        <v>109</v>
      </c>
      <c r="AZ8" s="467"/>
      <c r="BA8" s="467"/>
      <c r="BB8" s="467"/>
      <c r="BC8" s="467"/>
      <c r="BD8" s="467"/>
      <c r="BE8" s="467"/>
      <c r="BF8" s="467"/>
      <c r="BG8" s="467"/>
      <c r="BH8" s="467"/>
      <c r="BI8" s="467"/>
      <c r="BJ8" s="467"/>
      <c r="BK8" s="467"/>
      <c r="BL8" s="467"/>
      <c r="BM8" s="468"/>
      <c r="BN8" s="452">
        <v>276460</v>
      </c>
      <c r="BO8" s="453"/>
      <c r="BP8" s="453"/>
      <c r="BQ8" s="453"/>
      <c r="BR8" s="453"/>
      <c r="BS8" s="453"/>
      <c r="BT8" s="453"/>
      <c r="BU8" s="454"/>
      <c r="BV8" s="452">
        <v>194649</v>
      </c>
      <c r="BW8" s="453"/>
      <c r="BX8" s="453"/>
      <c r="BY8" s="453"/>
      <c r="BZ8" s="453"/>
      <c r="CA8" s="453"/>
      <c r="CB8" s="453"/>
      <c r="CC8" s="454"/>
      <c r="CD8" s="492" t="s">
        <v>110</v>
      </c>
      <c r="CE8" s="412"/>
      <c r="CF8" s="412"/>
      <c r="CG8" s="412"/>
      <c r="CH8" s="412"/>
      <c r="CI8" s="412"/>
      <c r="CJ8" s="412"/>
      <c r="CK8" s="412"/>
      <c r="CL8" s="412"/>
      <c r="CM8" s="412"/>
      <c r="CN8" s="412"/>
      <c r="CO8" s="412"/>
      <c r="CP8" s="412"/>
      <c r="CQ8" s="412"/>
      <c r="CR8" s="412"/>
      <c r="CS8" s="493"/>
      <c r="CT8" s="555">
        <v>0.23</v>
      </c>
      <c r="CU8" s="556"/>
      <c r="CV8" s="556"/>
      <c r="CW8" s="556"/>
      <c r="CX8" s="556"/>
      <c r="CY8" s="556"/>
      <c r="CZ8" s="556"/>
      <c r="DA8" s="557"/>
      <c r="DB8" s="555">
        <v>0.23</v>
      </c>
      <c r="DC8" s="556"/>
      <c r="DD8" s="556"/>
      <c r="DE8" s="556"/>
      <c r="DF8" s="556"/>
      <c r="DG8" s="556"/>
      <c r="DH8" s="556"/>
      <c r="DI8" s="557"/>
    </row>
    <row r="9" spans="1:119" ht="18.75" customHeight="1" thickBot="1" x14ac:dyDescent="0.2">
      <c r="A9" s="178"/>
      <c r="B9" s="584" t="s">
        <v>111</v>
      </c>
      <c r="C9" s="585"/>
      <c r="D9" s="585"/>
      <c r="E9" s="585"/>
      <c r="F9" s="585"/>
      <c r="G9" s="585"/>
      <c r="H9" s="585"/>
      <c r="I9" s="585"/>
      <c r="J9" s="585"/>
      <c r="K9" s="503"/>
      <c r="L9" s="586" t="s">
        <v>112</v>
      </c>
      <c r="M9" s="587"/>
      <c r="N9" s="587"/>
      <c r="O9" s="587"/>
      <c r="P9" s="587"/>
      <c r="Q9" s="588"/>
      <c r="R9" s="589">
        <v>5600</v>
      </c>
      <c r="S9" s="590"/>
      <c r="T9" s="590"/>
      <c r="U9" s="590"/>
      <c r="V9" s="591"/>
      <c r="W9" s="521" t="s">
        <v>113</v>
      </c>
      <c r="X9" s="522"/>
      <c r="Y9" s="522"/>
      <c r="Z9" s="522"/>
      <c r="AA9" s="522"/>
      <c r="AB9" s="522"/>
      <c r="AC9" s="522"/>
      <c r="AD9" s="522"/>
      <c r="AE9" s="522"/>
      <c r="AF9" s="522"/>
      <c r="AG9" s="522"/>
      <c r="AH9" s="522"/>
      <c r="AI9" s="522"/>
      <c r="AJ9" s="522"/>
      <c r="AK9" s="522"/>
      <c r="AL9" s="592"/>
      <c r="AM9" s="509" t="s">
        <v>114</v>
      </c>
      <c r="AN9" s="409"/>
      <c r="AO9" s="409"/>
      <c r="AP9" s="409"/>
      <c r="AQ9" s="409"/>
      <c r="AR9" s="409"/>
      <c r="AS9" s="409"/>
      <c r="AT9" s="410"/>
      <c r="AU9" s="510" t="s">
        <v>115</v>
      </c>
      <c r="AV9" s="511"/>
      <c r="AW9" s="511"/>
      <c r="AX9" s="511"/>
      <c r="AY9" s="466" t="s">
        <v>116</v>
      </c>
      <c r="AZ9" s="467"/>
      <c r="BA9" s="467"/>
      <c r="BB9" s="467"/>
      <c r="BC9" s="467"/>
      <c r="BD9" s="467"/>
      <c r="BE9" s="467"/>
      <c r="BF9" s="467"/>
      <c r="BG9" s="467"/>
      <c r="BH9" s="467"/>
      <c r="BI9" s="467"/>
      <c r="BJ9" s="467"/>
      <c r="BK9" s="467"/>
      <c r="BL9" s="467"/>
      <c r="BM9" s="468"/>
      <c r="BN9" s="452">
        <v>81811</v>
      </c>
      <c r="BO9" s="453"/>
      <c r="BP9" s="453"/>
      <c r="BQ9" s="453"/>
      <c r="BR9" s="453"/>
      <c r="BS9" s="453"/>
      <c r="BT9" s="453"/>
      <c r="BU9" s="454"/>
      <c r="BV9" s="452">
        <v>36267</v>
      </c>
      <c r="BW9" s="453"/>
      <c r="BX9" s="453"/>
      <c r="BY9" s="453"/>
      <c r="BZ9" s="453"/>
      <c r="CA9" s="453"/>
      <c r="CB9" s="453"/>
      <c r="CC9" s="454"/>
      <c r="CD9" s="492" t="s">
        <v>117</v>
      </c>
      <c r="CE9" s="412"/>
      <c r="CF9" s="412"/>
      <c r="CG9" s="412"/>
      <c r="CH9" s="412"/>
      <c r="CI9" s="412"/>
      <c r="CJ9" s="412"/>
      <c r="CK9" s="412"/>
      <c r="CL9" s="412"/>
      <c r="CM9" s="412"/>
      <c r="CN9" s="412"/>
      <c r="CO9" s="412"/>
      <c r="CP9" s="412"/>
      <c r="CQ9" s="412"/>
      <c r="CR9" s="412"/>
      <c r="CS9" s="493"/>
      <c r="CT9" s="449">
        <v>15.3</v>
      </c>
      <c r="CU9" s="450"/>
      <c r="CV9" s="450"/>
      <c r="CW9" s="450"/>
      <c r="CX9" s="450"/>
      <c r="CY9" s="450"/>
      <c r="CZ9" s="450"/>
      <c r="DA9" s="451"/>
      <c r="DB9" s="449">
        <v>14.2</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118</v>
      </c>
      <c r="M10" s="409"/>
      <c r="N10" s="409"/>
      <c r="O10" s="409"/>
      <c r="P10" s="409"/>
      <c r="Q10" s="410"/>
      <c r="R10" s="405">
        <v>6166</v>
      </c>
      <c r="S10" s="406"/>
      <c r="T10" s="406"/>
      <c r="U10" s="406"/>
      <c r="V10" s="465"/>
      <c r="W10" s="593"/>
      <c r="X10" s="403"/>
      <c r="Y10" s="403"/>
      <c r="Z10" s="403"/>
      <c r="AA10" s="403"/>
      <c r="AB10" s="403"/>
      <c r="AC10" s="403"/>
      <c r="AD10" s="403"/>
      <c r="AE10" s="403"/>
      <c r="AF10" s="403"/>
      <c r="AG10" s="403"/>
      <c r="AH10" s="403"/>
      <c r="AI10" s="403"/>
      <c r="AJ10" s="403"/>
      <c r="AK10" s="403"/>
      <c r="AL10" s="594"/>
      <c r="AM10" s="509" t="s">
        <v>119</v>
      </c>
      <c r="AN10" s="409"/>
      <c r="AO10" s="409"/>
      <c r="AP10" s="409"/>
      <c r="AQ10" s="409"/>
      <c r="AR10" s="409"/>
      <c r="AS10" s="409"/>
      <c r="AT10" s="410"/>
      <c r="AU10" s="510" t="s">
        <v>120</v>
      </c>
      <c r="AV10" s="511"/>
      <c r="AW10" s="511"/>
      <c r="AX10" s="511"/>
      <c r="AY10" s="466" t="s">
        <v>121</v>
      </c>
      <c r="AZ10" s="467"/>
      <c r="BA10" s="467"/>
      <c r="BB10" s="467"/>
      <c r="BC10" s="467"/>
      <c r="BD10" s="467"/>
      <c r="BE10" s="467"/>
      <c r="BF10" s="467"/>
      <c r="BG10" s="467"/>
      <c r="BH10" s="467"/>
      <c r="BI10" s="467"/>
      <c r="BJ10" s="467"/>
      <c r="BK10" s="467"/>
      <c r="BL10" s="467"/>
      <c r="BM10" s="468"/>
      <c r="BN10" s="452">
        <v>3673</v>
      </c>
      <c r="BO10" s="453"/>
      <c r="BP10" s="453"/>
      <c r="BQ10" s="453"/>
      <c r="BR10" s="453"/>
      <c r="BS10" s="453"/>
      <c r="BT10" s="453"/>
      <c r="BU10" s="454"/>
      <c r="BV10" s="452">
        <v>4095</v>
      </c>
      <c r="BW10" s="453"/>
      <c r="BX10" s="453"/>
      <c r="BY10" s="453"/>
      <c r="BZ10" s="453"/>
      <c r="CA10" s="453"/>
      <c r="CB10" s="453"/>
      <c r="CC10" s="45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123</v>
      </c>
      <c r="M11" s="414"/>
      <c r="N11" s="414"/>
      <c r="O11" s="414"/>
      <c r="P11" s="414"/>
      <c r="Q11" s="415"/>
      <c r="R11" s="581" t="s">
        <v>124</v>
      </c>
      <c r="S11" s="582"/>
      <c r="T11" s="582"/>
      <c r="U11" s="582"/>
      <c r="V11" s="583"/>
      <c r="W11" s="593"/>
      <c r="X11" s="403"/>
      <c r="Y11" s="403"/>
      <c r="Z11" s="403"/>
      <c r="AA11" s="403"/>
      <c r="AB11" s="403"/>
      <c r="AC11" s="403"/>
      <c r="AD11" s="403"/>
      <c r="AE11" s="403"/>
      <c r="AF11" s="403"/>
      <c r="AG11" s="403"/>
      <c r="AH11" s="403"/>
      <c r="AI11" s="403"/>
      <c r="AJ11" s="403"/>
      <c r="AK11" s="403"/>
      <c r="AL11" s="594"/>
      <c r="AM11" s="509" t="s">
        <v>125</v>
      </c>
      <c r="AN11" s="409"/>
      <c r="AO11" s="409"/>
      <c r="AP11" s="409"/>
      <c r="AQ11" s="409"/>
      <c r="AR11" s="409"/>
      <c r="AS11" s="409"/>
      <c r="AT11" s="410"/>
      <c r="AU11" s="510" t="s">
        <v>120</v>
      </c>
      <c r="AV11" s="511"/>
      <c r="AW11" s="511"/>
      <c r="AX11" s="511"/>
      <c r="AY11" s="466" t="s">
        <v>126</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127</v>
      </c>
      <c r="CE11" s="412"/>
      <c r="CF11" s="412"/>
      <c r="CG11" s="412"/>
      <c r="CH11" s="412"/>
      <c r="CI11" s="412"/>
      <c r="CJ11" s="412"/>
      <c r="CK11" s="412"/>
      <c r="CL11" s="412"/>
      <c r="CM11" s="412"/>
      <c r="CN11" s="412"/>
      <c r="CO11" s="412"/>
      <c r="CP11" s="412"/>
      <c r="CQ11" s="412"/>
      <c r="CR11" s="412"/>
      <c r="CS11" s="493"/>
      <c r="CT11" s="555" t="s">
        <v>128</v>
      </c>
      <c r="CU11" s="556"/>
      <c r="CV11" s="556"/>
      <c r="CW11" s="556"/>
      <c r="CX11" s="556"/>
      <c r="CY11" s="556"/>
      <c r="CZ11" s="556"/>
      <c r="DA11" s="557"/>
      <c r="DB11" s="555" t="s">
        <v>128</v>
      </c>
      <c r="DC11" s="556"/>
      <c r="DD11" s="556"/>
      <c r="DE11" s="556"/>
      <c r="DF11" s="556"/>
      <c r="DG11" s="556"/>
      <c r="DH11" s="556"/>
      <c r="DI11" s="557"/>
    </row>
    <row r="12" spans="1:119" ht="18.75" customHeight="1" x14ac:dyDescent="0.15">
      <c r="A12" s="178"/>
      <c r="B12" s="558" t="s">
        <v>129</v>
      </c>
      <c r="C12" s="559"/>
      <c r="D12" s="559"/>
      <c r="E12" s="559"/>
      <c r="F12" s="559"/>
      <c r="G12" s="559"/>
      <c r="H12" s="559"/>
      <c r="I12" s="559"/>
      <c r="J12" s="559"/>
      <c r="K12" s="560"/>
      <c r="L12" s="567" t="s">
        <v>130</v>
      </c>
      <c r="M12" s="568"/>
      <c r="N12" s="568"/>
      <c r="O12" s="568"/>
      <c r="P12" s="568"/>
      <c r="Q12" s="569"/>
      <c r="R12" s="570">
        <v>5815</v>
      </c>
      <c r="S12" s="571"/>
      <c r="T12" s="571"/>
      <c r="U12" s="571"/>
      <c r="V12" s="572"/>
      <c r="W12" s="573" t="s">
        <v>1</v>
      </c>
      <c r="X12" s="511"/>
      <c r="Y12" s="511"/>
      <c r="Z12" s="511"/>
      <c r="AA12" s="511"/>
      <c r="AB12" s="574"/>
      <c r="AC12" s="575" t="s">
        <v>131</v>
      </c>
      <c r="AD12" s="576"/>
      <c r="AE12" s="576"/>
      <c r="AF12" s="576"/>
      <c r="AG12" s="577"/>
      <c r="AH12" s="575" t="s">
        <v>132</v>
      </c>
      <c r="AI12" s="576"/>
      <c r="AJ12" s="576"/>
      <c r="AK12" s="576"/>
      <c r="AL12" s="578"/>
      <c r="AM12" s="509" t="s">
        <v>133</v>
      </c>
      <c r="AN12" s="409"/>
      <c r="AO12" s="409"/>
      <c r="AP12" s="409"/>
      <c r="AQ12" s="409"/>
      <c r="AR12" s="409"/>
      <c r="AS12" s="409"/>
      <c r="AT12" s="410"/>
      <c r="AU12" s="510" t="s">
        <v>94</v>
      </c>
      <c r="AV12" s="511"/>
      <c r="AW12" s="511"/>
      <c r="AX12" s="511"/>
      <c r="AY12" s="466" t="s">
        <v>134</v>
      </c>
      <c r="AZ12" s="467"/>
      <c r="BA12" s="467"/>
      <c r="BB12" s="467"/>
      <c r="BC12" s="467"/>
      <c r="BD12" s="467"/>
      <c r="BE12" s="467"/>
      <c r="BF12" s="467"/>
      <c r="BG12" s="467"/>
      <c r="BH12" s="467"/>
      <c r="BI12" s="467"/>
      <c r="BJ12" s="467"/>
      <c r="BK12" s="467"/>
      <c r="BL12" s="467"/>
      <c r="BM12" s="468"/>
      <c r="BN12" s="452">
        <v>34150</v>
      </c>
      <c r="BO12" s="453"/>
      <c r="BP12" s="453"/>
      <c r="BQ12" s="453"/>
      <c r="BR12" s="453"/>
      <c r="BS12" s="453"/>
      <c r="BT12" s="453"/>
      <c r="BU12" s="454"/>
      <c r="BV12" s="452">
        <v>456594</v>
      </c>
      <c r="BW12" s="453"/>
      <c r="BX12" s="453"/>
      <c r="BY12" s="453"/>
      <c r="BZ12" s="453"/>
      <c r="CA12" s="453"/>
      <c r="CB12" s="453"/>
      <c r="CC12" s="454"/>
      <c r="CD12" s="492" t="s">
        <v>135</v>
      </c>
      <c r="CE12" s="412"/>
      <c r="CF12" s="412"/>
      <c r="CG12" s="412"/>
      <c r="CH12" s="412"/>
      <c r="CI12" s="412"/>
      <c r="CJ12" s="412"/>
      <c r="CK12" s="412"/>
      <c r="CL12" s="412"/>
      <c r="CM12" s="412"/>
      <c r="CN12" s="412"/>
      <c r="CO12" s="412"/>
      <c r="CP12" s="412"/>
      <c r="CQ12" s="412"/>
      <c r="CR12" s="412"/>
      <c r="CS12" s="493"/>
      <c r="CT12" s="555" t="s">
        <v>136</v>
      </c>
      <c r="CU12" s="556"/>
      <c r="CV12" s="556"/>
      <c r="CW12" s="556"/>
      <c r="CX12" s="556"/>
      <c r="CY12" s="556"/>
      <c r="CZ12" s="556"/>
      <c r="DA12" s="557"/>
      <c r="DB12" s="555" t="s">
        <v>136</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137</v>
      </c>
      <c r="N13" s="537"/>
      <c r="O13" s="537"/>
      <c r="P13" s="537"/>
      <c r="Q13" s="538"/>
      <c r="R13" s="539">
        <v>5761</v>
      </c>
      <c r="S13" s="540"/>
      <c r="T13" s="540"/>
      <c r="U13" s="540"/>
      <c r="V13" s="541"/>
      <c r="W13" s="542" t="s">
        <v>138</v>
      </c>
      <c r="X13" s="438"/>
      <c r="Y13" s="438"/>
      <c r="Z13" s="438"/>
      <c r="AA13" s="438"/>
      <c r="AB13" s="439"/>
      <c r="AC13" s="405">
        <v>377</v>
      </c>
      <c r="AD13" s="406"/>
      <c r="AE13" s="406"/>
      <c r="AF13" s="406"/>
      <c r="AG13" s="407"/>
      <c r="AH13" s="405">
        <v>341</v>
      </c>
      <c r="AI13" s="406"/>
      <c r="AJ13" s="406"/>
      <c r="AK13" s="406"/>
      <c r="AL13" s="465"/>
      <c r="AM13" s="509" t="s">
        <v>139</v>
      </c>
      <c r="AN13" s="409"/>
      <c r="AO13" s="409"/>
      <c r="AP13" s="409"/>
      <c r="AQ13" s="409"/>
      <c r="AR13" s="409"/>
      <c r="AS13" s="409"/>
      <c r="AT13" s="410"/>
      <c r="AU13" s="510" t="s">
        <v>140</v>
      </c>
      <c r="AV13" s="511"/>
      <c r="AW13" s="511"/>
      <c r="AX13" s="511"/>
      <c r="AY13" s="466" t="s">
        <v>141</v>
      </c>
      <c r="AZ13" s="467"/>
      <c r="BA13" s="467"/>
      <c r="BB13" s="467"/>
      <c r="BC13" s="467"/>
      <c r="BD13" s="467"/>
      <c r="BE13" s="467"/>
      <c r="BF13" s="467"/>
      <c r="BG13" s="467"/>
      <c r="BH13" s="467"/>
      <c r="BI13" s="467"/>
      <c r="BJ13" s="467"/>
      <c r="BK13" s="467"/>
      <c r="BL13" s="467"/>
      <c r="BM13" s="468"/>
      <c r="BN13" s="452">
        <v>51334</v>
      </c>
      <c r="BO13" s="453"/>
      <c r="BP13" s="453"/>
      <c r="BQ13" s="453"/>
      <c r="BR13" s="453"/>
      <c r="BS13" s="453"/>
      <c r="BT13" s="453"/>
      <c r="BU13" s="454"/>
      <c r="BV13" s="452">
        <v>-416232</v>
      </c>
      <c r="BW13" s="453"/>
      <c r="BX13" s="453"/>
      <c r="BY13" s="453"/>
      <c r="BZ13" s="453"/>
      <c r="CA13" s="453"/>
      <c r="CB13" s="453"/>
      <c r="CC13" s="454"/>
      <c r="CD13" s="492" t="s">
        <v>142</v>
      </c>
      <c r="CE13" s="412"/>
      <c r="CF13" s="412"/>
      <c r="CG13" s="412"/>
      <c r="CH13" s="412"/>
      <c r="CI13" s="412"/>
      <c r="CJ13" s="412"/>
      <c r="CK13" s="412"/>
      <c r="CL13" s="412"/>
      <c r="CM13" s="412"/>
      <c r="CN13" s="412"/>
      <c r="CO13" s="412"/>
      <c r="CP13" s="412"/>
      <c r="CQ13" s="412"/>
      <c r="CR13" s="412"/>
      <c r="CS13" s="493"/>
      <c r="CT13" s="449">
        <v>11.4</v>
      </c>
      <c r="CU13" s="450"/>
      <c r="CV13" s="450"/>
      <c r="CW13" s="450"/>
      <c r="CX13" s="450"/>
      <c r="CY13" s="450"/>
      <c r="CZ13" s="450"/>
      <c r="DA13" s="451"/>
      <c r="DB13" s="449">
        <v>11.6</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143</v>
      </c>
      <c r="M14" s="579"/>
      <c r="N14" s="579"/>
      <c r="O14" s="579"/>
      <c r="P14" s="579"/>
      <c r="Q14" s="580"/>
      <c r="R14" s="539">
        <v>5887</v>
      </c>
      <c r="S14" s="540"/>
      <c r="T14" s="540"/>
      <c r="U14" s="540"/>
      <c r="V14" s="541"/>
      <c r="W14" s="543"/>
      <c r="X14" s="441"/>
      <c r="Y14" s="441"/>
      <c r="Z14" s="441"/>
      <c r="AA14" s="441"/>
      <c r="AB14" s="442"/>
      <c r="AC14" s="532">
        <v>13.2</v>
      </c>
      <c r="AD14" s="533"/>
      <c r="AE14" s="533"/>
      <c r="AF14" s="533"/>
      <c r="AG14" s="534"/>
      <c r="AH14" s="532">
        <v>11.2</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144</v>
      </c>
      <c r="CE14" s="490"/>
      <c r="CF14" s="490"/>
      <c r="CG14" s="490"/>
      <c r="CH14" s="490"/>
      <c r="CI14" s="490"/>
      <c r="CJ14" s="490"/>
      <c r="CK14" s="490"/>
      <c r="CL14" s="490"/>
      <c r="CM14" s="490"/>
      <c r="CN14" s="490"/>
      <c r="CO14" s="490"/>
      <c r="CP14" s="490"/>
      <c r="CQ14" s="490"/>
      <c r="CR14" s="490"/>
      <c r="CS14" s="491"/>
      <c r="CT14" s="549">
        <v>57.3</v>
      </c>
      <c r="CU14" s="550"/>
      <c r="CV14" s="550"/>
      <c r="CW14" s="550"/>
      <c r="CX14" s="550"/>
      <c r="CY14" s="550"/>
      <c r="CZ14" s="550"/>
      <c r="DA14" s="551"/>
      <c r="DB14" s="549">
        <v>74.8</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145</v>
      </c>
      <c r="N15" s="537"/>
      <c r="O15" s="537"/>
      <c r="P15" s="537"/>
      <c r="Q15" s="538"/>
      <c r="R15" s="539">
        <v>5833</v>
      </c>
      <c r="S15" s="540"/>
      <c r="T15" s="540"/>
      <c r="U15" s="540"/>
      <c r="V15" s="541"/>
      <c r="W15" s="542" t="s">
        <v>146</v>
      </c>
      <c r="X15" s="438"/>
      <c r="Y15" s="438"/>
      <c r="Z15" s="438"/>
      <c r="AA15" s="438"/>
      <c r="AB15" s="439"/>
      <c r="AC15" s="405">
        <v>825</v>
      </c>
      <c r="AD15" s="406"/>
      <c r="AE15" s="406"/>
      <c r="AF15" s="406"/>
      <c r="AG15" s="407"/>
      <c r="AH15" s="405">
        <v>881</v>
      </c>
      <c r="AI15" s="406"/>
      <c r="AJ15" s="406"/>
      <c r="AK15" s="406"/>
      <c r="AL15" s="465"/>
      <c r="AM15" s="509"/>
      <c r="AN15" s="409"/>
      <c r="AO15" s="409"/>
      <c r="AP15" s="409"/>
      <c r="AQ15" s="409"/>
      <c r="AR15" s="409"/>
      <c r="AS15" s="409"/>
      <c r="AT15" s="410"/>
      <c r="AU15" s="510"/>
      <c r="AV15" s="511"/>
      <c r="AW15" s="511"/>
      <c r="AX15" s="511"/>
      <c r="AY15" s="478" t="s">
        <v>147</v>
      </c>
      <c r="AZ15" s="479"/>
      <c r="BA15" s="479"/>
      <c r="BB15" s="479"/>
      <c r="BC15" s="479"/>
      <c r="BD15" s="479"/>
      <c r="BE15" s="479"/>
      <c r="BF15" s="479"/>
      <c r="BG15" s="479"/>
      <c r="BH15" s="479"/>
      <c r="BI15" s="479"/>
      <c r="BJ15" s="479"/>
      <c r="BK15" s="479"/>
      <c r="BL15" s="479"/>
      <c r="BM15" s="480"/>
      <c r="BN15" s="481">
        <v>770406</v>
      </c>
      <c r="BO15" s="482"/>
      <c r="BP15" s="482"/>
      <c r="BQ15" s="482"/>
      <c r="BR15" s="482"/>
      <c r="BS15" s="482"/>
      <c r="BT15" s="482"/>
      <c r="BU15" s="483"/>
      <c r="BV15" s="481">
        <v>789926</v>
      </c>
      <c r="BW15" s="482"/>
      <c r="BX15" s="482"/>
      <c r="BY15" s="482"/>
      <c r="BZ15" s="482"/>
      <c r="CA15" s="482"/>
      <c r="CB15" s="482"/>
      <c r="CC15" s="483"/>
      <c r="CD15" s="552" t="s">
        <v>148</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149</v>
      </c>
      <c r="M16" s="527"/>
      <c r="N16" s="527"/>
      <c r="O16" s="527"/>
      <c r="P16" s="527"/>
      <c r="Q16" s="528"/>
      <c r="R16" s="529" t="s">
        <v>150</v>
      </c>
      <c r="S16" s="530"/>
      <c r="T16" s="530"/>
      <c r="U16" s="530"/>
      <c r="V16" s="531"/>
      <c r="W16" s="543"/>
      <c r="X16" s="441"/>
      <c r="Y16" s="441"/>
      <c r="Z16" s="441"/>
      <c r="AA16" s="441"/>
      <c r="AB16" s="442"/>
      <c r="AC16" s="532">
        <v>29</v>
      </c>
      <c r="AD16" s="533"/>
      <c r="AE16" s="533"/>
      <c r="AF16" s="533"/>
      <c r="AG16" s="534"/>
      <c r="AH16" s="532">
        <v>28.9</v>
      </c>
      <c r="AI16" s="533"/>
      <c r="AJ16" s="533"/>
      <c r="AK16" s="533"/>
      <c r="AL16" s="535"/>
      <c r="AM16" s="509"/>
      <c r="AN16" s="409"/>
      <c r="AO16" s="409"/>
      <c r="AP16" s="409"/>
      <c r="AQ16" s="409"/>
      <c r="AR16" s="409"/>
      <c r="AS16" s="409"/>
      <c r="AT16" s="410"/>
      <c r="AU16" s="510"/>
      <c r="AV16" s="511"/>
      <c r="AW16" s="511"/>
      <c r="AX16" s="511"/>
      <c r="AY16" s="466" t="s">
        <v>151</v>
      </c>
      <c r="AZ16" s="467"/>
      <c r="BA16" s="467"/>
      <c r="BB16" s="467"/>
      <c r="BC16" s="467"/>
      <c r="BD16" s="467"/>
      <c r="BE16" s="467"/>
      <c r="BF16" s="467"/>
      <c r="BG16" s="467"/>
      <c r="BH16" s="467"/>
      <c r="BI16" s="467"/>
      <c r="BJ16" s="467"/>
      <c r="BK16" s="467"/>
      <c r="BL16" s="467"/>
      <c r="BM16" s="468"/>
      <c r="BN16" s="452">
        <v>3562359</v>
      </c>
      <c r="BO16" s="453"/>
      <c r="BP16" s="453"/>
      <c r="BQ16" s="453"/>
      <c r="BR16" s="453"/>
      <c r="BS16" s="453"/>
      <c r="BT16" s="453"/>
      <c r="BU16" s="454"/>
      <c r="BV16" s="452">
        <v>3372812</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152</v>
      </c>
      <c r="N17" s="546"/>
      <c r="O17" s="546"/>
      <c r="P17" s="546"/>
      <c r="Q17" s="547"/>
      <c r="R17" s="529" t="s">
        <v>153</v>
      </c>
      <c r="S17" s="530"/>
      <c r="T17" s="530"/>
      <c r="U17" s="530"/>
      <c r="V17" s="531"/>
      <c r="W17" s="542" t="s">
        <v>154</v>
      </c>
      <c r="X17" s="438"/>
      <c r="Y17" s="438"/>
      <c r="Z17" s="438"/>
      <c r="AA17" s="438"/>
      <c r="AB17" s="439"/>
      <c r="AC17" s="405">
        <v>1645</v>
      </c>
      <c r="AD17" s="406"/>
      <c r="AE17" s="406"/>
      <c r="AF17" s="406"/>
      <c r="AG17" s="407"/>
      <c r="AH17" s="405">
        <v>1829</v>
      </c>
      <c r="AI17" s="406"/>
      <c r="AJ17" s="406"/>
      <c r="AK17" s="406"/>
      <c r="AL17" s="465"/>
      <c r="AM17" s="509"/>
      <c r="AN17" s="409"/>
      <c r="AO17" s="409"/>
      <c r="AP17" s="409"/>
      <c r="AQ17" s="409"/>
      <c r="AR17" s="409"/>
      <c r="AS17" s="409"/>
      <c r="AT17" s="410"/>
      <c r="AU17" s="510"/>
      <c r="AV17" s="511"/>
      <c r="AW17" s="511"/>
      <c r="AX17" s="511"/>
      <c r="AY17" s="466" t="s">
        <v>155</v>
      </c>
      <c r="AZ17" s="467"/>
      <c r="BA17" s="467"/>
      <c r="BB17" s="467"/>
      <c r="BC17" s="467"/>
      <c r="BD17" s="467"/>
      <c r="BE17" s="467"/>
      <c r="BF17" s="467"/>
      <c r="BG17" s="467"/>
      <c r="BH17" s="467"/>
      <c r="BI17" s="467"/>
      <c r="BJ17" s="467"/>
      <c r="BK17" s="467"/>
      <c r="BL17" s="467"/>
      <c r="BM17" s="468"/>
      <c r="BN17" s="452">
        <v>956855</v>
      </c>
      <c r="BO17" s="453"/>
      <c r="BP17" s="453"/>
      <c r="BQ17" s="453"/>
      <c r="BR17" s="453"/>
      <c r="BS17" s="453"/>
      <c r="BT17" s="453"/>
      <c r="BU17" s="454"/>
      <c r="BV17" s="452">
        <v>983184</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156</v>
      </c>
      <c r="C18" s="503"/>
      <c r="D18" s="503"/>
      <c r="E18" s="504"/>
      <c r="F18" s="504"/>
      <c r="G18" s="504"/>
      <c r="H18" s="504"/>
      <c r="I18" s="504"/>
      <c r="J18" s="504"/>
      <c r="K18" s="504"/>
      <c r="L18" s="505">
        <v>183.86</v>
      </c>
      <c r="M18" s="505"/>
      <c r="N18" s="505"/>
      <c r="O18" s="505"/>
      <c r="P18" s="505"/>
      <c r="Q18" s="505"/>
      <c r="R18" s="506"/>
      <c r="S18" s="506"/>
      <c r="T18" s="506"/>
      <c r="U18" s="506"/>
      <c r="V18" s="507"/>
      <c r="W18" s="523"/>
      <c r="X18" s="524"/>
      <c r="Y18" s="524"/>
      <c r="Z18" s="524"/>
      <c r="AA18" s="524"/>
      <c r="AB18" s="548"/>
      <c r="AC18" s="422">
        <v>57.8</v>
      </c>
      <c r="AD18" s="423"/>
      <c r="AE18" s="423"/>
      <c r="AF18" s="423"/>
      <c r="AG18" s="508"/>
      <c r="AH18" s="422">
        <v>59.9</v>
      </c>
      <c r="AI18" s="423"/>
      <c r="AJ18" s="423"/>
      <c r="AK18" s="423"/>
      <c r="AL18" s="424"/>
      <c r="AM18" s="509"/>
      <c r="AN18" s="409"/>
      <c r="AO18" s="409"/>
      <c r="AP18" s="409"/>
      <c r="AQ18" s="409"/>
      <c r="AR18" s="409"/>
      <c r="AS18" s="409"/>
      <c r="AT18" s="410"/>
      <c r="AU18" s="510"/>
      <c r="AV18" s="511"/>
      <c r="AW18" s="511"/>
      <c r="AX18" s="511"/>
      <c r="AY18" s="466" t="s">
        <v>157</v>
      </c>
      <c r="AZ18" s="467"/>
      <c r="BA18" s="467"/>
      <c r="BB18" s="467"/>
      <c r="BC18" s="467"/>
      <c r="BD18" s="467"/>
      <c r="BE18" s="467"/>
      <c r="BF18" s="467"/>
      <c r="BG18" s="467"/>
      <c r="BH18" s="467"/>
      <c r="BI18" s="467"/>
      <c r="BJ18" s="467"/>
      <c r="BK18" s="467"/>
      <c r="BL18" s="467"/>
      <c r="BM18" s="468"/>
      <c r="BN18" s="452">
        <v>3249744</v>
      </c>
      <c r="BO18" s="453"/>
      <c r="BP18" s="453"/>
      <c r="BQ18" s="453"/>
      <c r="BR18" s="453"/>
      <c r="BS18" s="453"/>
      <c r="BT18" s="453"/>
      <c r="BU18" s="454"/>
      <c r="BV18" s="452">
        <v>3244955</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158</v>
      </c>
      <c r="C19" s="503"/>
      <c r="D19" s="503"/>
      <c r="E19" s="504"/>
      <c r="F19" s="504"/>
      <c r="G19" s="504"/>
      <c r="H19" s="504"/>
      <c r="I19" s="504"/>
      <c r="J19" s="504"/>
      <c r="K19" s="504"/>
      <c r="L19" s="512">
        <v>30</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159</v>
      </c>
      <c r="AZ19" s="467"/>
      <c r="BA19" s="467"/>
      <c r="BB19" s="467"/>
      <c r="BC19" s="467"/>
      <c r="BD19" s="467"/>
      <c r="BE19" s="467"/>
      <c r="BF19" s="467"/>
      <c r="BG19" s="467"/>
      <c r="BH19" s="467"/>
      <c r="BI19" s="467"/>
      <c r="BJ19" s="467"/>
      <c r="BK19" s="467"/>
      <c r="BL19" s="467"/>
      <c r="BM19" s="468"/>
      <c r="BN19" s="452">
        <v>4746144</v>
      </c>
      <c r="BO19" s="453"/>
      <c r="BP19" s="453"/>
      <c r="BQ19" s="453"/>
      <c r="BR19" s="453"/>
      <c r="BS19" s="453"/>
      <c r="BT19" s="453"/>
      <c r="BU19" s="454"/>
      <c r="BV19" s="452">
        <v>4941818</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160</v>
      </c>
      <c r="C20" s="503"/>
      <c r="D20" s="503"/>
      <c r="E20" s="504"/>
      <c r="F20" s="504"/>
      <c r="G20" s="504"/>
      <c r="H20" s="504"/>
      <c r="I20" s="504"/>
      <c r="J20" s="504"/>
      <c r="K20" s="504"/>
      <c r="L20" s="512">
        <v>2318</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161</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162</v>
      </c>
      <c r="C22" s="429"/>
      <c r="D22" s="430"/>
      <c r="E22" s="437" t="s">
        <v>1</v>
      </c>
      <c r="F22" s="438"/>
      <c r="G22" s="438"/>
      <c r="H22" s="438"/>
      <c r="I22" s="438"/>
      <c r="J22" s="438"/>
      <c r="K22" s="439"/>
      <c r="L22" s="437" t="s">
        <v>163</v>
      </c>
      <c r="M22" s="438"/>
      <c r="N22" s="438"/>
      <c r="O22" s="438"/>
      <c r="P22" s="439"/>
      <c r="Q22" s="443" t="s">
        <v>164</v>
      </c>
      <c r="R22" s="444"/>
      <c r="S22" s="444"/>
      <c r="T22" s="444"/>
      <c r="U22" s="444"/>
      <c r="V22" s="445"/>
      <c r="W22" s="494" t="s">
        <v>165</v>
      </c>
      <c r="X22" s="429"/>
      <c r="Y22" s="430"/>
      <c r="Z22" s="437" t="s">
        <v>1</v>
      </c>
      <c r="AA22" s="438"/>
      <c r="AB22" s="438"/>
      <c r="AC22" s="438"/>
      <c r="AD22" s="438"/>
      <c r="AE22" s="438"/>
      <c r="AF22" s="438"/>
      <c r="AG22" s="439"/>
      <c r="AH22" s="455" t="s">
        <v>166</v>
      </c>
      <c r="AI22" s="438"/>
      <c r="AJ22" s="438"/>
      <c r="AK22" s="438"/>
      <c r="AL22" s="439"/>
      <c r="AM22" s="455" t="s">
        <v>167</v>
      </c>
      <c r="AN22" s="456"/>
      <c r="AO22" s="456"/>
      <c r="AP22" s="456"/>
      <c r="AQ22" s="456"/>
      <c r="AR22" s="457"/>
      <c r="AS22" s="443" t="s">
        <v>164</v>
      </c>
      <c r="AT22" s="444"/>
      <c r="AU22" s="444"/>
      <c r="AV22" s="444"/>
      <c r="AW22" s="444"/>
      <c r="AX22" s="461"/>
      <c r="AY22" s="478" t="s">
        <v>168</v>
      </c>
      <c r="AZ22" s="479"/>
      <c r="BA22" s="479"/>
      <c r="BB22" s="479"/>
      <c r="BC22" s="479"/>
      <c r="BD22" s="479"/>
      <c r="BE22" s="479"/>
      <c r="BF22" s="479"/>
      <c r="BG22" s="479"/>
      <c r="BH22" s="479"/>
      <c r="BI22" s="479"/>
      <c r="BJ22" s="479"/>
      <c r="BK22" s="479"/>
      <c r="BL22" s="479"/>
      <c r="BM22" s="480"/>
      <c r="BN22" s="481">
        <v>6351021</v>
      </c>
      <c r="BO22" s="482"/>
      <c r="BP22" s="482"/>
      <c r="BQ22" s="482"/>
      <c r="BR22" s="482"/>
      <c r="BS22" s="482"/>
      <c r="BT22" s="482"/>
      <c r="BU22" s="483"/>
      <c r="BV22" s="481">
        <v>6577332</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169</v>
      </c>
      <c r="AZ23" s="467"/>
      <c r="BA23" s="467"/>
      <c r="BB23" s="467"/>
      <c r="BC23" s="467"/>
      <c r="BD23" s="467"/>
      <c r="BE23" s="467"/>
      <c r="BF23" s="467"/>
      <c r="BG23" s="467"/>
      <c r="BH23" s="467"/>
      <c r="BI23" s="467"/>
      <c r="BJ23" s="467"/>
      <c r="BK23" s="467"/>
      <c r="BL23" s="467"/>
      <c r="BM23" s="468"/>
      <c r="BN23" s="452">
        <v>4871915</v>
      </c>
      <c r="BO23" s="453"/>
      <c r="BP23" s="453"/>
      <c r="BQ23" s="453"/>
      <c r="BR23" s="453"/>
      <c r="BS23" s="453"/>
      <c r="BT23" s="453"/>
      <c r="BU23" s="454"/>
      <c r="BV23" s="452">
        <v>5054358</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170</v>
      </c>
      <c r="F24" s="409"/>
      <c r="G24" s="409"/>
      <c r="H24" s="409"/>
      <c r="I24" s="409"/>
      <c r="J24" s="409"/>
      <c r="K24" s="410"/>
      <c r="L24" s="405">
        <v>1</v>
      </c>
      <c r="M24" s="406"/>
      <c r="N24" s="406"/>
      <c r="O24" s="406"/>
      <c r="P24" s="407"/>
      <c r="Q24" s="405">
        <v>7660</v>
      </c>
      <c r="R24" s="406"/>
      <c r="S24" s="406"/>
      <c r="T24" s="406"/>
      <c r="U24" s="406"/>
      <c r="V24" s="407"/>
      <c r="W24" s="495"/>
      <c r="X24" s="432"/>
      <c r="Y24" s="433"/>
      <c r="Z24" s="408" t="s">
        <v>171</v>
      </c>
      <c r="AA24" s="409"/>
      <c r="AB24" s="409"/>
      <c r="AC24" s="409"/>
      <c r="AD24" s="409"/>
      <c r="AE24" s="409"/>
      <c r="AF24" s="409"/>
      <c r="AG24" s="410"/>
      <c r="AH24" s="405">
        <v>83</v>
      </c>
      <c r="AI24" s="406"/>
      <c r="AJ24" s="406"/>
      <c r="AK24" s="406"/>
      <c r="AL24" s="407"/>
      <c r="AM24" s="405">
        <v>262446</v>
      </c>
      <c r="AN24" s="406"/>
      <c r="AO24" s="406"/>
      <c r="AP24" s="406"/>
      <c r="AQ24" s="406"/>
      <c r="AR24" s="407"/>
      <c r="AS24" s="405">
        <v>3162</v>
      </c>
      <c r="AT24" s="406"/>
      <c r="AU24" s="406"/>
      <c r="AV24" s="406"/>
      <c r="AW24" s="406"/>
      <c r="AX24" s="465"/>
      <c r="AY24" s="425" t="s">
        <v>172</v>
      </c>
      <c r="AZ24" s="426"/>
      <c r="BA24" s="426"/>
      <c r="BB24" s="426"/>
      <c r="BC24" s="426"/>
      <c r="BD24" s="426"/>
      <c r="BE24" s="426"/>
      <c r="BF24" s="426"/>
      <c r="BG24" s="426"/>
      <c r="BH24" s="426"/>
      <c r="BI24" s="426"/>
      <c r="BJ24" s="426"/>
      <c r="BK24" s="426"/>
      <c r="BL24" s="426"/>
      <c r="BM24" s="427"/>
      <c r="BN24" s="452">
        <v>4252482</v>
      </c>
      <c r="BO24" s="453"/>
      <c r="BP24" s="453"/>
      <c r="BQ24" s="453"/>
      <c r="BR24" s="453"/>
      <c r="BS24" s="453"/>
      <c r="BT24" s="453"/>
      <c r="BU24" s="454"/>
      <c r="BV24" s="452">
        <v>4409571</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173</v>
      </c>
      <c r="F25" s="409"/>
      <c r="G25" s="409"/>
      <c r="H25" s="409"/>
      <c r="I25" s="409"/>
      <c r="J25" s="409"/>
      <c r="K25" s="410"/>
      <c r="L25" s="405">
        <v>1</v>
      </c>
      <c r="M25" s="406"/>
      <c r="N25" s="406"/>
      <c r="O25" s="406"/>
      <c r="P25" s="407"/>
      <c r="Q25" s="405">
        <v>6050</v>
      </c>
      <c r="R25" s="406"/>
      <c r="S25" s="406"/>
      <c r="T25" s="406"/>
      <c r="U25" s="406"/>
      <c r="V25" s="407"/>
      <c r="W25" s="495"/>
      <c r="X25" s="432"/>
      <c r="Y25" s="433"/>
      <c r="Z25" s="408" t="s">
        <v>174</v>
      </c>
      <c r="AA25" s="409"/>
      <c r="AB25" s="409"/>
      <c r="AC25" s="409"/>
      <c r="AD25" s="409"/>
      <c r="AE25" s="409"/>
      <c r="AF25" s="409"/>
      <c r="AG25" s="410"/>
      <c r="AH25" s="405" t="s">
        <v>136</v>
      </c>
      <c r="AI25" s="406"/>
      <c r="AJ25" s="406"/>
      <c r="AK25" s="406"/>
      <c r="AL25" s="407"/>
      <c r="AM25" s="405" t="s">
        <v>136</v>
      </c>
      <c r="AN25" s="406"/>
      <c r="AO25" s="406"/>
      <c r="AP25" s="406"/>
      <c r="AQ25" s="406"/>
      <c r="AR25" s="407"/>
      <c r="AS25" s="405" t="s">
        <v>175</v>
      </c>
      <c r="AT25" s="406"/>
      <c r="AU25" s="406"/>
      <c r="AV25" s="406"/>
      <c r="AW25" s="406"/>
      <c r="AX25" s="465"/>
      <c r="AY25" s="478" t="s">
        <v>176</v>
      </c>
      <c r="AZ25" s="479"/>
      <c r="BA25" s="479"/>
      <c r="BB25" s="479"/>
      <c r="BC25" s="479"/>
      <c r="BD25" s="479"/>
      <c r="BE25" s="479"/>
      <c r="BF25" s="479"/>
      <c r="BG25" s="479"/>
      <c r="BH25" s="479"/>
      <c r="BI25" s="479"/>
      <c r="BJ25" s="479"/>
      <c r="BK25" s="479"/>
      <c r="BL25" s="479"/>
      <c r="BM25" s="480"/>
      <c r="BN25" s="481">
        <v>708017</v>
      </c>
      <c r="BO25" s="482"/>
      <c r="BP25" s="482"/>
      <c r="BQ25" s="482"/>
      <c r="BR25" s="482"/>
      <c r="BS25" s="482"/>
      <c r="BT25" s="482"/>
      <c r="BU25" s="483"/>
      <c r="BV25" s="481">
        <v>819132</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177</v>
      </c>
      <c r="F26" s="409"/>
      <c r="G26" s="409"/>
      <c r="H26" s="409"/>
      <c r="I26" s="409"/>
      <c r="J26" s="409"/>
      <c r="K26" s="410"/>
      <c r="L26" s="405">
        <v>1</v>
      </c>
      <c r="M26" s="406"/>
      <c r="N26" s="406"/>
      <c r="O26" s="406"/>
      <c r="P26" s="407"/>
      <c r="Q26" s="405">
        <v>5410</v>
      </c>
      <c r="R26" s="406"/>
      <c r="S26" s="406"/>
      <c r="T26" s="406"/>
      <c r="U26" s="406"/>
      <c r="V26" s="407"/>
      <c r="W26" s="495"/>
      <c r="X26" s="432"/>
      <c r="Y26" s="433"/>
      <c r="Z26" s="408" t="s">
        <v>178</v>
      </c>
      <c r="AA26" s="463"/>
      <c r="AB26" s="463"/>
      <c r="AC26" s="463"/>
      <c r="AD26" s="463"/>
      <c r="AE26" s="463"/>
      <c r="AF26" s="463"/>
      <c r="AG26" s="464"/>
      <c r="AH26" s="405" t="s">
        <v>136</v>
      </c>
      <c r="AI26" s="406"/>
      <c r="AJ26" s="406"/>
      <c r="AK26" s="406"/>
      <c r="AL26" s="407"/>
      <c r="AM26" s="405" t="s">
        <v>179</v>
      </c>
      <c r="AN26" s="406"/>
      <c r="AO26" s="406"/>
      <c r="AP26" s="406"/>
      <c r="AQ26" s="406"/>
      <c r="AR26" s="407"/>
      <c r="AS26" s="405" t="s">
        <v>136</v>
      </c>
      <c r="AT26" s="406"/>
      <c r="AU26" s="406"/>
      <c r="AV26" s="406"/>
      <c r="AW26" s="406"/>
      <c r="AX26" s="465"/>
      <c r="AY26" s="492" t="s">
        <v>180</v>
      </c>
      <c r="AZ26" s="412"/>
      <c r="BA26" s="412"/>
      <c r="BB26" s="412"/>
      <c r="BC26" s="412"/>
      <c r="BD26" s="412"/>
      <c r="BE26" s="412"/>
      <c r="BF26" s="412"/>
      <c r="BG26" s="412"/>
      <c r="BH26" s="412"/>
      <c r="BI26" s="412"/>
      <c r="BJ26" s="412"/>
      <c r="BK26" s="412"/>
      <c r="BL26" s="412"/>
      <c r="BM26" s="493"/>
      <c r="BN26" s="452" t="s">
        <v>175</v>
      </c>
      <c r="BO26" s="453"/>
      <c r="BP26" s="453"/>
      <c r="BQ26" s="453"/>
      <c r="BR26" s="453"/>
      <c r="BS26" s="453"/>
      <c r="BT26" s="453"/>
      <c r="BU26" s="454"/>
      <c r="BV26" s="452" t="s">
        <v>175</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181</v>
      </c>
      <c r="F27" s="409"/>
      <c r="G27" s="409"/>
      <c r="H27" s="409"/>
      <c r="I27" s="409"/>
      <c r="J27" s="409"/>
      <c r="K27" s="410"/>
      <c r="L27" s="405">
        <v>1</v>
      </c>
      <c r="M27" s="406"/>
      <c r="N27" s="406"/>
      <c r="O27" s="406"/>
      <c r="P27" s="407"/>
      <c r="Q27" s="405">
        <v>2610</v>
      </c>
      <c r="R27" s="406"/>
      <c r="S27" s="406"/>
      <c r="T27" s="406"/>
      <c r="U27" s="406"/>
      <c r="V27" s="407"/>
      <c r="W27" s="495"/>
      <c r="X27" s="432"/>
      <c r="Y27" s="433"/>
      <c r="Z27" s="408" t="s">
        <v>182</v>
      </c>
      <c r="AA27" s="409"/>
      <c r="AB27" s="409"/>
      <c r="AC27" s="409"/>
      <c r="AD27" s="409"/>
      <c r="AE27" s="409"/>
      <c r="AF27" s="409"/>
      <c r="AG27" s="410"/>
      <c r="AH27" s="405" t="s">
        <v>136</v>
      </c>
      <c r="AI27" s="406"/>
      <c r="AJ27" s="406"/>
      <c r="AK27" s="406"/>
      <c r="AL27" s="407"/>
      <c r="AM27" s="405" t="s">
        <v>175</v>
      </c>
      <c r="AN27" s="406"/>
      <c r="AO27" s="406"/>
      <c r="AP27" s="406"/>
      <c r="AQ27" s="406"/>
      <c r="AR27" s="407"/>
      <c r="AS27" s="405" t="s">
        <v>175</v>
      </c>
      <c r="AT27" s="406"/>
      <c r="AU27" s="406"/>
      <c r="AV27" s="406"/>
      <c r="AW27" s="406"/>
      <c r="AX27" s="465"/>
      <c r="AY27" s="489" t="s">
        <v>183</v>
      </c>
      <c r="AZ27" s="490"/>
      <c r="BA27" s="490"/>
      <c r="BB27" s="490"/>
      <c r="BC27" s="490"/>
      <c r="BD27" s="490"/>
      <c r="BE27" s="490"/>
      <c r="BF27" s="490"/>
      <c r="BG27" s="490"/>
      <c r="BH27" s="490"/>
      <c r="BI27" s="490"/>
      <c r="BJ27" s="490"/>
      <c r="BK27" s="490"/>
      <c r="BL27" s="490"/>
      <c r="BM27" s="491"/>
      <c r="BN27" s="486">
        <v>36072</v>
      </c>
      <c r="BO27" s="487"/>
      <c r="BP27" s="487"/>
      <c r="BQ27" s="487"/>
      <c r="BR27" s="487"/>
      <c r="BS27" s="487"/>
      <c r="BT27" s="487"/>
      <c r="BU27" s="488"/>
      <c r="BV27" s="486">
        <v>35989</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184</v>
      </c>
      <c r="F28" s="409"/>
      <c r="G28" s="409"/>
      <c r="H28" s="409"/>
      <c r="I28" s="409"/>
      <c r="J28" s="409"/>
      <c r="K28" s="410"/>
      <c r="L28" s="405">
        <v>1</v>
      </c>
      <c r="M28" s="406"/>
      <c r="N28" s="406"/>
      <c r="O28" s="406"/>
      <c r="P28" s="407"/>
      <c r="Q28" s="405">
        <v>1960</v>
      </c>
      <c r="R28" s="406"/>
      <c r="S28" s="406"/>
      <c r="T28" s="406"/>
      <c r="U28" s="406"/>
      <c r="V28" s="407"/>
      <c r="W28" s="495"/>
      <c r="X28" s="432"/>
      <c r="Y28" s="433"/>
      <c r="Z28" s="408" t="s">
        <v>185</v>
      </c>
      <c r="AA28" s="409"/>
      <c r="AB28" s="409"/>
      <c r="AC28" s="409"/>
      <c r="AD28" s="409"/>
      <c r="AE28" s="409"/>
      <c r="AF28" s="409"/>
      <c r="AG28" s="410"/>
      <c r="AH28" s="405" t="s">
        <v>136</v>
      </c>
      <c r="AI28" s="406"/>
      <c r="AJ28" s="406"/>
      <c r="AK28" s="406"/>
      <c r="AL28" s="407"/>
      <c r="AM28" s="405" t="s">
        <v>175</v>
      </c>
      <c r="AN28" s="406"/>
      <c r="AO28" s="406"/>
      <c r="AP28" s="406"/>
      <c r="AQ28" s="406"/>
      <c r="AR28" s="407"/>
      <c r="AS28" s="405" t="s">
        <v>175</v>
      </c>
      <c r="AT28" s="406"/>
      <c r="AU28" s="406"/>
      <c r="AV28" s="406"/>
      <c r="AW28" s="406"/>
      <c r="AX28" s="465"/>
      <c r="AY28" s="469" t="s">
        <v>186</v>
      </c>
      <c r="AZ28" s="470"/>
      <c r="BA28" s="470"/>
      <c r="BB28" s="471"/>
      <c r="BC28" s="478" t="s">
        <v>48</v>
      </c>
      <c r="BD28" s="479"/>
      <c r="BE28" s="479"/>
      <c r="BF28" s="479"/>
      <c r="BG28" s="479"/>
      <c r="BH28" s="479"/>
      <c r="BI28" s="479"/>
      <c r="BJ28" s="479"/>
      <c r="BK28" s="479"/>
      <c r="BL28" s="479"/>
      <c r="BM28" s="480"/>
      <c r="BN28" s="481">
        <v>1700064</v>
      </c>
      <c r="BO28" s="482"/>
      <c r="BP28" s="482"/>
      <c r="BQ28" s="482"/>
      <c r="BR28" s="482"/>
      <c r="BS28" s="482"/>
      <c r="BT28" s="482"/>
      <c r="BU28" s="483"/>
      <c r="BV28" s="481">
        <v>1590541</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187</v>
      </c>
      <c r="F29" s="409"/>
      <c r="G29" s="409"/>
      <c r="H29" s="409"/>
      <c r="I29" s="409"/>
      <c r="J29" s="409"/>
      <c r="K29" s="410"/>
      <c r="L29" s="405">
        <v>8</v>
      </c>
      <c r="M29" s="406"/>
      <c r="N29" s="406"/>
      <c r="O29" s="406"/>
      <c r="P29" s="407"/>
      <c r="Q29" s="405">
        <v>1750</v>
      </c>
      <c r="R29" s="406"/>
      <c r="S29" s="406"/>
      <c r="T29" s="406"/>
      <c r="U29" s="406"/>
      <c r="V29" s="407"/>
      <c r="W29" s="496"/>
      <c r="X29" s="497"/>
      <c r="Y29" s="498"/>
      <c r="Z29" s="408" t="s">
        <v>188</v>
      </c>
      <c r="AA29" s="409"/>
      <c r="AB29" s="409"/>
      <c r="AC29" s="409"/>
      <c r="AD29" s="409"/>
      <c r="AE29" s="409"/>
      <c r="AF29" s="409"/>
      <c r="AG29" s="410"/>
      <c r="AH29" s="405">
        <v>83</v>
      </c>
      <c r="AI29" s="406"/>
      <c r="AJ29" s="406"/>
      <c r="AK29" s="406"/>
      <c r="AL29" s="407"/>
      <c r="AM29" s="405">
        <v>262446</v>
      </c>
      <c r="AN29" s="406"/>
      <c r="AO29" s="406"/>
      <c r="AP29" s="406"/>
      <c r="AQ29" s="406"/>
      <c r="AR29" s="407"/>
      <c r="AS29" s="405">
        <v>3162</v>
      </c>
      <c r="AT29" s="406"/>
      <c r="AU29" s="406"/>
      <c r="AV29" s="406"/>
      <c r="AW29" s="406"/>
      <c r="AX29" s="465"/>
      <c r="AY29" s="472"/>
      <c r="AZ29" s="473"/>
      <c r="BA29" s="473"/>
      <c r="BB29" s="474"/>
      <c r="BC29" s="466" t="s">
        <v>189</v>
      </c>
      <c r="BD29" s="467"/>
      <c r="BE29" s="467"/>
      <c r="BF29" s="467"/>
      <c r="BG29" s="467"/>
      <c r="BH29" s="467"/>
      <c r="BI29" s="467"/>
      <c r="BJ29" s="467"/>
      <c r="BK29" s="467"/>
      <c r="BL29" s="467"/>
      <c r="BM29" s="468"/>
      <c r="BN29" s="452">
        <v>391148</v>
      </c>
      <c r="BO29" s="453"/>
      <c r="BP29" s="453"/>
      <c r="BQ29" s="453"/>
      <c r="BR29" s="453"/>
      <c r="BS29" s="453"/>
      <c r="BT29" s="453"/>
      <c r="BU29" s="454"/>
      <c r="BV29" s="452">
        <v>354259</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190</v>
      </c>
      <c r="X30" s="420"/>
      <c r="Y30" s="420"/>
      <c r="Z30" s="420"/>
      <c r="AA30" s="420"/>
      <c r="AB30" s="420"/>
      <c r="AC30" s="420"/>
      <c r="AD30" s="420"/>
      <c r="AE30" s="420"/>
      <c r="AF30" s="420"/>
      <c r="AG30" s="421"/>
      <c r="AH30" s="422">
        <v>98.9</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977013</v>
      </c>
      <c r="BO30" s="487"/>
      <c r="BP30" s="487"/>
      <c r="BQ30" s="487"/>
      <c r="BR30" s="487"/>
      <c r="BS30" s="487"/>
      <c r="BT30" s="487"/>
      <c r="BU30" s="488"/>
      <c r="BV30" s="486">
        <v>1093789</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191</v>
      </c>
      <c r="D32" s="411"/>
      <c r="E32" s="411"/>
      <c r="F32" s="411"/>
      <c r="G32" s="411"/>
      <c r="H32" s="411"/>
      <c r="I32" s="411"/>
      <c r="J32" s="411"/>
      <c r="K32" s="411"/>
      <c r="L32" s="411"/>
      <c r="M32" s="411"/>
      <c r="N32" s="411"/>
      <c r="O32" s="411"/>
      <c r="P32" s="411"/>
      <c r="Q32" s="411"/>
      <c r="R32" s="411"/>
      <c r="S32" s="411"/>
      <c r="U32" s="412" t="s">
        <v>192</v>
      </c>
      <c r="V32" s="412"/>
      <c r="W32" s="412"/>
      <c r="X32" s="412"/>
      <c r="Y32" s="412"/>
      <c r="Z32" s="412"/>
      <c r="AA32" s="412"/>
      <c r="AB32" s="412"/>
      <c r="AC32" s="412"/>
      <c r="AD32" s="412"/>
      <c r="AE32" s="412"/>
      <c r="AF32" s="412"/>
      <c r="AG32" s="412"/>
      <c r="AH32" s="412"/>
      <c r="AI32" s="412"/>
      <c r="AJ32" s="412"/>
      <c r="AK32" s="412"/>
      <c r="AM32" s="412" t="s">
        <v>193</v>
      </c>
      <c r="AN32" s="412"/>
      <c r="AO32" s="412"/>
      <c r="AP32" s="412"/>
      <c r="AQ32" s="412"/>
      <c r="AR32" s="412"/>
      <c r="AS32" s="412"/>
      <c r="AT32" s="412"/>
      <c r="AU32" s="412"/>
      <c r="AV32" s="412"/>
      <c r="AW32" s="412"/>
      <c r="AX32" s="412"/>
      <c r="AY32" s="412"/>
      <c r="AZ32" s="412"/>
      <c r="BA32" s="412"/>
      <c r="BB32" s="412"/>
      <c r="BC32" s="412"/>
      <c r="BE32" s="412" t="s">
        <v>194</v>
      </c>
      <c r="BF32" s="412"/>
      <c r="BG32" s="412"/>
      <c r="BH32" s="412"/>
      <c r="BI32" s="412"/>
      <c r="BJ32" s="412"/>
      <c r="BK32" s="412"/>
      <c r="BL32" s="412"/>
      <c r="BM32" s="412"/>
      <c r="BN32" s="412"/>
      <c r="BO32" s="412"/>
      <c r="BP32" s="412"/>
      <c r="BQ32" s="412"/>
      <c r="BR32" s="412"/>
      <c r="BS32" s="412"/>
      <c r="BT32" s="412"/>
      <c r="BU32" s="412"/>
      <c r="BW32" s="412" t="s">
        <v>195</v>
      </c>
      <c r="BX32" s="412"/>
      <c r="BY32" s="412"/>
      <c r="BZ32" s="412"/>
      <c r="CA32" s="412"/>
      <c r="CB32" s="412"/>
      <c r="CC32" s="412"/>
      <c r="CD32" s="412"/>
      <c r="CE32" s="412"/>
      <c r="CF32" s="412"/>
      <c r="CG32" s="412"/>
      <c r="CH32" s="412"/>
      <c r="CI32" s="412"/>
      <c r="CJ32" s="412"/>
      <c r="CK32" s="412"/>
      <c r="CL32" s="412"/>
      <c r="CM32" s="412"/>
      <c r="CO32" s="412" t="s">
        <v>196</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197</v>
      </c>
      <c r="D33" s="404"/>
      <c r="E33" s="403" t="s">
        <v>198</v>
      </c>
      <c r="F33" s="403"/>
      <c r="G33" s="403"/>
      <c r="H33" s="403"/>
      <c r="I33" s="403"/>
      <c r="J33" s="403"/>
      <c r="K33" s="403"/>
      <c r="L33" s="403"/>
      <c r="M33" s="403"/>
      <c r="N33" s="403"/>
      <c r="O33" s="403"/>
      <c r="P33" s="403"/>
      <c r="Q33" s="403"/>
      <c r="R33" s="403"/>
      <c r="S33" s="403"/>
      <c r="T33" s="203"/>
      <c r="U33" s="404" t="s">
        <v>199</v>
      </c>
      <c r="V33" s="404"/>
      <c r="W33" s="403" t="s">
        <v>198</v>
      </c>
      <c r="X33" s="403"/>
      <c r="Y33" s="403"/>
      <c r="Z33" s="403"/>
      <c r="AA33" s="403"/>
      <c r="AB33" s="403"/>
      <c r="AC33" s="403"/>
      <c r="AD33" s="403"/>
      <c r="AE33" s="403"/>
      <c r="AF33" s="403"/>
      <c r="AG33" s="403"/>
      <c r="AH33" s="403"/>
      <c r="AI33" s="403"/>
      <c r="AJ33" s="403"/>
      <c r="AK33" s="403"/>
      <c r="AL33" s="203"/>
      <c r="AM33" s="404" t="s">
        <v>197</v>
      </c>
      <c r="AN33" s="404"/>
      <c r="AO33" s="403" t="s">
        <v>198</v>
      </c>
      <c r="AP33" s="403"/>
      <c r="AQ33" s="403"/>
      <c r="AR33" s="403"/>
      <c r="AS33" s="403"/>
      <c r="AT33" s="403"/>
      <c r="AU33" s="403"/>
      <c r="AV33" s="403"/>
      <c r="AW33" s="403"/>
      <c r="AX33" s="403"/>
      <c r="AY33" s="403"/>
      <c r="AZ33" s="403"/>
      <c r="BA33" s="403"/>
      <c r="BB33" s="403"/>
      <c r="BC33" s="403"/>
      <c r="BD33" s="204"/>
      <c r="BE33" s="403" t="s">
        <v>200</v>
      </c>
      <c r="BF33" s="403"/>
      <c r="BG33" s="403" t="s">
        <v>201</v>
      </c>
      <c r="BH33" s="403"/>
      <c r="BI33" s="403"/>
      <c r="BJ33" s="403"/>
      <c r="BK33" s="403"/>
      <c r="BL33" s="403"/>
      <c r="BM33" s="403"/>
      <c r="BN33" s="403"/>
      <c r="BO33" s="403"/>
      <c r="BP33" s="403"/>
      <c r="BQ33" s="403"/>
      <c r="BR33" s="403"/>
      <c r="BS33" s="403"/>
      <c r="BT33" s="403"/>
      <c r="BU33" s="403"/>
      <c r="BV33" s="204"/>
      <c r="BW33" s="404" t="s">
        <v>200</v>
      </c>
      <c r="BX33" s="404"/>
      <c r="BY33" s="403" t="s">
        <v>202</v>
      </c>
      <c r="BZ33" s="403"/>
      <c r="CA33" s="403"/>
      <c r="CB33" s="403"/>
      <c r="CC33" s="403"/>
      <c r="CD33" s="403"/>
      <c r="CE33" s="403"/>
      <c r="CF33" s="403"/>
      <c r="CG33" s="403"/>
      <c r="CH33" s="403"/>
      <c r="CI33" s="403"/>
      <c r="CJ33" s="403"/>
      <c r="CK33" s="403"/>
      <c r="CL33" s="403"/>
      <c r="CM33" s="403"/>
      <c r="CN33" s="203"/>
      <c r="CO33" s="404" t="s">
        <v>197</v>
      </c>
      <c r="CP33" s="404"/>
      <c r="CQ33" s="403" t="s">
        <v>203</v>
      </c>
      <c r="CR33" s="403"/>
      <c r="CS33" s="403"/>
      <c r="CT33" s="403"/>
      <c r="CU33" s="403"/>
      <c r="CV33" s="403"/>
      <c r="CW33" s="403"/>
      <c r="CX33" s="403"/>
      <c r="CY33" s="403"/>
      <c r="CZ33" s="403"/>
      <c r="DA33" s="403"/>
      <c r="DB33" s="403"/>
      <c r="DC33" s="403"/>
      <c r="DD33" s="403"/>
      <c r="DE33" s="403"/>
      <c r="DF33" s="203"/>
      <c r="DG33" s="402" t="s">
        <v>204</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長和町国民健康保険特別会計</v>
      </c>
      <c r="X34" s="401"/>
      <c r="Y34" s="401"/>
      <c r="Z34" s="401"/>
      <c r="AA34" s="401"/>
      <c r="AB34" s="401"/>
      <c r="AC34" s="401"/>
      <c r="AD34" s="401"/>
      <c r="AE34" s="401"/>
      <c r="AF34" s="401"/>
      <c r="AG34" s="401"/>
      <c r="AH34" s="401"/>
      <c r="AI34" s="401"/>
      <c r="AJ34" s="401"/>
      <c r="AK34" s="401"/>
      <c r="AL34" s="178"/>
      <c r="AM34" s="400">
        <f>IF(AO34="","",MAX(C34:D43,U34:V43)+1)</f>
        <v>7</v>
      </c>
      <c r="AN34" s="400"/>
      <c r="AO34" s="401" t="str">
        <f>IF('各会計、関係団体の財政状況及び健全化判断比率'!B32="","",'各会計、関係団体の財政状況及び健全化判断比率'!B32)</f>
        <v>長和町上水道事業会計</v>
      </c>
      <c r="AP34" s="401"/>
      <c r="AQ34" s="401"/>
      <c r="AR34" s="401"/>
      <c r="AS34" s="401"/>
      <c r="AT34" s="401"/>
      <c r="AU34" s="401"/>
      <c r="AV34" s="401"/>
      <c r="AW34" s="401"/>
      <c r="AX34" s="401"/>
      <c r="AY34" s="401"/>
      <c r="AZ34" s="401"/>
      <c r="BA34" s="401"/>
      <c r="BB34" s="401"/>
      <c r="BC34" s="401"/>
      <c r="BD34" s="178"/>
      <c r="BE34" s="400">
        <f>IF(BG34="","",MAX(C34:D43,U34:V43,AM34:AN43)+1)</f>
        <v>10</v>
      </c>
      <c r="BF34" s="400"/>
      <c r="BG34" s="401" t="str">
        <f>IF('各会計、関係団体の財政状況及び健全化判断比率'!B35="","",'各会計、関係団体の財政状況及び健全化判断比率'!B35)</f>
        <v>長和町観光施設事業特別会計</v>
      </c>
      <c r="BH34" s="401"/>
      <c r="BI34" s="401"/>
      <c r="BJ34" s="401"/>
      <c r="BK34" s="401"/>
      <c r="BL34" s="401"/>
      <c r="BM34" s="401"/>
      <c r="BN34" s="401"/>
      <c r="BO34" s="401"/>
      <c r="BP34" s="401"/>
      <c r="BQ34" s="401"/>
      <c r="BR34" s="401"/>
      <c r="BS34" s="401"/>
      <c r="BT34" s="401"/>
      <c r="BU34" s="401"/>
      <c r="BV34" s="178"/>
      <c r="BW34" s="400">
        <f>IF(BY34="","",MAX(C34:D43,U34:V43,AM34:AN43,BE34:BF43)+1)</f>
        <v>11</v>
      </c>
      <c r="BX34" s="400"/>
      <c r="BY34" s="401" t="str">
        <f>IF('各会計、関係団体の財政状況及び健全化判断比率'!B68="","",'各会計、関係団体の財政状況及び健全化判断比率'!B68)</f>
        <v>上田地域広域連合一般会計</v>
      </c>
      <c r="BZ34" s="401"/>
      <c r="CA34" s="401"/>
      <c r="CB34" s="401"/>
      <c r="CC34" s="401"/>
      <c r="CD34" s="401"/>
      <c r="CE34" s="401"/>
      <c r="CF34" s="401"/>
      <c r="CG34" s="401"/>
      <c r="CH34" s="401"/>
      <c r="CI34" s="401"/>
      <c r="CJ34" s="401"/>
      <c r="CK34" s="401"/>
      <c r="CL34" s="401"/>
      <c r="CM34" s="401"/>
      <c r="CN34" s="178"/>
      <c r="CO34" s="400">
        <f>IF(CQ34="","",MAX(C34:D43,U34:V43,AM34:AN43,BE34:BF43,BW34:BX43)+1)</f>
        <v>21</v>
      </c>
      <c r="CP34" s="400"/>
      <c r="CQ34" s="401" t="str">
        <f>IF('各会計、関係団体の財政状況及び健全化判断比率'!BS7="","",'各会計、関係団体の財政状況及び健全化判断比率'!BS7)</f>
        <v>長和町振興公社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長和町同和地区住宅新築資金等貸付特別会計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長和町国民健康保険歯科診療所特別会計</v>
      </c>
      <c r="X35" s="401"/>
      <c r="Y35" s="401"/>
      <c r="Z35" s="401"/>
      <c r="AA35" s="401"/>
      <c r="AB35" s="401"/>
      <c r="AC35" s="401"/>
      <c r="AD35" s="401"/>
      <c r="AE35" s="401"/>
      <c r="AF35" s="401"/>
      <c r="AG35" s="401"/>
      <c r="AH35" s="401"/>
      <c r="AI35" s="401"/>
      <c r="AJ35" s="401"/>
      <c r="AK35" s="401"/>
      <c r="AL35" s="178"/>
      <c r="AM35" s="400">
        <f t="shared" ref="AM35:AM43" si="0">IF(AO35="","",AM34+1)</f>
        <v>8</v>
      </c>
      <c r="AN35" s="400"/>
      <c r="AO35" s="401" t="str">
        <f>IF('各会計、関係団体の財政状況及び健全化判断比率'!B33="","",'各会計、関係団体の財政状況及び健全化判断比率'!B33)</f>
        <v>長和町特定環境保全公共下水道事業特別会計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12</v>
      </c>
      <c r="BX35" s="400"/>
      <c r="BY35" s="401" t="str">
        <f>IF('各会計、関係団体の財政状況及び健全化判断比率'!B69="","",'各会計、関係団体の財政状況及び健全化判断比率'!B69)</f>
        <v>上田地域広域連合ふるさと基金特別会計</v>
      </c>
      <c r="BZ35" s="401"/>
      <c r="CA35" s="401"/>
      <c r="CB35" s="401"/>
      <c r="CC35" s="401"/>
      <c r="CD35" s="401"/>
      <c r="CE35" s="401"/>
      <c r="CF35" s="401"/>
      <c r="CG35" s="401"/>
      <c r="CH35" s="401"/>
      <c r="CI35" s="401"/>
      <c r="CJ35" s="401"/>
      <c r="CK35" s="401"/>
      <c r="CL35" s="401"/>
      <c r="CM35" s="401"/>
      <c r="CN35" s="178"/>
      <c r="CO35" s="400">
        <f t="shared" ref="CO35:CO43" si="3">IF(CQ35="","",CO34+1)</f>
        <v>22</v>
      </c>
      <c r="CP35" s="400"/>
      <c r="CQ35" s="401" t="str">
        <f>IF('各会計、関係団体の財政状況及び健全化判断比率'!BS8="","",'各会計、関係団体の財政状況及び健全化判断比率'!BS8)</f>
        <v>長和町土地開発公社</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5</v>
      </c>
      <c r="V36" s="400"/>
      <c r="W36" s="401" t="str">
        <f>IF('各会計、関係団体の財政状況及び健全化判断比率'!B30="","",'各会計、関係団体の財政状況及び健全化判断比率'!B30)</f>
        <v>長和町後期高齢者医療特別会計</v>
      </c>
      <c r="X36" s="401"/>
      <c r="Y36" s="401"/>
      <c r="Z36" s="401"/>
      <c r="AA36" s="401"/>
      <c r="AB36" s="401"/>
      <c r="AC36" s="401"/>
      <c r="AD36" s="401"/>
      <c r="AE36" s="401"/>
      <c r="AF36" s="401"/>
      <c r="AG36" s="401"/>
      <c r="AH36" s="401"/>
      <c r="AI36" s="401"/>
      <c r="AJ36" s="401"/>
      <c r="AK36" s="401"/>
      <c r="AL36" s="178"/>
      <c r="AM36" s="400">
        <f t="shared" si="0"/>
        <v>9</v>
      </c>
      <c r="AN36" s="400"/>
      <c r="AO36" s="401" t="str">
        <f>IF('各会計、関係団体の財政状況及び健全化判断比率'!B34="","",'各会計、関係団体の財政状況及び健全化判断比率'!B34)</f>
        <v>長和町簡易排水施設特別会計</v>
      </c>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13</v>
      </c>
      <c r="BX36" s="400"/>
      <c r="BY36" s="401" t="str">
        <f>IF('各会計、関係団体の財政状況及び健全化判断比率'!B70="","",'各会計、関係団体の財政状況及び健全化判断比率'!B70)</f>
        <v>上田地域広域連合介護保険特別会計</v>
      </c>
      <c r="BZ36" s="401"/>
      <c r="CA36" s="401"/>
      <c r="CB36" s="401"/>
      <c r="CC36" s="401"/>
      <c r="CD36" s="401"/>
      <c r="CE36" s="401"/>
      <c r="CF36" s="401"/>
      <c r="CG36" s="401"/>
      <c r="CH36" s="401"/>
      <c r="CI36" s="401"/>
      <c r="CJ36" s="401"/>
      <c r="CK36" s="401"/>
      <c r="CL36" s="401"/>
      <c r="CM36" s="401"/>
      <c r="CN36" s="178"/>
      <c r="CO36" s="400">
        <f t="shared" si="3"/>
        <v>23</v>
      </c>
      <c r="CP36" s="400"/>
      <c r="CQ36" s="401" t="str">
        <f>IF('各会計、関係団体の財政状況及び健全化判断比率'!BS9="","",'各会計、関係団体の財政状況及び健全化判断比率'!BS9)</f>
        <v>長門牧場</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f t="shared" si="4"/>
        <v>6</v>
      </c>
      <c r="V37" s="400"/>
      <c r="W37" s="401" t="str">
        <f>IF('各会計、関係団体の財政状況及び健全化判断比率'!B31="","",'各会計、関係団体の財政状況及び健全化判断比率'!B31)</f>
        <v>長和町介護保険特別会計</v>
      </c>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14</v>
      </c>
      <c r="BX37" s="400"/>
      <c r="BY37" s="401" t="str">
        <f>IF('各会計、関係団体の財政状況及び健全化判断比率'!B71="","",'各会計、関係団体の財政状況及び健全化判断比率'!B71)</f>
        <v>上田地域広域連合消防特別会計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15</v>
      </c>
      <c r="BX38" s="400"/>
      <c r="BY38" s="401" t="str">
        <f>IF('各会計、関係団体の財政状況及び健全化判断比率'!B72="","",'各会計、関係団体の財政状況及び健全化判断比率'!B72)</f>
        <v>依田窪医療福祉事務組合依田窪病院事業特別会計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16</v>
      </c>
      <c r="BX39" s="400"/>
      <c r="BY39" s="401" t="str">
        <f>IF('各会計、関係団体の財政状況及び健全化判断比率'!B73="","",'各会計、関係団体の財政状況及び健全化判断比率'!B73)</f>
        <v>依田窪医療福祉事務組合依田窪老人保健施設特別会計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17</v>
      </c>
      <c r="BX40" s="400"/>
      <c r="BY40" s="401" t="str">
        <f>IF('各会計、関係団体の財政状況及び健全化判断比率'!B74="","",'各会計、関係団体の財政状況及び健全化判断比率'!B74)</f>
        <v>依田窪医療福祉事務組合依田窪病院病院訪問看護ステーション特別会計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18</v>
      </c>
      <c r="BX41" s="400"/>
      <c r="BY41" s="401" t="str">
        <f>IF('各会計、関係団体の財政状況及び健全化判断比率'!B75="","",'各会計、関係団体の財政状況及び健全化判断比率'!B75)</f>
        <v>上田市長和町中学校組合一般会計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19</v>
      </c>
      <c r="BX42" s="400"/>
      <c r="BY42" s="401" t="str">
        <f>IF('各会計、関係団体の財政状況及び健全化判断比率'!B76="","",'各会計、関係団体の財政状況及び健全化判断比率'!B76)</f>
        <v>長野県市町村自治振興組合一般会計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20</v>
      </c>
      <c r="BX43" s="400"/>
      <c r="BY43" s="401" t="str">
        <f>IF('各会計、関係団体の財政状況及び健全化判断比率'!B77="","",'各会計、関係団体の財政状況及び健全化判断比率'!B77)</f>
        <v>長野県後期高齢者医療広域連合一般会計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97" t="s">
        <v>206</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207</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208</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209</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210</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211</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212</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606</v>
      </c>
    </row>
    <row r="54" spans="5:113" x14ac:dyDescent="0.15"/>
    <row r="55" spans="5:113" x14ac:dyDescent="0.15"/>
    <row r="56" spans="5:113" x14ac:dyDescent="0.15"/>
  </sheetData>
  <sheetProtection algorithmName="SHA-512" hashValue="Folqge2Yz60JGc9LRX28xdrrsRppzjwD38own/Fs2/wTR5E0GXv49PpZDUe+qC0FZjnDC1jM3lTZxv3x6kU4Ag==" saltValue="k4F36fGIuwHaLnZ+HvO/5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3" t="s">
        <v>567</v>
      </c>
      <c r="D34" s="1183"/>
      <c r="E34" s="1184"/>
      <c r="F34" s="32">
        <v>1.98</v>
      </c>
      <c r="G34" s="33">
        <v>2.7</v>
      </c>
      <c r="H34" s="33">
        <v>4.29</v>
      </c>
      <c r="I34" s="33">
        <v>5.13</v>
      </c>
      <c r="J34" s="34">
        <v>6.96</v>
      </c>
      <c r="K34" s="22"/>
      <c r="L34" s="22"/>
      <c r="M34" s="22"/>
      <c r="N34" s="22"/>
      <c r="O34" s="22"/>
      <c r="P34" s="22"/>
    </row>
    <row r="35" spans="1:16" ht="39" customHeight="1" x14ac:dyDescent="0.15">
      <c r="A35" s="22"/>
      <c r="B35" s="35"/>
      <c r="C35" s="1177" t="s">
        <v>568</v>
      </c>
      <c r="D35" s="1178"/>
      <c r="E35" s="1179"/>
      <c r="F35" s="36">
        <v>2.13</v>
      </c>
      <c r="G35" s="37">
        <v>3.6</v>
      </c>
      <c r="H35" s="37">
        <v>4.08</v>
      </c>
      <c r="I35" s="37">
        <v>5.99</v>
      </c>
      <c r="J35" s="38">
        <v>6.52</v>
      </c>
      <c r="K35" s="22"/>
      <c r="L35" s="22"/>
      <c r="M35" s="22"/>
      <c r="N35" s="22"/>
      <c r="O35" s="22"/>
      <c r="P35" s="22"/>
    </row>
    <row r="36" spans="1:16" ht="39" customHeight="1" x14ac:dyDescent="0.15">
      <c r="A36" s="22"/>
      <c r="B36" s="35"/>
      <c r="C36" s="1177" t="s">
        <v>569</v>
      </c>
      <c r="D36" s="1178"/>
      <c r="E36" s="1179"/>
      <c r="F36" s="36">
        <v>0.75</v>
      </c>
      <c r="G36" s="37">
        <v>0.57999999999999996</v>
      </c>
      <c r="H36" s="37">
        <v>1.98</v>
      </c>
      <c r="I36" s="37">
        <v>2.48</v>
      </c>
      <c r="J36" s="38">
        <v>2.6</v>
      </c>
      <c r="K36" s="22"/>
      <c r="L36" s="22"/>
      <c r="M36" s="22"/>
      <c r="N36" s="22"/>
      <c r="O36" s="22"/>
      <c r="P36" s="22"/>
    </row>
    <row r="37" spans="1:16" ht="39" customHeight="1" x14ac:dyDescent="0.15">
      <c r="A37" s="22"/>
      <c r="B37" s="35"/>
      <c r="C37" s="1177" t="s">
        <v>570</v>
      </c>
      <c r="D37" s="1178"/>
      <c r="E37" s="1179"/>
      <c r="F37" s="36">
        <v>0.01</v>
      </c>
      <c r="G37" s="37">
        <v>0.22</v>
      </c>
      <c r="H37" s="37">
        <v>0</v>
      </c>
      <c r="I37" s="37">
        <v>0.53</v>
      </c>
      <c r="J37" s="38">
        <v>0.84</v>
      </c>
      <c r="K37" s="22"/>
      <c r="L37" s="22"/>
      <c r="M37" s="22"/>
      <c r="N37" s="22"/>
      <c r="O37" s="22"/>
      <c r="P37" s="22"/>
    </row>
    <row r="38" spans="1:16" ht="39" customHeight="1" x14ac:dyDescent="0.15">
      <c r="A38" s="22"/>
      <c r="B38" s="35"/>
      <c r="C38" s="1177" t="s">
        <v>571</v>
      </c>
      <c r="D38" s="1178"/>
      <c r="E38" s="1179"/>
      <c r="F38" s="36">
        <v>0.19</v>
      </c>
      <c r="G38" s="37">
        <v>0.21</v>
      </c>
      <c r="H38" s="37">
        <v>0.33</v>
      </c>
      <c r="I38" s="37">
        <v>0.4</v>
      </c>
      <c r="J38" s="38">
        <v>0.42</v>
      </c>
      <c r="K38" s="22"/>
      <c r="L38" s="22"/>
      <c r="M38" s="22"/>
      <c r="N38" s="22"/>
      <c r="O38" s="22"/>
      <c r="P38" s="22"/>
    </row>
    <row r="39" spans="1:16" ht="39" customHeight="1" x14ac:dyDescent="0.15">
      <c r="A39" s="22"/>
      <c r="B39" s="35"/>
      <c r="C39" s="1177" t="s">
        <v>572</v>
      </c>
      <c r="D39" s="1178"/>
      <c r="E39" s="1179"/>
      <c r="F39" s="36">
        <v>0.44</v>
      </c>
      <c r="G39" s="37">
        <v>0.39</v>
      </c>
      <c r="H39" s="37">
        <v>0.44</v>
      </c>
      <c r="I39" s="37">
        <v>0.49</v>
      </c>
      <c r="J39" s="38">
        <v>0.38</v>
      </c>
      <c r="K39" s="22"/>
      <c r="L39" s="22"/>
      <c r="M39" s="22"/>
      <c r="N39" s="22"/>
      <c r="O39" s="22"/>
      <c r="P39" s="22"/>
    </row>
    <row r="40" spans="1:16" ht="39" customHeight="1" x14ac:dyDescent="0.15">
      <c r="A40" s="22"/>
      <c r="B40" s="35"/>
      <c r="C40" s="1177" t="s">
        <v>573</v>
      </c>
      <c r="D40" s="1178"/>
      <c r="E40" s="1179"/>
      <c r="F40" s="36">
        <v>1.56</v>
      </c>
      <c r="G40" s="37">
        <v>1.47</v>
      </c>
      <c r="H40" s="37">
        <v>0.75</v>
      </c>
      <c r="I40" s="37">
        <v>0.72</v>
      </c>
      <c r="J40" s="38">
        <v>0.35</v>
      </c>
      <c r="K40" s="22"/>
      <c r="L40" s="22"/>
      <c r="M40" s="22"/>
      <c r="N40" s="22"/>
      <c r="O40" s="22"/>
      <c r="P40" s="22"/>
    </row>
    <row r="41" spans="1:16" ht="39" customHeight="1" x14ac:dyDescent="0.15">
      <c r="A41" s="22"/>
      <c r="B41" s="35"/>
      <c r="C41" s="1177" t="s">
        <v>574</v>
      </c>
      <c r="D41" s="1178"/>
      <c r="E41" s="1179"/>
      <c r="F41" s="36">
        <v>0.14000000000000001</v>
      </c>
      <c r="G41" s="37">
        <v>0.14000000000000001</v>
      </c>
      <c r="H41" s="37">
        <v>0.15</v>
      </c>
      <c r="I41" s="37">
        <v>0.15</v>
      </c>
      <c r="J41" s="38">
        <v>0.15</v>
      </c>
      <c r="K41" s="22"/>
      <c r="L41" s="22"/>
      <c r="M41" s="22"/>
      <c r="N41" s="22"/>
      <c r="O41" s="22"/>
      <c r="P41" s="22"/>
    </row>
    <row r="42" spans="1:16" ht="39" customHeight="1" x14ac:dyDescent="0.15">
      <c r="A42" s="22"/>
      <c r="B42" s="39"/>
      <c r="C42" s="1177" t="s">
        <v>575</v>
      </c>
      <c r="D42" s="1178"/>
      <c r="E42" s="1179"/>
      <c r="F42" s="36" t="s">
        <v>517</v>
      </c>
      <c r="G42" s="37" t="s">
        <v>517</v>
      </c>
      <c r="H42" s="37" t="s">
        <v>517</v>
      </c>
      <c r="I42" s="37" t="s">
        <v>517</v>
      </c>
      <c r="J42" s="38" t="s">
        <v>517</v>
      </c>
      <c r="K42" s="22"/>
      <c r="L42" s="22"/>
      <c r="M42" s="22"/>
      <c r="N42" s="22"/>
      <c r="O42" s="22"/>
      <c r="P42" s="22"/>
    </row>
    <row r="43" spans="1:16" ht="39" customHeight="1" thickBot="1" x14ac:dyDescent="0.2">
      <c r="A43" s="22"/>
      <c r="B43" s="40"/>
      <c r="C43" s="1180" t="s">
        <v>576</v>
      </c>
      <c r="D43" s="1181"/>
      <c r="E43" s="1182"/>
      <c r="F43" s="41">
        <v>0</v>
      </c>
      <c r="G43" s="42">
        <v>0</v>
      </c>
      <c r="H43" s="42">
        <v>0.25</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Bkpx8tcLZ+OEB5m7u3LECeUzyrmLhl4qHV0jYZEaPS7OJZneoJ4Gxh0Jfqj5i0dcvnnUHEd2fYcsJlDud56JQ==" saltValue="rl/fFuNUqyU1IEs+EhOd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O57" sqref="O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761</v>
      </c>
      <c r="L45" s="60">
        <v>789</v>
      </c>
      <c r="M45" s="60">
        <v>779</v>
      </c>
      <c r="N45" s="60">
        <v>744</v>
      </c>
      <c r="O45" s="61">
        <v>764</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517</v>
      </c>
      <c r="L46" s="64" t="s">
        <v>517</v>
      </c>
      <c r="M46" s="64" t="s">
        <v>517</v>
      </c>
      <c r="N46" s="64" t="s">
        <v>517</v>
      </c>
      <c r="O46" s="65" t="s">
        <v>517</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517</v>
      </c>
      <c r="L47" s="64" t="s">
        <v>517</v>
      </c>
      <c r="M47" s="64" t="s">
        <v>517</v>
      </c>
      <c r="N47" s="64" t="s">
        <v>517</v>
      </c>
      <c r="O47" s="65" t="s">
        <v>517</v>
      </c>
      <c r="P47" s="48"/>
      <c r="Q47" s="48"/>
      <c r="R47" s="48"/>
      <c r="S47" s="48"/>
      <c r="T47" s="48"/>
      <c r="U47" s="48"/>
    </row>
    <row r="48" spans="1:21" ht="30.75" customHeight="1" x14ac:dyDescent="0.15">
      <c r="A48" s="48"/>
      <c r="B48" s="1205"/>
      <c r="C48" s="1206"/>
      <c r="D48" s="62"/>
      <c r="E48" s="1187" t="s">
        <v>15</v>
      </c>
      <c r="F48" s="1187"/>
      <c r="G48" s="1187"/>
      <c r="H48" s="1187"/>
      <c r="I48" s="1187"/>
      <c r="J48" s="1188"/>
      <c r="K48" s="63">
        <v>228</v>
      </c>
      <c r="L48" s="64">
        <v>244</v>
      </c>
      <c r="M48" s="64">
        <v>273</v>
      </c>
      <c r="N48" s="64">
        <v>289</v>
      </c>
      <c r="O48" s="65">
        <v>285</v>
      </c>
      <c r="P48" s="48"/>
      <c r="Q48" s="48"/>
      <c r="R48" s="48"/>
      <c r="S48" s="48"/>
      <c r="T48" s="48"/>
      <c r="U48" s="48"/>
    </row>
    <row r="49" spans="1:21" ht="30.75" customHeight="1" x14ac:dyDescent="0.15">
      <c r="A49" s="48"/>
      <c r="B49" s="1205"/>
      <c r="C49" s="1206"/>
      <c r="D49" s="62"/>
      <c r="E49" s="1187" t="s">
        <v>16</v>
      </c>
      <c r="F49" s="1187"/>
      <c r="G49" s="1187"/>
      <c r="H49" s="1187"/>
      <c r="I49" s="1187"/>
      <c r="J49" s="1188"/>
      <c r="K49" s="63">
        <v>154</v>
      </c>
      <c r="L49" s="64">
        <v>133</v>
      </c>
      <c r="M49" s="64">
        <v>132</v>
      </c>
      <c r="N49" s="64">
        <v>129</v>
      </c>
      <c r="O49" s="65">
        <v>133</v>
      </c>
      <c r="P49" s="48"/>
      <c r="Q49" s="48"/>
      <c r="R49" s="48"/>
      <c r="S49" s="48"/>
      <c r="T49" s="48"/>
      <c r="U49" s="48"/>
    </row>
    <row r="50" spans="1:21" ht="30.75" customHeight="1" x14ac:dyDescent="0.15">
      <c r="A50" s="48"/>
      <c r="B50" s="1205"/>
      <c r="C50" s="1206"/>
      <c r="D50" s="62"/>
      <c r="E50" s="1187" t="s">
        <v>17</v>
      </c>
      <c r="F50" s="1187"/>
      <c r="G50" s="1187"/>
      <c r="H50" s="1187"/>
      <c r="I50" s="1187"/>
      <c r="J50" s="1188"/>
      <c r="K50" s="63" t="s">
        <v>517</v>
      </c>
      <c r="L50" s="64" t="s">
        <v>517</v>
      </c>
      <c r="M50" s="64" t="s">
        <v>517</v>
      </c>
      <c r="N50" s="64" t="s">
        <v>517</v>
      </c>
      <c r="O50" s="65" t="s">
        <v>517</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517</v>
      </c>
      <c r="L51" s="64" t="s">
        <v>517</v>
      </c>
      <c r="M51" s="64" t="s">
        <v>517</v>
      </c>
      <c r="N51" s="64" t="s">
        <v>517</v>
      </c>
      <c r="O51" s="65" t="s">
        <v>517</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859</v>
      </c>
      <c r="L52" s="64">
        <v>862</v>
      </c>
      <c r="M52" s="64">
        <v>842</v>
      </c>
      <c r="N52" s="64">
        <v>830</v>
      </c>
      <c r="O52" s="65">
        <v>857</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284</v>
      </c>
      <c r="L53" s="69">
        <v>304</v>
      </c>
      <c r="M53" s="69">
        <v>342</v>
      </c>
      <c r="N53" s="69">
        <v>332</v>
      </c>
      <c r="O53" s="70">
        <v>325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3" t="s">
        <v>25</v>
      </c>
      <c r="C57" s="1194"/>
      <c r="D57" s="1197" t="s">
        <v>26</v>
      </c>
      <c r="E57" s="1198"/>
      <c r="F57" s="1198"/>
      <c r="G57" s="1198"/>
      <c r="H57" s="1198"/>
      <c r="I57" s="1198"/>
      <c r="J57" s="1199"/>
      <c r="K57" s="83" t="s">
        <v>517</v>
      </c>
      <c r="L57" s="84" t="s">
        <v>517</v>
      </c>
      <c r="M57" s="84" t="s">
        <v>517</v>
      </c>
      <c r="N57" s="84" t="s">
        <v>517</v>
      </c>
      <c r="O57" s="85" t="s">
        <v>517</v>
      </c>
    </row>
    <row r="58" spans="1:21" ht="31.5" customHeight="1" thickBot="1" x14ac:dyDescent="0.2">
      <c r="B58" s="1195"/>
      <c r="C58" s="1196"/>
      <c r="D58" s="1200" t="s">
        <v>27</v>
      </c>
      <c r="E58" s="1201"/>
      <c r="F58" s="1201"/>
      <c r="G58" s="1201"/>
      <c r="H58" s="1201"/>
      <c r="I58" s="1201"/>
      <c r="J58" s="1202"/>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HnACsJjFDJNSNH1T7p/kRYWFadNS3F/rE2Bdlx3JHPtU5gb7u1OqwmvEC3qj2x9S3jQFb8Pw7H+eg9NbjcFcA==" saltValue="nntb6i0b8sIsoGwzdY6O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9"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23" t="s">
        <v>30</v>
      </c>
      <c r="C41" s="1224"/>
      <c r="D41" s="102"/>
      <c r="E41" s="1225" t="s">
        <v>31</v>
      </c>
      <c r="F41" s="1225"/>
      <c r="G41" s="1225"/>
      <c r="H41" s="1226"/>
      <c r="I41" s="346">
        <v>6956</v>
      </c>
      <c r="J41" s="347">
        <v>6657</v>
      </c>
      <c r="K41" s="347">
        <v>6648</v>
      </c>
      <c r="L41" s="347">
        <v>6577</v>
      </c>
      <c r="M41" s="348">
        <v>6351</v>
      </c>
    </row>
    <row r="42" spans="2:13" ht="27.75" customHeight="1" x14ac:dyDescent="0.15">
      <c r="B42" s="1213"/>
      <c r="C42" s="1214"/>
      <c r="D42" s="103"/>
      <c r="E42" s="1217" t="s">
        <v>32</v>
      </c>
      <c r="F42" s="1217"/>
      <c r="G42" s="1217"/>
      <c r="H42" s="1218"/>
      <c r="I42" s="349" t="s">
        <v>517</v>
      </c>
      <c r="J42" s="350" t="s">
        <v>517</v>
      </c>
      <c r="K42" s="350">
        <v>1067</v>
      </c>
      <c r="L42" s="350">
        <v>819</v>
      </c>
      <c r="M42" s="351">
        <v>708</v>
      </c>
    </row>
    <row r="43" spans="2:13" ht="27.75" customHeight="1" x14ac:dyDescent="0.15">
      <c r="B43" s="1213"/>
      <c r="C43" s="1214"/>
      <c r="D43" s="103"/>
      <c r="E43" s="1217" t="s">
        <v>33</v>
      </c>
      <c r="F43" s="1217"/>
      <c r="G43" s="1217"/>
      <c r="H43" s="1218"/>
      <c r="I43" s="349">
        <v>3149</v>
      </c>
      <c r="J43" s="350">
        <v>3021</v>
      </c>
      <c r="K43" s="350">
        <v>2501</v>
      </c>
      <c r="L43" s="350">
        <v>2581</v>
      </c>
      <c r="M43" s="351">
        <v>2422</v>
      </c>
    </row>
    <row r="44" spans="2:13" ht="27.75" customHeight="1" x14ac:dyDescent="0.15">
      <c r="B44" s="1213"/>
      <c r="C44" s="1214"/>
      <c r="D44" s="103"/>
      <c r="E44" s="1217" t="s">
        <v>34</v>
      </c>
      <c r="F44" s="1217"/>
      <c r="G44" s="1217"/>
      <c r="H44" s="1218"/>
      <c r="I44" s="349">
        <v>1116</v>
      </c>
      <c r="J44" s="350">
        <v>1072</v>
      </c>
      <c r="K44" s="350">
        <v>1029</v>
      </c>
      <c r="L44" s="350">
        <v>1019</v>
      </c>
      <c r="M44" s="351">
        <v>967</v>
      </c>
    </row>
    <row r="45" spans="2:13" ht="27.75" customHeight="1" x14ac:dyDescent="0.15">
      <c r="B45" s="1213"/>
      <c r="C45" s="1214"/>
      <c r="D45" s="103"/>
      <c r="E45" s="1217" t="s">
        <v>35</v>
      </c>
      <c r="F45" s="1217"/>
      <c r="G45" s="1217"/>
      <c r="H45" s="1218"/>
      <c r="I45" s="349">
        <v>1484</v>
      </c>
      <c r="J45" s="350">
        <v>1408</v>
      </c>
      <c r="K45" s="350">
        <v>1320</v>
      </c>
      <c r="L45" s="350">
        <v>1335</v>
      </c>
      <c r="M45" s="351">
        <v>1286</v>
      </c>
    </row>
    <row r="46" spans="2:13" ht="27.75" customHeight="1" x14ac:dyDescent="0.15">
      <c r="B46" s="1213"/>
      <c r="C46" s="1214"/>
      <c r="D46" s="104"/>
      <c r="E46" s="1217" t="s">
        <v>36</v>
      </c>
      <c r="F46" s="1217"/>
      <c r="G46" s="1217"/>
      <c r="H46" s="1218"/>
      <c r="I46" s="349" t="s">
        <v>517</v>
      </c>
      <c r="J46" s="350" t="s">
        <v>517</v>
      </c>
      <c r="K46" s="350" t="s">
        <v>517</v>
      </c>
      <c r="L46" s="350" t="s">
        <v>517</v>
      </c>
      <c r="M46" s="351" t="s">
        <v>517</v>
      </c>
    </row>
    <row r="47" spans="2:13" ht="27.75" customHeight="1" x14ac:dyDescent="0.15">
      <c r="B47" s="1213"/>
      <c r="C47" s="1214"/>
      <c r="D47" s="105"/>
      <c r="E47" s="1227" t="s">
        <v>37</v>
      </c>
      <c r="F47" s="1228"/>
      <c r="G47" s="1228"/>
      <c r="H47" s="1229"/>
      <c r="I47" s="349" t="s">
        <v>517</v>
      </c>
      <c r="J47" s="350" t="s">
        <v>517</v>
      </c>
      <c r="K47" s="350" t="s">
        <v>517</v>
      </c>
      <c r="L47" s="350" t="s">
        <v>517</v>
      </c>
      <c r="M47" s="351" t="s">
        <v>517</v>
      </c>
    </row>
    <row r="48" spans="2:13" ht="27.75" customHeight="1" x14ac:dyDescent="0.15">
      <c r="B48" s="1213"/>
      <c r="C48" s="1214"/>
      <c r="D48" s="103"/>
      <c r="E48" s="1217" t="s">
        <v>38</v>
      </c>
      <c r="F48" s="1217"/>
      <c r="G48" s="1217"/>
      <c r="H48" s="1218"/>
      <c r="I48" s="349" t="s">
        <v>517</v>
      </c>
      <c r="J48" s="350" t="s">
        <v>517</v>
      </c>
      <c r="K48" s="350" t="s">
        <v>517</v>
      </c>
      <c r="L48" s="350" t="s">
        <v>517</v>
      </c>
      <c r="M48" s="351" t="s">
        <v>517</v>
      </c>
    </row>
    <row r="49" spans="2:13" ht="27.75" customHeight="1" x14ac:dyDescent="0.15">
      <c r="B49" s="1215"/>
      <c r="C49" s="1216"/>
      <c r="D49" s="103"/>
      <c r="E49" s="1217" t="s">
        <v>39</v>
      </c>
      <c r="F49" s="1217"/>
      <c r="G49" s="1217"/>
      <c r="H49" s="1218"/>
      <c r="I49" s="349" t="s">
        <v>517</v>
      </c>
      <c r="J49" s="350" t="s">
        <v>517</v>
      </c>
      <c r="K49" s="350" t="s">
        <v>517</v>
      </c>
      <c r="L49" s="350" t="s">
        <v>517</v>
      </c>
      <c r="M49" s="351" t="s">
        <v>517</v>
      </c>
    </row>
    <row r="50" spans="2:13" ht="27.75" customHeight="1" x14ac:dyDescent="0.15">
      <c r="B50" s="1211" t="s">
        <v>40</v>
      </c>
      <c r="C50" s="1212"/>
      <c r="D50" s="106"/>
      <c r="E50" s="1217" t="s">
        <v>41</v>
      </c>
      <c r="F50" s="1217"/>
      <c r="G50" s="1217"/>
      <c r="H50" s="1218"/>
      <c r="I50" s="349">
        <v>3822</v>
      </c>
      <c r="J50" s="350">
        <v>3451</v>
      </c>
      <c r="K50" s="350">
        <v>3065</v>
      </c>
      <c r="L50" s="350">
        <v>2688</v>
      </c>
      <c r="M50" s="351">
        <v>2861</v>
      </c>
    </row>
    <row r="51" spans="2:13" ht="27.75" customHeight="1" x14ac:dyDescent="0.15">
      <c r="B51" s="1213"/>
      <c r="C51" s="1214"/>
      <c r="D51" s="103"/>
      <c r="E51" s="1217" t="s">
        <v>42</v>
      </c>
      <c r="F51" s="1217"/>
      <c r="G51" s="1217"/>
      <c r="H51" s="1218"/>
      <c r="I51" s="349">
        <v>360</v>
      </c>
      <c r="J51" s="350">
        <v>313</v>
      </c>
      <c r="K51" s="350">
        <v>241</v>
      </c>
      <c r="L51" s="350">
        <v>178</v>
      </c>
      <c r="M51" s="351">
        <v>119</v>
      </c>
    </row>
    <row r="52" spans="2:13" ht="27.75" customHeight="1" x14ac:dyDescent="0.15">
      <c r="B52" s="1215"/>
      <c r="C52" s="1216"/>
      <c r="D52" s="103"/>
      <c r="E52" s="1217" t="s">
        <v>43</v>
      </c>
      <c r="F52" s="1217"/>
      <c r="G52" s="1217"/>
      <c r="H52" s="1218"/>
      <c r="I52" s="349">
        <v>7759</v>
      </c>
      <c r="J52" s="350">
        <v>7447</v>
      </c>
      <c r="K52" s="350">
        <v>7233</v>
      </c>
      <c r="L52" s="350">
        <v>7300</v>
      </c>
      <c r="M52" s="351">
        <v>6998</v>
      </c>
    </row>
    <row r="53" spans="2:13" ht="27.75" customHeight="1" thickBot="1" x14ac:dyDescent="0.2">
      <c r="B53" s="1219" t="s">
        <v>44</v>
      </c>
      <c r="C53" s="1220"/>
      <c r="D53" s="107"/>
      <c r="E53" s="1221" t="s">
        <v>45</v>
      </c>
      <c r="F53" s="1221"/>
      <c r="G53" s="1221"/>
      <c r="H53" s="1222"/>
      <c r="I53" s="352">
        <v>764</v>
      </c>
      <c r="J53" s="353">
        <v>949</v>
      </c>
      <c r="K53" s="353">
        <v>2027</v>
      </c>
      <c r="L53" s="353">
        <v>2166</v>
      </c>
      <c r="M53" s="354">
        <v>1755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GylbiuwwJVIvEcW/BqYSauzxGKMzeJBoMyS9Rxm7b2xMSEGpk46m/EaTpSSQvPBYWx/rWkWjkYaRdBaXRGabA==" saltValue="jjjen8EWltEmWimKrX1D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I61" sqref="I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8" t="s">
        <v>48</v>
      </c>
      <c r="D55" s="1238"/>
      <c r="E55" s="1239"/>
      <c r="F55" s="119">
        <v>1943</v>
      </c>
      <c r="G55" s="119">
        <v>1591</v>
      </c>
      <c r="H55" s="120">
        <v>1700</v>
      </c>
    </row>
    <row r="56" spans="2:8" ht="52.5" customHeight="1" x14ac:dyDescent="0.15">
      <c r="B56" s="121"/>
      <c r="C56" s="1240" t="s">
        <v>49</v>
      </c>
      <c r="D56" s="1240"/>
      <c r="E56" s="1241"/>
      <c r="F56" s="122">
        <v>354</v>
      </c>
      <c r="G56" s="122">
        <v>354</v>
      </c>
      <c r="H56" s="123">
        <v>391</v>
      </c>
    </row>
    <row r="57" spans="2:8" ht="53.25" customHeight="1" x14ac:dyDescent="0.15">
      <c r="B57" s="121"/>
      <c r="C57" s="1242" t="s">
        <v>50</v>
      </c>
      <c r="D57" s="1242"/>
      <c r="E57" s="1243"/>
      <c r="F57" s="124">
        <v>1255</v>
      </c>
      <c r="G57" s="124">
        <v>1094</v>
      </c>
      <c r="H57" s="125">
        <v>977</v>
      </c>
    </row>
    <row r="58" spans="2:8" ht="45.75" customHeight="1" x14ac:dyDescent="0.15">
      <c r="B58" s="126"/>
      <c r="C58" s="1230" t="s">
        <v>601</v>
      </c>
      <c r="D58" s="1231"/>
      <c r="E58" s="1232"/>
      <c r="F58" s="127">
        <v>914</v>
      </c>
      <c r="G58" s="127">
        <v>798</v>
      </c>
      <c r="H58" s="128">
        <v>682</v>
      </c>
    </row>
    <row r="59" spans="2:8" ht="45.75" customHeight="1" x14ac:dyDescent="0.15">
      <c r="B59" s="126"/>
      <c r="C59" s="1230" t="s">
        <v>602</v>
      </c>
      <c r="D59" s="1231"/>
      <c r="E59" s="1232"/>
      <c r="F59" s="127">
        <v>97</v>
      </c>
      <c r="G59" s="127">
        <v>97</v>
      </c>
      <c r="H59" s="128">
        <v>97</v>
      </c>
    </row>
    <row r="60" spans="2:8" ht="45.75" customHeight="1" x14ac:dyDescent="0.15">
      <c r="B60" s="126"/>
      <c r="C60" s="1230" t="s">
        <v>604</v>
      </c>
      <c r="D60" s="1231"/>
      <c r="E60" s="1232"/>
      <c r="F60" s="127">
        <v>24</v>
      </c>
      <c r="G60" s="127">
        <v>43</v>
      </c>
      <c r="H60" s="128">
        <v>54</v>
      </c>
    </row>
    <row r="61" spans="2:8" ht="45.75" customHeight="1" x14ac:dyDescent="0.15">
      <c r="B61" s="126"/>
      <c r="C61" s="1230" t="s">
        <v>603</v>
      </c>
      <c r="D61" s="1231"/>
      <c r="E61" s="1232"/>
      <c r="F61" s="127">
        <v>89</v>
      </c>
      <c r="G61" s="127">
        <v>69</v>
      </c>
      <c r="H61" s="128">
        <v>42</v>
      </c>
    </row>
    <row r="62" spans="2:8" ht="45.75" customHeight="1" thickBot="1" x14ac:dyDescent="0.2">
      <c r="B62" s="129"/>
      <c r="C62" s="1233" t="s">
        <v>605</v>
      </c>
      <c r="D62" s="1234"/>
      <c r="E62" s="1235"/>
      <c r="F62" s="130">
        <v>36</v>
      </c>
      <c r="G62" s="130">
        <v>36</v>
      </c>
      <c r="H62" s="131">
        <v>36</v>
      </c>
    </row>
    <row r="63" spans="2:8" ht="52.5" customHeight="1" thickBot="1" x14ac:dyDescent="0.2">
      <c r="B63" s="132"/>
      <c r="C63" s="1236" t="s">
        <v>51</v>
      </c>
      <c r="D63" s="1236"/>
      <c r="E63" s="1237"/>
      <c r="F63" s="133">
        <v>3552</v>
      </c>
      <c r="G63" s="133">
        <v>3039</v>
      </c>
      <c r="H63" s="134">
        <v>3068</v>
      </c>
    </row>
    <row r="64" spans="2:8" x14ac:dyDescent="0.15"/>
  </sheetData>
  <sheetProtection algorithmName="SHA-512" hashValue="JnE/IcFDequUKOHEmQHav2YUAwhrHEUEnuUOoBdF2VMIk11Z0Fkp39IDrjFpCaOcn/V7PCJMHCakfYUZoUnlYw==" saltValue="DOO14CdXPS8nimExwXir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0" zoomScaleNormal="80" zoomScaleSheetLayoutView="55" workbookViewId="0">
      <selection activeCell="AN43" sqref="AN43:DC47"/>
    </sheetView>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615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612</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44" t="s">
        <v>617</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ht="13.5" x14ac:dyDescent="0.15">
      <c r="B44" s="362"/>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ht="13.5" x14ac:dyDescent="0.15">
      <c r="B45" s="362"/>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ht="13.5" x14ac:dyDescent="0.15">
      <c r="B46" s="362"/>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ht="13.5" x14ac:dyDescent="0.15">
      <c r="B47" s="362"/>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611</v>
      </c>
    </row>
    <row r="50" spans="1:109" ht="13.5" x14ac:dyDescent="0.15">
      <c r="B50" s="362"/>
      <c r="G50" s="1253"/>
      <c r="H50" s="1253"/>
      <c r="I50" s="1253"/>
      <c r="J50" s="1253"/>
      <c r="K50" s="370"/>
      <c r="L50" s="370"/>
      <c r="M50" s="369"/>
      <c r="N50" s="369"/>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558</v>
      </c>
      <c r="BQ50" s="1257"/>
      <c r="BR50" s="1257"/>
      <c r="BS50" s="1257"/>
      <c r="BT50" s="1257"/>
      <c r="BU50" s="1257"/>
      <c r="BV50" s="1257"/>
      <c r="BW50" s="1257"/>
      <c r="BX50" s="1257" t="s">
        <v>559</v>
      </c>
      <c r="BY50" s="1257"/>
      <c r="BZ50" s="1257"/>
      <c r="CA50" s="1257"/>
      <c r="CB50" s="1257"/>
      <c r="CC50" s="1257"/>
      <c r="CD50" s="1257"/>
      <c r="CE50" s="1257"/>
      <c r="CF50" s="1257" t="s">
        <v>560</v>
      </c>
      <c r="CG50" s="1257"/>
      <c r="CH50" s="1257"/>
      <c r="CI50" s="1257"/>
      <c r="CJ50" s="1257"/>
      <c r="CK50" s="1257"/>
      <c r="CL50" s="1257"/>
      <c r="CM50" s="1257"/>
      <c r="CN50" s="1257" t="s">
        <v>561</v>
      </c>
      <c r="CO50" s="1257"/>
      <c r="CP50" s="1257"/>
      <c r="CQ50" s="1257"/>
      <c r="CR50" s="1257"/>
      <c r="CS50" s="1257"/>
      <c r="CT50" s="1257"/>
      <c r="CU50" s="1257"/>
      <c r="CV50" s="1257" t="s">
        <v>562</v>
      </c>
      <c r="CW50" s="1257"/>
      <c r="CX50" s="1257"/>
      <c r="CY50" s="1257"/>
      <c r="CZ50" s="1257"/>
      <c r="DA50" s="1257"/>
      <c r="DB50" s="1257"/>
      <c r="DC50" s="1257"/>
    </row>
    <row r="51" spans="1:109" ht="13.5" customHeight="1" x14ac:dyDescent="0.15">
      <c r="B51" s="362"/>
      <c r="G51" s="1262"/>
      <c r="H51" s="1262"/>
      <c r="I51" s="1263"/>
      <c r="J51" s="1263"/>
      <c r="K51" s="1260"/>
      <c r="L51" s="1260"/>
      <c r="M51" s="1260"/>
      <c r="N51" s="1260"/>
      <c r="AM51" s="368"/>
      <c r="AN51" s="1258" t="s">
        <v>610</v>
      </c>
      <c r="AO51" s="1258"/>
      <c r="AP51" s="1258"/>
      <c r="AQ51" s="1258"/>
      <c r="AR51" s="1258"/>
      <c r="AS51" s="1258"/>
      <c r="AT51" s="1258"/>
      <c r="AU51" s="1258"/>
      <c r="AV51" s="1258"/>
      <c r="AW51" s="1258"/>
      <c r="AX51" s="1258"/>
      <c r="AY51" s="1258"/>
      <c r="AZ51" s="1258"/>
      <c r="BA51" s="1258"/>
      <c r="BB51" s="1258" t="s">
        <v>608</v>
      </c>
      <c r="BC51" s="1258"/>
      <c r="BD51" s="1258"/>
      <c r="BE51" s="1258"/>
      <c r="BF51" s="1258"/>
      <c r="BG51" s="1258"/>
      <c r="BH51" s="1258"/>
      <c r="BI51" s="1258"/>
      <c r="BJ51" s="1258"/>
      <c r="BK51" s="1258"/>
      <c r="BL51" s="1258"/>
      <c r="BM51" s="1258"/>
      <c r="BN51" s="1258"/>
      <c r="BO51" s="1258"/>
      <c r="BP51" s="1259">
        <v>27.2</v>
      </c>
      <c r="BQ51" s="1259"/>
      <c r="BR51" s="1259"/>
      <c r="BS51" s="1259"/>
      <c r="BT51" s="1259"/>
      <c r="BU51" s="1259"/>
      <c r="BV51" s="1259"/>
      <c r="BW51" s="1259"/>
      <c r="BX51" s="1259">
        <v>34.4</v>
      </c>
      <c r="BY51" s="1259"/>
      <c r="BZ51" s="1259"/>
      <c r="CA51" s="1259"/>
      <c r="CB51" s="1259"/>
      <c r="CC51" s="1259"/>
      <c r="CD51" s="1259"/>
      <c r="CE51" s="1259"/>
      <c r="CF51" s="1259">
        <v>73.3</v>
      </c>
      <c r="CG51" s="1259"/>
      <c r="CH51" s="1259"/>
      <c r="CI51" s="1259"/>
      <c r="CJ51" s="1259"/>
      <c r="CK51" s="1259"/>
      <c r="CL51" s="1259"/>
      <c r="CM51" s="1259"/>
      <c r="CN51" s="1259">
        <v>74.8</v>
      </c>
      <c r="CO51" s="1259"/>
      <c r="CP51" s="1259"/>
      <c r="CQ51" s="1259"/>
      <c r="CR51" s="1259"/>
      <c r="CS51" s="1259"/>
      <c r="CT51" s="1259"/>
      <c r="CU51" s="1259"/>
      <c r="CV51" s="1259">
        <v>57.3</v>
      </c>
      <c r="CW51" s="1259"/>
      <c r="CX51" s="1259"/>
      <c r="CY51" s="1259"/>
      <c r="CZ51" s="1259"/>
      <c r="DA51" s="1259"/>
      <c r="DB51" s="1259"/>
      <c r="DC51" s="1259"/>
    </row>
    <row r="52" spans="1:109" ht="13.5" x14ac:dyDescent="0.15">
      <c r="B52" s="362"/>
      <c r="G52" s="1262"/>
      <c r="H52" s="1262"/>
      <c r="I52" s="1263"/>
      <c r="J52" s="1263"/>
      <c r="K52" s="1260"/>
      <c r="L52" s="1260"/>
      <c r="M52" s="1260"/>
      <c r="N52" s="1260"/>
      <c r="AM52" s="368"/>
      <c r="AN52" s="1258"/>
      <c r="AO52" s="1258"/>
      <c r="AP52" s="1258"/>
      <c r="AQ52" s="1258"/>
      <c r="AR52" s="1258"/>
      <c r="AS52" s="1258"/>
      <c r="AT52" s="1258"/>
      <c r="AU52" s="1258"/>
      <c r="AV52" s="1258"/>
      <c r="AW52" s="1258"/>
      <c r="AX52" s="1258"/>
      <c r="AY52" s="1258"/>
      <c r="AZ52" s="1258"/>
      <c r="BA52" s="1258"/>
      <c r="BB52" s="1258"/>
      <c r="BC52" s="1258"/>
      <c r="BD52" s="1258"/>
      <c r="BE52" s="1258"/>
      <c r="BF52" s="1258"/>
      <c r="BG52" s="1258"/>
      <c r="BH52" s="1258"/>
      <c r="BI52" s="1258"/>
      <c r="BJ52" s="1258"/>
      <c r="BK52" s="1258"/>
      <c r="BL52" s="1258"/>
      <c r="BM52" s="1258"/>
      <c r="BN52" s="1258"/>
      <c r="BO52" s="1258"/>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ht="13.5" x14ac:dyDescent="0.15">
      <c r="A53" s="376"/>
      <c r="B53" s="362"/>
      <c r="G53" s="1262"/>
      <c r="H53" s="1262"/>
      <c r="I53" s="1253"/>
      <c r="J53" s="1253"/>
      <c r="K53" s="1260"/>
      <c r="L53" s="1260"/>
      <c r="M53" s="1260"/>
      <c r="N53" s="1260"/>
      <c r="AM53" s="368"/>
      <c r="AN53" s="1258"/>
      <c r="AO53" s="1258"/>
      <c r="AP53" s="1258"/>
      <c r="AQ53" s="1258"/>
      <c r="AR53" s="1258"/>
      <c r="AS53" s="1258"/>
      <c r="AT53" s="1258"/>
      <c r="AU53" s="1258"/>
      <c r="AV53" s="1258"/>
      <c r="AW53" s="1258"/>
      <c r="AX53" s="1258"/>
      <c r="AY53" s="1258"/>
      <c r="AZ53" s="1258"/>
      <c r="BA53" s="1258"/>
      <c r="BB53" s="1258" t="s">
        <v>614</v>
      </c>
      <c r="BC53" s="1258"/>
      <c r="BD53" s="1258"/>
      <c r="BE53" s="1258"/>
      <c r="BF53" s="1258"/>
      <c r="BG53" s="1258"/>
      <c r="BH53" s="1258"/>
      <c r="BI53" s="1258"/>
      <c r="BJ53" s="1258"/>
      <c r="BK53" s="1258"/>
      <c r="BL53" s="1258"/>
      <c r="BM53" s="1258"/>
      <c r="BN53" s="1258"/>
      <c r="BO53" s="1258"/>
      <c r="BP53" s="1259">
        <v>61.5</v>
      </c>
      <c r="BQ53" s="1259"/>
      <c r="BR53" s="1259"/>
      <c r="BS53" s="1259"/>
      <c r="BT53" s="1259"/>
      <c r="BU53" s="1259"/>
      <c r="BV53" s="1259"/>
      <c r="BW53" s="1259"/>
      <c r="BX53" s="1259">
        <v>62.3</v>
      </c>
      <c r="BY53" s="1259"/>
      <c r="BZ53" s="1259"/>
      <c r="CA53" s="1259"/>
      <c r="CB53" s="1259"/>
      <c r="CC53" s="1259"/>
      <c r="CD53" s="1259"/>
      <c r="CE53" s="1259"/>
      <c r="CF53" s="1259">
        <v>62.6</v>
      </c>
      <c r="CG53" s="1259"/>
      <c r="CH53" s="1259"/>
      <c r="CI53" s="1259"/>
      <c r="CJ53" s="1259"/>
      <c r="CK53" s="1259"/>
      <c r="CL53" s="1259"/>
      <c r="CM53" s="1259"/>
      <c r="CN53" s="1259">
        <v>62.1</v>
      </c>
      <c r="CO53" s="1259"/>
      <c r="CP53" s="1259"/>
      <c r="CQ53" s="1259"/>
      <c r="CR53" s="1259"/>
      <c r="CS53" s="1259"/>
      <c r="CT53" s="1259"/>
      <c r="CU53" s="1259"/>
      <c r="CV53" s="1259">
        <v>53.5</v>
      </c>
      <c r="CW53" s="1259"/>
      <c r="CX53" s="1259"/>
      <c r="CY53" s="1259"/>
      <c r="CZ53" s="1259"/>
      <c r="DA53" s="1259"/>
      <c r="DB53" s="1259"/>
      <c r="DC53" s="1259"/>
    </row>
    <row r="54" spans="1:109" ht="13.5" x14ac:dyDescent="0.15">
      <c r="A54" s="376"/>
      <c r="B54" s="362"/>
      <c r="G54" s="1262"/>
      <c r="H54" s="1262"/>
      <c r="I54" s="1253"/>
      <c r="J54" s="1253"/>
      <c r="K54" s="1260"/>
      <c r="L54" s="1260"/>
      <c r="M54" s="1260"/>
      <c r="N54" s="1260"/>
      <c r="AM54" s="368"/>
      <c r="AN54" s="1258"/>
      <c r="AO54" s="1258"/>
      <c r="AP54" s="1258"/>
      <c r="AQ54" s="1258"/>
      <c r="AR54" s="1258"/>
      <c r="AS54" s="1258"/>
      <c r="AT54" s="1258"/>
      <c r="AU54" s="1258"/>
      <c r="AV54" s="1258"/>
      <c r="AW54" s="1258"/>
      <c r="AX54" s="1258"/>
      <c r="AY54" s="1258"/>
      <c r="AZ54" s="1258"/>
      <c r="BA54" s="1258"/>
      <c r="BB54" s="1258"/>
      <c r="BC54" s="1258"/>
      <c r="BD54" s="1258"/>
      <c r="BE54" s="1258"/>
      <c r="BF54" s="1258"/>
      <c r="BG54" s="1258"/>
      <c r="BH54" s="1258"/>
      <c r="BI54" s="1258"/>
      <c r="BJ54" s="1258"/>
      <c r="BK54" s="1258"/>
      <c r="BL54" s="1258"/>
      <c r="BM54" s="1258"/>
      <c r="BN54" s="1258"/>
      <c r="BO54" s="1258"/>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ht="13.5" x14ac:dyDescent="0.15">
      <c r="A55" s="376"/>
      <c r="B55" s="362"/>
      <c r="G55" s="1253"/>
      <c r="H55" s="1253"/>
      <c r="I55" s="1253"/>
      <c r="J55" s="1253"/>
      <c r="K55" s="1260"/>
      <c r="L55" s="1260"/>
      <c r="M55" s="1260"/>
      <c r="N55" s="1260"/>
      <c r="AN55" s="1257" t="s">
        <v>609</v>
      </c>
      <c r="AO55" s="1257"/>
      <c r="AP55" s="1257"/>
      <c r="AQ55" s="1257"/>
      <c r="AR55" s="1257"/>
      <c r="AS55" s="1257"/>
      <c r="AT55" s="1257"/>
      <c r="AU55" s="1257"/>
      <c r="AV55" s="1257"/>
      <c r="AW55" s="1257"/>
      <c r="AX55" s="1257"/>
      <c r="AY55" s="1257"/>
      <c r="AZ55" s="1257"/>
      <c r="BA55" s="1257"/>
      <c r="BB55" s="1258" t="s">
        <v>608</v>
      </c>
      <c r="BC55" s="1258"/>
      <c r="BD55" s="1258"/>
      <c r="BE55" s="1258"/>
      <c r="BF55" s="1258"/>
      <c r="BG55" s="1258"/>
      <c r="BH55" s="1258"/>
      <c r="BI55" s="1258"/>
      <c r="BJ55" s="1258"/>
      <c r="BK55" s="1258"/>
      <c r="BL55" s="1258"/>
      <c r="BM55" s="1258"/>
      <c r="BN55" s="1258"/>
      <c r="BO55" s="1258"/>
      <c r="BP55" s="1259">
        <v>0</v>
      </c>
      <c r="BQ55" s="1259"/>
      <c r="BR55" s="1259"/>
      <c r="BS55" s="1259"/>
      <c r="BT55" s="1259"/>
      <c r="BU55" s="1259"/>
      <c r="BV55" s="1259"/>
      <c r="BW55" s="1259"/>
      <c r="BX55" s="1259">
        <v>0</v>
      </c>
      <c r="BY55" s="1259"/>
      <c r="BZ55" s="1259"/>
      <c r="CA55" s="1259"/>
      <c r="CB55" s="1259"/>
      <c r="CC55" s="1259"/>
      <c r="CD55" s="1259"/>
      <c r="CE55" s="1259"/>
      <c r="CF55" s="1259">
        <v>0</v>
      </c>
      <c r="CG55" s="1259"/>
      <c r="CH55" s="1259"/>
      <c r="CI55" s="1259"/>
      <c r="CJ55" s="1259"/>
      <c r="CK55" s="1259"/>
      <c r="CL55" s="1259"/>
      <c r="CM55" s="1259"/>
      <c r="CN55" s="1259">
        <v>0</v>
      </c>
      <c r="CO55" s="1259"/>
      <c r="CP55" s="1259"/>
      <c r="CQ55" s="1259"/>
      <c r="CR55" s="1259"/>
      <c r="CS55" s="1259"/>
      <c r="CT55" s="1259"/>
      <c r="CU55" s="1259"/>
      <c r="CV55" s="1259">
        <v>0</v>
      </c>
      <c r="CW55" s="1259"/>
      <c r="CX55" s="1259"/>
      <c r="CY55" s="1259"/>
      <c r="CZ55" s="1259"/>
      <c r="DA55" s="1259"/>
      <c r="DB55" s="1259"/>
      <c r="DC55" s="1259"/>
    </row>
    <row r="56" spans="1:109" ht="13.5" x14ac:dyDescent="0.15">
      <c r="A56" s="376"/>
      <c r="B56" s="362"/>
      <c r="G56" s="1253"/>
      <c r="H56" s="1253"/>
      <c r="I56" s="1253"/>
      <c r="J56" s="1253"/>
      <c r="K56" s="1260"/>
      <c r="L56" s="1260"/>
      <c r="M56" s="1260"/>
      <c r="N56" s="1260"/>
      <c r="AN56" s="1257"/>
      <c r="AO56" s="1257"/>
      <c r="AP56" s="1257"/>
      <c r="AQ56" s="1257"/>
      <c r="AR56" s="1257"/>
      <c r="AS56" s="1257"/>
      <c r="AT56" s="1257"/>
      <c r="AU56" s="1257"/>
      <c r="AV56" s="1257"/>
      <c r="AW56" s="1257"/>
      <c r="AX56" s="1257"/>
      <c r="AY56" s="1257"/>
      <c r="AZ56" s="1257"/>
      <c r="BA56" s="1257"/>
      <c r="BB56" s="1258"/>
      <c r="BC56" s="1258"/>
      <c r="BD56" s="1258"/>
      <c r="BE56" s="1258"/>
      <c r="BF56" s="1258"/>
      <c r="BG56" s="1258"/>
      <c r="BH56" s="1258"/>
      <c r="BI56" s="1258"/>
      <c r="BJ56" s="1258"/>
      <c r="BK56" s="1258"/>
      <c r="BL56" s="1258"/>
      <c r="BM56" s="1258"/>
      <c r="BN56" s="1258"/>
      <c r="BO56" s="1258"/>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6" customFormat="1" ht="13.5" x14ac:dyDescent="0.15">
      <c r="B57" s="382"/>
      <c r="G57" s="1253"/>
      <c r="H57" s="1253"/>
      <c r="I57" s="1261"/>
      <c r="J57" s="1261"/>
      <c r="K57" s="1260"/>
      <c r="L57" s="1260"/>
      <c r="M57" s="1260"/>
      <c r="N57" s="1260"/>
      <c r="AM57" s="361"/>
      <c r="AN57" s="1257"/>
      <c r="AO57" s="1257"/>
      <c r="AP57" s="1257"/>
      <c r="AQ57" s="1257"/>
      <c r="AR57" s="1257"/>
      <c r="AS57" s="1257"/>
      <c r="AT57" s="1257"/>
      <c r="AU57" s="1257"/>
      <c r="AV57" s="1257"/>
      <c r="AW57" s="1257"/>
      <c r="AX57" s="1257"/>
      <c r="AY57" s="1257"/>
      <c r="AZ57" s="1257"/>
      <c r="BA57" s="1257"/>
      <c r="BB57" s="1258" t="s">
        <v>614</v>
      </c>
      <c r="BC57" s="1258"/>
      <c r="BD57" s="1258"/>
      <c r="BE57" s="1258"/>
      <c r="BF57" s="1258"/>
      <c r="BG57" s="1258"/>
      <c r="BH57" s="1258"/>
      <c r="BI57" s="1258"/>
      <c r="BJ57" s="1258"/>
      <c r="BK57" s="1258"/>
      <c r="BL57" s="1258"/>
      <c r="BM57" s="1258"/>
      <c r="BN57" s="1258"/>
      <c r="BO57" s="1258"/>
      <c r="BP57" s="1259">
        <v>59.1</v>
      </c>
      <c r="BQ57" s="1259"/>
      <c r="BR57" s="1259"/>
      <c r="BS57" s="1259"/>
      <c r="BT57" s="1259"/>
      <c r="BU57" s="1259"/>
      <c r="BV57" s="1259"/>
      <c r="BW57" s="1259"/>
      <c r="BX57" s="1259">
        <v>61.2</v>
      </c>
      <c r="BY57" s="1259"/>
      <c r="BZ57" s="1259"/>
      <c r="CA57" s="1259"/>
      <c r="CB57" s="1259"/>
      <c r="CC57" s="1259"/>
      <c r="CD57" s="1259"/>
      <c r="CE57" s="1259"/>
      <c r="CF57" s="1259">
        <v>62.8</v>
      </c>
      <c r="CG57" s="1259"/>
      <c r="CH57" s="1259"/>
      <c r="CI57" s="1259"/>
      <c r="CJ57" s="1259"/>
      <c r="CK57" s="1259"/>
      <c r="CL57" s="1259"/>
      <c r="CM57" s="1259"/>
      <c r="CN57" s="1259">
        <v>64.099999999999994</v>
      </c>
      <c r="CO57" s="1259"/>
      <c r="CP57" s="1259"/>
      <c r="CQ57" s="1259"/>
      <c r="CR57" s="1259"/>
      <c r="CS57" s="1259"/>
      <c r="CT57" s="1259"/>
      <c r="CU57" s="1259"/>
      <c r="CV57" s="1259">
        <v>66.3</v>
      </c>
      <c r="CW57" s="1259"/>
      <c r="CX57" s="1259"/>
      <c r="CY57" s="1259"/>
      <c r="CZ57" s="1259"/>
      <c r="DA57" s="1259"/>
      <c r="DB57" s="1259"/>
      <c r="DC57" s="1259"/>
      <c r="DD57" s="387"/>
      <c r="DE57" s="382"/>
    </row>
    <row r="58" spans="1:109" s="376" customFormat="1" ht="13.5" x14ac:dyDescent="0.15">
      <c r="A58" s="361"/>
      <c r="B58" s="382"/>
      <c r="G58" s="1253"/>
      <c r="H58" s="1253"/>
      <c r="I58" s="1261"/>
      <c r="J58" s="1261"/>
      <c r="K58" s="1260"/>
      <c r="L58" s="1260"/>
      <c r="M58" s="1260"/>
      <c r="N58" s="1260"/>
      <c r="AM58" s="361"/>
      <c r="AN58" s="1257"/>
      <c r="AO58" s="1257"/>
      <c r="AP58" s="1257"/>
      <c r="AQ58" s="1257"/>
      <c r="AR58" s="1257"/>
      <c r="AS58" s="1257"/>
      <c r="AT58" s="1257"/>
      <c r="AU58" s="1257"/>
      <c r="AV58" s="1257"/>
      <c r="AW58" s="1257"/>
      <c r="AX58" s="1257"/>
      <c r="AY58" s="1257"/>
      <c r="AZ58" s="1257"/>
      <c r="BA58" s="1257"/>
      <c r="BB58" s="1258"/>
      <c r="BC58" s="1258"/>
      <c r="BD58" s="1258"/>
      <c r="BE58" s="1258"/>
      <c r="BF58" s="1258"/>
      <c r="BG58" s="1258"/>
      <c r="BH58" s="1258"/>
      <c r="BI58" s="1258"/>
      <c r="BJ58" s="1258"/>
      <c r="BK58" s="1258"/>
      <c r="BL58" s="1258"/>
      <c r="BM58" s="1258"/>
      <c r="BN58" s="1258"/>
      <c r="BO58" s="1258"/>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613</v>
      </c>
    </row>
    <row r="64" spans="1:109" ht="13.5" x14ac:dyDescent="0.15">
      <c r="B64" s="362"/>
      <c r="G64" s="377"/>
      <c r="I64" s="379"/>
      <c r="J64" s="379"/>
      <c r="K64" s="379"/>
      <c r="L64" s="379"/>
      <c r="M64" s="379"/>
      <c r="N64" s="378"/>
      <c r="AM64" s="377"/>
      <c r="AN64" s="377" t="s">
        <v>612</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44" t="s">
        <v>616</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ht="13.5" x14ac:dyDescent="0.15">
      <c r="B66" s="362"/>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ht="13.5" x14ac:dyDescent="0.15">
      <c r="B67" s="362"/>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ht="13.5" x14ac:dyDescent="0.15">
      <c r="B68" s="362"/>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ht="13.5" x14ac:dyDescent="0.15">
      <c r="B69" s="362"/>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611</v>
      </c>
    </row>
    <row r="72" spans="2:107" ht="13.5" x14ac:dyDescent="0.15">
      <c r="B72" s="362"/>
      <c r="G72" s="1253"/>
      <c r="H72" s="1253"/>
      <c r="I72" s="1253"/>
      <c r="J72" s="1253"/>
      <c r="K72" s="370"/>
      <c r="L72" s="370"/>
      <c r="M72" s="369"/>
      <c r="N72" s="369"/>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558</v>
      </c>
      <c r="BQ72" s="1257"/>
      <c r="BR72" s="1257"/>
      <c r="BS72" s="1257"/>
      <c r="BT72" s="1257"/>
      <c r="BU72" s="1257"/>
      <c r="BV72" s="1257"/>
      <c r="BW72" s="1257"/>
      <c r="BX72" s="1257" t="s">
        <v>559</v>
      </c>
      <c r="BY72" s="1257"/>
      <c r="BZ72" s="1257"/>
      <c r="CA72" s="1257"/>
      <c r="CB72" s="1257"/>
      <c r="CC72" s="1257"/>
      <c r="CD72" s="1257"/>
      <c r="CE72" s="1257"/>
      <c r="CF72" s="1257" t="s">
        <v>560</v>
      </c>
      <c r="CG72" s="1257"/>
      <c r="CH72" s="1257"/>
      <c r="CI72" s="1257"/>
      <c r="CJ72" s="1257"/>
      <c r="CK72" s="1257"/>
      <c r="CL72" s="1257"/>
      <c r="CM72" s="1257"/>
      <c r="CN72" s="1257" t="s">
        <v>561</v>
      </c>
      <c r="CO72" s="1257"/>
      <c r="CP72" s="1257"/>
      <c r="CQ72" s="1257"/>
      <c r="CR72" s="1257"/>
      <c r="CS72" s="1257"/>
      <c r="CT72" s="1257"/>
      <c r="CU72" s="1257"/>
      <c r="CV72" s="1257" t="s">
        <v>562</v>
      </c>
      <c r="CW72" s="1257"/>
      <c r="CX72" s="1257"/>
      <c r="CY72" s="1257"/>
      <c r="CZ72" s="1257"/>
      <c r="DA72" s="1257"/>
      <c r="DB72" s="1257"/>
      <c r="DC72" s="1257"/>
    </row>
    <row r="73" spans="2:107" ht="13.5" x14ac:dyDescent="0.15">
      <c r="B73" s="362"/>
      <c r="G73" s="1262"/>
      <c r="H73" s="1262"/>
      <c r="I73" s="1262"/>
      <c r="J73" s="1262"/>
      <c r="K73" s="1264"/>
      <c r="L73" s="1264"/>
      <c r="M73" s="1264"/>
      <c r="N73" s="1264"/>
      <c r="AM73" s="368"/>
      <c r="AN73" s="1258" t="s">
        <v>610</v>
      </c>
      <c r="AO73" s="1258"/>
      <c r="AP73" s="1258"/>
      <c r="AQ73" s="1258"/>
      <c r="AR73" s="1258"/>
      <c r="AS73" s="1258"/>
      <c r="AT73" s="1258"/>
      <c r="AU73" s="1258"/>
      <c r="AV73" s="1258"/>
      <c r="AW73" s="1258"/>
      <c r="AX73" s="1258"/>
      <c r="AY73" s="1258"/>
      <c r="AZ73" s="1258"/>
      <c r="BA73" s="1258"/>
      <c r="BB73" s="1258" t="s">
        <v>608</v>
      </c>
      <c r="BC73" s="1258"/>
      <c r="BD73" s="1258"/>
      <c r="BE73" s="1258"/>
      <c r="BF73" s="1258"/>
      <c r="BG73" s="1258"/>
      <c r="BH73" s="1258"/>
      <c r="BI73" s="1258"/>
      <c r="BJ73" s="1258"/>
      <c r="BK73" s="1258"/>
      <c r="BL73" s="1258"/>
      <c r="BM73" s="1258"/>
      <c r="BN73" s="1258"/>
      <c r="BO73" s="1258"/>
      <c r="BP73" s="1259">
        <v>27.2</v>
      </c>
      <c r="BQ73" s="1259"/>
      <c r="BR73" s="1259"/>
      <c r="BS73" s="1259"/>
      <c r="BT73" s="1259"/>
      <c r="BU73" s="1259"/>
      <c r="BV73" s="1259"/>
      <c r="BW73" s="1259"/>
      <c r="BX73" s="1259">
        <v>34.4</v>
      </c>
      <c r="BY73" s="1259"/>
      <c r="BZ73" s="1259"/>
      <c r="CA73" s="1259"/>
      <c r="CB73" s="1259"/>
      <c r="CC73" s="1259"/>
      <c r="CD73" s="1259"/>
      <c r="CE73" s="1259"/>
      <c r="CF73" s="1259">
        <v>73.3</v>
      </c>
      <c r="CG73" s="1259"/>
      <c r="CH73" s="1259"/>
      <c r="CI73" s="1259"/>
      <c r="CJ73" s="1259"/>
      <c r="CK73" s="1259"/>
      <c r="CL73" s="1259"/>
      <c r="CM73" s="1259"/>
      <c r="CN73" s="1259">
        <v>74.8</v>
      </c>
      <c r="CO73" s="1259"/>
      <c r="CP73" s="1259"/>
      <c r="CQ73" s="1259"/>
      <c r="CR73" s="1259"/>
      <c r="CS73" s="1259"/>
      <c r="CT73" s="1259"/>
      <c r="CU73" s="1259"/>
      <c r="CV73" s="1259">
        <v>57.3</v>
      </c>
      <c r="CW73" s="1259"/>
      <c r="CX73" s="1259"/>
      <c r="CY73" s="1259"/>
      <c r="CZ73" s="1259"/>
      <c r="DA73" s="1259"/>
      <c r="DB73" s="1259"/>
      <c r="DC73" s="1259"/>
    </row>
    <row r="74" spans="2:107" ht="13.5" x14ac:dyDescent="0.15">
      <c r="B74" s="362"/>
      <c r="G74" s="1262"/>
      <c r="H74" s="1262"/>
      <c r="I74" s="1262"/>
      <c r="J74" s="1262"/>
      <c r="K74" s="1264"/>
      <c r="L74" s="1264"/>
      <c r="M74" s="1264"/>
      <c r="N74" s="1264"/>
      <c r="AM74" s="368"/>
      <c r="AN74" s="1258"/>
      <c r="AO74" s="1258"/>
      <c r="AP74" s="1258"/>
      <c r="AQ74" s="1258"/>
      <c r="AR74" s="1258"/>
      <c r="AS74" s="1258"/>
      <c r="AT74" s="1258"/>
      <c r="AU74" s="1258"/>
      <c r="AV74" s="1258"/>
      <c r="AW74" s="1258"/>
      <c r="AX74" s="1258"/>
      <c r="AY74" s="1258"/>
      <c r="AZ74" s="1258"/>
      <c r="BA74" s="1258"/>
      <c r="BB74" s="1258"/>
      <c r="BC74" s="1258"/>
      <c r="BD74" s="1258"/>
      <c r="BE74" s="1258"/>
      <c r="BF74" s="1258"/>
      <c r="BG74" s="1258"/>
      <c r="BH74" s="1258"/>
      <c r="BI74" s="1258"/>
      <c r="BJ74" s="1258"/>
      <c r="BK74" s="1258"/>
      <c r="BL74" s="1258"/>
      <c r="BM74" s="1258"/>
      <c r="BN74" s="1258"/>
      <c r="BO74" s="1258"/>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ht="13.5" x14ac:dyDescent="0.15">
      <c r="B75" s="362"/>
      <c r="G75" s="1262"/>
      <c r="H75" s="1262"/>
      <c r="I75" s="1253"/>
      <c r="J75" s="1253"/>
      <c r="K75" s="1260"/>
      <c r="L75" s="1260"/>
      <c r="M75" s="1260"/>
      <c r="N75" s="1260"/>
      <c r="AM75" s="368"/>
      <c r="AN75" s="1258"/>
      <c r="AO75" s="1258"/>
      <c r="AP75" s="1258"/>
      <c r="AQ75" s="1258"/>
      <c r="AR75" s="1258"/>
      <c r="AS75" s="1258"/>
      <c r="AT75" s="1258"/>
      <c r="AU75" s="1258"/>
      <c r="AV75" s="1258"/>
      <c r="AW75" s="1258"/>
      <c r="AX75" s="1258"/>
      <c r="AY75" s="1258"/>
      <c r="AZ75" s="1258"/>
      <c r="BA75" s="1258"/>
      <c r="BB75" s="1258" t="s">
        <v>607</v>
      </c>
      <c r="BC75" s="1258"/>
      <c r="BD75" s="1258"/>
      <c r="BE75" s="1258"/>
      <c r="BF75" s="1258"/>
      <c r="BG75" s="1258"/>
      <c r="BH75" s="1258"/>
      <c r="BI75" s="1258"/>
      <c r="BJ75" s="1258"/>
      <c r="BK75" s="1258"/>
      <c r="BL75" s="1258"/>
      <c r="BM75" s="1258"/>
      <c r="BN75" s="1258"/>
      <c r="BO75" s="1258"/>
      <c r="BP75" s="1259">
        <v>10</v>
      </c>
      <c r="BQ75" s="1259"/>
      <c r="BR75" s="1259"/>
      <c r="BS75" s="1259"/>
      <c r="BT75" s="1259"/>
      <c r="BU75" s="1259"/>
      <c r="BV75" s="1259"/>
      <c r="BW75" s="1259"/>
      <c r="BX75" s="1259">
        <v>10.6</v>
      </c>
      <c r="BY75" s="1259"/>
      <c r="BZ75" s="1259"/>
      <c r="CA75" s="1259"/>
      <c r="CB75" s="1259"/>
      <c r="CC75" s="1259"/>
      <c r="CD75" s="1259"/>
      <c r="CE75" s="1259"/>
      <c r="CF75" s="1259">
        <v>11.1</v>
      </c>
      <c r="CG75" s="1259"/>
      <c r="CH75" s="1259"/>
      <c r="CI75" s="1259"/>
      <c r="CJ75" s="1259"/>
      <c r="CK75" s="1259"/>
      <c r="CL75" s="1259"/>
      <c r="CM75" s="1259"/>
      <c r="CN75" s="1259">
        <v>11.6</v>
      </c>
      <c r="CO75" s="1259"/>
      <c r="CP75" s="1259"/>
      <c r="CQ75" s="1259"/>
      <c r="CR75" s="1259"/>
      <c r="CS75" s="1259"/>
      <c r="CT75" s="1259"/>
      <c r="CU75" s="1259"/>
      <c r="CV75" s="1259">
        <v>11.4</v>
      </c>
      <c r="CW75" s="1259"/>
      <c r="CX75" s="1259"/>
      <c r="CY75" s="1259"/>
      <c r="CZ75" s="1259"/>
      <c r="DA75" s="1259"/>
      <c r="DB75" s="1259"/>
      <c r="DC75" s="1259"/>
    </row>
    <row r="76" spans="2:107" ht="13.5" x14ac:dyDescent="0.15">
      <c r="B76" s="362"/>
      <c r="G76" s="1262"/>
      <c r="H76" s="1262"/>
      <c r="I76" s="1253"/>
      <c r="J76" s="1253"/>
      <c r="K76" s="1260"/>
      <c r="L76" s="1260"/>
      <c r="M76" s="1260"/>
      <c r="N76" s="1260"/>
      <c r="AM76" s="368"/>
      <c r="AN76" s="1258"/>
      <c r="AO76" s="1258"/>
      <c r="AP76" s="1258"/>
      <c r="AQ76" s="1258"/>
      <c r="AR76" s="1258"/>
      <c r="AS76" s="1258"/>
      <c r="AT76" s="1258"/>
      <c r="AU76" s="1258"/>
      <c r="AV76" s="1258"/>
      <c r="AW76" s="1258"/>
      <c r="AX76" s="1258"/>
      <c r="AY76" s="1258"/>
      <c r="AZ76" s="1258"/>
      <c r="BA76" s="1258"/>
      <c r="BB76" s="1258"/>
      <c r="BC76" s="1258"/>
      <c r="BD76" s="1258"/>
      <c r="BE76" s="1258"/>
      <c r="BF76" s="1258"/>
      <c r="BG76" s="1258"/>
      <c r="BH76" s="1258"/>
      <c r="BI76" s="1258"/>
      <c r="BJ76" s="1258"/>
      <c r="BK76" s="1258"/>
      <c r="BL76" s="1258"/>
      <c r="BM76" s="1258"/>
      <c r="BN76" s="1258"/>
      <c r="BO76" s="1258"/>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ht="13.5" x14ac:dyDescent="0.15">
      <c r="B77" s="362"/>
      <c r="G77" s="1253"/>
      <c r="H77" s="1253"/>
      <c r="I77" s="1253"/>
      <c r="J77" s="1253"/>
      <c r="K77" s="1264"/>
      <c r="L77" s="1264"/>
      <c r="M77" s="1264"/>
      <c r="N77" s="1264"/>
      <c r="AN77" s="1257" t="s">
        <v>609</v>
      </c>
      <c r="AO77" s="1257"/>
      <c r="AP77" s="1257"/>
      <c r="AQ77" s="1257"/>
      <c r="AR77" s="1257"/>
      <c r="AS77" s="1257"/>
      <c r="AT77" s="1257"/>
      <c r="AU77" s="1257"/>
      <c r="AV77" s="1257"/>
      <c r="AW77" s="1257"/>
      <c r="AX77" s="1257"/>
      <c r="AY77" s="1257"/>
      <c r="AZ77" s="1257"/>
      <c r="BA77" s="1257"/>
      <c r="BB77" s="1258" t="s">
        <v>608</v>
      </c>
      <c r="BC77" s="1258"/>
      <c r="BD77" s="1258"/>
      <c r="BE77" s="1258"/>
      <c r="BF77" s="1258"/>
      <c r="BG77" s="1258"/>
      <c r="BH77" s="1258"/>
      <c r="BI77" s="1258"/>
      <c r="BJ77" s="1258"/>
      <c r="BK77" s="1258"/>
      <c r="BL77" s="1258"/>
      <c r="BM77" s="1258"/>
      <c r="BN77" s="1258"/>
      <c r="BO77" s="1258"/>
      <c r="BP77" s="1259">
        <v>0</v>
      </c>
      <c r="BQ77" s="1259"/>
      <c r="BR77" s="1259"/>
      <c r="BS77" s="1259"/>
      <c r="BT77" s="1259"/>
      <c r="BU77" s="1259"/>
      <c r="BV77" s="1259"/>
      <c r="BW77" s="1259"/>
      <c r="BX77" s="1259">
        <v>0</v>
      </c>
      <c r="BY77" s="1259"/>
      <c r="BZ77" s="1259"/>
      <c r="CA77" s="1259"/>
      <c r="CB77" s="1259"/>
      <c r="CC77" s="1259"/>
      <c r="CD77" s="1259"/>
      <c r="CE77" s="1259"/>
      <c r="CF77" s="1259">
        <v>0</v>
      </c>
      <c r="CG77" s="1259"/>
      <c r="CH77" s="1259"/>
      <c r="CI77" s="1259"/>
      <c r="CJ77" s="1259"/>
      <c r="CK77" s="1259"/>
      <c r="CL77" s="1259"/>
      <c r="CM77" s="1259"/>
      <c r="CN77" s="1259">
        <v>0</v>
      </c>
      <c r="CO77" s="1259"/>
      <c r="CP77" s="1259"/>
      <c r="CQ77" s="1259"/>
      <c r="CR77" s="1259"/>
      <c r="CS77" s="1259"/>
      <c r="CT77" s="1259"/>
      <c r="CU77" s="1259"/>
      <c r="CV77" s="1259">
        <v>0</v>
      </c>
      <c r="CW77" s="1259"/>
      <c r="CX77" s="1259"/>
      <c r="CY77" s="1259"/>
      <c r="CZ77" s="1259"/>
      <c r="DA77" s="1259"/>
      <c r="DB77" s="1259"/>
      <c r="DC77" s="1259"/>
    </row>
    <row r="78" spans="2:107" ht="13.5" x14ac:dyDescent="0.15">
      <c r="B78" s="362"/>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58"/>
      <c r="BC78" s="1258"/>
      <c r="BD78" s="1258"/>
      <c r="BE78" s="1258"/>
      <c r="BF78" s="1258"/>
      <c r="BG78" s="1258"/>
      <c r="BH78" s="1258"/>
      <c r="BI78" s="1258"/>
      <c r="BJ78" s="1258"/>
      <c r="BK78" s="1258"/>
      <c r="BL78" s="1258"/>
      <c r="BM78" s="1258"/>
      <c r="BN78" s="1258"/>
      <c r="BO78" s="1258"/>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ht="13.5" x14ac:dyDescent="0.15">
      <c r="B79" s="362"/>
      <c r="G79" s="1253"/>
      <c r="H79" s="1253"/>
      <c r="I79" s="1261"/>
      <c r="J79" s="1261"/>
      <c r="K79" s="1265"/>
      <c r="L79" s="1265"/>
      <c r="M79" s="1265"/>
      <c r="N79" s="1265"/>
      <c r="AN79" s="1257"/>
      <c r="AO79" s="1257"/>
      <c r="AP79" s="1257"/>
      <c r="AQ79" s="1257"/>
      <c r="AR79" s="1257"/>
      <c r="AS79" s="1257"/>
      <c r="AT79" s="1257"/>
      <c r="AU79" s="1257"/>
      <c r="AV79" s="1257"/>
      <c r="AW79" s="1257"/>
      <c r="AX79" s="1257"/>
      <c r="AY79" s="1257"/>
      <c r="AZ79" s="1257"/>
      <c r="BA79" s="1257"/>
      <c r="BB79" s="1258" t="s">
        <v>607</v>
      </c>
      <c r="BC79" s="1258"/>
      <c r="BD79" s="1258"/>
      <c r="BE79" s="1258"/>
      <c r="BF79" s="1258"/>
      <c r="BG79" s="1258"/>
      <c r="BH79" s="1258"/>
      <c r="BI79" s="1258"/>
      <c r="BJ79" s="1258"/>
      <c r="BK79" s="1258"/>
      <c r="BL79" s="1258"/>
      <c r="BM79" s="1258"/>
      <c r="BN79" s="1258"/>
      <c r="BO79" s="1258"/>
      <c r="BP79" s="1259">
        <v>7.2</v>
      </c>
      <c r="BQ79" s="1259"/>
      <c r="BR79" s="1259"/>
      <c r="BS79" s="1259"/>
      <c r="BT79" s="1259"/>
      <c r="BU79" s="1259"/>
      <c r="BV79" s="1259"/>
      <c r="BW79" s="1259"/>
      <c r="BX79" s="1259">
        <v>7.2</v>
      </c>
      <c r="BY79" s="1259"/>
      <c r="BZ79" s="1259"/>
      <c r="CA79" s="1259"/>
      <c r="CB79" s="1259"/>
      <c r="CC79" s="1259"/>
      <c r="CD79" s="1259"/>
      <c r="CE79" s="1259"/>
      <c r="CF79" s="1259">
        <v>7.7</v>
      </c>
      <c r="CG79" s="1259"/>
      <c r="CH79" s="1259"/>
      <c r="CI79" s="1259"/>
      <c r="CJ79" s="1259"/>
      <c r="CK79" s="1259"/>
      <c r="CL79" s="1259"/>
      <c r="CM79" s="1259"/>
      <c r="CN79" s="1259">
        <v>8</v>
      </c>
      <c r="CO79" s="1259"/>
      <c r="CP79" s="1259"/>
      <c r="CQ79" s="1259"/>
      <c r="CR79" s="1259"/>
      <c r="CS79" s="1259"/>
      <c r="CT79" s="1259"/>
      <c r="CU79" s="1259"/>
      <c r="CV79" s="1259">
        <v>8</v>
      </c>
      <c r="CW79" s="1259"/>
      <c r="CX79" s="1259"/>
      <c r="CY79" s="1259"/>
      <c r="CZ79" s="1259"/>
      <c r="DA79" s="1259"/>
      <c r="DB79" s="1259"/>
      <c r="DC79" s="1259"/>
    </row>
    <row r="80" spans="2:107" ht="13.5" x14ac:dyDescent="0.15">
      <c r="B80" s="362"/>
      <c r="G80" s="1253"/>
      <c r="H80" s="1253"/>
      <c r="I80" s="1261"/>
      <c r="J80" s="1261"/>
      <c r="K80" s="1265"/>
      <c r="L80" s="1265"/>
      <c r="M80" s="1265"/>
      <c r="N80" s="1265"/>
      <c r="AN80" s="1257"/>
      <c r="AO80" s="1257"/>
      <c r="AP80" s="1257"/>
      <c r="AQ80" s="1257"/>
      <c r="AR80" s="1257"/>
      <c r="AS80" s="1257"/>
      <c r="AT80" s="1257"/>
      <c r="AU80" s="1257"/>
      <c r="AV80" s="1257"/>
      <c r="AW80" s="1257"/>
      <c r="AX80" s="1257"/>
      <c r="AY80" s="1257"/>
      <c r="AZ80" s="1257"/>
      <c r="BA80" s="1257"/>
      <c r="BB80" s="1258"/>
      <c r="BC80" s="1258"/>
      <c r="BD80" s="1258"/>
      <c r="BE80" s="1258"/>
      <c r="BF80" s="1258"/>
      <c r="BG80" s="1258"/>
      <c r="BH80" s="1258"/>
      <c r="BI80" s="1258"/>
      <c r="BJ80" s="1258"/>
      <c r="BK80" s="1258"/>
      <c r="BL80" s="1258"/>
      <c r="BM80" s="1258"/>
      <c r="BN80" s="1258"/>
      <c r="BO80" s="1258"/>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29fE6HFy8jrokqmXuy4LLZA8kzG2f0FD48+u5JVt6Kzc+iT7Soox26JOQjcUq7YBZ05lR7F7V5jWfN94Xz4DMA==" saltValue="lLykyxA0x0YCgupyxnB8p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8" zoomScaleNormal="100" zoomScaleSheetLayoutView="70" workbookViewId="0">
      <selection activeCell="AN43" sqref="AN43:DC47"/>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qLZiroxO/ALm8UQ6nt07+Wm2z7z+Gwz8svu1g6eJxwkSMXtLJHu/ZFMiVz5ZNdXlob3eeHXPw2xcbnT8h/DT0g==" saltValue="TG+An3Cme8IUrG++f0E/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37" zoomScaleNormal="100" zoomScaleSheetLayoutView="55" workbookViewId="0">
      <selection activeCell="AN43" sqref="AN43:DC47"/>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17UrV54icj250WL+/b9q3gITOLmH8BLKWOCHibp9v6E87mhnGoPfjbX6tPHODynRUQzq4tpL3Tr6S5gtZGYrsA==" saltValue="GZB5Z9eZTPVjGkkmRjNj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180556</v>
      </c>
      <c r="E3" s="153"/>
      <c r="F3" s="154">
        <v>122882</v>
      </c>
      <c r="G3" s="155"/>
      <c r="H3" s="156"/>
    </row>
    <row r="4" spans="1:8" x14ac:dyDescent="0.15">
      <c r="A4" s="157"/>
      <c r="B4" s="158"/>
      <c r="C4" s="159"/>
      <c r="D4" s="160">
        <v>65724</v>
      </c>
      <c r="E4" s="161"/>
      <c r="F4" s="162">
        <v>65785</v>
      </c>
      <c r="G4" s="163"/>
      <c r="H4" s="164"/>
    </row>
    <row r="5" spans="1:8" x14ac:dyDescent="0.15">
      <c r="A5" s="145" t="s">
        <v>550</v>
      </c>
      <c r="B5" s="150"/>
      <c r="C5" s="151"/>
      <c r="D5" s="152">
        <v>95953</v>
      </c>
      <c r="E5" s="153"/>
      <c r="F5" s="154">
        <v>114790</v>
      </c>
      <c r="G5" s="155"/>
      <c r="H5" s="156"/>
    </row>
    <row r="6" spans="1:8" x14ac:dyDescent="0.15">
      <c r="A6" s="157"/>
      <c r="B6" s="158"/>
      <c r="C6" s="159"/>
      <c r="D6" s="160">
        <v>28752</v>
      </c>
      <c r="E6" s="161"/>
      <c r="F6" s="162">
        <v>55601</v>
      </c>
      <c r="G6" s="163"/>
      <c r="H6" s="164"/>
    </row>
    <row r="7" spans="1:8" x14ac:dyDescent="0.15">
      <c r="A7" s="145" t="s">
        <v>551</v>
      </c>
      <c r="B7" s="150"/>
      <c r="C7" s="151"/>
      <c r="D7" s="152">
        <v>177184</v>
      </c>
      <c r="E7" s="153"/>
      <c r="F7" s="154">
        <v>126262</v>
      </c>
      <c r="G7" s="155"/>
      <c r="H7" s="156"/>
    </row>
    <row r="8" spans="1:8" x14ac:dyDescent="0.15">
      <c r="A8" s="157"/>
      <c r="B8" s="158"/>
      <c r="C8" s="159"/>
      <c r="D8" s="160">
        <v>59577</v>
      </c>
      <c r="E8" s="161"/>
      <c r="F8" s="162">
        <v>56769</v>
      </c>
      <c r="G8" s="163"/>
      <c r="H8" s="164"/>
    </row>
    <row r="9" spans="1:8" x14ac:dyDescent="0.15">
      <c r="A9" s="145" t="s">
        <v>552</v>
      </c>
      <c r="B9" s="150"/>
      <c r="C9" s="151"/>
      <c r="D9" s="152">
        <v>123372</v>
      </c>
      <c r="E9" s="153"/>
      <c r="F9" s="154">
        <v>126525</v>
      </c>
      <c r="G9" s="155"/>
      <c r="H9" s="156"/>
    </row>
    <row r="10" spans="1:8" x14ac:dyDescent="0.15">
      <c r="A10" s="157"/>
      <c r="B10" s="158"/>
      <c r="C10" s="159"/>
      <c r="D10" s="160">
        <v>79822</v>
      </c>
      <c r="E10" s="161"/>
      <c r="F10" s="162">
        <v>67052</v>
      </c>
      <c r="G10" s="163"/>
      <c r="H10" s="164"/>
    </row>
    <row r="11" spans="1:8" x14ac:dyDescent="0.15">
      <c r="A11" s="145" t="s">
        <v>553</v>
      </c>
      <c r="B11" s="150"/>
      <c r="C11" s="151"/>
      <c r="D11" s="152">
        <v>109040</v>
      </c>
      <c r="E11" s="153"/>
      <c r="F11" s="154">
        <v>122054</v>
      </c>
      <c r="G11" s="155"/>
      <c r="H11" s="156"/>
    </row>
    <row r="12" spans="1:8" x14ac:dyDescent="0.15">
      <c r="A12" s="157"/>
      <c r="B12" s="158"/>
      <c r="C12" s="165"/>
      <c r="D12" s="160">
        <v>52310</v>
      </c>
      <c r="E12" s="161"/>
      <c r="F12" s="162">
        <v>68298</v>
      </c>
      <c r="G12" s="163"/>
      <c r="H12" s="164"/>
    </row>
    <row r="13" spans="1:8" x14ac:dyDescent="0.15">
      <c r="A13" s="145"/>
      <c r="B13" s="150"/>
      <c r="C13" s="166"/>
      <c r="D13" s="167">
        <v>137221</v>
      </c>
      <c r="E13" s="168"/>
      <c r="F13" s="169">
        <v>122503</v>
      </c>
      <c r="G13" s="170"/>
      <c r="H13" s="156"/>
    </row>
    <row r="14" spans="1:8" x14ac:dyDescent="0.15">
      <c r="A14" s="157"/>
      <c r="B14" s="158"/>
      <c r="C14" s="159"/>
      <c r="D14" s="160">
        <v>57237</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2.12</v>
      </c>
      <c r="C19" s="171">
        <f>ROUND(VALUE(SUBSTITUTE(実質収支比率等に係る経年分析!G$48,"▲","-")),2)</f>
        <v>2.86</v>
      </c>
      <c r="D19" s="171">
        <f>ROUND(VALUE(SUBSTITUTE(実質収支比率等に係る経年分析!H$48,"▲","-")),2)</f>
        <v>4.4400000000000004</v>
      </c>
      <c r="E19" s="171">
        <f>ROUND(VALUE(SUBSTITUTE(実質収支比率等に係る経年分析!I$48,"▲","-")),2)</f>
        <v>5.28</v>
      </c>
      <c r="F19" s="171">
        <f>ROUND(VALUE(SUBSTITUTE(実質収支比率等に係る経年分析!J$48,"▲","-")),2)</f>
        <v>7.12</v>
      </c>
    </row>
    <row r="20" spans="1:11" x14ac:dyDescent="0.15">
      <c r="A20" s="171" t="s">
        <v>55</v>
      </c>
      <c r="B20" s="171">
        <f>ROUND(VALUE(SUBSTITUTE(実質収支比率等に係る経年分析!F$47,"▲","-")),2)</f>
        <v>70.959999999999994</v>
      </c>
      <c r="C20" s="171">
        <f>ROUND(VALUE(SUBSTITUTE(実質収支比率等に係る経年分析!G$47,"▲","-")),2)</f>
        <v>65.19</v>
      </c>
      <c r="D20" s="171">
        <f>ROUND(VALUE(SUBSTITUTE(実質収支比率等に係る経年分析!H$47,"▲","-")),2)</f>
        <v>54.5</v>
      </c>
      <c r="E20" s="171">
        <f>ROUND(VALUE(SUBSTITUTE(実質収支比率等に係る経年分析!I$47,"▲","-")),2)</f>
        <v>43.18</v>
      </c>
      <c r="F20" s="171">
        <f>ROUND(VALUE(SUBSTITUTE(実質収支比率等に係る経年分析!J$47,"▲","-")),2)</f>
        <v>43.81</v>
      </c>
    </row>
    <row r="21" spans="1:11" x14ac:dyDescent="0.15">
      <c r="A21" s="171" t="s">
        <v>56</v>
      </c>
      <c r="B21" s="171">
        <f>IF(ISNUMBER(VALUE(SUBSTITUTE(実質収支比率等に係る経年分析!F$49,"▲","-"))),ROUND(VALUE(SUBSTITUTE(実質収支比率等に係る経年分析!F$49,"▲","-")),2),NA())</f>
        <v>-12.16</v>
      </c>
      <c r="C21" s="171">
        <f>IF(ISNUMBER(VALUE(SUBSTITUTE(実質収支比率等に係る経年分析!G$49,"▲","-"))),ROUND(VALUE(SUBSTITUTE(実質収支比率等に係る経年分析!G$49,"▲","-")),2),NA())</f>
        <v>-6.72</v>
      </c>
      <c r="D21" s="171">
        <f>IF(ISNUMBER(VALUE(SUBSTITUTE(実質収支比率等に係る経年分析!H$49,"▲","-"))),ROUND(VALUE(SUBSTITUTE(実質収支比率等に係る経年分析!H$49,"▲","-")),2),NA())</f>
        <v>-10.42</v>
      </c>
      <c r="E21" s="171">
        <f>IF(ISNUMBER(VALUE(SUBSTITUTE(実質収支比率等に係る経年分析!I$49,"▲","-"))),ROUND(VALUE(SUBSTITUTE(実質収支比率等に係る経年分析!I$49,"▲","-")),2),NA())</f>
        <v>-11.3</v>
      </c>
      <c r="F21" s="171">
        <f>IF(ISNUMBER(VALUE(SUBSTITUTE(実質収支比率等に係る経年分析!J$49,"▲","-"))),ROUND(VALUE(SUBSTITUTE(実質収支比率等に係る経年分析!J$49,"▲","-")),2),NA())</f>
        <v>1.32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長和町同和地区住宅新築資金等貸付特別会計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0.14000000000000001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0.14000000000000001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0.15</v>
      </c>
    </row>
    <row r="30" spans="1:11" x14ac:dyDescent="0.15">
      <c r="A30" s="172" t="str">
        <f>IF(連結実質赤字比率に係る赤字・黒字の構成分析!C$40="",NA(),連結実質赤字比率に係る赤字・黒字の構成分析!C$40)</f>
        <v>長和町国民健康保険特別会計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1.56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1.47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0.75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0.35</v>
      </c>
    </row>
    <row r="31" spans="1:11" x14ac:dyDescent="0.15">
      <c r="A31" s="172" t="str">
        <f>IF(連結実質赤字比率に係る赤字・黒字の構成分析!C$39="",NA(),連結実質赤字比率に係る赤字・黒字の構成分析!C$39)</f>
        <v>長和町観光施設事業特別会計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0.38</v>
      </c>
    </row>
    <row r="32" spans="1:11" x14ac:dyDescent="0.15">
      <c r="A32" s="172" t="str">
        <f>IF(連結実質赤字比率に係る赤字・黒字の構成分析!C$38="",NA(),連結実質赤字比率に係る赤字・黒字の構成分析!C$38)</f>
        <v>長和町簡易排水施設特別会計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0.42</v>
      </c>
    </row>
    <row r="33" spans="1:16" x14ac:dyDescent="0.15">
      <c r="A33" s="172" t="str">
        <f>IF(連結実質赤字比率に係る赤字・黒字の構成分析!C$37="",NA(),連結実質赤字比率に係る赤字・黒字の構成分析!C$37)</f>
        <v>長和町介護保険特別会計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0.84</v>
      </c>
    </row>
    <row r="34" spans="1:16" x14ac:dyDescent="0.15">
      <c r="A34" s="172" t="str">
        <f>IF(連結実質赤字比率に係る赤字・黒字の構成分析!C$36="",NA(),連結実質赤字比率に係る赤字・黒字の構成分析!C$36)</f>
        <v>長和町特定環境保全公共下水道事業特別会計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0.57999999999999996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v>
      </c>
    </row>
    <row r="35" spans="1:16" x14ac:dyDescent="0.15">
      <c r="A35" s="172" t="str">
        <f>IF(連結実質赤字比率に係る赤字・黒字の構成分析!C$35="",NA(),連結実質赤字比率に係る赤字・黒字の構成分析!C$35)</f>
        <v>長和町上水道事業会計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6.52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5.13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859</v>
      </c>
      <c r="E42" s="173"/>
      <c r="F42" s="173"/>
      <c r="G42" s="173">
        <f>'実質公債費比率（分子）の構造'!L$52</f>
        <v>862</v>
      </c>
      <c r="H42" s="173"/>
      <c r="I42" s="173"/>
      <c r="J42" s="173">
        <f>'実質公債費比率（分子）の構造'!M$52</f>
        <v>842</v>
      </c>
      <c r="K42" s="173"/>
      <c r="L42" s="173"/>
      <c r="M42" s="173">
        <f>'実質公債費比率（分子）の構造'!N$52</f>
        <v>830</v>
      </c>
      <c r="N42" s="173"/>
      <c r="O42" s="173"/>
      <c r="P42" s="173">
        <f>'実質公債費比率（分子）の構造'!O$52</f>
        <v>857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154</v>
      </c>
      <c r="C45" s="173"/>
      <c r="D45" s="173"/>
      <c r="E45" s="173">
        <f>'実質公債費比率（分子）の構造'!L$49</f>
        <v>133</v>
      </c>
      <c r="F45" s="173"/>
      <c r="G45" s="173"/>
      <c r="H45" s="173">
        <f>'実質公債費比率（分子）の構造'!M$49</f>
        <v>132</v>
      </c>
      <c r="I45" s="173"/>
      <c r="J45" s="173"/>
      <c r="K45" s="173">
        <f>'実質公債費比率（分子）の構造'!N$49</f>
        <v>129</v>
      </c>
      <c r="L45" s="173"/>
      <c r="M45" s="173"/>
      <c r="N45" s="173">
        <f>'実質公債費比率（分子）の構造'!O$49</f>
        <v>133</v>
      </c>
      <c r="O45" s="173"/>
      <c r="P45" s="173"/>
    </row>
    <row r="46" spans="1:16" x14ac:dyDescent="0.15">
      <c r="A46" s="173" t="s">
        <v>67</v>
      </c>
      <c r="B46" s="173">
        <f>'実質公債費比率（分子）の構造'!K$48</f>
        <v>228</v>
      </c>
      <c r="C46" s="173"/>
      <c r="D46" s="173"/>
      <c r="E46" s="173">
        <f>'実質公債費比率（分子）の構造'!L$48</f>
        <v>244</v>
      </c>
      <c r="F46" s="173"/>
      <c r="G46" s="173"/>
      <c r="H46" s="173">
        <f>'実質公債費比率（分子）の構造'!M$48</f>
        <v>273</v>
      </c>
      <c r="I46" s="173"/>
      <c r="J46" s="173"/>
      <c r="K46" s="173">
        <f>'実質公債費比率（分子）の構造'!N$48</f>
        <v>289</v>
      </c>
      <c r="L46" s="173"/>
      <c r="M46" s="173"/>
      <c r="N46" s="173">
        <f>'実質公債費比率（分子）の構造'!O$48</f>
        <v>285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761</v>
      </c>
      <c r="C49" s="173"/>
      <c r="D49" s="173"/>
      <c r="E49" s="173">
        <f>'実質公債費比率（分子）の構造'!L$45</f>
        <v>789</v>
      </c>
      <c r="F49" s="173"/>
      <c r="G49" s="173"/>
      <c r="H49" s="173">
        <f>'実質公債費比率（分子）の構造'!M$45</f>
        <v>779</v>
      </c>
      <c r="I49" s="173"/>
      <c r="J49" s="173"/>
      <c r="K49" s="173">
        <f>'実質公債費比率（分子）の構造'!N$45</f>
        <v>744</v>
      </c>
      <c r="L49" s="173"/>
      <c r="M49" s="173"/>
      <c r="N49" s="173">
        <f>'実質公債費比率（分子）の構造'!O$45</f>
        <v>764</v>
      </c>
      <c r="O49" s="173"/>
      <c r="P49" s="173"/>
    </row>
    <row r="50" spans="1:16" x14ac:dyDescent="0.15">
      <c r="A50" s="173" t="s">
        <v>71</v>
      </c>
      <c r="B50" s="173" t="e">
        <f>NA()</f>
        <v>#N/A</v>
      </c>
      <c r="C50" s="173">
        <f>IF(ISNUMBER('実質公債費比率（分子）の構造'!K$53),'実質公債費比率（分子）の構造'!K$53,NA())</f>
        <v>284</v>
      </c>
      <c r="D50" s="173" t="e">
        <f>NA()</f>
        <v>#N/A</v>
      </c>
      <c r="E50" s="173" t="e">
        <f>NA()</f>
        <v>#N/A</v>
      </c>
      <c r="F50" s="173">
        <f>IF(ISNUMBER('実質公債費比率（分子）の構造'!L$53),'実質公債費比率（分子）の構造'!L$53,NA())</f>
        <v>304</v>
      </c>
      <c r="G50" s="173" t="e">
        <f>NA()</f>
        <v>#N/A</v>
      </c>
      <c r="H50" s="173" t="e">
        <f>NA()</f>
        <v>#N/A</v>
      </c>
      <c r="I50" s="173">
        <f>IF(ISNUMBER('実質公債費比率（分子）の構造'!M$53),'実質公債費比率（分子）の構造'!M$53,NA())</f>
        <v>342</v>
      </c>
      <c r="J50" s="173" t="e">
        <f>NA()</f>
        <v>#N/A</v>
      </c>
      <c r="K50" s="173" t="e">
        <f>NA()</f>
        <v>#N/A</v>
      </c>
      <c r="L50" s="173">
        <f>IF(ISNUMBER('実質公債費比率（分子）の構造'!N$53),'実質公債費比率（分子）の構造'!N$53,NA())</f>
        <v>332</v>
      </c>
      <c r="M50" s="173" t="e">
        <f>NA()</f>
        <v>#N/A</v>
      </c>
      <c r="N50" s="173" t="e">
        <f>NA()</f>
        <v>#N/A</v>
      </c>
      <c r="O50" s="173">
        <f>IF(ISNUMBER('実質公債費比率（分子）の構造'!O$53),'実質公債費比率（分子）の構造'!O$53,NA())</f>
        <v>325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7759</v>
      </c>
      <c r="E56" s="172"/>
      <c r="F56" s="172"/>
      <c r="G56" s="172">
        <f>'将来負担比率（分子）の構造'!J$52</f>
        <v>7447</v>
      </c>
      <c r="H56" s="172"/>
      <c r="I56" s="172"/>
      <c r="J56" s="172">
        <f>'将来負担比率（分子）の構造'!K$52</f>
        <v>7233</v>
      </c>
      <c r="K56" s="172"/>
      <c r="L56" s="172"/>
      <c r="M56" s="172">
        <f>'将来負担比率（分子）の構造'!L$52</f>
        <v>7300</v>
      </c>
      <c r="N56" s="172"/>
      <c r="O56" s="172"/>
      <c r="P56" s="172">
        <f>'将来負担比率（分子）の構造'!M$52</f>
        <v>6998</v>
      </c>
    </row>
    <row r="57" spans="1:16" x14ac:dyDescent="0.15">
      <c r="A57" s="172" t="s">
        <v>42</v>
      </c>
      <c r="B57" s="172"/>
      <c r="C57" s="172"/>
      <c r="D57" s="172">
        <f>'将来負担比率（分子）の構造'!I$51</f>
        <v>360</v>
      </c>
      <c r="E57" s="172"/>
      <c r="F57" s="172"/>
      <c r="G57" s="172">
        <f>'将来負担比率（分子）の構造'!J$51</f>
        <v>313</v>
      </c>
      <c r="H57" s="172"/>
      <c r="I57" s="172"/>
      <c r="J57" s="172">
        <f>'将来負担比率（分子）の構造'!K$51</f>
        <v>241</v>
      </c>
      <c r="K57" s="172"/>
      <c r="L57" s="172"/>
      <c r="M57" s="172">
        <f>'将来負担比率（分子）の構造'!L$51</f>
        <v>178</v>
      </c>
      <c r="N57" s="172"/>
      <c r="O57" s="172"/>
      <c r="P57" s="172">
        <f>'将来負担比率（分子）の構造'!M$51</f>
        <v>119</v>
      </c>
    </row>
    <row r="58" spans="1:16" x14ac:dyDescent="0.15">
      <c r="A58" s="172" t="s">
        <v>41</v>
      </c>
      <c r="B58" s="172"/>
      <c r="C58" s="172"/>
      <c r="D58" s="172">
        <f>'将来負担比率（分子）の構造'!I$50</f>
        <v>3822</v>
      </c>
      <c r="E58" s="172"/>
      <c r="F58" s="172"/>
      <c r="G58" s="172">
        <f>'将来負担比率（分子）の構造'!J$50</f>
        <v>3451</v>
      </c>
      <c r="H58" s="172"/>
      <c r="I58" s="172"/>
      <c r="J58" s="172">
        <f>'将来負担比率（分子）の構造'!K$50</f>
        <v>3065</v>
      </c>
      <c r="K58" s="172"/>
      <c r="L58" s="172"/>
      <c r="M58" s="172">
        <f>'将来負担比率（分子）の構造'!L$50</f>
        <v>2688</v>
      </c>
      <c r="N58" s="172"/>
      <c r="O58" s="172"/>
      <c r="P58" s="172">
        <f>'将来負担比率（分子）の構造'!M$50</f>
        <v>2861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1484</v>
      </c>
      <c r="C62" s="172"/>
      <c r="D62" s="172"/>
      <c r="E62" s="172">
        <f>'将来負担比率（分子）の構造'!J$45</f>
        <v>1408</v>
      </c>
      <c r="F62" s="172"/>
      <c r="G62" s="172"/>
      <c r="H62" s="172">
        <f>'将来負担比率（分子）の構造'!K$45</f>
        <v>1320</v>
      </c>
      <c r="I62" s="172"/>
      <c r="J62" s="172"/>
      <c r="K62" s="172">
        <f>'将来負担比率（分子）の構造'!L$45</f>
        <v>1335</v>
      </c>
      <c r="L62" s="172"/>
      <c r="M62" s="172"/>
      <c r="N62" s="172">
        <f>'将来負担比率（分子）の構造'!M$45</f>
        <v>1286</v>
      </c>
      <c r="O62" s="172"/>
      <c r="P62" s="172"/>
    </row>
    <row r="63" spans="1:16" x14ac:dyDescent="0.15">
      <c r="A63" s="172" t="s">
        <v>34</v>
      </c>
      <c r="B63" s="172">
        <f>'将来負担比率（分子）の構造'!I$44</f>
        <v>1116</v>
      </c>
      <c r="C63" s="172"/>
      <c r="D63" s="172"/>
      <c r="E63" s="172">
        <f>'将来負担比率（分子）の構造'!J$44</f>
        <v>1072</v>
      </c>
      <c r="F63" s="172"/>
      <c r="G63" s="172"/>
      <c r="H63" s="172">
        <f>'将来負担比率（分子）の構造'!K$44</f>
        <v>1029</v>
      </c>
      <c r="I63" s="172"/>
      <c r="J63" s="172"/>
      <c r="K63" s="172">
        <f>'将来負担比率（分子）の構造'!L$44</f>
        <v>1019</v>
      </c>
      <c r="L63" s="172"/>
      <c r="M63" s="172"/>
      <c r="N63" s="172">
        <f>'将来負担比率（分子）の構造'!M$44</f>
        <v>967</v>
      </c>
      <c r="O63" s="172"/>
      <c r="P63" s="172"/>
    </row>
    <row r="64" spans="1:16" x14ac:dyDescent="0.15">
      <c r="A64" s="172" t="s">
        <v>33</v>
      </c>
      <c r="B64" s="172">
        <f>'将来負担比率（分子）の構造'!I$43</f>
        <v>3149</v>
      </c>
      <c r="C64" s="172"/>
      <c r="D64" s="172"/>
      <c r="E64" s="172">
        <f>'将来負担比率（分子）の構造'!J$43</f>
        <v>3021</v>
      </c>
      <c r="F64" s="172"/>
      <c r="G64" s="172"/>
      <c r="H64" s="172">
        <f>'将来負担比率（分子）の構造'!K$43</f>
        <v>2501</v>
      </c>
      <c r="I64" s="172"/>
      <c r="J64" s="172"/>
      <c r="K64" s="172">
        <f>'将来負担比率（分子）の構造'!L$43</f>
        <v>2581</v>
      </c>
      <c r="L64" s="172"/>
      <c r="M64" s="172"/>
      <c r="N64" s="172">
        <f>'将来負担比率（分子）の構造'!M$43</f>
        <v>2422</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1067</v>
      </c>
      <c r="I65" s="172"/>
      <c r="J65" s="172"/>
      <c r="K65" s="172">
        <f>'将来負担比率（分子）の構造'!L$42</f>
        <v>819</v>
      </c>
      <c r="L65" s="172"/>
      <c r="M65" s="172"/>
      <c r="N65" s="172">
        <f>'将来負担比率（分子）の構造'!M$42</f>
        <v>708</v>
      </c>
      <c r="O65" s="172"/>
      <c r="P65" s="172"/>
    </row>
    <row r="66" spans="1:16" x14ac:dyDescent="0.15">
      <c r="A66" s="172" t="s">
        <v>31</v>
      </c>
      <c r="B66" s="172">
        <f>'将来負担比率（分子）の構造'!I$41</f>
        <v>6956</v>
      </c>
      <c r="C66" s="172"/>
      <c r="D66" s="172"/>
      <c r="E66" s="172">
        <f>'将来負担比率（分子）の構造'!J$41</f>
        <v>6657</v>
      </c>
      <c r="F66" s="172"/>
      <c r="G66" s="172"/>
      <c r="H66" s="172">
        <f>'将来負担比率（分子）の構造'!K$41</f>
        <v>6648</v>
      </c>
      <c r="I66" s="172"/>
      <c r="J66" s="172"/>
      <c r="K66" s="172">
        <f>'将来負担比率（分子）の構造'!L$41</f>
        <v>6577</v>
      </c>
      <c r="L66" s="172"/>
      <c r="M66" s="172"/>
      <c r="N66" s="172">
        <f>'将来負担比率（分子）の構造'!M$41</f>
        <v>6351</v>
      </c>
      <c r="O66" s="172"/>
      <c r="P66" s="172"/>
    </row>
    <row r="67" spans="1:16" x14ac:dyDescent="0.15">
      <c r="A67" s="172" t="s">
        <v>75</v>
      </c>
      <c r="B67" s="172" t="e">
        <f>NA()</f>
        <v>#N/A</v>
      </c>
      <c r="C67" s="172">
        <f>IF(ISNUMBER('将来負担比率（分子）の構造'!I$53), IF('将来負担比率（分子）の構造'!I$53 &lt; 0, 0, '将来負担比率（分子）の構造'!I$53), NA())</f>
        <v>764</v>
      </c>
      <c r="D67" s="172" t="e">
        <f>NA()</f>
        <v>#N/A</v>
      </c>
      <c r="E67" s="172" t="e">
        <f>NA()</f>
        <v>#N/A</v>
      </c>
      <c r="F67" s="172">
        <f>IF(ISNUMBER('将来負担比率（分子）の構造'!J$53), IF('将来負担比率（分子）の構造'!J$53 &lt; 0, 0, '将来負担比率（分子）の構造'!J$53), NA())</f>
        <v>949</v>
      </c>
      <c r="G67" s="172" t="e">
        <f>NA()</f>
        <v>#N/A</v>
      </c>
      <c r="H67" s="172" t="e">
        <f>NA()</f>
        <v>#N/A</v>
      </c>
      <c r="I67" s="172">
        <f>IF(ISNUMBER('将来負担比率（分子）の構造'!K$53), IF('将来負担比率（分子）の構造'!K$53 &lt; 0, 0, '将来負担比率（分子）の構造'!K$53), NA())</f>
        <v>2027</v>
      </c>
      <c r="J67" s="172" t="e">
        <f>NA()</f>
        <v>#N/A</v>
      </c>
      <c r="K67" s="172" t="e">
        <f>NA()</f>
        <v>#N/A</v>
      </c>
      <c r="L67" s="172">
        <f>IF(ISNUMBER('将来負担比率（分子）の構造'!L$53), IF('将来負担比率（分子）の構造'!L$53 &lt; 0, 0, '将来負担比率（分子）の構造'!L$53), NA())</f>
        <v>2166</v>
      </c>
      <c r="M67" s="172" t="e">
        <f>NA()</f>
        <v>#N/A</v>
      </c>
      <c r="N67" s="172" t="e">
        <f>NA()</f>
        <v>#N/A</v>
      </c>
      <c r="O67" s="172">
        <f>IF(ISNUMBER('将来負担比率（分子）の構造'!M$53), IF('将来負担比率（分子）の構造'!M$53 &lt; 0, 0, '将来負担比率（分子）の構造'!M$53), NA())</f>
        <v>1755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1943</v>
      </c>
      <c r="C72" s="176">
        <f>基金残高に係る経年分析!G55</f>
        <v>1591</v>
      </c>
      <c r="D72" s="176">
        <f>基金残高に係る経年分析!H55</f>
        <v>1700</v>
      </c>
    </row>
    <row r="73" spans="1:16" x14ac:dyDescent="0.15">
      <c r="A73" s="175" t="s">
        <v>78</v>
      </c>
      <c r="B73" s="176">
        <f>基金残高に係る経年分析!F56</f>
        <v>354</v>
      </c>
      <c r="C73" s="176">
        <f>基金残高に係る経年分析!G56</f>
        <v>354</v>
      </c>
      <c r="D73" s="176">
        <f>基金残高に係る経年分析!H56</f>
        <v>391</v>
      </c>
    </row>
    <row r="74" spans="1:16" x14ac:dyDescent="0.15">
      <c r="A74" s="175" t="s">
        <v>79</v>
      </c>
      <c r="B74" s="176">
        <f>基金残高に係る経年分析!F57</f>
        <v>1255</v>
      </c>
      <c r="C74" s="176">
        <f>基金残高に係る経年分析!G57</f>
        <v>1094</v>
      </c>
      <c r="D74" s="176">
        <f>基金残高に係る経年分析!H57</f>
        <v>977</v>
      </c>
    </row>
  </sheetData>
  <sheetProtection algorithmName="SHA-512" hashValue="qBly3KCg9wurvHqdrNzhy9w6TCM4mC+/tPm71ldvRxRN/mzMlJks9S1+jZeDZN3p6Etbx2DEBuEc0zkcVefulQ==" saltValue="N924ZET5JHVMVxNd2EHS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213</v>
      </c>
      <c r="DI1" s="636"/>
      <c r="DJ1" s="636"/>
      <c r="DK1" s="636"/>
      <c r="DL1" s="636"/>
      <c r="DM1" s="636"/>
      <c r="DN1" s="637"/>
      <c r="DO1" s="211"/>
      <c r="DP1" s="635" t="s">
        <v>214</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218</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1" t="s">
        <v>222</v>
      </c>
      <c r="AQ4" s="641"/>
      <c r="AR4" s="641"/>
      <c r="AS4" s="641"/>
      <c r="AT4" s="641"/>
      <c r="AU4" s="641"/>
      <c r="AV4" s="641"/>
      <c r="AW4" s="641"/>
      <c r="AX4" s="641"/>
      <c r="AY4" s="641"/>
      <c r="AZ4" s="641"/>
      <c r="BA4" s="641"/>
      <c r="BB4" s="641"/>
      <c r="BC4" s="641"/>
      <c r="BD4" s="641"/>
      <c r="BE4" s="641"/>
      <c r="BF4" s="641"/>
      <c r="BG4" s="641" t="s">
        <v>223</v>
      </c>
      <c r="BH4" s="641"/>
      <c r="BI4" s="641"/>
      <c r="BJ4" s="641"/>
      <c r="BK4" s="641"/>
      <c r="BL4" s="641"/>
      <c r="BM4" s="641"/>
      <c r="BN4" s="641"/>
      <c r="BO4" s="641" t="s">
        <v>220</v>
      </c>
      <c r="BP4" s="641"/>
      <c r="BQ4" s="641"/>
      <c r="BR4" s="641"/>
      <c r="BS4" s="641" t="s">
        <v>224</v>
      </c>
      <c r="BT4" s="641"/>
      <c r="BU4" s="641"/>
      <c r="BV4" s="641"/>
      <c r="BW4" s="641"/>
      <c r="BX4" s="641"/>
      <c r="BY4" s="641"/>
      <c r="BZ4" s="641"/>
      <c r="CA4" s="641"/>
      <c r="CB4" s="641"/>
      <c r="CD4" s="638" t="s">
        <v>225</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226</v>
      </c>
      <c r="C5" s="643"/>
      <c r="D5" s="643"/>
      <c r="E5" s="643"/>
      <c r="F5" s="643"/>
      <c r="G5" s="643"/>
      <c r="H5" s="643"/>
      <c r="I5" s="643"/>
      <c r="J5" s="643"/>
      <c r="K5" s="643"/>
      <c r="L5" s="643"/>
      <c r="M5" s="643"/>
      <c r="N5" s="643"/>
      <c r="O5" s="643"/>
      <c r="P5" s="643"/>
      <c r="Q5" s="644"/>
      <c r="R5" s="645">
        <v>716560</v>
      </c>
      <c r="S5" s="646"/>
      <c r="T5" s="646"/>
      <c r="U5" s="646"/>
      <c r="V5" s="646"/>
      <c r="W5" s="646"/>
      <c r="X5" s="646"/>
      <c r="Y5" s="647"/>
      <c r="Z5" s="648">
        <v>10.3</v>
      </c>
      <c r="AA5" s="648"/>
      <c r="AB5" s="648"/>
      <c r="AC5" s="648"/>
      <c r="AD5" s="649">
        <v>716560</v>
      </c>
      <c r="AE5" s="649"/>
      <c r="AF5" s="649"/>
      <c r="AG5" s="649"/>
      <c r="AH5" s="649"/>
      <c r="AI5" s="649"/>
      <c r="AJ5" s="649"/>
      <c r="AK5" s="649"/>
      <c r="AL5" s="650">
        <v>18.899999999999999</v>
      </c>
      <c r="AM5" s="651"/>
      <c r="AN5" s="651"/>
      <c r="AO5" s="652"/>
      <c r="AP5" s="642" t="s">
        <v>227</v>
      </c>
      <c r="AQ5" s="643"/>
      <c r="AR5" s="643"/>
      <c r="AS5" s="643"/>
      <c r="AT5" s="643"/>
      <c r="AU5" s="643"/>
      <c r="AV5" s="643"/>
      <c r="AW5" s="643"/>
      <c r="AX5" s="643"/>
      <c r="AY5" s="643"/>
      <c r="AZ5" s="643"/>
      <c r="BA5" s="643"/>
      <c r="BB5" s="643"/>
      <c r="BC5" s="643"/>
      <c r="BD5" s="643"/>
      <c r="BE5" s="643"/>
      <c r="BF5" s="644"/>
      <c r="BG5" s="656">
        <v>716560</v>
      </c>
      <c r="BH5" s="657"/>
      <c r="BI5" s="657"/>
      <c r="BJ5" s="657"/>
      <c r="BK5" s="657"/>
      <c r="BL5" s="657"/>
      <c r="BM5" s="657"/>
      <c r="BN5" s="658"/>
      <c r="BO5" s="659">
        <v>100</v>
      </c>
      <c r="BP5" s="659"/>
      <c r="BQ5" s="659"/>
      <c r="BR5" s="659"/>
      <c r="BS5" s="660" t="s">
        <v>128</v>
      </c>
      <c r="BT5" s="660"/>
      <c r="BU5" s="660"/>
      <c r="BV5" s="660"/>
      <c r="BW5" s="660"/>
      <c r="BX5" s="660"/>
      <c r="BY5" s="660"/>
      <c r="BZ5" s="660"/>
      <c r="CA5" s="660"/>
      <c r="CB5" s="664"/>
      <c r="CD5" s="638" t="s">
        <v>222</v>
      </c>
      <c r="CE5" s="639"/>
      <c r="CF5" s="639"/>
      <c r="CG5" s="639"/>
      <c r="CH5" s="639"/>
      <c r="CI5" s="639"/>
      <c r="CJ5" s="639"/>
      <c r="CK5" s="639"/>
      <c r="CL5" s="639"/>
      <c r="CM5" s="639"/>
      <c r="CN5" s="639"/>
      <c r="CO5" s="639"/>
      <c r="CP5" s="639"/>
      <c r="CQ5" s="640"/>
      <c r="CR5" s="638" t="s">
        <v>228</v>
      </c>
      <c r="CS5" s="639"/>
      <c r="CT5" s="639"/>
      <c r="CU5" s="639"/>
      <c r="CV5" s="639"/>
      <c r="CW5" s="639"/>
      <c r="CX5" s="639"/>
      <c r="CY5" s="640"/>
      <c r="CZ5" s="638" t="s">
        <v>220</v>
      </c>
      <c r="DA5" s="639"/>
      <c r="DB5" s="639"/>
      <c r="DC5" s="640"/>
      <c r="DD5" s="638" t="s">
        <v>229</v>
      </c>
      <c r="DE5" s="639"/>
      <c r="DF5" s="639"/>
      <c r="DG5" s="639"/>
      <c r="DH5" s="639"/>
      <c r="DI5" s="639"/>
      <c r="DJ5" s="639"/>
      <c r="DK5" s="639"/>
      <c r="DL5" s="639"/>
      <c r="DM5" s="639"/>
      <c r="DN5" s="639"/>
      <c r="DO5" s="639"/>
      <c r="DP5" s="640"/>
      <c r="DQ5" s="638" t="s">
        <v>230</v>
      </c>
      <c r="DR5" s="639"/>
      <c r="DS5" s="639"/>
      <c r="DT5" s="639"/>
      <c r="DU5" s="639"/>
      <c r="DV5" s="639"/>
      <c r="DW5" s="639"/>
      <c r="DX5" s="639"/>
      <c r="DY5" s="639"/>
      <c r="DZ5" s="639"/>
      <c r="EA5" s="639"/>
      <c r="EB5" s="639"/>
      <c r="EC5" s="640"/>
    </row>
    <row r="6" spans="2:143" ht="11.25" customHeight="1" x14ac:dyDescent="0.15">
      <c r="B6" s="653" t="s">
        <v>231</v>
      </c>
      <c r="C6" s="654"/>
      <c r="D6" s="654"/>
      <c r="E6" s="654"/>
      <c r="F6" s="654"/>
      <c r="G6" s="654"/>
      <c r="H6" s="654"/>
      <c r="I6" s="654"/>
      <c r="J6" s="654"/>
      <c r="K6" s="654"/>
      <c r="L6" s="654"/>
      <c r="M6" s="654"/>
      <c r="N6" s="654"/>
      <c r="O6" s="654"/>
      <c r="P6" s="654"/>
      <c r="Q6" s="655"/>
      <c r="R6" s="656">
        <v>80056</v>
      </c>
      <c r="S6" s="657"/>
      <c r="T6" s="657"/>
      <c r="U6" s="657"/>
      <c r="V6" s="657"/>
      <c r="W6" s="657"/>
      <c r="X6" s="657"/>
      <c r="Y6" s="658"/>
      <c r="Z6" s="659">
        <v>1.1000000000000001</v>
      </c>
      <c r="AA6" s="659"/>
      <c r="AB6" s="659"/>
      <c r="AC6" s="659"/>
      <c r="AD6" s="660">
        <v>80056</v>
      </c>
      <c r="AE6" s="660"/>
      <c r="AF6" s="660"/>
      <c r="AG6" s="660"/>
      <c r="AH6" s="660"/>
      <c r="AI6" s="660"/>
      <c r="AJ6" s="660"/>
      <c r="AK6" s="660"/>
      <c r="AL6" s="661">
        <v>2.1</v>
      </c>
      <c r="AM6" s="662"/>
      <c r="AN6" s="662"/>
      <c r="AO6" s="663"/>
      <c r="AP6" s="653" t="s">
        <v>232</v>
      </c>
      <c r="AQ6" s="654"/>
      <c r="AR6" s="654"/>
      <c r="AS6" s="654"/>
      <c r="AT6" s="654"/>
      <c r="AU6" s="654"/>
      <c r="AV6" s="654"/>
      <c r="AW6" s="654"/>
      <c r="AX6" s="654"/>
      <c r="AY6" s="654"/>
      <c r="AZ6" s="654"/>
      <c r="BA6" s="654"/>
      <c r="BB6" s="654"/>
      <c r="BC6" s="654"/>
      <c r="BD6" s="654"/>
      <c r="BE6" s="654"/>
      <c r="BF6" s="655"/>
      <c r="BG6" s="656">
        <v>716560</v>
      </c>
      <c r="BH6" s="657"/>
      <c r="BI6" s="657"/>
      <c r="BJ6" s="657"/>
      <c r="BK6" s="657"/>
      <c r="BL6" s="657"/>
      <c r="BM6" s="657"/>
      <c r="BN6" s="658"/>
      <c r="BO6" s="659">
        <v>100</v>
      </c>
      <c r="BP6" s="659"/>
      <c r="BQ6" s="659"/>
      <c r="BR6" s="659"/>
      <c r="BS6" s="660" t="s">
        <v>128</v>
      </c>
      <c r="BT6" s="660"/>
      <c r="BU6" s="660"/>
      <c r="BV6" s="660"/>
      <c r="BW6" s="660"/>
      <c r="BX6" s="660"/>
      <c r="BY6" s="660"/>
      <c r="BZ6" s="660"/>
      <c r="CA6" s="660"/>
      <c r="CB6" s="664"/>
      <c r="CD6" s="642" t="s">
        <v>233</v>
      </c>
      <c r="CE6" s="643"/>
      <c r="CF6" s="643"/>
      <c r="CG6" s="643"/>
      <c r="CH6" s="643"/>
      <c r="CI6" s="643"/>
      <c r="CJ6" s="643"/>
      <c r="CK6" s="643"/>
      <c r="CL6" s="643"/>
      <c r="CM6" s="643"/>
      <c r="CN6" s="643"/>
      <c r="CO6" s="643"/>
      <c r="CP6" s="643"/>
      <c r="CQ6" s="644"/>
      <c r="CR6" s="656">
        <v>57977</v>
      </c>
      <c r="CS6" s="657"/>
      <c r="CT6" s="657"/>
      <c r="CU6" s="657"/>
      <c r="CV6" s="657"/>
      <c r="CW6" s="657"/>
      <c r="CX6" s="657"/>
      <c r="CY6" s="658"/>
      <c r="CZ6" s="650">
        <v>0.9</v>
      </c>
      <c r="DA6" s="651"/>
      <c r="DB6" s="651"/>
      <c r="DC6" s="667"/>
      <c r="DD6" s="665">
        <v>7920</v>
      </c>
      <c r="DE6" s="657"/>
      <c r="DF6" s="657"/>
      <c r="DG6" s="657"/>
      <c r="DH6" s="657"/>
      <c r="DI6" s="657"/>
      <c r="DJ6" s="657"/>
      <c r="DK6" s="657"/>
      <c r="DL6" s="657"/>
      <c r="DM6" s="657"/>
      <c r="DN6" s="657"/>
      <c r="DO6" s="657"/>
      <c r="DP6" s="658"/>
      <c r="DQ6" s="665">
        <v>57977</v>
      </c>
      <c r="DR6" s="657"/>
      <c r="DS6" s="657"/>
      <c r="DT6" s="657"/>
      <c r="DU6" s="657"/>
      <c r="DV6" s="657"/>
      <c r="DW6" s="657"/>
      <c r="DX6" s="657"/>
      <c r="DY6" s="657"/>
      <c r="DZ6" s="657"/>
      <c r="EA6" s="657"/>
      <c r="EB6" s="657"/>
      <c r="EC6" s="666"/>
    </row>
    <row r="7" spans="2:143" ht="11.25" customHeight="1" x14ac:dyDescent="0.15">
      <c r="B7" s="653" t="s">
        <v>234</v>
      </c>
      <c r="C7" s="654"/>
      <c r="D7" s="654"/>
      <c r="E7" s="654"/>
      <c r="F7" s="654"/>
      <c r="G7" s="654"/>
      <c r="H7" s="654"/>
      <c r="I7" s="654"/>
      <c r="J7" s="654"/>
      <c r="K7" s="654"/>
      <c r="L7" s="654"/>
      <c r="M7" s="654"/>
      <c r="N7" s="654"/>
      <c r="O7" s="654"/>
      <c r="P7" s="654"/>
      <c r="Q7" s="655"/>
      <c r="R7" s="656">
        <v>395</v>
      </c>
      <c r="S7" s="657"/>
      <c r="T7" s="657"/>
      <c r="U7" s="657"/>
      <c r="V7" s="657"/>
      <c r="W7" s="657"/>
      <c r="X7" s="657"/>
      <c r="Y7" s="658"/>
      <c r="Z7" s="659">
        <v>0</v>
      </c>
      <c r="AA7" s="659"/>
      <c r="AB7" s="659"/>
      <c r="AC7" s="659"/>
      <c r="AD7" s="660">
        <v>395</v>
      </c>
      <c r="AE7" s="660"/>
      <c r="AF7" s="660"/>
      <c r="AG7" s="660"/>
      <c r="AH7" s="660"/>
      <c r="AI7" s="660"/>
      <c r="AJ7" s="660"/>
      <c r="AK7" s="660"/>
      <c r="AL7" s="661">
        <v>0</v>
      </c>
      <c r="AM7" s="662"/>
      <c r="AN7" s="662"/>
      <c r="AO7" s="663"/>
      <c r="AP7" s="653" t="s">
        <v>235</v>
      </c>
      <c r="AQ7" s="654"/>
      <c r="AR7" s="654"/>
      <c r="AS7" s="654"/>
      <c r="AT7" s="654"/>
      <c r="AU7" s="654"/>
      <c r="AV7" s="654"/>
      <c r="AW7" s="654"/>
      <c r="AX7" s="654"/>
      <c r="AY7" s="654"/>
      <c r="AZ7" s="654"/>
      <c r="BA7" s="654"/>
      <c r="BB7" s="654"/>
      <c r="BC7" s="654"/>
      <c r="BD7" s="654"/>
      <c r="BE7" s="654"/>
      <c r="BF7" s="655"/>
      <c r="BG7" s="656">
        <v>238136</v>
      </c>
      <c r="BH7" s="657"/>
      <c r="BI7" s="657"/>
      <c r="BJ7" s="657"/>
      <c r="BK7" s="657"/>
      <c r="BL7" s="657"/>
      <c r="BM7" s="657"/>
      <c r="BN7" s="658"/>
      <c r="BO7" s="659">
        <v>33.200000000000003</v>
      </c>
      <c r="BP7" s="659"/>
      <c r="BQ7" s="659"/>
      <c r="BR7" s="659"/>
      <c r="BS7" s="660" t="s">
        <v>128</v>
      </c>
      <c r="BT7" s="660"/>
      <c r="BU7" s="660"/>
      <c r="BV7" s="660"/>
      <c r="BW7" s="660"/>
      <c r="BX7" s="660"/>
      <c r="BY7" s="660"/>
      <c r="BZ7" s="660"/>
      <c r="CA7" s="660"/>
      <c r="CB7" s="664"/>
      <c r="CD7" s="653" t="s">
        <v>236</v>
      </c>
      <c r="CE7" s="654"/>
      <c r="CF7" s="654"/>
      <c r="CG7" s="654"/>
      <c r="CH7" s="654"/>
      <c r="CI7" s="654"/>
      <c r="CJ7" s="654"/>
      <c r="CK7" s="654"/>
      <c r="CL7" s="654"/>
      <c r="CM7" s="654"/>
      <c r="CN7" s="654"/>
      <c r="CO7" s="654"/>
      <c r="CP7" s="654"/>
      <c r="CQ7" s="655"/>
      <c r="CR7" s="656">
        <v>866827</v>
      </c>
      <c r="CS7" s="657"/>
      <c r="CT7" s="657"/>
      <c r="CU7" s="657"/>
      <c r="CV7" s="657"/>
      <c r="CW7" s="657"/>
      <c r="CX7" s="657"/>
      <c r="CY7" s="658"/>
      <c r="CZ7" s="659">
        <v>13.1</v>
      </c>
      <c r="DA7" s="659"/>
      <c r="DB7" s="659"/>
      <c r="DC7" s="659"/>
      <c r="DD7" s="665">
        <v>38470</v>
      </c>
      <c r="DE7" s="657"/>
      <c r="DF7" s="657"/>
      <c r="DG7" s="657"/>
      <c r="DH7" s="657"/>
      <c r="DI7" s="657"/>
      <c r="DJ7" s="657"/>
      <c r="DK7" s="657"/>
      <c r="DL7" s="657"/>
      <c r="DM7" s="657"/>
      <c r="DN7" s="657"/>
      <c r="DO7" s="657"/>
      <c r="DP7" s="658"/>
      <c r="DQ7" s="665">
        <v>683676</v>
      </c>
      <c r="DR7" s="657"/>
      <c r="DS7" s="657"/>
      <c r="DT7" s="657"/>
      <c r="DU7" s="657"/>
      <c r="DV7" s="657"/>
      <c r="DW7" s="657"/>
      <c r="DX7" s="657"/>
      <c r="DY7" s="657"/>
      <c r="DZ7" s="657"/>
      <c r="EA7" s="657"/>
      <c r="EB7" s="657"/>
      <c r="EC7" s="666"/>
    </row>
    <row r="8" spans="2:143" ht="11.25" customHeight="1" x14ac:dyDescent="0.15">
      <c r="B8" s="653" t="s">
        <v>237</v>
      </c>
      <c r="C8" s="654"/>
      <c r="D8" s="654"/>
      <c r="E8" s="654"/>
      <c r="F8" s="654"/>
      <c r="G8" s="654"/>
      <c r="H8" s="654"/>
      <c r="I8" s="654"/>
      <c r="J8" s="654"/>
      <c r="K8" s="654"/>
      <c r="L8" s="654"/>
      <c r="M8" s="654"/>
      <c r="N8" s="654"/>
      <c r="O8" s="654"/>
      <c r="P8" s="654"/>
      <c r="Q8" s="655"/>
      <c r="R8" s="656">
        <v>3057</v>
      </c>
      <c r="S8" s="657"/>
      <c r="T8" s="657"/>
      <c r="U8" s="657"/>
      <c r="V8" s="657"/>
      <c r="W8" s="657"/>
      <c r="X8" s="657"/>
      <c r="Y8" s="658"/>
      <c r="Z8" s="659">
        <v>0</v>
      </c>
      <c r="AA8" s="659"/>
      <c r="AB8" s="659"/>
      <c r="AC8" s="659"/>
      <c r="AD8" s="660">
        <v>3057</v>
      </c>
      <c r="AE8" s="660"/>
      <c r="AF8" s="660"/>
      <c r="AG8" s="660"/>
      <c r="AH8" s="660"/>
      <c r="AI8" s="660"/>
      <c r="AJ8" s="660"/>
      <c r="AK8" s="660"/>
      <c r="AL8" s="661">
        <v>0.1</v>
      </c>
      <c r="AM8" s="662"/>
      <c r="AN8" s="662"/>
      <c r="AO8" s="663"/>
      <c r="AP8" s="653" t="s">
        <v>238</v>
      </c>
      <c r="AQ8" s="654"/>
      <c r="AR8" s="654"/>
      <c r="AS8" s="654"/>
      <c r="AT8" s="654"/>
      <c r="AU8" s="654"/>
      <c r="AV8" s="654"/>
      <c r="AW8" s="654"/>
      <c r="AX8" s="654"/>
      <c r="AY8" s="654"/>
      <c r="AZ8" s="654"/>
      <c r="BA8" s="654"/>
      <c r="BB8" s="654"/>
      <c r="BC8" s="654"/>
      <c r="BD8" s="654"/>
      <c r="BE8" s="654"/>
      <c r="BF8" s="655"/>
      <c r="BG8" s="656">
        <v>17142</v>
      </c>
      <c r="BH8" s="657"/>
      <c r="BI8" s="657"/>
      <c r="BJ8" s="657"/>
      <c r="BK8" s="657"/>
      <c r="BL8" s="657"/>
      <c r="BM8" s="657"/>
      <c r="BN8" s="658"/>
      <c r="BO8" s="659">
        <v>2.4</v>
      </c>
      <c r="BP8" s="659"/>
      <c r="BQ8" s="659"/>
      <c r="BR8" s="659"/>
      <c r="BS8" s="660" t="s">
        <v>128</v>
      </c>
      <c r="BT8" s="660"/>
      <c r="BU8" s="660"/>
      <c r="BV8" s="660"/>
      <c r="BW8" s="660"/>
      <c r="BX8" s="660"/>
      <c r="BY8" s="660"/>
      <c r="BZ8" s="660"/>
      <c r="CA8" s="660"/>
      <c r="CB8" s="664"/>
      <c r="CD8" s="653" t="s">
        <v>239</v>
      </c>
      <c r="CE8" s="654"/>
      <c r="CF8" s="654"/>
      <c r="CG8" s="654"/>
      <c r="CH8" s="654"/>
      <c r="CI8" s="654"/>
      <c r="CJ8" s="654"/>
      <c r="CK8" s="654"/>
      <c r="CL8" s="654"/>
      <c r="CM8" s="654"/>
      <c r="CN8" s="654"/>
      <c r="CO8" s="654"/>
      <c r="CP8" s="654"/>
      <c r="CQ8" s="655"/>
      <c r="CR8" s="656">
        <v>1257520</v>
      </c>
      <c r="CS8" s="657"/>
      <c r="CT8" s="657"/>
      <c r="CU8" s="657"/>
      <c r="CV8" s="657"/>
      <c r="CW8" s="657"/>
      <c r="CX8" s="657"/>
      <c r="CY8" s="658"/>
      <c r="CZ8" s="659">
        <v>18.899999999999999</v>
      </c>
      <c r="DA8" s="659"/>
      <c r="DB8" s="659"/>
      <c r="DC8" s="659"/>
      <c r="DD8" s="665">
        <v>10529</v>
      </c>
      <c r="DE8" s="657"/>
      <c r="DF8" s="657"/>
      <c r="DG8" s="657"/>
      <c r="DH8" s="657"/>
      <c r="DI8" s="657"/>
      <c r="DJ8" s="657"/>
      <c r="DK8" s="657"/>
      <c r="DL8" s="657"/>
      <c r="DM8" s="657"/>
      <c r="DN8" s="657"/>
      <c r="DO8" s="657"/>
      <c r="DP8" s="658"/>
      <c r="DQ8" s="665">
        <v>758219</v>
      </c>
      <c r="DR8" s="657"/>
      <c r="DS8" s="657"/>
      <c r="DT8" s="657"/>
      <c r="DU8" s="657"/>
      <c r="DV8" s="657"/>
      <c r="DW8" s="657"/>
      <c r="DX8" s="657"/>
      <c r="DY8" s="657"/>
      <c r="DZ8" s="657"/>
      <c r="EA8" s="657"/>
      <c r="EB8" s="657"/>
      <c r="EC8" s="666"/>
    </row>
    <row r="9" spans="2:143" ht="11.25" customHeight="1" x14ac:dyDescent="0.15">
      <c r="B9" s="653" t="s">
        <v>240</v>
      </c>
      <c r="C9" s="654"/>
      <c r="D9" s="654"/>
      <c r="E9" s="654"/>
      <c r="F9" s="654"/>
      <c r="G9" s="654"/>
      <c r="H9" s="654"/>
      <c r="I9" s="654"/>
      <c r="J9" s="654"/>
      <c r="K9" s="654"/>
      <c r="L9" s="654"/>
      <c r="M9" s="654"/>
      <c r="N9" s="654"/>
      <c r="O9" s="654"/>
      <c r="P9" s="654"/>
      <c r="Q9" s="655"/>
      <c r="R9" s="656">
        <v>3276</v>
      </c>
      <c r="S9" s="657"/>
      <c r="T9" s="657"/>
      <c r="U9" s="657"/>
      <c r="V9" s="657"/>
      <c r="W9" s="657"/>
      <c r="X9" s="657"/>
      <c r="Y9" s="658"/>
      <c r="Z9" s="659">
        <v>0</v>
      </c>
      <c r="AA9" s="659"/>
      <c r="AB9" s="659"/>
      <c r="AC9" s="659"/>
      <c r="AD9" s="660">
        <v>3276</v>
      </c>
      <c r="AE9" s="660"/>
      <c r="AF9" s="660"/>
      <c r="AG9" s="660"/>
      <c r="AH9" s="660"/>
      <c r="AI9" s="660"/>
      <c r="AJ9" s="660"/>
      <c r="AK9" s="660"/>
      <c r="AL9" s="661">
        <v>0.1</v>
      </c>
      <c r="AM9" s="662"/>
      <c r="AN9" s="662"/>
      <c r="AO9" s="663"/>
      <c r="AP9" s="653" t="s">
        <v>241</v>
      </c>
      <c r="AQ9" s="654"/>
      <c r="AR9" s="654"/>
      <c r="AS9" s="654"/>
      <c r="AT9" s="654"/>
      <c r="AU9" s="654"/>
      <c r="AV9" s="654"/>
      <c r="AW9" s="654"/>
      <c r="AX9" s="654"/>
      <c r="AY9" s="654"/>
      <c r="AZ9" s="654"/>
      <c r="BA9" s="654"/>
      <c r="BB9" s="654"/>
      <c r="BC9" s="654"/>
      <c r="BD9" s="654"/>
      <c r="BE9" s="654"/>
      <c r="BF9" s="655"/>
      <c r="BG9" s="656">
        <v>200395</v>
      </c>
      <c r="BH9" s="657"/>
      <c r="BI9" s="657"/>
      <c r="BJ9" s="657"/>
      <c r="BK9" s="657"/>
      <c r="BL9" s="657"/>
      <c r="BM9" s="657"/>
      <c r="BN9" s="658"/>
      <c r="BO9" s="659">
        <v>28</v>
      </c>
      <c r="BP9" s="659"/>
      <c r="BQ9" s="659"/>
      <c r="BR9" s="659"/>
      <c r="BS9" s="660" t="s">
        <v>128</v>
      </c>
      <c r="BT9" s="660"/>
      <c r="BU9" s="660"/>
      <c r="BV9" s="660"/>
      <c r="BW9" s="660"/>
      <c r="BX9" s="660"/>
      <c r="BY9" s="660"/>
      <c r="BZ9" s="660"/>
      <c r="CA9" s="660"/>
      <c r="CB9" s="664"/>
      <c r="CD9" s="653" t="s">
        <v>242</v>
      </c>
      <c r="CE9" s="654"/>
      <c r="CF9" s="654"/>
      <c r="CG9" s="654"/>
      <c r="CH9" s="654"/>
      <c r="CI9" s="654"/>
      <c r="CJ9" s="654"/>
      <c r="CK9" s="654"/>
      <c r="CL9" s="654"/>
      <c r="CM9" s="654"/>
      <c r="CN9" s="654"/>
      <c r="CO9" s="654"/>
      <c r="CP9" s="654"/>
      <c r="CQ9" s="655"/>
      <c r="CR9" s="656">
        <v>925208</v>
      </c>
      <c r="CS9" s="657"/>
      <c r="CT9" s="657"/>
      <c r="CU9" s="657"/>
      <c r="CV9" s="657"/>
      <c r="CW9" s="657"/>
      <c r="CX9" s="657"/>
      <c r="CY9" s="658"/>
      <c r="CZ9" s="659">
        <v>13.9</v>
      </c>
      <c r="DA9" s="659"/>
      <c r="DB9" s="659"/>
      <c r="DC9" s="659"/>
      <c r="DD9" s="665">
        <v>3485</v>
      </c>
      <c r="DE9" s="657"/>
      <c r="DF9" s="657"/>
      <c r="DG9" s="657"/>
      <c r="DH9" s="657"/>
      <c r="DI9" s="657"/>
      <c r="DJ9" s="657"/>
      <c r="DK9" s="657"/>
      <c r="DL9" s="657"/>
      <c r="DM9" s="657"/>
      <c r="DN9" s="657"/>
      <c r="DO9" s="657"/>
      <c r="DP9" s="658"/>
      <c r="DQ9" s="665">
        <v>682372</v>
      </c>
      <c r="DR9" s="657"/>
      <c r="DS9" s="657"/>
      <c r="DT9" s="657"/>
      <c r="DU9" s="657"/>
      <c r="DV9" s="657"/>
      <c r="DW9" s="657"/>
      <c r="DX9" s="657"/>
      <c r="DY9" s="657"/>
      <c r="DZ9" s="657"/>
      <c r="EA9" s="657"/>
      <c r="EB9" s="657"/>
      <c r="EC9" s="666"/>
    </row>
    <row r="10" spans="2:143" ht="11.25" customHeight="1" x14ac:dyDescent="0.15">
      <c r="B10" s="653" t="s">
        <v>243</v>
      </c>
      <c r="C10" s="654"/>
      <c r="D10" s="654"/>
      <c r="E10" s="654"/>
      <c r="F10" s="654"/>
      <c r="G10" s="654"/>
      <c r="H10" s="654"/>
      <c r="I10" s="654"/>
      <c r="J10" s="654"/>
      <c r="K10" s="654"/>
      <c r="L10" s="654"/>
      <c r="M10" s="654"/>
      <c r="N10" s="654"/>
      <c r="O10" s="654"/>
      <c r="P10" s="654"/>
      <c r="Q10" s="655"/>
      <c r="R10" s="656" t="s">
        <v>128</v>
      </c>
      <c r="S10" s="657"/>
      <c r="T10" s="657"/>
      <c r="U10" s="657"/>
      <c r="V10" s="657"/>
      <c r="W10" s="657"/>
      <c r="X10" s="657"/>
      <c r="Y10" s="658"/>
      <c r="Z10" s="659" t="s">
        <v>128</v>
      </c>
      <c r="AA10" s="659"/>
      <c r="AB10" s="659"/>
      <c r="AC10" s="659"/>
      <c r="AD10" s="660" t="s">
        <v>128</v>
      </c>
      <c r="AE10" s="660"/>
      <c r="AF10" s="660"/>
      <c r="AG10" s="660"/>
      <c r="AH10" s="660"/>
      <c r="AI10" s="660"/>
      <c r="AJ10" s="660"/>
      <c r="AK10" s="660"/>
      <c r="AL10" s="661" t="s">
        <v>128</v>
      </c>
      <c r="AM10" s="662"/>
      <c r="AN10" s="662"/>
      <c r="AO10" s="663"/>
      <c r="AP10" s="653" t="s">
        <v>244</v>
      </c>
      <c r="AQ10" s="654"/>
      <c r="AR10" s="654"/>
      <c r="AS10" s="654"/>
      <c r="AT10" s="654"/>
      <c r="AU10" s="654"/>
      <c r="AV10" s="654"/>
      <c r="AW10" s="654"/>
      <c r="AX10" s="654"/>
      <c r="AY10" s="654"/>
      <c r="AZ10" s="654"/>
      <c r="BA10" s="654"/>
      <c r="BB10" s="654"/>
      <c r="BC10" s="654"/>
      <c r="BD10" s="654"/>
      <c r="BE10" s="654"/>
      <c r="BF10" s="655"/>
      <c r="BG10" s="656">
        <v>16662</v>
      </c>
      <c r="BH10" s="657"/>
      <c r="BI10" s="657"/>
      <c r="BJ10" s="657"/>
      <c r="BK10" s="657"/>
      <c r="BL10" s="657"/>
      <c r="BM10" s="657"/>
      <c r="BN10" s="658"/>
      <c r="BO10" s="659">
        <v>2.2999999999999998</v>
      </c>
      <c r="BP10" s="659"/>
      <c r="BQ10" s="659"/>
      <c r="BR10" s="659"/>
      <c r="BS10" s="660" t="s">
        <v>128</v>
      </c>
      <c r="BT10" s="660"/>
      <c r="BU10" s="660"/>
      <c r="BV10" s="660"/>
      <c r="BW10" s="660"/>
      <c r="BX10" s="660"/>
      <c r="BY10" s="660"/>
      <c r="BZ10" s="660"/>
      <c r="CA10" s="660"/>
      <c r="CB10" s="664"/>
      <c r="CD10" s="653" t="s">
        <v>245</v>
      </c>
      <c r="CE10" s="654"/>
      <c r="CF10" s="654"/>
      <c r="CG10" s="654"/>
      <c r="CH10" s="654"/>
      <c r="CI10" s="654"/>
      <c r="CJ10" s="654"/>
      <c r="CK10" s="654"/>
      <c r="CL10" s="654"/>
      <c r="CM10" s="654"/>
      <c r="CN10" s="654"/>
      <c r="CO10" s="654"/>
      <c r="CP10" s="654"/>
      <c r="CQ10" s="655"/>
      <c r="CR10" s="656" t="s">
        <v>128</v>
      </c>
      <c r="CS10" s="657"/>
      <c r="CT10" s="657"/>
      <c r="CU10" s="657"/>
      <c r="CV10" s="657"/>
      <c r="CW10" s="657"/>
      <c r="CX10" s="657"/>
      <c r="CY10" s="658"/>
      <c r="CZ10" s="659" t="s">
        <v>128</v>
      </c>
      <c r="DA10" s="659"/>
      <c r="DB10" s="659"/>
      <c r="DC10" s="659"/>
      <c r="DD10" s="665" t="s">
        <v>128</v>
      </c>
      <c r="DE10" s="657"/>
      <c r="DF10" s="657"/>
      <c r="DG10" s="657"/>
      <c r="DH10" s="657"/>
      <c r="DI10" s="657"/>
      <c r="DJ10" s="657"/>
      <c r="DK10" s="657"/>
      <c r="DL10" s="657"/>
      <c r="DM10" s="657"/>
      <c r="DN10" s="657"/>
      <c r="DO10" s="657"/>
      <c r="DP10" s="658"/>
      <c r="DQ10" s="665" t="s">
        <v>128</v>
      </c>
      <c r="DR10" s="657"/>
      <c r="DS10" s="657"/>
      <c r="DT10" s="657"/>
      <c r="DU10" s="657"/>
      <c r="DV10" s="657"/>
      <c r="DW10" s="657"/>
      <c r="DX10" s="657"/>
      <c r="DY10" s="657"/>
      <c r="DZ10" s="657"/>
      <c r="EA10" s="657"/>
      <c r="EB10" s="657"/>
      <c r="EC10" s="666"/>
    </row>
    <row r="11" spans="2:143" ht="11.25" customHeight="1" x14ac:dyDescent="0.15">
      <c r="B11" s="653" t="s">
        <v>246</v>
      </c>
      <c r="C11" s="654"/>
      <c r="D11" s="654"/>
      <c r="E11" s="654"/>
      <c r="F11" s="654"/>
      <c r="G11" s="654"/>
      <c r="H11" s="654"/>
      <c r="I11" s="654"/>
      <c r="J11" s="654"/>
      <c r="K11" s="654"/>
      <c r="L11" s="654"/>
      <c r="M11" s="654"/>
      <c r="N11" s="654"/>
      <c r="O11" s="654"/>
      <c r="P11" s="654"/>
      <c r="Q11" s="655"/>
      <c r="R11" s="656">
        <v>148968</v>
      </c>
      <c r="S11" s="657"/>
      <c r="T11" s="657"/>
      <c r="U11" s="657"/>
      <c r="V11" s="657"/>
      <c r="W11" s="657"/>
      <c r="X11" s="657"/>
      <c r="Y11" s="658"/>
      <c r="Z11" s="661">
        <v>2.1</v>
      </c>
      <c r="AA11" s="662"/>
      <c r="AB11" s="662"/>
      <c r="AC11" s="668"/>
      <c r="AD11" s="665">
        <v>148968</v>
      </c>
      <c r="AE11" s="657"/>
      <c r="AF11" s="657"/>
      <c r="AG11" s="657"/>
      <c r="AH11" s="657"/>
      <c r="AI11" s="657"/>
      <c r="AJ11" s="657"/>
      <c r="AK11" s="658"/>
      <c r="AL11" s="661">
        <v>3.9</v>
      </c>
      <c r="AM11" s="662"/>
      <c r="AN11" s="662"/>
      <c r="AO11" s="663"/>
      <c r="AP11" s="653" t="s">
        <v>247</v>
      </c>
      <c r="AQ11" s="654"/>
      <c r="AR11" s="654"/>
      <c r="AS11" s="654"/>
      <c r="AT11" s="654"/>
      <c r="AU11" s="654"/>
      <c r="AV11" s="654"/>
      <c r="AW11" s="654"/>
      <c r="AX11" s="654"/>
      <c r="AY11" s="654"/>
      <c r="AZ11" s="654"/>
      <c r="BA11" s="654"/>
      <c r="BB11" s="654"/>
      <c r="BC11" s="654"/>
      <c r="BD11" s="654"/>
      <c r="BE11" s="654"/>
      <c r="BF11" s="655"/>
      <c r="BG11" s="656">
        <v>3937</v>
      </c>
      <c r="BH11" s="657"/>
      <c r="BI11" s="657"/>
      <c r="BJ11" s="657"/>
      <c r="BK11" s="657"/>
      <c r="BL11" s="657"/>
      <c r="BM11" s="657"/>
      <c r="BN11" s="658"/>
      <c r="BO11" s="659">
        <v>0.5</v>
      </c>
      <c r="BP11" s="659"/>
      <c r="BQ11" s="659"/>
      <c r="BR11" s="659"/>
      <c r="BS11" s="660" t="s">
        <v>128</v>
      </c>
      <c r="BT11" s="660"/>
      <c r="BU11" s="660"/>
      <c r="BV11" s="660"/>
      <c r="BW11" s="660"/>
      <c r="BX11" s="660"/>
      <c r="BY11" s="660"/>
      <c r="BZ11" s="660"/>
      <c r="CA11" s="660"/>
      <c r="CB11" s="664"/>
      <c r="CD11" s="653" t="s">
        <v>248</v>
      </c>
      <c r="CE11" s="654"/>
      <c r="CF11" s="654"/>
      <c r="CG11" s="654"/>
      <c r="CH11" s="654"/>
      <c r="CI11" s="654"/>
      <c r="CJ11" s="654"/>
      <c r="CK11" s="654"/>
      <c r="CL11" s="654"/>
      <c r="CM11" s="654"/>
      <c r="CN11" s="654"/>
      <c r="CO11" s="654"/>
      <c r="CP11" s="654"/>
      <c r="CQ11" s="655"/>
      <c r="CR11" s="656">
        <v>301325</v>
      </c>
      <c r="CS11" s="657"/>
      <c r="CT11" s="657"/>
      <c r="CU11" s="657"/>
      <c r="CV11" s="657"/>
      <c r="CW11" s="657"/>
      <c r="CX11" s="657"/>
      <c r="CY11" s="658"/>
      <c r="CZ11" s="659">
        <v>4.5</v>
      </c>
      <c r="DA11" s="659"/>
      <c r="DB11" s="659"/>
      <c r="DC11" s="659"/>
      <c r="DD11" s="665">
        <v>31510</v>
      </c>
      <c r="DE11" s="657"/>
      <c r="DF11" s="657"/>
      <c r="DG11" s="657"/>
      <c r="DH11" s="657"/>
      <c r="DI11" s="657"/>
      <c r="DJ11" s="657"/>
      <c r="DK11" s="657"/>
      <c r="DL11" s="657"/>
      <c r="DM11" s="657"/>
      <c r="DN11" s="657"/>
      <c r="DO11" s="657"/>
      <c r="DP11" s="658"/>
      <c r="DQ11" s="665">
        <v>180973</v>
      </c>
      <c r="DR11" s="657"/>
      <c r="DS11" s="657"/>
      <c r="DT11" s="657"/>
      <c r="DU11" s="657"/>
      <c r="DV11" s="657"/>
      <c r="DW11" s="657"/>
      <c r="DX11" s="657"/>
      <c r="DY11" s="657"/>
      <c r="DZ11" s="657"/>
      <c r="EA11" s="657"/>
      <c r="EB11" s="657"/>
      <c r="EC11" s="666"/>
    </row>
    <row r="12" spans="2:143" ht="11.25" customHeight="1" x14ac:dyDescent="0.15">
      <c r="B12" s="653" t="s">
        <v>249</v>
      </c>
      <c r="C12" s="654"/>
      <c r="D12" s="654"/>
      <c r="E12" s="654"/>
      <c r="F12" s="654"/>
      <c r="G12" s="654"/>
      <c r="H12" s="654"/>
      <c r="I12" s="654"/>
      <c r="J12" s="654"/>
      <c r="K12" s="654"/>
      <c r="L12" s="654"/>
      <c r="M12" s="654"/>
      <c r="N12" s="654"/>
      <c r="O12" s="654"/>
      <c r="P12" s="654"/>
      <c r="Q12" s="655"/>
      <c r="R12" s="656" t="s">
        <v>128</v>
      </c>
      <c r="S12" s="657"/>
      <c r="T12" s="657"/>
      <c r="U12" s="657"/>
      <c r="V12" s="657"/>
      <c r="W12" s="657"/>
      <c r="X12" s="657"/>
      <c r="Y12" s="658"/>
      <c r="Z12" s="659" t="s">
        <v>128</v>
      </c>
      <c r="AA12" s="659"/>
      <c r="AB12" s="659"/>
      <c r="AC12" s="659"/>
      <c r="AD12" s="660" t="s">
        <v>128</v>
      </c>
      <c r="AE12" s="660"/>
      <c r="AF12" s="660"/>
      <c r="AG12" s="660"/>
      <c r="AH12" s="660"/>
      <c r="AI12" s="660"/>
      <c r="AJ12" s="660"/>
      <c r="AK12" s="660"/>
      <c r="AL12" s="661" t="s">
        <v>128</v>
      </c>
      <c r="AM12" s="662"/>
      <c r="AN12" s="662"/>
      <c r="AO12" s="663"/>
      <c r="AP12" s="653" t="s">
        <v>250</v>
      </c>
      <c r="AQ12" s="654"/>
      <c r="AR12" s="654"/>
      <c r="AS12" s="654"/>
      <c r="AT12" s="654"/>
      <c r="AU12" s="654"/>
      <c r="AV12" s="654"/>
      <c r="AW12" s="654"/>
      <c r="AX12" s="654"/>
      <c r="AY12" s="654"/>
      <c r="AZ12" s="654"/>
      <c r="BA12" s="654"/>
      <c r="BB12" s="654"/>
      <c r="BC12" s="654"/>
      <c r="BD12" s="654"/>
      <c r="BE12" s="654"/>
      <c r="BF12" s="655"/>
      <c r="BG12" s="656">
        <v>409426</v>
      </c>
      <c r="BH12" s="657"/>
      <c r="BI12" s="657"/>
      <c r="BJ12" s="657"/>
      <c r="BK12" s="657"/>
      <c r="BL12" s="657"/>
      <c r="BM12" s="657"/>
      <c r="BN12" s="658"/>
      <c r="BO12" s="659">
        <v>57.1</v>
      </c>
      <c r="BP12" s="659"/>
      <c r="BQ12" s="659"/>
      <c r="BR12" s="659"/>
      <c r="BS12" s="660" t="s">
        <v>128</v>
      </c>
      <c r="BT12" s="660"/>
      <c r="BU12" s="660"/>
      <c r="BV12" s="660"/>
      <c r="BW12" s="660"/>
      <c r="BX12" s="660"/>
      <c r="BY12" s="660"/>
      <c r="BZ12" s="660"/>
      <c r="CA12" s="660"/>
      <c r="CB12" s="664"/>
      <c r="CD12" s="653" t="s">
        <v>251</v>
      </c>
      <c r="CE12" s="654"/>
      <c r="CF12" s="654"/>
      <c r="CG12" s="654"/>
      <c r="CH12" s="654"/>
      <c r="CI12" s="654"/>
      <c r="CJ12" s="654"/>
      <c r="CK12" s="654"/>
      <c r="CL12" s="654"/>
      <c r="CM12" s="654"/>
      <c r="CN12" s="654"/>
      <c r="CO12" s="654"/>
      <c r="CP12" s="654"/>
      <c r="CQ12" s="655"/>
      <c r="CR12" s="656">
        <v>532920</v>
      </c>
      <c r="CS12" s="657"/>
      <c r="CT12" s="657"/>
      <c r="CU12" s="657"/>
      <c r="CV12" s="657"/>
      <c r="CW12" s="657"/>
      <c r="CX12" s="657"/>
      <c r="CY12" s="658"/>
      <c r="CZ12" s="659">
        <v>8</v>
      </c>
      <c r="DA12" s="659"/>
      <c r="DB12" s="659"/>
      <c r="DC12" s="659"/>
      <c r="DD12" s="665">
        <v>158002</v>
      </c>
      <c r="DE12" s="657"/>
      <c r="DF12" s="657"/>
      <c r="DG12" s="657"/>
      <c r="DH12" s="657"/>
      <c r="DI12" s="657"/>
      <c r="DJ12" s="657"/>
      <c r="DK12" s="657"/>
      <c r="DL12" s="657"/>
      <c r="DM12" s="657"/>
      <c r="DN12" s="657"/>
      <c r="DO12" s="657"/>
      <c r="DP12" s="658"/>
      <c r="DQ12" s="665">
        <v>254688</v>
      </c>
      <c r="DR12" s="657"/>
      <c r="DS12" s="657"/>
      <c r="DT12" s="657"/>
      <c r="DU12" s="657"/>
      <c r="DV12" s="657"/>
      <c r="DW12" s="657"/>
      <c r="DX12" s="657"/>
      <c r="DY12" s="657"/>
      <c r="DZ12" s="657"/>
      <c r="EA12" s="657"/>
      <c r="EB12" s="657"/>
      <c r="EC12" s="666"/>
    </row>
    <row r="13" spans="2:143" ht="11.25" customHeight="1" x14ac:dyDescent="0.15">
      <c r="B13" s="653" t="s">
        <v>252</v>
      </c>
      <c r="C13" s="654"/>
      <c r="D13" s="654"/>
      <c r="E13" s="654"/>
      <c r="F13" s="654"/>
      <c r="G13" s="654"/>
      <c r="H13" s="654"/>
      <c r="I13" s="654"/>
      <c r="J13" s="654"/>
      <c r="K13" s="654"/>
      <c r="L13" s="654"/>
      <c r="M13" s="654"/>
      <c r="N13" s="654"/>
      <c r="O13" s="654"/>
      <c r="P13" s="654"/>
      <c r="Q13" s="655"/>
      <c r="R13" s="656" t="s">
        <v>128</v>
      </c>
      <c r="S13" s="657"/>
      <c r="T13" s="657"/>
      <c r="U13" s="657"/>
      <c r="V13" s="657"/>
      <c r="W13" s="657"/>
      <c r="X13" s="657"/>
      <c r="Y13" s="658"/>
      <c r="Z13" s="659" t="s">
        <v>128</v>
      </c>
      <c r="AA13" s="659"/>
      <c r="AB13" s="659"/>
      <c r="AC13" s="659"/>
      <c r="AD13" s="660" t="s">
        <v>128</v>
      </c>
      <c r="AE13" s="660"/>
      <c r="AF13" s="660"/>
      <c r="AG13" s="660"/>
      <c r="AH13" s="660"/>
      <c r="AI13" s="660"/>
      <c r="AJ13" s="660"/>
      <c r="AK13" s="660"/>
      <c r="AL13" s="661" t="s">
        <v>128</v>
      </c>
      <c r="AM13" s="662"/>
      <c r="AN13" s="662"/>
      <c r="AO13" s="663"/>
      <c r="AP13" s="653" t="s">
        <v>253</v>
      </c>
      <c r="AQ13" s="654"/>
      <c r="AR13" s="654"/>
      <c r="AS13" s="654"/>
      <c r="AT13" s="654"/>
      <c r="AU13" s="654"/>
      <c r="AV13" s="654"/>
      <c r="AW13" s="654"/>
      <c r="AX13" s="654"/>
      <c r="AY13" s="654"/>
      <c r="AZ13" s="654"/>
      <c r="BA13" s="654"/>
      <c r="BB13" s="654"/>
      <c r="BC13" s="654"/>
      <c r="BD13" s="654"/>
      <c r="BE13" s="654"/>
      <c r="BF13" s="655"/>
      <c r="BG13" s="656">
        <v>393856</v>
      </c>
      <c r="BH13" s="657"/>
      <c r="BI13" s="657"/>
      <c r="BJ13" s="657"/>
      <c r="BK13" s="657"/>
      <c r="BL13" s="657"/>
      <c r="BM13" s="657"/>
      <c r="BN13" s="658"/>
      <c r="BO13" s="659">
        <v>55</v>
      </c>
      <c r="BP13" s="659"/>
      <c r="BQ13" s="659"/>
      <c r="BR13" s="659"/>
      <c r="BS13" s="660" t="s">
        <v>128</v>
      </c>
      <c r="BT13" s="660"/>
      <c r="BU13" s="660"/>
      <c r="BV13" s="660"/>
      <c r="BW13" s="660"/>
      <c r="BX13" s="660"/>
      <c r="BY13" s="660"/>
      <c r="BZ13" s="660"/>
      <c r="CA13" s="660"/>
      <c r="CB13" s="664"/>
      <c r="CD13" s="653" t="s">
        <v>254</v>
      </c>
      <c r="CE13" s="654"/>
      <c r="CF13" s="654"/>
      <c r="CG13" s="654"/>
      <c r="CH13" s="654"/>
      <c r="CI13" s="654"/>
      <c r="CJ13" s="654"/>
      <c r="CK13" s="654"/>
      <c r="CL13" s="654"/>
      <c r="CM13" s="654"/>
      <c r="CN13" s="654"/>
      <c r="CO13" s="654"/>
      <c r="CP13" s="654"/>
      <c r="CQ13" s="655"/>
      <c r="CR13" s="656">
        <v>440578</v>
      </c>
      <c r="CS13" s="657"/>
      <c r="CT13" s="657"/>
      <c r="CU13" s="657"/>
      <c r="CV13" s="657"/>
      <c r="CW13" s="657"/>
      <c r="CX13" s="657"/>
      <c r="CY13" s="658"/>
      <c r="CZ13" s="659">
        <v>6.6</v>
      </c>
      <c r="DA13" s="659"/>
      <c r="DB13" s="659"/>
      <c r="DC13" s="659"/>
      <c r="DD13" s="665">
        <v>115411</v>
      </c>
      <c r="DE13" s="657"/>
      <c r="DF13" s="657"/>
      <c r="DG13" s="657"/>
      <c r="DH13" s="657"/>
      <c r="DI13" s="657"/>
      <c r="DJ13" s="657"/>
      <c r="DK13" s="657"/>
      <c r="DL13" s="657"/>
      <c r="DM13" s="657"/>
      <c r="DN13" s="657"/>
      <c r="DO13" s="657"/>
      <c r="DP13" s="658"/>
      <c r="DQ13" s="665">
        <v>350813</v>
      </c>
      <c r="DR13" s="657"/>
      <c r="DS13" s="657"/>
      <c r="DT13" s="657"/>
      <c r="DU13" s="657"/>
      <c r="DV13" s="657"/>
      <c r="DW13" s="657"/>
      <c r="DX13" s="657"/>
      <c r="DY13" s="657"/>
      <c r="DZ13" s="657"/>
      <c r="EA13" s="657"/>
      <c r="EB13" s="657"/>
      <c r="EC13" s="666"/>
    </row>
    <row r="14" spans="2:143" ht="11.25" customHeight="1" x14ac:dyDescent="0.15">
      <c r="B14" s="653" t="s">
        <v>255</v>
      </c>
      <c r="C14" s="654"/>
      <c r="D14" s="654"/>
      <c r="E14" s="654"/>
      <c r="F14" s="654"/>
      <c r="G14" s="654"/>
      <c r="H14" s="654"/>
      <c r="I14" s="654"/>
      <c r="J14" s="654"/>
      <c r="K14" s="654"/>
      <c r="L14" s="654"/>
      <c r="M14" s="654"/>
      <c r="N14" s="654"/>
      <c r="O14" s="654"/>
      <c r="P14" s="654"/>
      <c r="Q14" s="655"/>
      <c r="R14" s="656" t="s">
        <v>128</v>
      </c>
      <c r="S14" s="657"/>
      <c r="T14" s="657"/>
      <c r="U14" s="657"/>
      <c r="V14" s="657"/>
      <c r="W14" s="657"/>
      <c r="X14" s="657"/>
      <c r="Y14" s="658"/>
      <c r="Z14" s="659" t="s">
        <v>128</v>
      </c>
      <c r="AA14" s="659"/>
      <c r="AB14" s="659"/>
      <c r="AC14" s="659"/>
      <c r="AD14" s="660" t="s">
        <v>128</v>
      </c>
      <c r="AE14" s="660"/>
      <c r="AF14" s="660"/>
      <c r="AG14" s="660"/>
      <c r="AH14" s="660"/>
      <c r="AI14" s="660"/>
      <c r="AJ14" s="660"/>
      <c r="AK14" s="660"/>
      <c r="AL14" s="661" t="s">
        <v>128</v>
      </c>
      <c r="AM14" s="662"/>
      <c r="AN14" s="662"/>
      <c r="AO14" s="663"/>
      <c r="AP14" s="653" t="s">
        <v>256</v>
      </c>
      <c r="AQ14" s="654"/>
      <c r="AR14" s="654"/>
      <c r="AS14" s="654"/>
      <c r="AT14" s="654"/>
      <c r="AU14" s="654"/>
      <c r="AV14" s="654"/>
      <c r="AW14" s="654"/>
      <c r="AX14" s="654"/>
      <c r="AY14" s="654"/>
      <c r="AZ14" s="654"/>
      <c r="BA14" s="654"/>
      <c r="BB14" s="654"/>
      <c r="BC14" s="654"/>
      <c r="BD14" s="654"/>
      <c r="BE14" s="654"/>
      <c r="BF14" s="655"/>
      <c r="BG14" s="656">
        <v>28208</v>
      </c>
      <c r="BH14" s="657"/>
      <c r="BI14" s="657"/>
      <c r="BJ14" s="657"/>
      <c r="BK14" s="657"/>
      <c r="BL14" s="657"/>
      <c r="BM14" s="657"/>
      <c r="BN14" s="658"/>
      <c r="BO14" s="659">
        <v>3.9</v>
      </c>
      <c r="BP14" s="659"/>
      <c r="BQ14" s="659"/>
      <c r="BR14" s="659"/>
      <c r="BS14" s="660" t="s">
        <v>128</v>
      </c>
      <c r="BT14" s="660"/>
      <c r="BU14" s="660"/>
      <c r="BV14" s="660"/>
      <c r="BW14" s="660"/>
      <c r="BX14" s="660"/>
      <c r="BY14" s="660"/>
      <c r="BZ14" s="660"/>
      <c r="CA14" s="660"/>
      <c r="CB14" s="664"/>
      <c r="CD14" s="653" t="s">
        <v>257</v>
      </c>
      <c r="CE14" s="654"/>
      <c r="CF14" s="654"/>
      <c r="CG14" s="654"/>
      <c r="CH14" s="654"/>
      <c r="CI14" s="654"/>
      <c r="CJ14" s="654"/>
      <c r="CK14" s="654"/>
      <c r="CL14" s="654"/>
      <c r="CM14" s="654"/>
      <c r="CN14" s="654"/>
      <c r="CO14" s="654"/>
      <c r="CP14" s="654"/>
      <c r="CQ14" s="655"/>
      <c r="CR14" s="656">
        <v>167894</v>
      </c>
      <c r="CS14" s="657"/>
      <c r="CT14" s="657"/>
      <c r="CU14" s="657"/>
      <c r="CV14" s="657"/>
      <c r="CW14" s="657"/>
      <c r="CX14" s="657"/>
      <c r="CY14" s="658"/>
      <c r="CZ14" s="659">
        <v>2.5</v>
      </c>
      <c r="DA14" s="659"/>
      <c r="DB14" s="659"/>
      <c r="DC14" s="659"/>
      <c r="DD14" s="665">
        <v>2145</v>
      </c>
      <c r="DE14" s="657"/>
      <c r="DF14" s="657"/>
      <c r="DG14" s="657"/>
      <c r="DH14" s="657"/>
      <c r="DI14" s="657"/>
      <c r="DJ14" s="657"/>
      <c r="DK14" s="657"/>
      <c r="DL14" s="657"/>
      <c r="DM14" s="657"/>
      <c r="DN14" s="657"/>
      <c r="DO14" s="657"/>
      <c r="DP14" s="658"/>
      <c r="DQ14" s="665">
        <v>164602</v>
      </c>
      <c r="DR14" s="657"/>
      <c r="DS14" s="657"/>
      <c r="DT14" s="657"/>
      <c r="DU14" s="657"/>
      <c r="DV14" s="657"/>
      <c r="DW14" s="657"/>
      <c r="DX14" s="657"/>
      <c r="DY14" s="657"/>
      <c r="DZ14" s="657"/>
      <c r="EA14" s="657"/>
      <c r="EB14" s="657"/>
      <c r="EC14" s="666"/>
    </row>
    <row r="15" spans="2:143" ht="11.25" customHeight="1" x14ac:dyDescent="0.15">
      <c r="B15" s="653" t="s">
        <v>258</v>
      </c>
      <c r="C15" s="654"/>
      <c r="D15" s="654"/>
      <c r="E15" s="654"/>
      <c r="F15" s="654"/>
      <c r="G15" s="654"/>
      <c r="H15" s="654"/>
      <c r="I15" s="654"/>
      <c r="J15" s="654"/>
      <c r="K15" s="654"/>
      <c r="L15" s="654"/>
      <c r="M15" s="654"/>
      <c r="N15" s="654"/>
      <c r="O15" s="654"/>
      <c r="P15" s="654"/>
      <c r="Q15" s="655"/>
      <c r="R15" s="656" t="s">
        <v>128</v>
      </c>
      <c r="S15" s="657"/>
      <c r="T15" s="657"/>
      <c r="U15" s="657"/>
      <c r="V15" s="657"/>
      <c r="W15" s="657"/>
      <c r="X15" s="657"/>
      <c r="Y15" s="658"/>
      <c r="Z15" s="659" t="s">
        <v>128</v>
      </c>
      <c r="AA15" s="659"/>
      <c r="AB15" s="659"/>
      <c r="AC15" s="659"/>
      <c r="AD15" s="660" t="s">
        <v>128</v>
      </c>
      <c r="AE15" s="660"/>
      <c r="AF15" s="660"/>
      <c r="AG15" s="660"/>
      <c r="AH15" s="660"/>
      <c r="AI15" s="660"/>
      <c r="AJ15" s="660"/>
      <c r="AK15" s="660"/>
      <c r="AL15" s="661" t="s">
        <v>128</v>
      </c>
      <c r="AM15" s="662"/>
      <c r="AN15" s="662"/>
      <c r="AO15" s="663"/>
      <c r="AP15" s="653" t="s">
        <v>259</v>
      </c>
      <c r="AQ15" s="654"/>
      <c r="AR15" s="654"/>
      <c r="AS15" s="654"/>
      <c r="AT15" s="654"/>
      <c r="AU15" s="654"/>
      <c r="AV15" s="654"/>
      <c r="AW15" s="654"/>
      <c r="AX15" s="654"/>
      <c r="AY15" s="654"/>
      <c r="AZ15" s="654"/>
      <c r="BA15" s="654"/>
      <c r="BB15" s="654"/>
      <c r="BC15" s="654"/>
      <c r="BD15" s="654"/>
      <c r="BE15" s="654"/>
      <c r="BF15" s="655"/>
      <c r="BG15" s="656">
        <v>40790</v>
      </c>
      <c r="BH15" s="657"/>
      <c r="BI15" s="657"/>
      <c r="BJ15" s="657"/>
      <c r="BK15" s="657"/>
      <c r="BL15" s="657"/>
      <c r="BM15" s="657"/>
      <c r="BN15" s="658"/>
      <c r="BO15" s="659">
        <v>5.7</v>
      </c>
      <c r="BP15" s="659"/>
      <c r="BQ15" s="659"/>
      <c r="BR15" s="659"/>
      <c r="BS15" s="660" t="s">
        <v>128</v>
      </c>
      <c r="BT15" s="660"/>
      <c r="BU15" s="660"/>
      <c r="BV15" s="660"/>
      <c r="BW15" s="660"/>
      <c r="BX15" s="660"/>
      <c r="BY15" s="660"/>
      <c r="BZ15" s="660"/>
      <c r="CA15" s="660"/>
      <c r="CB15" s="664"/>
      <c r="CD15" s="653" t="s">
        <v>260</v>
      </c>
      <c r="CE15" s="654"/>
      <c r="CF15" s="654"/>
      <c r="CG15" s="654"/>
      <c r="CH15" s="654"/>
      <c r="CI15" s="654"/>
      <c r="CJ15" s="654"/>
      <c r="CK15" s="654"/>
      <c r="CL15" s="654"/>
      <c r="CM15" s="654"/>
      <c r="CN15" s="654"/>
      <c r="CO15" s="654"/>
      <c r="CP15" s="654"/>
      <c r="CQ15" s="655"/>
      <c r="CR15" s="656">
        <v>753787</v>
      </c>
      <c r="CS15" s="657"/>
      <c r="CT15" s="657"/>
      <c r="CU15" s="657"/>
      <c r="CV15" s="657"/>
      <c r="CW15" s="657"/>
      <c r="CX15" s="657"/>
      <c r="CY15" s="658"/>
      <c r="CZ15" s="659">
        <v>11.4</v>
      </c>
      <c r="DA15" s="659"/>
      <c r="DB15" s="659"/>
      <c r="DC15" s="659"/>
      <c r="DD15" s="665">
        <v>266596</v>
      </c>
      <c r="DE15" s="657"/>
      <c r="DF15" s="657"/>
      <c r="DG15" s="657"/>
      <c r="DH15" s="657"/>
      <c r="DI15" s="657"/>
      <c r="DJ15" s="657"/>
      <c r="DK15" s="657"/>
      <c r="DL15" s="657"/>
      <c r="DM15" s="657"/>
      <c r="DN15" s="657"/>
      <c r="DO15" s="657"/>
      <c r="DP15" s="658"/>
      <c r="DQ15" s="665">
        <v>458629</v>
      </c>
      <c r="DR15" s="657"/>
      <c r="DS15" s="657"/>
      <c r="DT15" s="657"/>
      <c r="DU15" s="657"/>
      <c r="DV15" s="657"/>
      <c r="DW15" s="657"/>
      <c r="DX15" s="657"/>
      <c r="DY15" s="657"/>
      <c r="DZ15" s="657"/>
      <c r="EA15" s="657"/>
      <c r="EB15" s="657"/>
      <c r="EC15" s="666"/>
    </row>
    <row r="16" spans="2:143" ht="11.25" customHeight="1" x14ac:dyDescent="0.15">
      <c r="B16" s="653" t="s">
        <v>261</v>
      </c>
      <c r="C16" s="654"/>
      <c r="D16" s="654"/>
      <c r="E16" s="654"/>
      <c r="F16" s="654"/>
      <c r="G16" s="654"/>
      <c r="H16" s="654"/>
      <c r="I16" s="654"/>
      <c r="J16" s="654"/>
      <c r="K16" s="654"/>
      <c r="L16" s="654"/>
      <c r="M16" s="654"/>
      <c r="N16" s="654"/>
      <c r="O16" s="654"/>
      <c r="P16" s="654"/>
      <c r="Q16" s="655"/>
      <c r="R16" s="656">
        <v>4953</v>
      </c>
      <c r="S16" s="657"/>
      <c r="T16" s="657"/>
      <c r="U16" s="657"/>
      <c r="V16" s="657"/>
      <c r="W16" s="657"/>
      <c r="X16" s="657"/>
      <c r="Y16" s="658"/>
      <c r="Z16" s="659">
        <v>0.1</v>
      </c>
      <c r="AA16" s="659"/>
      <c r="AB16" s="659"/>
      <c r="AC16" s="659"/>
      <c r="AD16" s="660">
        <v>4953</v>
      </c>
      <c r="AE16" s="660"/>
      <c r="AF16" s="660"/>
      <c r="AG16" s="660"/>
      <c r="AH16" s="660"/>
      <c r="AI16" s="660"/>
      <c r="AJ16" s="660"/>
      <c r="AK16" s="660"/>
      <c r="AL16" s="661">
        <v>0.1</v>
      </c>
      <c r="AM16" s="662"/>
      <c r="AN16" s="662"/>
      <c r="AO16" s="663"/>
      <c r="AP16" s="653" t="s">
        <v>262</v>
      </c>
      <c r="AQ16" s="654"/>
      <c r="AR16" s="654"/>
      <c r="AS16" s="654"/>
      <c r="AT16" s="654"/>
      <c r="AU16" s="654"/>
      <c r="AV16" s="654"/>
      <c r="AW16" s="654"/>
      <c r="AX16" s="654"/>
      <c r="AY16" s="654"/>
      <c r="AZ16" s="654"/>
      <c r="BA16" s="654"/>
      <c r="BB16" s="654"/>
      <c r="BC16" s="654"/>
      <c r="BD16" s="654"/>
      <c r="BE16" s="654"/>
      <c r="BF16" s="655"/>
      <c r="BG16" s="656" t="s">
        <v>128</v>
      </c>
      <c r="BH16" s="657"/>
      <c r="BI16" s="657"/>
      <c r="BJ16" s="657"/>
      <c r="BK16" s="657"/>
      <c r="BL16" s="657"/>
      <c r="BM16" s="657"/>
      <c r="BN16" s="658"/>
      <c r="BO16" s="659" t="s">
        <v>128</v>
      </c>
      <c r="BP16" s="659"/>
      <c r="BQ16" s="659"/>
      <c r="BR16" s="659"/>
      <c r="BS16" s="660" t="s">
        <v>128</v>
      </c>
      <c r="BT16" s="660"/>
      <c r="BU16" s="660"/>
      <c r="BV16" s="660"/>
      <c r="BW16" s="660"/>
      <c r="BX16" s="660"/>
      <c r="BY16" s="660"/>
      <c r="BZ16" s="660"/>
      <c r="CA16" s="660"/>
      <c r="CB16" s="664"/>
      <c r="CD16" s="653" t="s">
        <v>263</v>
      </c>
      <c r="CE16" s="654"/>
      <c r="CF16" s="654"/>
      <c r="CG16" s="654"/>
      <c r="CH16" s="654"/>
      <c r="CI16" s="654"/>
      <c r="CJ16" s="654"/>
      <c r="CK16" s="654"/>
      <c r="CL16" s="654"/>
      <c r="CM16" s="654"/>
      <c r="CN16" s="654"/>
      <c r="CO16" s="654"/>
      <c r="CP16" s="654"/>
      <c r="CQ16" s="655"/>
      <c r="CR16" s="656">
        <v>570819</v>
      </c>
      <c r="CS16" s="657"/>
      <c r="CT16" s="657"/>
      <c r="CU16" s="657"/>
      <c r="CV16" s="657"/>
      <c r="CW16" s="657"/>
      <c r="CX16" s="657"/>
      <c r="CY16" s="658"/>
      <c r="CZ16" s="659">
        <v>8.6</v>
      </c>
      <c r="DA16" s="659"/>
      <c r="DB16" s="659"/>
      <c r="DC16" s="659"/>
      <c r="DD16" s="665" t="s">
        <v>128</v>
      </c>
      <c r="DE16" s="657"/>
      <c r="DF16" s="657"/>
      <c r="DG16" s="657"/>
      <c r="DH16" s="657"/>
      <c r="DI16" s="657"/>
      <c r="DJ16" s="657"/>
      <c r="DK16" s="657"/>
      <c r="DL16" s="657"/>
      <c r="DM16" s="657"/>
      <c r="DN16" s="657"/>
      <c r="DO16" s="657"/>
      <c r="DP16" s="658"/>
      <c r="DQ16" s="665">
        <v>103388</v>
      </c>
      <c r="DR16" s="657"/>
      <c r="DS16" s="657"/>
      <c r="DT16" s="657"/>
      <c r="DU16" s="657"/>
      <c r="DV16" s="657"/>
      <c r="DW16" s="657"/>
      <c r="DX16" s="657"/>
      <c r="DY16" s="657"/>
      <c r="DZ16" s="657"/>
      <c r="EA16" s="657"/>
      <c r="EB16" s="657"/>
      <c r="EC16" s="666"/>
    </row>
    <row r="17" spans="2:133" ht="11.25" customHeight="1" x14ac:dyDescent="0.15">
      <c r="B17" s="653" t="s">
        <v>264</v>
      </c>
      <c r="C17" s="654"/>
      <c r="D17" s="654"/>
      <c r="E17" s="654"/>
      <c r="F17" s="654"/>
      <c r="G17" s="654"/>
      <c r="H17" s="654"/>
      <c r="I17" s="654"/>
      <c r="J17" s="654"/>
      <c r="K17" s="654"/>
      <c r="L17" s="654"/>
      <c r="M17" s="654"/>
      <c r="N17" s="654"/>
      <c r="O17" s="654"/>
      <c r="P17" s="654"/>
      <c r="Q17" s="655"/>
      <c r="R17" s="656">
        <v>4916</v>
      </c>
      <c r="S17" s="657"/>
      <c r="T17" s="657"/>
      <c r="U17" s="657"/>
      <c r="V17" s="657"/>
      <c r="W17" s="657"/>
      <c r="X17" s="657"/>
      <c r="Y17" s="658"/>
      <c r="Z17" s="659">
        <v>0.1</v>
      </c>
      <c r="AA17" s="659"/>
      <c r="AB17" s="659"/>
      <c r="AC17" s="659"/>
      <c r="AD17" s="660">
        <v>4916</v>
      </c>
      <c r="AE17" s="660"/>
      <c r="AF17" s="660"/>
      <c r="AG17" s="660"/>
      <c r="AH17" s="660"/>
      <c r="AI17" s="660"/>
      <c r="AJ17" s="660"/>
      <c r="AK17" s="660"/>
      <c r="AL17" s="661">
        <v>0.1</v>
      </c>
      <c r="AM17" s="662"/>
      <c r="AN17" s="662"/>
      <c r="AO17" s="663"/>
      <c r="AP17" s="653" t="s">
        <v>265</v>
      </c>
      <c r="AQ17" s="654"/>
      <c r="AR17" s="654"/>
      <c r="AS17" s="654"/>
      <c r="AT17" s="654"/>
      <c r="AU17" s="654"/>
      <c r="AV17" s="654"/>
      <c r="AW17" s="654"/>
      <c r="AX17" s="654"/>
      <c r="AY17" s="654"/>
      <c r="AZ17" s="654"/>
      <c r="BA17" s="654"/>
      <c r="BB17" s="654"/>
      <c r="BC17" s="654"/>
      <c r="BD17" s="654"/>
      <c r="BE17" s="654"/>
      <c r="BF17" s="655"/>
      <c r="BG17" s="656" t="s">
        <v>128</v>
      </c>
      <c r="BH17" s="657"/>
      <c r="BI17" s="657"/>
      <c r="BJ17" s="657"/>
      <c r="BK17" s="657"/>
      <c r="BL17" s="657"/>
      <c r="BM17" s="657"/>
      <c r="BN17" s="658"/>
      <c r="BO17" s="659" t="s">
        <v>128</v>
      </c>
      <c r="BP17" s="659"/>
      <c r="BQ17" s="659"/>
      <c r="BR17" s="659"/>
      <c r="BS17" s="660" t="s">
        <v>128</v>
      </c>
      <c r="BT17" s="660"/>
      <c r="BU17" s="660"/>
      <c r="BV17" s="660"/>
      <c r="BW17" s="660"/>
      <c r="BX17" s="660"/>
      <c r="BY17" s="660"/>
      <c r="BZ17" s="660"/>
      <c r="CA17" s="660"/>
      <c r="CB17" s="664"/>
      <c r="CD17" s="653" t="s">
        <v>266</v>
      </c>
      <c r="CE17" s="654"/>
      <c r="CF17" s="654"/>
      <c r="CG17" s="654"/>
      <c r="CH17" s="654"/>
      <c r="CI17" s="654"/>
      <c r="CJ17" s="654"/>
      <c r="CK17" s="654"/>
      <c r="CL17" s="654"/>
      <c r="CM17" s="654"/>
      <c r="CN17" s="654"/>
      <c r="CO17" s="654"/>
      <c r="CP17" s="654"/>
      <c r="CQ17" s="655"/>
      <c r="CR17" s="656">
        <v>763833</v>
      </c>
      <c r="CS17" s="657"/>
      <c r="CT17" s="657"/>
      <c r="CU17" s="657"/>
      <c r="CV17" s="657"/>
      <c r="CW17" s="657"/>
      <c r="CX17" s="657"/>
      <c r="CY17" s="658"/>
      <c r="CZ17" s="659">
        <v>11.5</v>
      </c>
      <c r="DA17" s="659"/>
      <c r="DB17" s="659"/>
      <c r="DC17" s="659"/>
      <c r="DD17" s="665" t="s">
        <v>128</v>
      </c>
      <c r="DE17" s="657"/>
      <c r="DF17" s="657"/>
      <c r="DG17" s="657"/>
      <c r="DH17" s="657"/>
      <c r="DI17" s="657"/>
      <c r="DJ17" s="657"/>
      <c r="DK17" s="657"/>
      <c r="DL17" s="657"/>
      <c r="DM17" s="657"/>
      <c r="DN17" s="657"/>
      <c r="DO17" s="657"/>
      <c r="DP17" s="658"/>
      <c r="DQ17" s="665">
        <v>727994</v>
      </c>
      <c r="DR17" s="657"/>
      <c r="DS17" s="657"/>
      <c r="DT17" s="657"/>
      <c r="DU17" s="657"/>
      <c r="DV17" s="657"/>
      <c r="DW17" s="657"/>
      <c r="DX17" s="657"/>
      <c r="DY17" s="657"/>
      <c r="DZ17" s="657"/>
      <c r="EA17" s="657"/>
      <c r="EB17" s="657"/>
      <c r="EC17" s="666"/>
    </row>
    <row r="18" spans="2:133" ht="11.25" customHeight="1" x14ac:dyDescent="0.15">
      <c r="B18" s="653" t="s">
        <v>267</v>
      </c>
      <c r="C18" s="654"/>
      <c r="D18" s="654"/>
      <c r="E18" s="654"/>
      <c r="F18" s="654"/>
      <c r="G18" s="654"/>
      <c r="H18" s="654"/>
      <c r="I18" s="654"/>
      <c r="J18" s="654"/>
      <c r="K18" s="654"/>
      <c r="L18" s="654"/>
      <c r="M18" s="654"/>
      <c r="N18" s="654"/>
      <c r="O18" s="654"/>
      <c r="P18" s="654"/>
      <c r="Q18" s="655"/>
      <c r="R18" s="656">
        <v>20338</v>
      </c>
      <c r="S18" s="657"/>
      <c r="T18" s="657"/>
      <c r="U18" s="657"/>
      <c r="V18" s="657"/>
      <c r="W18" s="657"/>
      <c r="X18" s="657"/>
      <c r="Y18" s="658"/>
      <c r="Z18" s="659">
        <v>0.3</v>
      </c>
      <c r="AA18" s="659"/>
      <c r="AB18" s="659"/>
      <c r="AC18" s="659"/>
      <c r="AD18" s="660">
        <v>20338</v>
      </c>
      <c r="AE18" s="660"/>
      <c r="AF18" s="660"/>
      <c r="AG18" s="660"/>
      <c r="AH18" s="660"/>
      <c r="AI18" s="660"/>
      <c r="AJ18" s="660"/>
      <c r="AK18" s="660"/>
      <c r="AL18" s="661">
        <v>0.5</v>
      </c>
      <c r="AM18" s="662"/>
      <c r="AN18" s="662"/>
      <c r="AO18" s="663"/>
      <c r="AP18" s="653" t="s">
        <v>268</v>
      </c>
      <c r="AQ18" s="654"/>
      <c r="AR18" s="654"/>
      <c r="AS18" s="654"/>
      <c r="AT18" s="654"/>
      <c r="AU18" s="654"/>
      <c r="AV18" s="654"/>
      <c r="AW18" s="654"/>
      <c r="AX18" s="654"/>
      <c r="AY18" s="654"/>
      <c r="AZ18" s="654"/>
      <c r="BA18" s="654"/>
      <c r="BB18" s="654"/>
      <c r="BC18" s="654"/>
      <c r="BD18" s="654"/>
      <c r="BE18" s="654"/>
      <c r="BF18" s="655"/>
      <c r="BG18" s="656" t="s">
        <v>128</v>
      </c>
      <c r="BH18" s="657"/>
      <c r="BI18" s="657"/>
      <c r="BJ18" s="657"/>
      <c r="BK18" s="657"/>
      <c r="BL18" s="657"/>
      <c r="BM18" s="657"/>
      <c r="BN18" s="658"/>
      <c r="BO18" s="659" t="s">
        <v>128</v>
      </c>
      <c r="BP18" s="659"/>
      <c r="BQ18" s="659"/>
      <c r="BR18" s="659"/>
      <c r="BS18" s="660" t="s">
        <v>128</v>
      </c>
      <c r="BT18" s="660"/>
      <c r="BU18" s="660"/>
      <c r="BV18" s="660"/>
      <c r="BW18" s="660"/>
      <c r="BX18" s="660"/>
      <c r="BY18" s="660"/>
      <c r="BZ18" s="660"/>
      <c r="CA18" s="660"/>
      <c r="CB18" s="664"/>
      <c r="CD18" s="653" t="s">
        <v>269</v>
      </c>
      <c r="CE18" s="654"/>
      <c r="CF18" s="654"/>
      <c r="CG18" s="654"/>
      <c r="CH18" s="654"/>
      <c r="CI18" s="654"/>
      <c r="CJ18" s="654"/>
      <c r="CK18" s="654"/>
      <c r="CL18" s="654"/>
      <c r="CM18" s="654"/>
      <c r="CN18" s="654"/>
      <c r="CO18" s="654"/>
      <c r="CP18" s="654"/>
      <c r="CQ18" s="655"/>
      <c r="CR18" s="656" t="s">
        <v>128</v>
      </c>
      <c r="CS18" s="657"/>
      <c r="CT18" s="657"/>
      <c r="CU18" s="657"/>
      <c r="CV18" s="657"/>
      <c r="CW18" s="657"/>
      <c r="CX18" s="657"/>
      <c r="CY18" s="658"/>
      <c r="CZ18" s="659" t="s">
        <v>128</v>
      </c>
      <c r="DA18" s="659"/>
      <c r="DB18" s="659"/>
      <c r="DC18" s="659"/>
      <c r="DD18" s="665" t="s">
        <v>128</v>
      </c>
      <c r="DE18" s="657"/>
      <c r="DF18" s="657"/>
      <c r="DG18" s="657"/>
      <c r="DH18" s="657"/>
      <c r="DI18" s="657"/>
      <c r="DJ18" s="657"/>
      <c r="DK18" s="657"/>
      <c r="DL18" s="657"/>
      <c r="DM18" s="657"/>
      <c r="DN18" s="657"/>
      <c r="DO18" s="657"/>
      <c r="DP18" s="658"/>
      <c r="DQ18" s="665" t="s">
        <v>128</v>
      </c>
      <c r="DR18" s="657"/>
      <c r="DS18" s="657"/>
      <c r="DT18" s="657"/>
      <c r="DU18" s="657"/>
      <c r="DV18" s="657"/>
      <c r="DW18" s="657"/>
      <c r="DX18" s="657"/>
      <c r="DY18" s="657"/>
      <c r="DZ18" s="657"/>
      <c r="EA18" s="657"/>
      <c r="EB18" s="657"/>
      <c r="EC18" s="666"/>
    </row>
    <row r="19" spans="2:133" ht="11.25" customHeight="1" x14ac:dyDescent="0.15">
      <c r="B19" s="653" t="s">
        <v>270</v>
      </c>
      <c r="C19" s="654"/>
      <c r="D19" s="654"/>
      <c r="E19" s="654"/>
      <c r="F19" s="654"/>
      <c r="G19" s="654"/>
      <c r="H19" s="654"/>
      <c r="I19" s="654"/>
      <c r="J19" s="654"/>
      <c r="K19" s="654"/>
      <c r="L19" s="654"/>
      <c r="M19" s="654"/>
      <c r="N19" s="654"/>
      <c r="O19" s="654"/>
      <c r="P19" s="654"/>
      <c r="Q19" s="655"/>
      <c r="R19" s="656">
        <v>1932</v>
      </c>
      <c r="S19" s="657"/>
      <c r="T19" s="657"/>
      <c r="U19" s="657"/>
      <c r="V19" s="657"/>
      <c r="W19" s="657"/>
      <c r="X19" s="657"/>
      <c r="Y19" s="658"/>
      <c r="Z19" s="659">
        <v>0</v>
      </c>
      <c r="AA19" s="659"/>
      <c r="AB19" s="659"/>
      <c r="AC19" s="659"/>
      <c r="AD19" s="660">
        <v>1932</v>
      </c>
      <c r="AE19" s="660"/>
      <c r="AF19" s="660"/>
      <c r="AG19" s="660"/>
      <c r="AH19" s="660"/>
      <c r="AI19" s="660"/>
      <c r="AJ19" s="660"/>
      <c r="AK19" s="660"/>
      <c r="AL19" s="661">
        <v>0.1</v>
      </c>
      <c r="AM19" s="662"/>
      <c r="AN19" s="662"/>
      <c r="AO19" s="663"/>
      <c r="AP19" s="653" t="s">
        <v>271</v>
      </c>
      <c r="AQ19" s="654"/>
      <c r="AR19" s="654"/>
      <c r="AS19" s="654"/>
      <c r="AT19" s="654"/>
      <c r="AU19" s="654"/>
      <c r="AV19" s="654"/>
      <c r="AW19" s="654"/>
      <c r="AX19" s="654"/>
      <c r="AY19" s="654"/>
      <c r="AZ19" s="654"/>
      <c r="BA19" s="654"/>
      <c r="BB19" s="654"/>
      <c r="BC19" s="654"/>
      <c r="BD19" s="654"/>
      <c r="BE19" s="654"/>
      <c r="BF19" s="655"/>
      <c r="BG19" s="656" t="s">
        <v>128</v>
      </c>
      <c r="BH19" s="657"/>
      <c r="BI19" s="657"/>
      <c r="BJ19" s="657"/>
      <c r="BK19" s="657"/>
      <c r="BL19" s="657"/>
      <c r="BM19" s="657"/>
      <c r="BN19" s="658"/>
      <c r="BO19" s="659" t="s">
        <v>128</v>
      </c>
      <c r="BP19" s="659"/>
      <c r="BQ19" s="659"/>
      <c r="BR19" s="659"/>
      <c r="BS19" s="660" t="s">
        <v>128</v>
      </c>
      <c r="BT19" s="660"/>
      <c r="BU19" s="660"/>
      <c r="BV19" s="660"/>
      <c r="BW19" s="660"/>
      <c r="BX19" s="660"/>
      <c r="BY19" s="660"/>
      <c r="BZ19" s="660"/>
      <c r="CA19" s="660"/>
      <c r="CB19" s="664"/>
      <c r="CD19" s="653" t="s">
        <v>272</v>
      </c>
      <c r="CE19" s="654"/>
      <c r="CF19" s="654"/>
      <c r="CG19" s="654"/>
      <c r="CH19" s="654"/>
      <c r="CI19" s="654"/>
      <c r="CJ19" s="654"/>
      <c r="CK19" s="654"/>
      <c r="CL19" s="654"/>
      <c r="CM19" s="654"/>
      <c r="CN19" s="654"/>
      <c r="CO19" s="654"/>
      <c r="CP19" s="654"/>
      <c r="CQ19" s="655"/>
      <c r="CR19" s="656" t="s">
        <v>128</v>
      </c>
      <c r="CS19" s="657"/>
      <c r="CT19" s="657"/>
      <c r="CU19" s="657"/>
      <c r="CV19" s="657"/>
      <c r="CW19" s="657"/>
      <c r="CX19" s="657"/>
      <c r="CY19" s="658"/>
      <c r="CZ19" s="659" t="s">
        <v>128</v>
      </c>
      <c r="DA19" s="659"/>
      <c r="DB19" s="659"/>
      <c r="DC19" s="659"/>
      <c r="DD19" s="665" t="s">
        <v>128</v>
      </c>
      <c r="DE19" s="657"/>
      <c r="DF19" s="657"/>
      <c r="DG19" s="657"/>
      <c r="DH19" s="657"/>
      <c r="DI19" s="657"/>
      <c r="DJ19" s="657"/>
      <c r="DK19" s="657"/>
      <c r="DL19" s="657"/>
      <c r="DM19" s="657"/>
      <c r="DN19" s="657"/>
      <c r="DO19" s="657"/>
      <c r="DP19" s="658"/>
      <c r="DQ19" s="665" t="s">
        <v>128</v>
      </c>
      <c r="DR19" s="657"/>
      <c r="DS19" s="657"/>
      <c r="DT19" s="657"/>
      <c r="DU19" s="657"/>
      <c r="DV19" s="657"/>
      <c r="DW19" s="657"/>
      <c r="DX19" s="657"/>
      <c r="DY19" s="657"/>
      <c r="DZ19" s="657"/>
      <c r="EA19" s="657"/>
      <c r="EB19" s="657"/>
      <c r="EC19" s="666"/>
    </row>
    <row r="20" spans="2:133" ht="11.25" customHeight="1" x14ac:dyDescent="0.15">
      <c r="B20" s="653" t="s">
        <v>273</v>
      </c>
      <c r="C20" s="654"/>
      <c r="D20" s="654"/>
      <c r="E20" s="654"/>
      <c r="F20" s="654"/>
      <c r="G20" s="654"/>
      <c r="H20" s="654"/>
      <c r="I20" s="654"/>
      <c r="J20" s="654"/>
      <c r="K20" s="654"/>
      <c r="L20" s="654"/>
      <c r="M20" s="654"/>
      <c r="N20" s="654"/>
      <c r="O20" s="654"/>
      <c r="P20" s="654"/>
      <c r="Q20" s="655"/>
      <c r="R20" s="656">
        <v>1445</v>
      </c>
      <c r="S20" s="657"/>
      <c r="T20" s="657"/>
      <c r="U20" s="657"/>
      <c r="V20" s="657"/>
      <c r="W20" s="657"/>
      <c r="X20" s="657"/>
      <c r="Y20" s="658"/>
      <c r="Z20" s="659">
        <v>0</v>
      </c>
      <c r="AA20" s="659"/>
      <c r="AB20" s="659"/>
      <c r="AC20" s="659"/>
      <c r="AD20" s="660">
        <v>1445</v>
      </c>
      <c r="AE20" s="660"/>
      <c r="AF20" s="660"/>
      <c r="AG20" s="660"/>
      <c r="AH20" s="660"/>
      <c r="AI20" s="660"/>
      <c r="AJ20" s="660"/>
      <c r="AK20" s="660"/>
      <c r="AL20" s="661">
        <v>0</v>
      </c>
      <c r="AM20" s="662"/>
      <c r="AN20" s="662"/>
      <c r="AO20" s="663"/>
      <c r="AP20" s="653" t="s">
        <v>274</v>
      </c>
      <c r="AQ20" s="654"/>
      <c r="AR20" s="654"/>
      <c r="AS20" s="654"/>
      <c r="AT20" s="654"/>
      <c r="AU20" s="654"/>
      <c r="AV20" s="654"/>
      <c r="AW20" s="654"/>
      <c r="AX20" s="654"/>
      <c r="AY20" s="654"/>
      <c r="AZ20" s="654"/>
      <c r="BA20" s="654"/>
      <c r="BB20" s="654"/>
      <c r="BC20" s="654"/>
      <c r="BD20" s="654"/>
      <c r="BE20" s="654"/>
      <c r="BF20" s="655"/>
      <c r="BG20" s="656" t="s">
        <v>128</v>
      </c>
      <c r="BH20" s="657"/>
      <c r="BI20" s="657"/>
      <c r="BJ20" s="657"/>
      <c r="BK20" s="657"/>
      <c r="BL20" s="657"/>
      <c r="BM20" s="657"/>
      <c r="BN20" s="658"/>
      <c r="BO20" s="659" t="s">
        <v>128</v>
      </c>
      <c r="BP20" s="659"/>
      <c r="BQ20" s="659"/>
      <c r="BR20" s="659"/>
      <c r="BS20" s="660" t="s">
        <v>128</v>
      </c>
      <c r="BT20" s="660"/>
      <c r="BU20" s="660"/>
      <c r="BV20" s="660"/>
      <c r="BW20" s="660"/>
      <c r="BX20" s="660"/>
      <c r="BY20" s="660"/>
      <c r="BZ20" s="660"/>
      <c r="CA20" s="660"/>
      <c r="CB20" s="664"/>
      <c r="CD20" s="653" t="s">
        <v>275</v>
      </c>
      <c r="CE20" s="654"/>
      <c r="CF20" s="654"/>
      <c r="CG20" s="654"/>
      <c r="CH20" s="654"/>
      <c r="CI20" s="654"/>
      <c r="CJ20" s="654"/>
      <c r="CK20" s="654"/>
      <c r="CL20" s="654"/>
      <c r="CM20" s="654"/>
      <c r="CN20" s="654"/>
      <c r="CO20" s="654"/>
      <c r="CP20" s="654"/>
      <c r="CQ20" s="655"/>
      <c r="CR20" s="656">
        <v>6638688</v>
      </c>
      <c r="CS20" s="657"/>
      <c r="CT20" s="657"/>
      <c r="CU20" s="657"/>
      <c r="CV20" s="657"/>
      <c r="CW20" s="657"/>
      <c r="CX20" s="657"/>
      <c r="CY20" s="658"/>
      <c r="CZ20" s="659">
        <v>100</v>
      </c>
      <c r="DA20" s="659"/>
      <c r="DB20" s="659"/>
      <c r="DC20" s="659"/>
      <c r="DD20" s="665">
        <v>634068</v>
      </c>
      <c r="DE20" s="657"/>
      <c r="DF20" s="657"/>
      <c r="DG20" s="657"/>
      <c r="DH20" s="657"/>
      <c r="DI20" s="657"/>
      <c r="DJ20" s="657"/>
      <c r="DK20" s="657"/>
      <c r="DL20" s="657"/>
      <c r="DM20" s="657"/>
      <c r="DN20" s="657"/>
      <c r="DO20" s="657"/>
      <c r="DP20" s="658"/>
      <c r="DQ20" s="665">
        <v>4423331</v>
      </c>
      <c r="DR20" s="657"/>
      <c r="DS20" s="657"/>
      <c r="DT20" s="657"/>
      <c r="DU20" s="657"/>
      <c r="DV20" s="657"/>
      <c r="DW20" s="657"/>
      <c r="DX20" s="657"/>
      <c r="DY20" s="657"/>
      <c r="DZ20" s="657"/>
      <c r="EA20" s="657"/>
      <c r="EB20" s="657"/>
      <c r="EC20" s="666"/>
    </row>
    <row r="21" spans="2:133" ht="11.25" customHeight="1" x14ac:dyDescent="0.15">
      <c r="B21" s="653" t="s">
        <v>276</v>
      </c>
      <c r="C21" s="654"/>
      <c r="D21" s="654"/>
      <c r="E21" s="654"/>
      <c r="F21" s="654"/>
      <c r="G21" s="654"/>
      <c r="H21" s="654"/>
      <c r="I21" s="654"/>
      <c r="J21" s="654"/>
      <c r="K21" s="654"/>
      <c r="L21" s="654"/>
      <c r="M21" s="654"/>
      <c r="N21" s="654"/>
      <c r="O21" s="654"/>
      <c r="P21" s="654"/>
      <c r="Q21" s="655"/>
      <c r="R21" s="656">
        <v>539</v>
      </c>
      <c r="S21" s="657"/>
      <c r="T21" s="657"/>
      <c r="U21" s="657"/>
      <c r="V21" s="657"/>
      <c r="W21" s="657"/>
      <c r="X21" s="657"/>
      <c r="Y21" s="658"/>
      <c r="Z21" s="659">
        <v>0</v>
      </c>
      <c r="AA21" s="659"/>
      <c r="AB21" s="659"/>
      <c r="AC21" s="659"/>
      <c r="AD21" s="660">
        <v>539</v>
      </c>
      <c r="AE21" s="660"/>
      <c r="AF21" s="660"/>
      <c r="AG21" s="660"/>
      <c r="AH21" s="660"/>
      <c r="AI21" s="660"/>
      <c r="AJ21" s="660"/>
      <c r="AK21" s="660"/>
      <c r="AL21" s="661">
        <v>0</v>
      </c>
      <c r="AM21" s="662"/>
      <c r="AN21" s="662"/>
      <c r="AO21" s="663"/>
      <c r="AP21" s="653" t="s">
        <v>277</v>
      </c>
      <c r="AQ21" s="669"/>
      <c r="AR21" s="669"/>
      <c r="AS21" s="669"/>
      <c r="AT21" s="669"/>
      <c r="AU21" s="669"/>
      <c r="AV21" s="669"/>
      <c r="AW21" s="669"/>
      <c r="AX21" s="669"/>
      <c r="AY21" s="669"/>
      <c r="AZ21" s="669"/>
      <c r="BA21" s="669"/>
      <c r="BB21" s="669"/>
      <c r="BC21" s="669"/>
      <c r="BD21" s="669"/>
      <c r="BE21" s="669"/>
      <c r="BF21" s="670"/>
      <c r="BG21" s="656" t="s">
        <v>128</v>
      </c>
      <c r="BH21" s="657"/>
      <c r="BI21" s="657"/>
      <c r="BJ21" s="657"/>
      <c r="BK21" s="657"/>
      <c r="BL21" s="657"/>
      <c r="BM21" s="657"/>
      <c r="BN21" s="658"/>
      <c r="BO21" s="659" t="s">
        <v>128</v>
      </c>
      <c r="BP21" s="659"/>
      <c r="BQ21" s="659"/>
      <c r="BR21" s="659"/>
      <c r="BS21" s="660" t="s">
        <v>128</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278</v>
      </c>
      <c r="C22" s="688"/>
      <c r="D22" s="688"/>
      <c r="E22" s="688"/>
      <c r="F22" s="688"/>
      <c r="G22" s="688"/>
      <c r="H22" s="688"/>
      <c r="I22" s="688"/>
      <c r="J22" s="688"/>
      <c r="K22" s="688"/>
      <c r="L22" s="688"/>
      <c r="M22" s="688"/>
      <c r="N22" s="688"/>
      <c r="O22" s="688"/>
      <c r="P22" s="688"/>
      <c r="Q22" s="689"/>
      <c r="R22" s="656">
        <v>16422</v>
      </c>
      <c r="S22" s="657"/>
      <c r="T22" s="657"/>
      <c r="U22" s="657"/>
      <c r="V22" s="657"/>
      <c r="W22" s="657"/>
      <c r="X22" s="657"/>
      <c r="Y22" s="658"/>
      <c r="Z22" s="659">
        <v>0.2</v>
      </c>
      <c r="AA22" s="659"/>
      <c r="AB22" s="659"/>
      <c r="AC22" s="659"/>
      <c r="AD22" s="660">
        <v>16422</v>
      </c>
      <c r="AE22" s="660"/>
      <c r="AF22" s="660"/>
      <c r="AG22" s="660"/>
      <c r="AH22" s="660"/>
      <c r="AI22" s="660"/>
      <c r="AJ22" s="660"/>
      <c r="AK22" s="660"/>
      <c r="AL22" s="661">
        <v>0.40000000596046448</v>
      </c>
      <c r="AM22" s="662"/>
      <c r="AN22" s="662"/>
      <c r="AO22" s="663"/>
      <c r="AP22" s="653" t="s">
        <v>279</v>
      </c>
      <c r="AQ22" s="669"/>
      <c r="AR22" s="669"/>
      <c r="AS22" s="669"/>
      <c r="AT22" s="669"/>
      <c r="AU22" s="669"/>
      <c r="AV22" s="669"/>
      <c r="AW22" s="669"/>
      <c r="AX22" s="669"/>
      <c r="AY22" s="669"/>
      <c r="AZ22" s="669"/>
      <c r="BA22" s="669"/>
      <c r="BB22" s="669"/>
      <c r="BC22" s="669"/>
      <c r="BD22" s="669"/>
      <c r="BE22" s="669"/>
      <c r="BF22" s="670"/>
      <c r="BG22" s="656" t="s">
        <v>128</v>
      </c>
      <c r="BH22" s="657"/>
      <c r="BI22" s="657"/>
      <c r="BJ22" s="657"/>
      <c r="BK22" s="657"/>
      <c r="BL22" s="657"/>
      <c r="BM22" s="657"/>
      <c r="BN22" s="658"/>
      <c r="BO22" s="659" t="s">
        <v>128</v>
      </c>
      <c r="BP22" s="659"/>
      <c r="BQ22" s="659"/>
      <c r="BR22" s="659"/>
      <c r="BS22" s="660" t="s">
        <v>128</v>
      </c>
      <c r="BT22" s="660"/>
      <c r="BU22" s="660"/>
      <c r="BV22" s="660"/>
      <c r="BW22" s="660"/>
      <c r="BX22" s="660"/>
      <c r="BY22" s="660"/>
      <c r="BZ22" s="660"/>
      <c r="CA22" s="660"/>
      <c r="CB22" s="664"/>
      <c r="CD22" s="638" t="s">
        <v>280</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281</v>
      </c>
      <c r="C23" s="654"/>
      <c r="D23" s="654"/>
      <c r="E23" s="654"/>
      <c r="F23" s="654"/>
      <c r="G23" s="654"/>
      <c r="H23" s="654"/>
      <c r="I23" s="654"/>
      <c r="J23" s="654"/>
      <c r="K23" s="654"/>
      <c r="L23" s="654"/>
      <c r="M23" s="654"/>
      <c r="N23" s="654"/>
      <c r="O23" s="654"/>
      <c r="P23" s="654"/>
      <c r="Q23" s="655"/>
      <c r="R23" s="656">
        <v>3080899</v>
      </c>
      <c r="S23" s="657"/>
      <c r="T23" s="657"/>
      <c r="U23" s="657"/>
      <c r="V23" s="657"/>
      <c r="W23" s="657"/>
      <c r="X23" s="657"/>
      <c r="Y23" s="658"/>
      <c r="Z23" s="659">
        <v>44.3</v>
      </c>
      <c r="AA23" s="659"/>
      <c r="AB23" s="659"/>
      <c r="AC23" s="659"/>
      <c r="AD23" s="660">
        <v>2791993</v>
      </c>
      <c r="AE23" s="660"/>
      <c r="AF23" s="660"/>
      <c r="AG23" s="660"/>
      <c r="AH23" s="660"/>
      <c r="AI23" s="660"/>
      <c r="AJ23" s="660"/>
      <c r="AK23" s="660"/>
      <c r="AL23" s="661">
        <v>73.599999999999994</v>
      </c>
      <c r="AM23" s="662"/>
      <c r="AN23" s="662"/>
      <c r="AO23" s="663"/>
      <c r="AP23" s="653" t="s">
        <v>282</v>
      </c>
      <c r="AQ23" s="669"/>
      <c r="AR23" s="669"/>
      <c r="AS23" s="669"/>
      <c r="AT23" s="669"/>
      <c r="AU23" s="669"/>
      <c r="AV23" s="669"/>
      <c r="AW23" s="669"/>
      <c r="AX23" s="669"/>
      <c r="AY23" s="669"/>
      <c r="AZ23" s="669"/>
      <c r="BA23" s="669"/>
      <c r="BB23" s="669"/>
      <c r="BC23" s="669"/>
      <c r="BD23" s="669"/>
      <c r="BE23" s="669"/>
      <c r="BF23" s="670"/>
      <c r="BG23" s="656" t="s">
        <v>128</v>
      </c>
      <c r="BH23" s="657"/>
      <c r="BI23" s="657"/>
      <c r="BJ23" s="657"/>
      <c r="BK23" s="657"/>
      <c r="BL23" s="657"/>
      <c r="BM23" s="657"/>
      <c r="BN23" s="658"/>
      <c r="BO23" s="659" t="s">
        <v>128</v>
      </c>
      <c r="BP23" s="659"/>
      <c r="BQ23" s="659"/>
      <c r="BR23" s="659"/>
      <c r="BS23" s="660" t="s">
        <v>128</v>
      </c>
      <c r="BT23" s="660"/>
      <c r="BU23" s="660"/>
      <c r="BV23" s="660"/>
      <c r="BW23" s="660"/>
      <c r="BX23" s="660"/>
      <c r="BY23" s="660"/>
      <c r="BZ23" s="660"/>
      <c r="CA23" s="660"/>
      <c r="CB23" s="664"/>
      <c r="CD23" s="638" t="s">
        <v>222</v>
      </c>
      <c r="CE23" s="639"/>
      <c r="CF23" s="639"/>
      <c r="CG23" s="639"/>
      <c r="CH23" s="639"/>
      <c r="CI23" s="639"/>
      <c r="CJ23" s="639"/>
      <c r="CK23" s="639"/>
      <c r="CL23" s="639"/>
      <c r="CM23" s="639"/>
      <c r="CN23" s="639"/>
      <c r="CO23" s="639"/>
      <c r="CP23" s="639"/>
      <c r="CQ23" s="640"/>
      <c r="CR23" s="638" t="s">
        <v>283</v>
      </c>
      <c r="CS23" s="639"/>
      <c r="CT23" s="639"/>
      <c r="CU23" s="639"/>
      <c r="CV23" s="639"/>
      <c r="CW23" s="639"/>
      <c r="CX23" s="639"/>
      <c r="CY23" s="640"/>
      <c r="CZ23" s="638" t="s">
        <v>284</v>
      </c>
      <c r="DA23" s="639"/>
      <c r="DB23" s="639"/>
      <c r="DC23" s="640"/>
      <c r="DD23" s="638" t="s">
        <v>285</v>
      </c>
      <c r="DE23" s="639"/>
      <c r="DF23" s="639"/>
      <c r="DG23" s="639"/>
      <c r="DH23" s="639"/>
      <c r="DI23" s="639"/>
      <c r="DJ23" s="639"/>
      <c r="DK23" s="640"/>
      <c r="DL23" s="680" t="s">
        <v>286</v>
      </c>
      <c r="DM23" s="681"/>
      <c r="DN23" s="681"/>
      <c r="DO23" s="681"/>
      <c r="DP23" s="681"/>
      <c r="DQ23" s="681"/>
      <c r="DR23" s="681"/>
      <c r="DS23" s="681"/>
      <c r="DT23" s="681"/>
      <c r="DU23" s="681"/>
      <c r="DV23" s="682"/>
      <c r="DW23" s="638" t="s">
        <v>287</v>
      </c>
      <c r="DX23" s="639"/>
      <c r="DY23" s="639"/>
      <c r="DZ23" s="639"/>
      <c r="EA23" s="639"/>
      <c r="EB23" s="639"/>
      <c r="EC23" s="640"/>
    </row>
    <row r="24" spans="2:133" ht="11.25" customHeight="1" x14ac:dyDescent="0.15">
      <c r="B24" s="653" t="s">
        <v>288</v>
      </c>
      <c r="C24" s="654"/>
      <c r="D24" s="654"/>
      <c r="E24" s="654"/>
      <c r="F24" s="654"/>
      <c r="G24" s="654"/>
      <c r="H24" s="654"/>
      <c r="I24" s="654"/>
      <c r="J24" s="654"/>
      <c r="K24" s="654"/>
      <c r="L24" s="654"/>
      <c r="M24" s="654"/>
      <c r="N24" s="654"/>
      <c r="O24" s="654"/>
      <c r="P24" s="654"/>
      <c r="Q24" s="655"/>
      <c r="R24" s="656">
        <v>2791993</v>
      </c>
      <c r="S24" s="657"/>
      <c r="T24" s="657"/>
      <c r="U24" s="657"/>
      <c r="V24" s="657"/>
      <c r="W24" s="657"/>
      <c r="X24" s="657"/>
      <c r="Y24" s="658"/>
      <c r="Z24" s="659">
        <v>40.1</v>
      </c>
      <c r="AA24" s="659"/>
      <c r="AB24" s="659"/>
      <c r="AC24" s="659"/>
      <c r="AD24" s="660">
        <v>2791993</v>
      </c>
      <c r="AE24" s="660"/>
      <c r="AF24" s="660"/>
      <c r="AG24" s="660"/>
      <c r="AH24" s="660"/>
      <c r="AI24" s="660"/>
      <c r="AJ24" s="660"/>
      <c r="AK24" s="660"/>
      <c r="AL24" s="661">
        <v>73.599999999999994</v>
      </c>
      <c r="AM24" s="662"/>
      <c r="AN24" s="662"/>
      <c r="AO24" s="663"/>
      <c r="AP24" s="653" t="s">
        <v>289</v>
      </c>
      <c r="AQ24" s="669"/>
      <c r="AR24" s="669"/>
      <c r="AS24" s="669"/>
      <c r="AT24" s="669"/>
      <c r="AU24" s="669"/>
      <c r="AV24" s="669"/>
      <c r="AW24" s="669"/>
      <c r="AX24" s="669"/>
      <c r="AY24" s="669"/>
      <c r="AZ24" s="669"/>
      <c r="BA24" s="669"/>
      <c r="BB24" s="669"/>
      <c r="BC24" s="669"/>
      <c r="BD24" s="669"/>
      <c r="BE24" s="669"/>
      <c r="BF24" s="670"/>
      <c r="BG24" s="656" t="s">
        <v>128</v>
      </c>
      <c r="BH24" s="657"/>
      <c r="BI24" s="657"/>
      <c r="BJ24" s="657"/>
      <c r="BK24" s="657"/>
      <c r="BL24" s="657"/>
      <c r="BM24" s="657"/>
      <c r="BN24" s="658"/>
      <c r="BO24" s="659" t="s">
        <v>128</v>
      </c>
      <c r="BP24" s="659"/>
      <c r="BQ24" s="659"/>
      <c r="BR24" s="659"/>
      <c r="BS24" s="660" t="s">
        <v>128</v>
      </c>
      <c r="BT24" s="660"/>
      <c r="BU24" s="660"/>
      <c r="BV24" s="660"/>
      <c r="BW24" s="660"/>
      <c r="BX24" s="660"/>
      <c r="BY24" s="660"/>
      <c r="BZ24" s="660"/>
      <c r="CA24" s="660"/>
      <c r="CB24" s="664"/>
      <c r="CD24" s="642" t="s">
        <v>290</v>
      </c>
      <c r="CE24" s="643"/>
      <c r="CF24" s="643"/>
      <c r="CG24" s="643"/>
      <c r="CH24" s="643"/>
      <c r="CI24" s="643"/>
      <c r="CJ24" s="643"/>
      <c r="CK24" s="643"/>
      <c r="CL24" s="643"/>
      <c r="CM24" s="643"/>
      <c r="CN24" s="643"/>
      <c r="CO24" s="643"/>
      <c r="CP24" s="643"/>
      <c r="CQ24" s="644"/>
      <c r="CR24" s="645">
        <v>2143255</v>
      </c>
      <c r="CS24" s="646"/>
      <c r="CT24" s="646"/>
      <c r="CU24" s="646"/>
      <c r="CV24" s="646"/>
      <c r="CW24" s="646"/>
      <c r="CX24" s="646"/>
      <c r="CY24" s="647"/>
      <c r="CZ24" s="650">
        <v>32.299999999999997</v>
      </c>
      <c r="DA24" s="651"/>
      <c r="DB24" s="651"/>
      <c r="DC24" s="667"/>
      <c r="DD24" s="690">
        <v>1688066</v>
      </c>
      <c r="DE24" s="646"/>
      <c r="DF24" s="646"/>
      <c r="DG24" s="646"/>
      <c r="DH24" s="646"/>
      <c r="DI24" s="646"/>
      <c r="DJ24" s="646"/>
      <c r="DK24" s="647"/>
      <c r="DL24" s="690">
        <v>1500035</v>
      </c>
      <c r="DM24" s="646"/>
      <c r="DN24" s="646"/>
      <c r="DO24" s="646"/>
      <c r="DP24" s="646"/>
      <c r="DQ24" s="646"/>
      <c r="DR24" s="646"/>
      <c r="DS24" s="646"/>
      <c r="DT24" s="646"/>
      <c r="DU24" s="646"/>
      <c r="DV24" s="647"/>
      <c r="DW24" s="650">
        <v>38.200000000000003</v>
      </c>
      <c r="DX24" s="651"/>
      <c r="DY24" s="651"/>
      <c r="DZ24" s="651"/>
      <c r="EA24" s="651"/>
      <c r="EB24" s="651"/>
      <c r="EC24" s="652"/>
    </row>
    <row r="25" spans="2:133" ht="11.25" customHeight="1" x14ac:dyDescent="0.15">
      <c r="B25" s="653" t="s">
        <v>291</v>
      </c>
      <c r="C25" s="654"/>
      <c r="D25" s="654"/>
      <c r="E25" s="654"/>
      <c r="F25" s="654"/>
      <c r="G25" s="654"/>
      <c r="H25" s="654"/>
      <c r="I25" s="654"/>
      <c r="J25" s="654"/>
      <c r="K25" s="654"/>
      <c r="L25" s="654"/>
      <c r="M25" s="654"/>
      <c r="N25" s="654"/>
      <c r="O25" s="654"/>
      <c r="P25" s="654"/>
      <c r="Q25" s="655"/>
      <c r="R25" s="656">
        <v>288900</v>
      </c>
      <c r="S25" s="657"/>
      <c r="T25" s="657"/>
      <c r="U25" s="657"/>
      <c r="V25" s="657"/>
      <c r="W25" s="657"/>
      <c r="X25" s="657"/>
      <c r="Y25" s="658"/>
      <c r="Z25" s="659">
        <v>4.0999999999999996</v>
      </c>
      <c r="AA25" s="659"/>
      <c r="AB25" s="659"/>
      <c r="AC25" s="659"/>
      <c r="AD25" s="660" t="s">
        <v>128</v>
      </c>
      <c r="AE25" s="660"/>
      <c r="AF25" s="660"/>
      <c r="AG25" s="660"/>
      <c r="AH25" s="660"/>
      <c r="AI25" s="660"/>
      <c r="AJ25" s="660"/>
      <c r="AK25" s="660"/>
      <c r="AL25" s="661" t="s">
        <v>128</v>
      </c>
      <c r="AM25" s="662"/>
      <c r="AN25" s="662"/>
      <c r="AO25" s="663"/>
      <c r="AP25" s="653" t="s">
        <v>292</v>
      </c>
      <c r="AQ25" s="669"/>
      <c r="AR25" s="669"/>
      <c r="AS25" s="669"/>
      <c r="AT25" s="669"/>
      <c r="AU25" s="669"/>
      <c r="AV25" s="669"/>
      <c r="AW25" s="669"/>
      <c r="AX25" s="669"/>
      <c r="AY25" s="669"/>
      <c r="AZ25" s="669"/>
      <c r="BA25" s="669"/>
      <c r="BB25" s="669"/>
      <c r="BC25" s="669"/>
      <c r="BD25" s="669"/>
      <c r="BE25" s="669"/>
      <c r="BF25" s="670"/>
      <c r="BG25" s="656" t="s">
        <v>128</v>
      </c>
      <c r="BH25" s="657"/>
      <c r="BI25" s="657"/>
      <c r="BJ25" s="657"/>
      <c r="BK25" s="657"/>
      <c r="BL25" s="657"/>
      <c r="BM25" s="657"/>
      <c r="BN25" s="658"/>
      <c r="BO25" s="659" t="s">
        <v>128</v>
      </c>
      <c r="BP25" s="659"/>
      <c r="BQ25" s="659"/>
      <c r="BR25" s="659"/>
      <c r="BS25" s="660" t="s">
        <v>128</v>
      </c>
      <c r="BT25" s="660"/>
      <c r="BU25" s="660"/>
      <c r="BV25" s="660"/>
      <c r="BW25" s="660"/>
      <c r="BX25" s="660"/>
      <c r="BY25" s="660"/>
      <c r="BZ25" s="660"/>
      <c r="CA25" s="660"/>
      <c r="CB25" s="664"/>
      <c r="CD25" s="653" t="s">
        <v>293</v>
      </c>
      <c r="CE25" s="654"/>
      <c r="CF25" s="654"/>
      <c r="CG25" s="654"/>
      <c r="CH25" s="654"/>
      <c r="CI25" s="654"/>
      <c r="CJ25" s="654"/>
      <c r="CK25" s="654"/>
      <c r="CL25" s="654"/>
      <c r="CM25" s="654"/>
      <c r="CN25" s="654"/>
      <c r="CO25" s="654"/>
      <c r="CP25" s="654"/>
      <c r="CQ25" s="655"/>
      <c r="CR25" s="656">
        <v>887819</v>
      </c>
      <c r="CS25" s="683"/>
      <c r="CT25" s="683"/>
      <c r="CU25" s="683"/>
      <c r="CV25" s="683"/>
      <c r="CW25" s="683"/>
      <c r="CX25" s="683"/>
      <c r="CY25" s="684"/>
      <c r="CZ25" s="661">
        <v>13.4</v>
      </c>
      <c r="DA25" s="685"/>
      <c r="DB25" s="685"/>
      <c r="DC25" s="691"/>
      <c r="DD25" s="665">
        <v>825712</v>
      </c>
      <c r="DE25" s="683"/>
      <c r="DF25" s="683"/>
      <c r="DG25" s="683"/>
      <c r="DH25" s="683"/>
      <c r="DI25" s="683"/>
      <c r="DJ25" s="683"/>
      <c r="DK25" s="684"/>
      <c r="DL25" s="665">
        <v>681291</v>
      </c>
      <c r="DM25" s="683"/>
      <c r="DN25" s="683"/>
      <c r="DO25" s="683"/>
      <c r="DP25" s="683"/>
      <c r="DQ25" s="683"/>
      <c r="DR25" s="683"/>
      <c r="DS25" s="683"/>
      <c r="DT25" s="683"/>
      <c r="DU25" s="683"/>
      <c r="DV25" s="684"/>
      <c r="DW25" s="661">
        <v>17.3</v>
      </c>
      <c r="DX25" s="685"/>
      <c r="DY25" s="685"/>
      <c r="DZ25" s="685"/>
      <c r="EA25" s="685"/>
      <c r="EB25" s="685"/>
      <c r="EC25" s="686"/>
    </row>
    <row r="26" spans="2:133" ht="11.25" customHeight="1" x14ac:dyDescent="0.15">
      <c r="B26" s="653" t="s">
        <v>294</v>
      </c>
      <c r="C26" s="654"/>
      <c r="D26" s="654"/>
      <c r="E26" s="654"/>
      <c r="F26" s="654"/>
      <c r="G26" s="654"/>
      <c r="H26" s="654"/>
      <c r="I26" s="654"/>
      <c r="J26" s="654"/>
      <c r="K26" s="654"/>
      <c r="L26" s="654"/>
      <c r="M26" s="654"/>
      <c r="N26" s="654"/>
      <c r="O26" s="654"/>
      <c r="P26" s="654"/>
      <c r="Q26" s="655"/>
      <c r="R26" s="656">
        <v>6</v>
      </c>
      <c r="S26" s="657"/>
      <c r="T26" s="657"/>
      <c r="U26" s="657"/>
      <c r="V26" s="657"/>
      <c r="W26" s="657"/>
      <c r="X26" s="657"/>
      <c r="Y26" s="658"/>
      <c r="Z26" s="659">
        <v>0</v>
      </c>
      <c r="AA26" s="659"/>
      <c r="AB26" s="659"/>
      <c r="AC26" s="659"/>
      <c r="AD26" s="660" t="s">
        <v>128</v>
      </c>
      <c r="AE26" s="660"/>
      <c r="AF26" s="660"/>
      <c r="AG26" s="660"/>
      <c r="AH26" s="660"/>
      <c r="AI26" s="660"/>
      <c r="AJ26" s="660"/>
      <c r="AK26" s="660"/>
      <c r="AL26" s="661" t="s">
        <v>128</v>
      </c>
      <c r="AM26" s="662"/>
      <c r="AN26" s="662"/>
      <c r="AO26" s="663"/>
      <c r="AP26" s="653" t="s">
        <v>295</v>
      </c>
      <c r="AQ26" s="669"/>
      <c r="AR26" s="669"/>
      <c r="AS26" s="669"/>
      <c r="AT26" s="669"/>
      <c r="AU26" s="669"/>
      <c r="AV26" s="669"/>
      <c r="AW26" s="669"/>
      <c r="AX26" s="669"/>
      <c r="AY26" s="669"/>
      <c r="AZ26" s="669"/>
      <c r="BA26" s="669"/>
      <c r="BB26" s="669"/>
      <c r="BC26" s="669"/>
      <c r="BD26" s="669"/>
      <c r="BE26" s="669"/>
      <c r="BF26" s="670"/>
      <c r="BG26" s="656" t="s">
        <v>128</v>
      </c>
      <c r="BH26" s="657"/>
      <c r="BI26" s="657"/>
      <c r="BJ26" s="657"/>
      <c r="BK26" s="657"/>
      <c r="BL26" s="657"/>
      <c r="BM26" s="657"/>
      <c r="BN26" s="658"/>
      <c r="BO26" s="659" t="s">
        <v>128</v>
      </c>
      <c r="BP26" s="659"/>
      <c r="BQ26" s="659"/>
      <c r="BR26" s="659"/>
      <c r="BS26" s="660" t="s">
        <v>128</v>
      </c>
      <c r="BT26" s="660"/>
      <c r="BU26" s="660"/>
      <c r="BV26" s="660"/>
      <c r="BW26" s="660"/>
      <c r="BX26" s="660"/>
      <c r="BY26" s="660"/>
      <c r="BZ26" s="660"/>
      <c r="CA26" s="660"/>
      <c r="CB26" s="664"/>
      <c r="CD26" s="653" t="s">
        <v>296</v>
      </c>
      <c r="CE26" s="654"/>
      <c r="CF26" s="654"/>
      <c r="CG26" s="654"/>
      <c r="CH26" s="654"/>
      <c r="CI26" s="654"/>
      <c r="CJ26" s="654"/>
      <c r="CK26" s="654"/>
      <c r="CL26" s="654"/>
      <c r="CM26" s="654"/>
      <c r="CN26" s="654"/>
      <c r="CO26" s="654"/>
      <c r="CP26" s="654"/>
      <c r="CQ26" s="655"/>
      <c r="CR26" s="656">
        <v>467797</v>
      </c>
      <c r="CS26" s="657"/>
      <c r="CT26" s="657"/>
      <c r="CU26" s="657"/>
      <c r="CV26" s="657"/>
      <c r="CW26" s="657"/>
      <c r="CX26" s="657"/>
      <c r="CY26" s="658"/>
      <c r="CZ26" s="661">
        <v>7</v>
      </c>
      <c r="DA26" s="685"/>
      <c r="DB26" s="685"/>
      <c r="DC26" s="691"/>
      <c r="DD26" s="665">
        <v>426235</v>
      </c>
      <c r="DE26" s="657"/>
      <c r="DF26" s="657"/>
      <c r="DG26" s="657"/>
      <c r="DH26" s="657"/>
      <c r="DI26" s="657"/>
      <c r="DJ26" s="657"/>
      <c r="DK26" s="658"/>
      <c r="DL26" s="665" t="s">
        <v>128</v>
      </c>
      <c r="DM26" s="657"/>
      <c r="DN26" s="657"/>
      <c r="DO26" s="657"/>
      <c r="DP26" s="657"/>
      <c r="DQ26" s="657"/>
      <c r="DR26" s="657"/>
      <c r="DS26" s="657"/>
      <c r="DT26" s="657"/>
      <c r="DU26" s="657"/>
      <c r="DV26" s="658"/>
      <c r="DW26" s="661" t="s">
        <v>128</v>
      </c>
      <c r="DX26" s="685"/>
      <c r="DY26" s="685"/>
      <c r="DZ26" s="685"/>
      <c r="EA26" s="685"/>
      <c r="EB26" s="685"/>
      <c r="EC26" s="686"/>
    </row>
    <row r="27" spans="2:133" ht="11.25" customHeight="1" x14ac:dyDescent="0.15">
      <c r="B27" s="653" t="s">
        <v>297</v>
      </c>
      <c r="C27" s="654"/>
      <c r="D27" s="654"/>
      <c r="E27" s="654"/>
      <c r="F27" s="654"/>
      <c r="G27" s="654"/>
      <c r="H27" s="654"/>
      <c r="I27" s="654"/>
      <c r="J27" s="654"/>
      <c r="K27" s="654"/>
      <c r="L27" s="654"/>
      <c r="M27" s="654"/>
      <c r="N27" s="654"/>
      <c r="O27" s="654"/>
      <c r="P27" s="654"/>
      <c r="Q27" s="655"/>
      <c r="R27" s="656">
        <v>4063418</v>
      </c>
      <c r="S27" s="657"/>
      <c r="T27" s="657"/>
      <c r="U27" s="657"/>
      <c r="V27" s="657"/>
      <c r="W27" s="657"/>
      <c r="X27" s="657"/>
      <c r="Y27" s="658"/>
      <c r="Z27" s="659">
        <v>58.4</v>
      </c>
      <c r="AA27" s="659"/>
      <c r="AB27" s="659"/>
      <c r="AC27" s="659"/>
      <c r="AD27" s="660">
        <v>3774512</v>
      </c>
      <c r="AE27" s="660"/>
      <c r="AF27" s="660"/>
      <c r="AG27" s="660"/>
      <c r="AH27" s="660"/>
      <c r="AI27" s="660"/>
      <c r="AJ27" s="660"/>
      <c r="AK27" s="660"/>
      <c r="AL27" s="661">
        <v>99.400001525878906</v>
      </c>
      <c r="AM27" s="662"/>
      <c r="AN27" s="662"/>
      <c r="AO27" s="663"/>
      <c r="AP27" s="653" t="s">
        <v>298</v>
      </c>
      <c r="AQ27" s="654"/>
      <c r="AR27" s="654"/>
      <c r="AS27" s="654"/>
      <c r="AT27" s="654"/>
      <c r="AU27" s="654"/>
      <c r="AV27" s="654"/>
      <c r="AW27" s="654"/>
      <c r="AX27" s="654"/>
      <c r="AY27" s="654"/>
      <c r="AZ27" s="654"/>
      <c r="BA27" s="654"/>
      <c r="BB27" s="654"/>
      <c r="BC27" s="654"/>
      <c r="BD27" s="654"/>
      <c r="BE27" s="654"/>
      <c r="BF27" s="655"/>
      <c r="BG27" s="656">
        <v>716560</v>
      </c>
      <c r="BH27" s="657"/>
      <c r="BI27" s="657"/>
      <c r="BJ27" s="657"/>
      <c r="BK27" s="657"/>
      <c r="BL27" s="657"/>
      <c r="BM27" s="657"/>
      <c r="BN27" s="658"/>
      <c r="BO27" s="659">
        <v>100</v>
      </c>
      <c r="BP27" s="659"/>
      <c r="BQ27" s="659"/>
      <c r="BR27" s="659"/>
      <c r="BS27" s="660" t="s">
        <v>128</v>
      </c>
      <c r="BT27" s="660"/>
      <c r="BU27" s="660"/>
      <c r="BV27" s="660"/>
      <c r="BW27" s="660"/>
      <c r="BX27" s="660"/>
      <c r="BY27" s="660"/>
      <c r="BZ27" s="660"/>
      <c r="CA27" s="660"/>
      <c r="CB27" s="664"/>
      <c r="CD27" s="653" t="s">
        <v>299</v>
      </c>
      <c r="CE27" s="654"/>
      <c r="CF27" s="654"/>
      <c r="CG27" s="654"/>
      <c r="CH27" s="654"/>
      <c r="CI27" s="654"/>
      <c r="CJ27" s="654"/>
      <c r="CK27" s="654"/>
      <c r="CL27" s="654"/>
      <c r="CM27" s="654"/>
      <c r="CN27" s="654"/>
      <c r="CO27" s="654"/>
      <c r="CP27" s="654"/>
      <c r="CQ27" s="655"/>
      <c r="CR27" s="656">
        <v>491603</v>
      </c>
      <c r="CS27" s="683"/>
      <c r="CT27" s="683"/>
      <c r="CU27" s="683"/>
      <c r="CV27" s="683"/>
      <c r="CW27" s="683"/>
      <c r="CX27" s="683"/>
      <c r="CY27" s="684"/>
      <c r="CZ27" s="661">
        <v>7.4</v>
      </c>
      <c r="DA27" s="685"/>
      <c r="DB27" s="685"/>
      <c r="DC27" s="691"/>
      <c r="DD27" s="665">
        <v>134360</v>
      </c>
      <c r="DE27" s="683"/>
      <c r="DF27" s="683"/>
      <c r="DG27" s="683"/>
      <c r="DH27" s="683"/>
      <c r="DI27" s="683"/>
      <c r="DJ27" s="683"/>
      <c r="DK27" s="684"/>
      <c r="DL27" s="665">
        <v>90750</v>
      </c>
      <c r="DM27" s="683"/>
      <c r="DN27" s="683"/>
      <c r="DO27" s="683"/>
      <c r="DP27" s="683"/>
      <c r="DQ27" s="683"/>
      <c r="DR27" s="683"/>
      <c r="DS27" s="683"/>
      <c r="DT27" s="683"/>
      <c r="DU27" s="683"/>
      <c r="DV27" s="684"/>
      <c r="DW27" s="661">
        <v>2.2999999999999998</v>
      </c>
      <c r="DX27" s="685"/>
      <c r="DY27" s="685"/>
      <c r="DZ27" s="685"/>
      <c r="EA27" s="685"/>
      <c r="EB27" s="685"/>
      <c r="EC27" s="686"/>
    </row>
    <row r="28" spans="2:133" ht="11.25" customHeight="1" x14ac:dyDescent="0.15">
      <c r="B28" s="653" t="s">
        <v>300</v>
      </c>
      <c r="C28" s="654"/>
      <c r="D28" s="654"/>
      <c r="E28" s="654"/>
      <c r="F28" s="654"/>
      <c r="G28" s="654"/>
      <c r="H28" s="654"/>
      <c r="I28" s="654"/>
      <c r="J28" s="654"/>
      <c r="K28" s="654"/>
      <c r="L28" s="654"/>
      <c r="M28" s="654"/>
      <c r="N28" s="654"/>
      <c r="O28" s="654"/>
      <c r="P28" s="654"/>
      <c r="Q28" s="655"/>
      <c r="R28" s="656">
        <v>1165</v>
      </c>
      <c r="S28" s="657"/>
      <c r="T28" s="657"/>
      <c r="U28" s="657"/>
      <c r="V28" s="657"/>
      <c r="W28" s="657"/>
      <c r="X28" s="657"/>
      <c r="Y28" s="658"/>
      <c r="Z28" s="659">
        <v>0</v>
      </c>
      <c r="AA28" s="659"/>
      <c r="AB28" s="659"/>
      <c r="AC28" s="659"/>
      <c r="AD28" s="660">
        <v>1165</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301</v>
      </c>
      <c r="CE28" s="654"/>
      <c r="CF28" s="654"/>
      <c r="CG28" s="654"/>
      <c r="CH28" s="654"/>
      <c r="CI28" s="654"/>
      <c r="CJ28" s="654"/>
      <c r="CK28" s="654"/>
      <c r="CL28" s="654"/>
      <c r="CM28" s="654"/>
      <c r="CN28" s="654"/>
      <c r="CO28" s="654"/>
      <c r="CP28" s="654"/>
      <c r="CQ28" s="655"/>
      <c r="CR28" s="656">
        <v>763833</v>
      </c>
      <c r="CS28" s="657"/>
      <c r="CT28" s="657"/>
      <c r="CU28" s="657"/>
      <c r="CV28" s="657"/>
      <c r="CW28" s="657"/>
      <c r="CX28" s="657"/>
      <c r="CY28" s="658"/>
      <c r="CZ28" s="661">
        <v>11.5</v>
      </c>
      <c r="DA28" s="685"/>
      <c r="DB28" s="685"/>
      <c r="DC28" s="691"/>
      <c r="DD28" s="665">
        <v>727994</v>
      </c>
      <c r="DE28" s="657"/>
      <c r="DF28" s="657"/>
      <c r="DG28" s="657"/>
      <c r="DH28" s="657"/>
      <c r="DI28" s="657"/>
      <c r="DJ28" s="657"/>
      <c r="DK28" s="658"/>
      <c r="DL28" s="665">
        <v>727994</v>
      </c>
      <c r="DM28" s="657"/>
      <c r="DN28" s="657"/>
      <c r="DO28" s="657"/>
      <c r="DP28" s="657"/>
      <c r="DQ28" s="657"/>
      <c r="DR28" s="657"/>
      <c r="DS28" s="657"/>
      <c r="DT28" s="657"/>
      <c r="DU28" s="657"/>
      <c r="DV28" s="658"/>
      <c r="DW28" s="661">
        <v>18.5</v>
      </c>
      <c r="DX28" s="685"/>
      <c r="DY28" s="685"/>
      <c r="DZ28" s="685"/>
      <c r="EA28" s="685"/>
      <c r="EB28" s="685"/>
      <c r="EC28" s="686"/>
    </row>
    <row r="29" spans="2:133" ht="11.25" customHeight="1" x14ac:dyDescent="0.15">
      <c r="B29" s="653" t="s">
        <v>302</v>
      </c>
      <c r="C29" s="654"/>
      <c r="D29" s="654"/>
      <c r="E29" s="654"/>
      <c r="F29" s="654"/>
      <c r="G29" s="654"/>
      <c r="H29" s="654"/>
      <c r="I29" s="654"/>
      <c r="J29" s="654"/>
      <c r="K29" s="654"/>
      <c r="L29" s="654"/>
      <c r="M29" s="654"/>
      <c r="N29" s="654"/>
      <c r="O29" s="654"/>
      <c r="P29" s="654"/>
      <c r="Q29" s="655"/>
      <c r="R29" s="656">
        <v>56518</v>
      </c>
      <c r="S29" s="657"/>
      <c r="T29" s="657"/>
      <c r="U29" s="657"/>
      <c r="V29" s="657"/>
      <c r="W29" s="657"/>
      <c r="X29" s="657"/>
      <c r="Y29" s="658"/>
      <c r="Z29" s="659">
        <v>0.8</v>
      </c>
      <c r="AA29" s="659"/>
      <c r="AB29" s="659"/>
      <c r="AC29" s="659"/>
      <c r="AD29" s="660">
        <v>20077</v>
      </c>
      <c r="AE29" s="660"/>
      <c r="AF29" s="660"/>
      <c r="AG29" s="660"/>
      <c r="AH29" s="660"/>
      <c r="AI29" s="660"/>
      <c r="AJ29" s="660"/>
      <c r="AK29" s="660"/>
      <c r="AL29" s="661">
        <v>0.5</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303</v>
      </c>
      <c r="CE29" s="695"/>
      <c r="CF29" s="653" t="s">
        <v>70</v>
      </c>
      <c r="CG29" s="654"/>
      <c r="CH29" s="654"/>
      <c r="CI29" s="654"/>
      <c r="CJ29" s="654"/>
      <c r="CK29" s="654"/>
      <c r="CL29" s="654"/>
      <c r="CM29" s="654"/>
      <c r="CN29" s="654"/>
      <c r="CO29" s="654"/>
      <c r="CP29" s="654"/>
      <c r="CQ29" s="655"/>
      <c r="CR29" s="656">
        <v>763833</v>
      </c>
      <c r="CS29" s="683"/>
      <c r="CT29" s="683"/>
      <c r="CU29" s="683"/>
      <c r="CV29" s="683"/>
      <c r="CW29" s="683"/>
      <c r="CX29" s="683"/>
      <c r="CY29" s="684"/>
      <c r="CZ29" s="661">
        <v>11.5</v>
      </c>
      <c r="DA29" s="685"/>
      <c r="DB29" s="685"/>
      <c r="DC29" s="691"/>
      <c r="DD29" s="665">
        <v>727994</v>
      </c>
      <c r="DE29" s="683"/>
      <c r="DF29" s="683"/>
      <c r="DG29" s="683"/>
      <c r="DH29" s="683"/>
      <c r="DI29" s="683"/>
      <c r="DJ29" s="683"/>
      <c r="DK29" s="684"/>
      <c r="DL29" s="665">
        <v>727994</v>
      </c>
      <c r="DM29" s="683"/>
      <c r="DN29" s="683"/>
      <c r="DO29" s="683"/>
      <c r="DP29" s="683"/>
      <c r="DQ29" s="683"/>
      <c r="DR29" s="683"/>
      <c r="DS29" s="683"/>
      <c r="DT29" s="683"/>
      <c r="DU29" s="683"/>
      <c r="DV29" s="684"/>
      <c r="DW29" s="661">
        <v>18.5</v>
      </c>
      <c r="DX29" s="685"/>
      <c r="DY29" s="685"/>
      <c r="DZ29" s="685"/>
      <c r="EA29" s="685"/>
      <c r="EB29" s="685"/>
      <c r="EC29" s="686"/>
    </row>
    <row r="30" spans="2:133" ht="11.25" customHeight="1" x14ac:dyDescent="0.15">
      <c r="B30" s="653" t="s">
        <v>304</v>
      </c>
      <c r="C30" s="654"/>
      <c r="D30" s="654"/>
      <c r="E30" s="654"/>
      <c r="F30" s="654"/>
      <c r="G30" s="654"/>
      <c r="H30" s="654"/>
      <c r="I30" s="654"/>
      <c r="J30" s="654"/>
      <c r="K30" s="654"/>
      <c r="L30" s="654"/>
      <c r="M30" s="654"/>
      <c r="N30" s="654"/>
      <c r="O30" s="654"/>
      <c r="P30" s="654"/>
      <c r="Q30" s="655"/>
      <c r="R30" s="656">
        <v>156466</v>
      </c>
      <c r="S30" s="657"/>
      <c r="T30" s="657"/>
      <c r="U30" s="657"/>
      <c r="V30" s="657"/>
      <c r="W30" s="657"/>
      <c r="X30" s="657"/>
      <c r="Y30" s="658"/>
      <c r="Z30" s="659">
        <v>2.2000000000000002</v>
      </c>
      <c r="AA30" s="659"/>
      <c r="AB30" s="659"/>
      <c r="AC30" s="659"/>
      <c r="AD30" s="660" t="s">
        <v>128</v>
      </c>
      <c r="AE30" s="660"/>
      <c r="AF30" s="660"/>
      <c r="AG30" s="660"/>
      <c r="AH30" s="660"/>
      <c r="AI30" s="660"/>
      <c r="AJ30" s="660"/>
      <c r="AK30" s="660"/>
      <c r="AL30" s="661" t="s">
        <v>128</v>
      </c>
      <c r="AM30" s="662"/>
      <c r="AN30" s="662"/>
      <c r="AO30" s="663"/>
      <c r="AP30" s="638" t="s">
        <v>222</v>
      </c>
      <c r="AQ30" s="639"/>
      <c r="AR30" s="639"/>
      <c r="AS30" s="639"/>
      <c r="AT30" s="639"/>
      <c r="AU30" s="639"/>
      <c r="AV30" s="639"/>
      <c r="AW30" s="639"/>
      <c r="AX30" s="639"/>
      <c r="AY30" s="639"/>
      <c r="AZ30" s="639"/>
      <c r="BA30" s="639"/>
      <c r="BB30" s="639"/>
      <c r="BC30" s="639"/>
      <c r="BD30" s="639"/>
      <c r="BE30" s="639"/>
      <c r="BF30" s="640"/>
      <c r="BG30" s="638" t="s">
        <v>305</v>
      </c>
      <c r="BH30" s="692"/>
      <c r="BI30" s="692"/>
      <c r="BJ30" s="692"/>
      <c r="BK30" s="692"/>
      <c r="BL30" s="692"/>
      <c r="BM30" s="692"/>
      <c r="BN30" s="692"/>
      <c r="BO30" s="692"/>
      <c r="BP30" s="692"/>
      <c r="BQ30" s="693"/>
      <c r="BR30" s="638" t="s">
        <v>306</v>
      </c>
      <c r="BS30" s="692"/>
      <c r="BT30" s="692"/>
      <c r="BU30" s="692"/>
      <c r="BV30" s="692"/>
      <c r="BW30" s="692"/>
      <c r="BX30" s="692"/>
      <c r="BY30" s="692"/>
      <c r="BZ30" s="692"/>
      <c r="CA30" s="692"/>
      <c r="CB30" s="693"/>
      <c r="CD30" s="696"/>
      <c r="CE30" s="697"/>
      <c r="CF30" s="653" t="s">
        <v>307</v>
      </c>
      <c r="CG30" s="654"/>
      <c r="CH30" s="654"/>
      <c r="CI30" s="654"/>
      <c r="CJ30" s="654"/>
      <c r="CK30" s="654"/>
      <c r="CL30" s="654"/>
      <c r="CM30" s="654"/>
      <c r="CN30" s="654"/>
      <c r="CO30" s="654"/>
      <c r="CP30" s="654"/>
      <c r="CQ30" s="655"/>
      <c r="CR30" s="656">
        <v>749558</v>
      </c>
      <c r="CS30" s="657"/>
      <c r="CT30" s="657"/>
      <c r="CU30" s="657"/>
      <c r="CV30" s="657"/>
      <c r="CW30" s="657"/>
      <c r="CX30" s="657"/>
      <c r="CY30" s="658"/>
      <c r="CZ30" s="661">
        <v>11.3</v>
      </c>
      <c r="DA30" s="685"/>
      <c r="DB30" s="685"/>
      <c r="DC30" s="691"/>
      <c r="DD30" s="665">
        <v>713719</v>
      </c>
      <c r="DE30" s="657"/>
      <c r="DF30" s="657"/>
      <c r="DG30" s="657"/>
      <c r="DH30" s="657"/>
      <c r="DI30" s="657"/>
      <c r="DJ30" s="657"/>
      <c r="DK30" s="658"/>
      <c r="DL30" s="665">
        <v>713719</v>
      </c>
      <c r="DM30" s="657"/>
      <c r="DN30" s="657"/>
      <c r="DO30" s="657"/>
      <c r="DP30" s="657"/>
      <c r="DQ30" s="657"/>
      <c r="DR30" s="657"/>
      <c r="DS30" s="657"/>
      <c r="DT30" s="657"/>
      <c r="DU30" s="657"/>
      <c r="DV30" s="658"/>
      <c r="DW30" s="661">
        <v>18.2</v>
      </c>
      <c r="DX30" s="685"/>
      <c r="DY30" s="685"/>
      <c r="DZ30" s="685"/>
      <c r="EA30" s="685"/>
      <c r="EB30" s="685"/>
      <c r="EC30" s="686"/>
    </row>
    <row r="31" spans="2:133" ht="11.25" customHeight="1" x14ac:dyDescent="0.15">
      <c r="B31" s="653" t="s">
        <v>308</v>
      </c>
      <c r="C31" s="654"/>
      <c r="D31" s="654"/>
      <c r="E31" s="654"/>
      <c r="F31" s="654"/>
      <c r="G31" s="654"/>
      <c r="H31" s="654"/>
      <c r="I31" s="654"/>
      <c r="J31" s="654"/>
      <c r="K31" s="654"/>
      <c r="L31" s="654"/>
      <c r="M31" s="654"/>
      <c r="N31" s="654"/>
      <c r="O31" s="654"/>
      <c r="P31" s="654"/>
      <c r="Q31" s="655"/>
      <c r="R31" s="656">
        <v>18461</v>
      </c>
      <c r="S31" s="657"/>
      <c r="T31" s="657"/>
      <c r="U31" s="657"/>
      <c r="V31" s="657"/>
      <c r="W31" s="657"/>
      <c r="X31" s="657"/>
      <c r="Y31" s="658"/>
      <c r="Z31" s="659">
        <v>0.3</v>
      </c>
      <c r="AA31" s="659"/>
      <c r="AB31" s="659"/>
      <c r="AC31" s="659"/>
      <c r="AD31" s="660" t="s">
        <v>128</v>
      </c>
      <c r="AE31" s="660"/>
      <c r="AF31" s="660"/>
      <c r="AG31" s="660"/>
      <c r="AH31" s="660"/>
      <c r="AI31" s="660"/>
      <c r="AJ31" s="660"/>
      <c r="AK31" s="660"/>
      <c r="AL31" s="661" t="s">
        <v>128</v>
      </c>
      <c r="AM31" s="662"/>
      <c r="AN31" s="662"/>
      <c r="AO31" s="663"/>
      <c r="AP31" s="704" t="s">
        <v>309</v>
      </c>
      <c r="AQ31" s="705"/>
      <c r="AR31" s="705"/>
      <c r="AS31" s="705"/>
      <c r="AT31" s="710" t="s">
        <v>310</v>
      </c>
      <c r="AU31" s="355"/>
      <c r="AV31" s="355"/>
      <c r="AW31" s="355"/>
      <c r="AX31" s="642" t="s">
        <v>188</v>
      </c>
      <c r="AY31" s="643"/>
      <c r="AZ31" s="643"/>
      <c r="BA31" s="643"/>
      <c r="BB31" s="643"/>
      <c r="BC31" s="643"/>
      <c r="BD31" s="643"/>
      <c r="BE31" s="643"/>
      <c r="BF31" s="644"/>
      <c r="BG31" s="703">
        <v>97.9</v>
      </c>
      <c r="BH31" s="700"/>
      <c r="BI31" s="700"/>
      <c r="BJ31" s="700"/>
      <c r="BK31" s="700"/>
      <c r="BL31" s="700"/>
      <c r="BM31" s="651">
        <v>96.5</v>
      </c>
      <c r="BN31" s="700"/>
      <c r="BO31" s="700"/>
      <c r="BP31" s="700"/>
      <c r="BQ31" s="701"/>
      <c r="BR31" s="703">
        <v>98.9</v>
      </c>
      <c r="BS31" s="700"/>
      <c r="BT31" s="700"/>
      <c r="BU31" s="700"/>
      <c r="BV31" s="700"/>
      <c r="BW31" s="700"/>
      <c r="BX31" s="651">
        <v>97.6</v>
      </c>
      <c r="BY31" s="700"/>
      <c r="BZ31" s="700"/>
      <c r="CA31" s="700"/>
      <c r="CB31" s="701"/>
      <c r="CD31" s="696"/>
      <c r="CE31" s="697"/>
      <c r="CF31" s="653" t="s">
        <v>311</v>
      </c>
      <c r="CG31" s="654"/>
      <c r="CH31" s="654"/>
      <c r="CI31" s="654"/>
      <c r="CJ31" s="654"/>
      <c r="CK31" s="654"/>
      <c r="CL31" s="654"/>
      <c r="CM31" s="654"/>
      <c r="CN31" s="654"/>
      <c r="CO31" s="654"/>
      <c r="CP31" s="654"/>
      <c r="CQ31" s="655"/>
      <c r="CR31" s="656">
        <v>14275</v>
      </c>
      <c r="CS31" s="683"/>
      <c r="CT31" s="683"/>
      <c r="CU31" s="683"/>
      <c r="CV31" s="683"/>
      <c r="CW31" s="683"/>
      <c r="CX31" s="683"/>
      <c r="CY31" s="684"/>
      <c r="CZ31" s="661">
        <v>0.2</v>
      </c>
      <c r="DA31" s="685"/>
      <c r="DB31" s="685"/>
      <c r="DC31" s="691"/>
      <c r="DD31" s="665">
        <v>14275</v>
      </c>
      <c r="DE31" s="683"/>
      <c r="DF31" s="683"/>
      <c r="DG31" s="683"/>
      <c r="DH31" s="683"/>
      <c r="DI31" s="683"/>
      <c r="DJ31" s="683"/>
      <c r="DK31" s="684"/>
      <c r="DL31" s="665">
        <v>14275</v>
      </c>
      <c r="DM31" s="683"/>
      <c r="DN31" s="683"/>
      <c r="DO31" s="683"/>
      <c r="DP31" s="683"/>
      <c r="DQ31" s="683"/>
      <c r="DR31" s="683"/>
      <c r="DS31" s="683"/>
      <c r="DT31" s="683"/>
      <c r="DU31" s="683"/>
      <c r="DV31" s="684"/>
      <c r="DW31" s="661">
        <v>0.4</v>
      </c>
      <c r="DX31" s="685"/>
      <c r="DY31" s="685"/>
      <c r="DZ31" s="685"/>
      <c r="EA31" s="685"/>
      <c r="EB31" s="685"/>
      <c r="EC31" s="686"/>
    </row>
    <row r="32" spans="2:133" ht="11.25" customHeight="1" x14ac:dyDescent="0.15">
      <c r="B32" s="653" t="s">
        <v>312</v>
      </c>
      <c r="C32" s="654"/>
      <c r="D32" s="654"/>
      <c r="E32" s="654"/>
      <c r="F32" s="654"/>
      <c r="G32" s="654"/>
      <c r="H32" s="654"/>
      <c r="I32" s="654"/>
      <c r="J32" s="654"/>
      <c r="K32" s="654"/>
      <c r="L32" s="654"/>
      <c r="M32" s="654"/>
      <c r="N32" s="654"/>
      <c r="O32" s="654"/>
      <c r="P32" s="654"/>
      <c r="Q32" s="655"/>
      <c r="R32" s="656">
        <v>1261915</v>
      </c>
      <c r="S32" s="657"/>
      <c r="T32" s="657"/>
      <c r="U32" s="657"/>
      <c r="V32" s="657"/>
      <c r="W32" s="657"/>
      <c r="X32" s="657"/>
      <c r="Y32" s="658"/>
      <c r="Z32" s="659">
        <v>18.100000000000001</v>
      </c>
      <c r="AA32" s="659"/>
      <c r="AB32" s="659"/>
      <c r="AC32" s="659"/>
      <c r="AD32" s="660" t="s">
        <v>128</v>
      </c>
      <c r="AE32" s="660"/>
      <c r="AF32" s="660"/>
      <c r="AG32" s="660"/>
      <c r="AH32" s="660"/>
      <c r="AI32" s="660"/>
      <c r="AJ32" s="660"/>
      <c r="AK32" s="660"/>
      <c r="AL32" s="661" t="s">
        <v>128</v>
      </c>
      <c r="AM32" s="662"/>
      <c r="AN32" s="662"/>
      <c r="AO32" s="663"/>
      <c r="AP32" s="706"/>
      <c r="AQ32" s="707"/>
      <c r="AR32" s="707"/>
      <c r="AS32" s="707"/>
      <c r="AT32" s="711"/>
      <c r="AU32" s="211" t="s">
        <v>313</v>
      </c>
      <c r="AX32" s="653" t="s">
        <v>314</v>
      </c>
      <c r="AY32" s="654"/>
      <c r="AZ32" s="654"/>
      <c r="BA32" s="654"/>
      <c r="BB32" s="654"/>
      <c r="BC32" s="654"/>
      <c r="BD32" s="654"/>
      <c r="BE32" s="654"/>
      <c r="BF32" s="655"/>
      <c r="BG32" s="713">
        <v>96.4</v>
      </c>
      <c r="BH32" s="683"/>
      <c r="BI32" s="683"/>
      <c r="BJ32" s="683"/>
      <c r="BK32" s="683"/>
      <c r="BL32" s="683"/>
      <c r="BM32" s="662">
        <v>95.5</v>
      </c>
      <c r="BN32" s="683"/>
      <c r="BO32" s="683"/>
      <c r="BP32" s="683"/>
      <c r="BQ32" s="702"/>
      <c r="BR32" s="713">
        <v>98.7</v>
      </c>
      <c r="BS32" s="683"/>
      <c r="BT32" s="683"/>
      <c r="BU32" s="683"/>
      <c r="BV32" s="683"/>
      <c r="BW32" s="683"/>
      <c r="BX32" s="662">
        <v>97.6</v>
      </c>
      <c r="BY32" s="683"/>
      <c r="BZ32" s="683"/>
      <c r="CA32" s="683"/>
      <c r="CB32" s="702"/>
      <c r="CD32" s="698"/>
      <c r="CE32" s="699"/>
      <c r="CF32" s="653" t="s">
        <v>315</v>
      </c>
      <c r="CG32" s="654"/>
      <c r="CH32" s="654"/>
      <c r="CI32" s="654"/>
      <c r="CJ32" s="654"/>
      <c r="CK32" s="654"/>
      <c r="CL32" s="654"/>
      <c r="CM32" s="654"/>
      <c r="CN32" s="654"/>
      <c r="CO32" s="654"/>
      <c r="CP32" s="654"/>
      <c r="CQ32" s="655"/>
      <c r="CR32" s="656" t="s">
        <v>128</v>
      </c>
      <c r="CS32" s="657"/>
      <c r="CT32" s="657"/>
      <c r="CU32" s="657"/>
      <c r="CV32" s="657"/>
      <c r="CW32" s="657"/>
      <c r="CX32" s="657"/>
      <c r="CY32" s="658"/>
      <c r="CZ32" s="661" t="s">
        <v>128</v>
      </c>
      <c r="DA32" s="685"/>
      <c r="DB32" s="685"/>
      <c r="DC32" s="691"/>
      <c r="DD32" s="665" t="s">
        <v>128</v>
      </c>
      <c r="DE32" s="657"/>
      <c r="DF32" s="657"/>
      <c r="DG32" s="657"/>
      <c r="DH32" s="657"/>
      <c r="DI32" s="657"/>
      <c r="DJ32" s="657"/>
      <c r="DK32" s="658"/>
      <c r="DL32" s="665" t="s">
        <v>128</v>
      </c>
      <c r="DM32" s="657"/>
      <c r="DN32" s="657"/>
      <c r="DO32" s="657"/>
      <c r="DP32" s="657"/>
      <c r="DQ32" s="657"/>
      <c r="DR32" s="657"/>
      <c r="DS32" s="657"/>
      <c r="DT32" s="657"/>
      <c r="DU32" s="657"/>
      <c r="DV32" s="658"/>
      <c r="DW32" s="661" t="s">
        <v>128</v>
      </c>
      <c r="DX32" s="685"/>
      <c r="DY32" s="685"/>
      <c r="DZ32" s="685"/>
      <c r="EA32" s="685"/>
      <c r="EB32" s="685"/>
      <c r="EC32" s="686"/>
    </row>
    <row r="33" spans="2:133" ht="11.25" customHeight="1" x14ac:dyDescent="0.15">
      <c r="B33" s="687" t="s">
        <v>316</v>
      </c>
      <c r="C33" s="688"/>
      <c r="D33" s="688"/>
      <c r="E33" s="688"/>
      <c r="F33" s="688"/>
      <c r="G33" s="688"/>
      <c r="H33" s="688"/>
      <c r="I33" s="688"/>
      <c r="J33" s="688"/>
      <c r="K33" s="688"/>
      <c r="L33" s="688"/>
      <c r="M33" s="688"/>
      <c r="N33" s="688"/>
      <c r="O33" s="688"/>
      <c r="P33" s="688"/>
      <c r="Q33" s="689"/>
      <c r="R33" s="656" t="s">
        <v>128</v>
      </c>
      <c r="S33" s="657"/>
      <c r="T33" s="657"/>
      <c r="U33" s="657"/>
      <c r="V33" s="657"/>
      <c r="W33" s="657"/>
      <c r="X33" s="657"/>
      <c r="Y33" s="658"/>
      <c r="Z33" s="659" t="s">
        <v>128</v>
      </c>
      <c r="AA33" s="659"/>
      <c r="AB33" s="659"/>
      <c r="AC33" s="659"/>
      <c r="AD33" s="660" t="s">
        <v>128</v>
      </c>
      <c r="AE33" s="660"/>
      <c r="AF33" s="660"/>
      <c r="AG33" s="660"/>
      <c r="AH33" s="660"/>
      <c r="AI33" s="660"/>
      <c r="AJ33" s="660"/>
      <c r="AK33" s="660"/>
      <c r="AL33" s="661" t="s">
        <v>128</v>
      </c>
      <c r="AM33" s="662"/>
      <c r="AN33" s="662"/>
      <c r="AO33" s="663"/>
      <c r="AP33" s="708"/>
      <c r="AQ33" s="709"/>
      <c r="AR33" s="709"/>
      <c r="AS33" s="709"/>
      <c r="AT33" s="712"/>
      <c r="AU33" s="356"/>
      <c r="AV33" s="356"/>
      <c r="AW33" s="356"/>
      <c r="AX33" s="674" t="s">
        <v>317</v>
      </c>
      <c r="AY33" s="675"/>
      <c r="AZ33" s="675"/>
      <c r="BA33" s="675"/>
      <c r="BB33" s="675"/>
      <c r="BC33" s="675"/>
      <c r="BD33" s="675"/>
      <c r="BE33" s="675"/>
      <c r="BF33" s="676"/>
      <c r="BG33" s="714">
        <v>98.5</v>
      </c>
      <c r="BH33" s="715"/>
      <c r="BI33" s="715"/>
      <c r="BJ33" s="715"/>
      <c r="BK33" s="715"/>
      <c r="BL33" s="715"/>
      <c r="BM33" s="716">
        <v>96.6</v>
      </c>
      <c r="BN33" s="715"/>
      <c r="BO33" s="715"/>
      <c r="BP33" s="715"/>
      <c r="BQ33" s="717"/>
      <c r="BR33" s="714">
        <v>98.9</v>
      </c>
      <c r="BS33" s="715"/>
      <c r="BT33" s="715"/>
      <c r="BU33" s="715"/>
      <c r="BV33" s="715"/>
      <c r="BW33" s="715"/>
      <c r="BX33" s="716">
        <v>97.2</v>
      </c>
      <c r="BY33" s="715"/>
      <c r="BZ33" s="715"/>
      <c r="CA33" s="715"/>
      <c r="CB33" s="717"/>
      <c r="CD33" s="653" t="s">
        <v>318</v>
      </c>
      <c r="CE33" s="654"/>
      <c r="CF33" s="654"/>
      <c r="CG33" s="654"/>
      <c r="CH33" s="654"/>
      <c r="CI33" s="654"/>
      <c r="CJ33" s="654"/>
      <c r="CK33" s="654"/>
      <c r="CL33" s="654"/>
      <c r="CM33" s="654"/>
      <c r="CN33" s="654"/>
      <c r="CO33" s="654"/>
      <c r="CP33" s="654"/>
      <c r="CQ33" s="655"/>
      <c r="CR33" s="656">
        <v>3290546</v>
      </c>
      <c r="CS33" s="683"/>
      <c r="CT33" s="683"/>
      <c r="CU33" s="683"/>
      <c r="CV33" s="683"/>
      <c r="CW33" s="683"/>
      <c r="CX33" s="683"/>
      <c r="CY33" s="684"/>
      <c r="CZ33" s="661">
        <v>49.6</v>
      </c>
      <c r="DA33" s="685"/>
      <c r="DB33" s="685"/>
      <c r="DC33" s="691"/>
      <c r="DD33" s="665">
        <v>2476218</v>
      </c>
      <c r="DE33" s="683"/>
      <c r="DF33" s="683"/>
      <c r="DG33" s="683"/>
      <c r="DH33" s="683"/>
      <c r="DI33" s="683"/>
      <c r="DJ33" s="683"/>
      <c r="DK33" s="684"/>
      <c r="DL33" s="665">
        <v>1749709</v>
      </c>
      <c r="DM33" s="683"/>
      <c r="DN33" s="683"/>
      <c r="DO33" s="683"/>
      <c r="DP33" s="683"/>
      <c r="DQ33" s="683"/>
      <c r="DR33" s="683"/>
      <c r="DS33" s="683"/>
      <c r="DT33" s="683"/>
      <c r="DU33" s="683"/>
      <c r="DV33" s="684"/>
      <c r="DW33" s="661">
        <v>44.6</v>
      </c>
      <c r="DX33" s="685"/>
      <c r="DY33" s="685"/>
      <c r="DZ33" s="685"/>
      <c r="EA33" s="685"/>
      <c r="EB33" s="685"/>
      <c r="EC33" s="686"/>
    </row>
    <row r="34" spans="2:133" ht="11.25" customHeight="1" x14ac:dyDescent="0.15">
      <c r="B34" s="653" t="s">
        <v>319</v>
      </c>
      <c r="C34" s="654"/>
      <c r="D34" s="654"/>
      <c r="E34" s="654"/>
      <c r="F34" s="654"/>
      <c r="G34" s="654"/>
      <c r="H34" s="654"/>
      <c r="I34" s="654"/>
      <c r="J34" s="654"/>
      <c r="K34" s="654"/>
      <c r="L34" s="654"/>
      <c r="M34" s="654"/>
      <c r="N34" s="654"/>
      <c r="O34" s="654"/>
      <c r="P34" s="654"/>
      <c r="Q34" s="655"/>
      <c r="R34" s="656">
        <v>263244</v>
      </c>
      <c r="S34" s="657"/>
      <c r="T34" s="657"/>
      <c r="U34" s="657"/>
      <c r="V34" s="657"/>
      <c r="W34" s="657"/>
      <c r="X34" s="657"/>
      <c r="Y34" s="658"/>
      <c r="Z34" s="659">
        <v>3.8</v>
      </c>
      <c r="AA34" s="659"/>
      <c r="AB34" s="659"/>
      <c r="AC34" s="659"/>
      <c r="AD34" s="660" t="s">
        <v>128</v>
      </c>
      <c r="AE34" s="660"/>
      <c r="AF34" s="660"/>
      <c r="AG34" s="660"/>
      <c r="AH34" s="660"/>
      <c r="AI34" s="660"/>
      <c r="AJ34" s="660"/>
      <c r="AK34" s="660"/>
      <c r="AL34" s="661" t="s">
        <v>128</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320</v>
      </c>
      <c r="CE34" s="654"/>
      <c r="CF34" s="654"/>
      <c r="CG34" s="654"/>
      <c r="CH34" s="654"/>
      <c r="CI34" s="654"/>
      <c r="CJ34" s="654"/>
      <c r="CK34" s="654"/>
      <c r="CL34" s="654"/>
      <c r="CM34" s="654"/>
      <c r="CN34" s="654"/>
      <c r="CO34" s="654"/>
      <c r="CP34" s="654"/>
      <c r="CQ34" s="655"/>
      <c r="CR34" s="656">
        <v>1041451</v>
      </c>
      <c r="CS34" s="657"/>
      <c r="CT34" s="657"/>
      <c r="CU34" s="657"/>
      <c r="CV34" s="657"/>
      <c r="CW34" s="657"/>
      <c r="CX34" s="657"/>
      <c r="CY34" s="658"/>
      <c r="CZ34" s="661">
        <v>15.7</v>
      </c>
      <c r="DA34" s="685"/>
      <c r="DB34" s="685"/>
      <c r="DC34" s="691"/>
      <c r="DD34" s="665">
        <v>718587</v>
      </c>
      <c r="DE34" s="657"/>
      <c r="DF34" s="657"/>
      <c r="DG34" s="657"/>
      <c r="DH34" s="657"/>
      <c r="DI34" s="657"/>
      <c r="DJ34" s="657"/>
      <c r="DK34" s="658"/>
      <c r="DL34" s="665">
        <v>430288</v>
      </c>
      <c r="DM34" s="657"/>
      <c r="DN34" s="657"/>
      <c r="DO34" s="657"/>
      <c r="DP34" s="657"/>
      <c r="DQ34" s="657"/>
      <c r="DR34" s="657"/>
      <c r="DS34" s="657"/>
      <c r="DT34" s="657"/>
      <c r="DU34" s="657"/>
      <c r="DV34" s="658"/>
      <c r="DW34" s="661">
        <v>11</v>
      </c>
      <c r="DX34" s="685"/>
      <c r="DY34" s="685"/>
      <c r="DZ34" s="685"/>
      <c r="EA34" s="685"/>
      <c r="EB34" s="685"/>
      <c r="EC34" s="686"/>
    </row>
    <row r="35" spans="2:133" ht="11.25" customHeight="1" x14ac:dyDescent="0.15">
      <c r="B35" s="653" t="s">
        <v>321</v>
      </c>
      <c r="C35" s="654"/>
      <c r="D35" s="654"/>
      <c r="E35" s="654"/>
      <c r="F35" s="654"/>
      <c r="G35" s="654"/>
      <c r="H35" s="654"/>
      <c r="I35" s="654"/>
      <c r="J35" s="654"/>
      <c r="K35" s="654"/>
      <c r="L35" s="654"/>
      <c r="M35" s="654"/>
      <c r="N35" s="654"/>
      <c r="O35" s="654"/>
      <c r="P35" s="654"/>
      <c r="Q35" s="655"/>
      <c r="R35" s="656">
        <v>20853</v>
      </c>
      <c r="S35" s="657"/>
      <c r="T35" s="657"/>
      <c r="U35" s="657"/>
      <c r="V35" s="657"/>
      <c r="W35" s="657"/>
      <c r="X35" s="657"/>
      <c r="Y35" s="658"/>
      <c r="Z35" s="659">
        <v>0.3</v>
      </c>
      <c r="AA35" s="659"/>
      <c r="AB35" s="659"/>
      <c r="AC35" s="659"/>
      <c r="AD35" s="660">
        <v>30</v>
      </c>
      <c r="AE35" s="660"/>
      <c r="AF35" s="660"/>
      <c r="AG35" s="660"/>
      <c r="AH35" s="660"/>
      <c r="AI35" s="660"/>
      <c r="AJ35" s="660"/>
      <c r="AK35" s="660"/>
      <c r="AL35" s="661">
        <v>0</v>
      </c>
      <c r="AM35" s="662"/>
      <c r="AN35" s="662"/>
      <c r="AO35" s="663"/>
      <c r="AP35" s="216"/>
      <c r="AQ35" s="638" t="s">
        <v>322</v>
      </c>
      <c r="AR35" s="639"/>
      <c r="AS35" s="639"/>
      <c r="AT35" s="639"/>
      <c r="AU35" s="639"/>
      <c r="AV35" s="639"/>
      <c r="AW35" s="639"/>
      <c r="AX35" s="639"/>
      <c r="AY35" s="639"/>
      <c r="AZ35" s="639"/>
      <c r="BA35" s="639"/>
      <c r="BB35" s="639"/>
      <c r="BC35" s="639"/>
      <c r="BD35" s="639"/>
      <c r="BE35" s="639"/>
      <c r="BF35" s="640"/>
      <c r="BG35" s="638" t="s">
        <v>323</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324</v>
      </c>
      <c r="CE35" s="654"/>
      <c r="CF35" s="654"/>
      <c r="CG35" s="654"/>
      <c r="CH35" s="654"/>
      <c r="CI35" s="654"/>
      <c r="CJ35" s="654"/>
      <c r="CK35" s="654"/>
      <c r="CL35" s="654"/>
      <c r="CM35" s="654"/>
      <c r="CN35" s="654"/>
      <c r="CO35" s="654"/>
      <c r="CP35" s="654"/>
      <c r="CQ35" s="655"/>
      <c r="CR35" s="656">
        <v>66406</v>
      </c>
      <c r="CS35" s="683"/>
      <c r="CT35" s="683"/>
      <c r="CU35" s="683"/>
      <c r="CV35" s="683"/>
      <c r="CW35" s="683"/>
      <c r="CX35" s="683"/>
      <c r="CY35" s="684"/>
      <c r="CZ35" s="661">
        <v>1</v>
      </c>
      <c r="DA35" s="685"/>
      <c r="DB35" s="685"/>
      <c r="DC35" s="691"/>
      <c r="DD35" s="665">
        <v>46908</v>
      </c>
      <c r="DE35" s="683"/>
      <c r="DF35" s="683"/>
      <c r="DG35" s="683"/>
      <c r="DH35" s="683"/>
      <c r="DI35" s="683"/>
      <c r="DJ35" s="683"/>
      <c r="DK35" s="684"/>
      <c r="DL35" s="665">
        <v>46908</v>
      </c>
      <c r="DM35" s="683"/>
      <c r="DN35" s="683"/>
      <c r="DO35" s="683"/>
      <c r="DP35" s="683"/>
      <c r="DQ35" s="683"/>
      <c r="DR35" s="683"/>
      <c r="DS35" s="683"/>
      <c r="DT35" s="683"/>
      <c r="DU35" s="683"/>
      <c r="DV35" s="684"/>
      <c r="DW35" s="661">
        <v>1.2</v>
      </c>
      <c r="DX35" s="685"/>
      <c r="DY35" s="685"/>
      <c r="DZ35" s="685"/>
      <c r="EA35" s="685"/>
      <c r="EB35" s="685"/>
      <c r="EC35" s="686"/>
    </row>
    <row r="36" spans="2:133" ht="11.25" customHeight="1" x14ac:dyDescent="0.15">
      <c r="B36" s="653" t="s">
        <v>325</v>
      </c>
      <c r="C36" s="654"/>
      <c r="D36" s="654"/>
      <c r="E36" s="654"/>
      <c r="F36" s="654"/>
      <c r="G36" s="654"/>
      <c r="H36" s="654"/>
      <c r="I36" s="654"/>
      <c r="J36" s="654"/>
      <c r="K36" s="654"/>
      <c r="L36" s="654"/>
      <c r="M36" s="654"/>
      <c r="N36" s="654"/>
      <c r="O36" s="654"/>
      <c r="P36" s="654"/>
      <c r="Q36" s="655"/>
      <c r="R36" s="656">
        <v>13960</v>
      </c>
      <c r="S36" s="657"/>
      <c r="T36" s="657"/>
      <c r="U36" s="657"/>
      <c r="V36" s="657"/>
      <c r="W36" s="657"/>
      <c r="X36" s="657"/>
      <c r="Y36" s="658"/>
      <c r="Z36" s="659">
        <v>0.2</v>
      </c>
      <c r="AA36" s="659"/>
      <c r="AB36" s="659"/>
      <c r="AC36" s="659"/>
      <c r="AD36" s="660" t="s">
        <v>128</v>
      </c>
      <c r="AE36" s="660"/>
      <c r="AF36" s="660"/>
      <c r="AG36" s="660"/>
      <c r="AH36" s="660"/>
      <c r="AI36" s="660"/>
      <c r="AJ36" s="660"/>
      <c r="AK36" s="660"/>
      <c r="AL36" s="661" t="s">
        <v>128</v>
      </c>
      <c r="AM36" s="662"/>
      <c r="AN36" s="662"/>
      <c r="AO36" s="663"/>
      <c r="AP36" s="216"/>
      <c r="AQ36" s="718" t="s">
        <v>326</v>
      </c>
      <c r="AR36" s="719"/>
      <c r="AS36" s="719"/>
      <c r="AT36" s="719"/>
      <c r="AU36" s="719"/>
      <c r="AV36" s="719"/>
      <c r="AW36" s="719"/>
      <c r="AX36" s="719"/>
      <c r="AY36" s="720"/>
      <c r="AZ36" s="645">
        <v>1073406</v>
      </c>
      <c r="BA36" s="646"/>
      <c r="BB36" s="646"/>
      <c r="BC36" s="646"/>
      <c r="BD36" s="646"/>
      <c r="BE36" s="646"/>
      <c r="BF36" s="721"/>
      <c r="BG36" s="642" t="s">
        <v>327</v>
      </c>
      <c r="BH36" s="643"/>
      <c r="BI36" s="643"/>
      <c r="BJ36" s="643"/>
      <c r="BK36" s="643"/>
      <c r="BL36" s="643"/>
      <c r="BM36" s="643"/>
      <c r="BN36" s="643"/>
      <c r="BO36" s="643"/>
      <c r="BP36" s="643"/>
      <c r="BQ36" s="643"/>
      <c r="BR36" s="643"/>
      <c r="BS36" s="643"/>
      <c r="BT36" s="643"/>
      <c r="BU36" s="644"/>
      <c r="BV36" s="645">
        <v>13703</v>
      </c>
      <c r="BW36" s="646"/>
      <c r="BX36" s="646"/>
      <c r="BY36" s="646"/>
      <c r="BZ36" s="646"/>
      <c r="CA36" s="646"/>
      <c r="CB36" s="721"/>
      <c r="CD36" s="653" t="s">
        <v>328</v>
      </c>
      <c r="CE36" s="654"/>
      <c r="CF36" s="654"/>
      <c r="CG36" s="654"/>
      <c r="CH36" s="654"/>
      <c r="CI36" s="654"/>
      <c r="CJ36" s="654"/>
      <c r="CK36" s="654"/>
      <c r="CL36" s="654"/>
      <c r="CM36" s="654"/>
      <c r="CN36" s="654"/>
      <c r="CO36" s="654"/>
      <c r="CP36" s="654"/>
      <c r="CQ36" s="655"/>
      <c r="CR36" s="656">
        <v>1644926</v>
      </c>
      <c r="CS36" s="657"/>
      <c r="CT36" s="657"/>
      <c r="CU36" s="657"/>
      <c r="CV36" s="657"/>
      <c r="CW36" s="657"/>
      <c r="CX36" s="657"/>
      <c r="CY36" s="658"/>
      <c r="CZ36" s="661">
        <v>24.8</v>
      </c>
      <c r="DA36" s="685"/>
      <c r="DB36" s="685"/>
      <c r="DC36" s="691"/>
      <c r="DD36" s="665">
        <v>1322007</v>
      </c>
      <c r="DE36" s="657"/>
      <c r="DF36" s="657"/>
      <c r="DG36" s="657"/>
      <c r="DH36" s="657"/>
      <c r="DI36" s="657"/>
      <c r="DJ36" s="657"/>
      <c r="DK36" s="658"/>
      <c r="DL36" s="665">
        <v>941811</v>
      </c>
      <c r="DM36" s="657"/>
      <c r="DN36" s="657"/>
      <c r="DO36" s="657"/>
      <c r="DP36" s="657"/>
      <c r="DQ36" s="657"/>
      <c r="DR36" s="657"/>
      <c r="DS36" s="657"/>
      <c r="DT36" s="657"/>
      <c r="DU36" s="657"/>
      <c r="DV36" s="658"/>
      <c r="DW36" s="661">
        <v>24</v>
      </c>
      <c r="DX36" s="685"/>
      <c r="DY36" s="685"/>
      <c r="DZ36" s="685"/>
      <c r="EA36" s="685"/>
      <c r="EB36" s="685"/>
      <c r="EC36" s="686"/>
    </row>
    <row r="37" spans="2:133" ht="11.25" customHeight="1" x14ac:dyDescent="0.15">
      <c r="B37" s="653" t="s">
        <v>329</v>
      </c>
      <c r="C37" s="654"/>
      <c r="D37" s="654"/>
      <c r="E37" s="654"/>
      <c r="F37" s="654"/>
      <c r="G37" s="654"/>
      <c r="H37" s="654"/>
      <c r="I37" s="654"/>
      <c r="J37" s="654"/>
      <c r="K37" s="654"/>
      <c r="L37" s="654"/>
      <c r="M37" s="654"/>
      <c r="N37" s="654"/>
      <c r="O37" s="654"/>
      <c r="P37" s="654"/>
      <c r="Q37" s="655"/>
      <c r="R37" s="656">
        <v>231561</v>
      </c>
      <c r="S37" s="657"/>
      <c r="T37" s="657"/>
      <c r="U37" s="657"/>
      <c r="V37" s="657"/>
      <c r="W37" s="657"/>
      <c r="X37" s="657"/>
      <c r="Y37" s="658"/>
      <c r="Z37" s="659">
        <v>3.3</v>
      </c>
      <c r="AA37" s="659"/>
      <c r="AB37" s="659"/>
      <c r="AC37" s="659"/>
      <c r="AD37" s="660" t="s">
        <v>128</v>
      </c>
      <c r="AE37" s="660"/>
      <c r="AF37" s="660"/>
      <c r="AG37" s="660"/>
      <c r="AH37" s="660"/>
      <c r="AI37" s="660"/>
      <c r="AJ37" s="660"/>
      <c r="AK37" s="660"/>
      <c r="AL37" s="661" t="s">
        <v>128</v>
      </c>
      <c r="AM37" s="662"/>
      <c r="AN37" s="662"/>
      <c r="AO37" s="663"/>
      <c r="AQ37" s="722" t="s">
        <v>330</v>
      </c>
      <c r="AR37" s="723"/>
      <c r="AS37" s="723"/>
      <c r="AT37" s="723"/>
      <c r="AU37" s="723"/>
      <c r="AV37" s="723"/>
      <c r="AW37" s="723"/>
      <c r="AX37" s="723"/>
      <c r="AY37" s="724"/>
      <c r="AZ37" s="656">
        <v>359440</v>
      </c>
      <c r="BA37" s="657"/>
      <c r="BB37" s="657"/>
      <c r="BC37" s="657"/>
      <c r="BD37" s="683"/>
      <c r="BE37" s="683"/>
      <c r="BF37" s="702"/>
      <c r="BG37" s="653" t="s">
        <v>331</v>
      </c>
      <c r="BH37" s="654"/>
      <c r="BI37" s="654"/>
      <c r="BJ37" s="654"/>
      <c r="BK37" s="654"/>
      <c r="BL37" s="654"/>
      <c r="BM37" s="654"/>
      <c r="BN37" s="654"/>
      <c r="BO37" s="654"/>
      <c r="BP37" s="654"/>
      <c r="BQ37" s="654"/>
      <c r="BR37" s="654"/>
      <c r="BS37" s="654"/>
      <c r="BT37" s="654"/>
      <c r="BU37" s="655"/>
      <c r="BV37" s="656">
        <v>8703</v>
      </c>
      <c r="BW37" s="657"/>
      <c r="BX37" s="657"/>
      <c r="BY37" s="657"/>
      <c r="BZ37" s="657"/>
      <c r="CA37" s="657"/>
      <c r="CB37" s="666"/>
      <c r="CD37" s="653" t="s">
        <v>332</v>
      </c>
      <c r="CE37" s="654"/>
      <c r="CF37" s="654"/>
      <c r="CG37" s="654"/>
      <c r="CH37" s="654"/>
      <c r="CI37" s="654"/>
      <c r="CJ37" s="654"/>
      <c r="CK37" s="654"/>
      <c r="CL37" s="654"/>
      <c r="CM37" s="654"/>
      <c r="CN37" s="654"/>
      <c r="CO37" s="654"/>
      <c r="CP37" s="654"/>
      <c r="CQ37" s="655"/>
      <c r="CR37" s="656">
        <v>280949</v>
      </c>
      <c r="CS37" s="683"/>
      <c r="CT37" s="683"/>
      <c r="CU37" s="683"/>
      <c r="CV37" s="683"/>
      <c r="CW37" s="683"/>
      <c r="CX37" s="683"/>
      <c r="CY37" s="684"/>
      <c r="CZ37" s="661">
        <v>4.2</v>
      </c>
      <c r="DA37" s="685"/>
      <c r="DB37" s="685"/>
      <c r="DC37" s="691"/>
      <c r="DD37" s="665">
        <v>277968</v>
      </c>
      <c r="DE37" s="683"/>
      <c r="DF37" s="683"/>
      <c r="DG37" s="683"/>
      <c r="DH37" s="683"/>
      <c r="DI37" s="683"/>
      <c r="DJ37" s="683"/>
      <c r="DK37" s="684"/>
      <c r="DL37" s="665">
        <v>248913</v>
      </c>
      <c r="DM37" s="683"/>
      <c r="DN37" s="683"/>
      <c r="DO37" s="683"/>
      <c r="DP37" s="683"/>
      <c r="DQ37" s="683"/>
      <c r="DR37" s="683"/>
      <c r="DS37" s="683"/>
      <c r="DT37" s="683"/>
      <c r="DU37" s="683"/>
      <c r="DV37" s="684"/>
      <c r="DW37" s="661">
        <v>6.3</v>
      </c>
      <c r="DX37" s="685"/>
      <c r="DY37" s="685"/>
      <c r="DZ37" s="685"/>
      <c r="EA37" s="685"/>
      <c r="EB37" s="685"/>
      <c r="EC37" s="686"/>
    </row>
    <row r="38" spans="2:133" ht="11.25" customHeight="1" x14ac:dyDescent="0.15">
      <c r="B38" s="653" t="s">
        <v>333</v>
      </c>
      <c r="C38" s="654"/>
      <c r="D38" s="654"/>
      <c r="E38" s="654"/>
      <c r="F38" s="654"/>
      <c r="G38" s="654"/>
      <c r="H38" s="654"/>
      <c r="I38" s="654"/>
      <c r="J38" s="654"/>
      <c r="K38" s="654"/>
      <c r="L38" s="654"/>
      <c r="M38" s="654"/>
      <c r="N38" s="654"/>
      <c r="O38" s="654"/>
      <c r="P38" s="654"/>
      <c r="Q38" s="655"/>
      <c r="R38" s="656">
        <v>189091</v>
      </c>
      <c r="S38" s="657"/>
      <c r="T38" s="657"/>
      <c r="U38" s="657"/>
      <c r="V38" s="657"/>
      <c r="W38" s="657"/>
      <c r="X38" s="657"/>
      <c r="Y38" s="658"/>
      <c r="Z38" s="659">
        <v>2.7</v>
      </c>
      <c r="AA38" s="659"/>
      <c r="AB38" s="659"/>
      <c r="AC38" s="659"/>
      <c r="AD38" s="660" t="s">
        <v>128</v>
      </c>
      <c r="AE38" s="660"/>
      <c r="AF38" s="660"/>
      <c r="AG38" s="660"/>
      <c r="AH38" s="660"/>
      <c r="AI38" s="660"/>
      <c r="AJ38" s="660"/>
      <c r="AK38" s="660"/>
      <c r="AL38" s="661" t="s">
        <v>128</v>
      </c>
      <c r="AM38" s="662"/>
      <c r="AN38" s="662"/>
      <c r="AO38" s="663"/>
      <c r="AQ38" s="722" t="s">
        <v>334</v>
      </c>
      <c r="AR38" s="723"/>
      <c r="AS38" s="723"/>
      <c r="AT38" s="723"/>
      <c r="AU38" s="723"/>
      <c r="AV38" s="723"/>
      <c r="AW38" s="723"/>
      <c r="AX38" s="723"/>
      <c r="AY38" s="724"/>
      <c r="AZ38" s="656">
        <v>263000</v>
      </c>
      <c r="BA38" s="657"/>
      <c r="BB38" s="657"/>
      <c r="BC38" s="657"/>
      <c r="BD38" s="683"/>
      <c r="BE38" s="683"/>
      <c r="BF38" s="702"/>
      <c r="BG38" s="653" t="s">
        <v>335</v>
      </c>
      <c r="BH38" s="654"/>
      <c r="BI38" s="654"/>
      <c r="BJ38" s="654"/>
      <c r="BK38" s="654"/>
      <c r="BL38" s="654"/>
      <c r="BM38" s="654"/>
      <c r="BN38" s="654"/>
      <c r="BO38" s="654"/>
      <c r="BP38" s="654"/>
      <c r="BQ38" s="654"/>
      <c r="BR38" s="654"/>
      <c r="BS38" s="654"/>
      <c r="BT38" s="654"/>
      <c r="BU38" s="655"/>
      <c r="BV38" s="656">
        <v>1009</v>
      </c>
      <c r="BW38" s="657"/>
      <c r="BX38" s="657"/>
      <c r="BY38" s="657"/>
      <c r="BZ38" s="657"/>
      <c r="CA38" s="657"/>
      <c r="CB38" s="666"/>
      <c r="CD38" s="653" t="s">
        <v>336</v>
      </c>
      <c r="CE38" s="654"/>
      <c r="CF38" s="654"/>
      <c r="CG38" s="654"/>
      <c r="CH38" s="654"/>
      <c r="CI38" s="654"/>
      <c r="CJ38" s="654"/>
      <c r="CK38" s="654"/>
      <c r="CL38" s="654"/>
      <c r="CM38" s="654"/>
      <c r="CN38" s="654"/>
      <c r="CO38" s="654"/>
      <c r="CP38" s="654"/>
      <c r="CQ38" s="655"/>
      <c r="CR38" s="656">
        <v>387782</v>
      </c>
      <c r="CS38" s="657"/>
      <c r="CT38" s="657"/>
      <c r="CU38" s="657"/>
      <c r="CV38" s="657"/>
      <c r="CW38" s="657"/>
      <c r="CX38" s="657"/>
      <c r="CY38" s="658"/>
      <c r="CZ38" s="661">
        <v>5.8</v>
      </c>
      <c r="DA38" s="685"/>
      <c r="DB38" s="685"/>
      <c r="DC38" s="691"/>
      <c r="DD38" s="665">
        <v>331886</v>
      </c>
      <c r="DE38" s="657"/>
      <c r="DF38" s="657"/>
      <c r="DG38" s="657"/>
      <c r="DH38" s="657"/>
      <c r="DI38" s="657"/>
      <c r="DJ38" s="657"/>
      <c r="DK38" s="658"/>
      <c r="DL38" s="665">
        <v>330702</v>
      </c>
      <c r="DM38" s="657"/>
      <c r="DN38" s="657"/>
      <c r="DO38" s="657"/>
      <c r="DP38" s="657"/>
      <c r="DQ38" s="657"/>
      <c r="DR38" s="657"/>
      <c r="DS38" s="657"/>
      <c r="DT38" s="657"/>
      <c r="DU38" s="657"/>
      <c r="DV38" s="658"/>
      <c r="DW38" s="661">
        <v>8.4</v>
      </c>
      <c r="DX38" s="685"/>
      <c r="DY38" s="685"/>
      <c r="DZ38" s="685"/>
      <c r="EA38" s="685"/>
      <c r="EB38" s="685"/>
      <c r="EC38" s="686"/>
    </row>
    <row r="39" spans="2:133" ht="11.25" customHeight="1" x14ac:dyDescent="0.15">
      <c r="B39" s="653" t="s">
        <v>337</v>
      </c>
      <c r="C39" s="654"/>
      <c r="D39" s="654"/>
      <c r="E39" s="654"/>
      <c r="F39" s="654"/>
      <c r="G39" s="654"/>
      <c r="H39" s="654"/>
      <c r="I39" s="654"/>
      <c r="J39" s="654"/>
      <c r="K39" s="654"/>
      <c r="L39" s="654"/>
      <c r="M39" s="654"/>
      <c r="N39" s="654"/>
      <c r="O39" s="654"/>
      <c r="P39" s="654"/>
      <c r="Q39" s="655"/>
      <c r="R39" s="656">
        <v>161602</v>
      </c>
      <c r="S39" s="657"/>
      <c r="T39" s="657"/>
      <c r="U39" s="657"/>
      <c r="V39" s="657"/>
      <c r="W39" s="657"/>
      <c r="X39" s="657"/>
      <c r="Y39" s="658"/>
      <c r="Z39" s="659">
        <v>2.2999999999999998</v>
      </c>
      <c r="AA39" s="659"/>
      <c r="AB39" s="659"/>
      <c r="AC39" s="659"/>
      <c r="AD39" s="660" t="s">
        <v>128</v>
      </c>
      <c r="AE39" s="660"/>
      <c r="AF39" s="660"/>
      <c r="AG39" s="660"/>
      <c r="AH39" s="660"/>
      <c r="AI39" s="660"/>
      <c r="AJ39" s="660"/>
      <c r="AK39" s="660"/>
      <c r="AL39" s="661" t="s">
        <v>128</v>
      </c>
      <c r="AM39" s="662"/>
      <c r="AN39" s="662"/>
      <c r="AO39" s="663"/>
      <c r="AQ39" s="722" t="s">
        <v>338</v>
      </c>
      <c r="AR39" s="723"/>
      <c r="AS39" s="723"/>
      <c r="AT39" s="723"/>
      <c r="AU39" s="723"/>
      <c r="AV39" s="723"/>
      <c r="AW39" s="723"/>
      <c r="AX39" s="723"/>
      <c r="AY39" s="724"/>
      <c r="AZ39" s="656">
        <v>63184</v>
      </c>
      <c r="BA39" s="657"/>
      <c r="BB39" s="657"/>
      <c r="BC39" s="657"/>
      <c r="BD39" s="683"/>
      <c r="BE39" s="683"/>
      <c r="BF39" s="702"/>
      <c r="BG39" s="653" t="s">
        <v>339</v>
      </c>
      <c r="BH39" s="654"/>
      <c r="BI39" s="654"/>
      <c r="BJ39" s="654"/>
      <c r="BK39" s="654"/>
      <c r="BL39" s="654"/>
      <c r="BM39" s="654"/>
      <c r="BN39" s="654"/>
      <c r="BO39" s="654"/>
      <c r="BP39" s="654"/>
      <c r="BQ39" s="654"/>
      <c r="BR39" s="654"/>
      <c r="BS39" s="654"/>
      <c r="BT39" s="654"/>
      <c r="BU39" s="655"/>
      <c r="BV39" s="656">
        <v>1538</v>
      </c>
      <c r="BW39" s="657"/>
      <c r="BX39" s="657"/>
      <c r="BY39" s="657"/>
      <c r="BZ39" s="657"/>
      <c r="CA39" s="657"/>
      <c r="CB39" s="666"/>
      <c r="CD39" s="653" t="s">
        <v>340</v>
      </c>
      <c r="CE39" s="654"/>
      <c r="CF39" s="654"/>
      <c r="CG39" s="654"/>
      <c r="CH39" s="654"/>
      <c r="CI39" s="654"/>
      <c r="CJ39" s="654"/>
      <c r="CK39" s="654"/>
      <c r="CL39" s="654"/>
      <c r="CM39" s="654"/>
      <c r="CN39" s="654"/>
      <c r="CO39" s="654"/>
      <c r="CP39" s="654"/>
      <c r="CQ39" s="655"/>
      <c r="CR39" s="656">
        <v>79981</v>
      </c>
      <c r="CS39" s="683"/>
      <c r="CT39" s="683"/>
      <c r="CU39" s="683"/>
      <c r="CV39" s="683"/>
      <c r="CW39" s="683"/>
      <c r="CX39" s="683"/>
      <c r="CY39" s="684"/>
      <c r="CZ39" s="661">
        <v>1.2</v>
      </c>
      <c r="DA39" s="685"/>
      <c r="DB39" s="685"/>
      <c r="DC39" s="691"/>
      <c r="DD39" s="665">
        <v>48830</v>
      </c>
      <c r="DE39" s="683"/>
      <c r="DF39" s="683"/>
      <c r="DG39" s="683"/>
      <c r="DH39" s="683"/>
      <c r="DI39" s="683"/>
      <c r="DJ39" s="683"/>
      <c r="DK39" s="684"/>
      <c r="DL39" s="665" t="s">
        <v>128</v>
      </c>
      <c r="DM39" s="683"/>
      <c r="DN39" s="683"/>
      <c r="DO39" s="683"/>
      <c r="DP39" s="683"/>
      <c r="DQ39" s="683"/>
      <c r="DR39" s="683"/>
      <c r="DS39" s="683"/>
      <c r="DT39" s="683"/>
      <c r="DU39" s="683"/>
      <c r="DV39" s="684"/>
      <c r="DW39" s="661" t="s">
        <v>128</v>
      </c>
      <c r="DX39" s="685"/>
      <c r="DY39" s="685"/>
      <c r="DZ39" s="685"/>
      <c r="EA39" s="685"/>
      <c r="EB39" s="685"/>
      <c r="EC39" s="686"/>
    </row>
    <row r="40" spans="2:133" ht="11.25" customHeight="1" x14ac:dyDescent="0.15">
      <c r="B40" s="653" t="s">
        <v>341</v>
      </c>
      <c r="C40" s="654"/>
      <c r="D40" s="654"/>
      <c r="E40" s="654"/>
      <c r="F40" s="654"/>
      <c r="G40" s="654"/>
      <c r="H40" s="654"/>
      <c r="I40" s="654"/>
      <c r="J40" s="654"/>
      <c r="K40" s="654"/>
      <c r="L40" s="654"/>
      <c r="M40" s="654"/>
      <c r="N40" s="654"/>
      <c r="O40" s="654"/>
      <c r="P40" s="654"/>
      <c r="Q40" s="655"/>
      <c r="R40" s="656">
        <v>523247</v>
      </c>
      <c r="S40" s="657"/>
      <c r="T40" s="657"/>
      <c r="U40" s="657"/>
      <c r="V40" s="657"/>
      <c r="W40" s="657"/>
      <c r="X40" s="657"/>
      <c r="Y40" s="658"/>
      <c r="Z40" s="659">
        <v>7.5</v>
      </c>
      <c r="AA40" s="659"/>
      <c r="AB40" s="659"/>
      <c r="AC40" s="659"/>
      <c r="AD40" s="660" t="s">
        <v>128</v>
      </c>
      <c r="AE40" s="660"/>
      <c r="AF40" s="660"/>
      <c r="AG40" s="660"/>
      <c r="AH40" s="660"/>
      <c r="AI40" s="660"/>
      <c r="AJ40" s="660"/>
      <c r="AK40" s="660"/>
      <c r="AL40" s="661" t="s">
        <v>128</v>
      </c>
      <c r="AM40" s="662"/>
      <c r="AN40" s="662"/>
      <c r="AO40" s="663"/>
      <c r="AQ40" s="722" t="s">
        <v>342</v>
      </c>
      <c r="AR40" s="723"/>
      <c r="AS40" s="723"/>
      <c r="AT40" s="723"/>
      <c r="AU40" s="723"/>
      <c r="AV40" s="723"/>
      <c r="AW40" s="723"/>
      <c r="AX40" s="723"/>
      <c r="AY40" s="724"/>
      <c r="AZ40" s="656">
        <v>40050</v>
      </c>
      <c r="BA40" s="657"/>
      <c r="BB40" s="657"/>
      <c r="BC40" s="657"/>
      <c r="BD40" s="683"/>
      <c r="BE40" s="683"/>
      <c r="BF40" s="702"/>
      <c r="BG40" s="706" t="s">
        <v>343</v>
      </c>
      <c r="BH40" s="707"/>
      <c r="BI40" s="707"/>
      <c r="BJ40" s="707"/>
      <c r="BK40" s="707"/>
      <c r="BL40" s="359"/>
      <c r="BM40" s="654" t="s">
        <v>344</v>
      </c>
      <c r="BN40" s="654"/>
      <c r="BO40" s="654"/>
      <c r="BP40" s="654"/>
      <c r="BQ40" s="654"/>
      <c r="BR40" s="654"/>
      <c r="BS40" s="654"/>
      <c r="BT40" s="654"/>
      <c r="BU40" s="655"/>
      <c r="BV40" s="656">
        <v>83</v>
      </c>
      <c r="BW40" s="657"/>
      <c r="BX40" s="657"/>
      <c r="BY40" s="657"/>
      <c r="BZ40" s="657"/>
      <c r="CA40" s="657"/>
      <c r="CB40" s="666"/>
      <c r="CD40" s="653" t="s">
        <v>345</v>
      </c>
      <c r="CE40" s="654"/>
      <c r="CF40" s="654"/>
      <c r="CG40" s="654"/>
      <c r="CH40" s="654"/>
      <c r="CI40" s="654"/>
      <c r="CJ40" s="654"/>
      <c r="CK40" s="654"/>
      <c r="CL40" s="654"/>
      <c r="CM40" s="654"/>
      <c r="CN40" s="654"/>
      <c r="CO40" s="654"/>
      <c r="CP40" s="654"/>
      <c r="CQ40" s="655"/>
      <c r="CR40" s="656">
        <v>70000</v>
      </c>
      <c r="CS40" s="657"/>
      <c r="CT40" s="657"/>
      <c r="CU40" s="657"/>
      <c r="CV40" s="657"/>
      <c r="CW40" s="657"/>
      <c r="CX40" s="657"/>
      <c r="CY40" s="658"/>
      <c r="CZ40" s="661">
        <v>1.1000000000000001</v>
      </c>
      <c r="DA40" s="685"/>
      <c r="DB40" s="685"/>
      <c r="DC40" s="691"/>
      <c r="DD40" s="665">
        <v>8000</v>
      </c>
      <c r="DE40" s="657"/>
      <c r="DF40" s="657"/>
      <c r="DG40" s="657"/>
      <c r="DH40" s="657"/>
      <c r="DI40" s="657"/>
      <c r="DJ40" s="657"/>
      <c r="DK40" s="658"/>
      <c r="DL40" s="665" t="s">
        <v>128</v>
      </c>
      <c r="DM40" s="657"/>
      <c r="DN40" s="657"/>
      <c r="DO40" s="657"/>
      <c r="DP40" s="657"/>
      <c r="DQ40" s="657"/>
      <c r="DR40" s="657"/>
      <c r="DS40" s="657"/>
      <c r="DT40" s="657"/>
      <c r="DU40" s="657"/>
      <c r="DV40" s="658"/>
      <c r="DW40" s="661" t="s">
        <v>128</v>
      </c>
      <c r="DX40" s="685"/>
      <c r="DY40" s="685"/>
      <c r="DZ40" s="685"/>
      <c r="EA40" s="685"/>
      <c r="EB40" s="685"/>
      <c r="EC40" s="686"/>
    </row>
    <row r="41" spans="2:133" ht="11.25" customHeight="1" x14ac:dyDescent="0.15">
      <c r="B41" s="653" t="s">
        <v>346</v>
      </c>
      <c r="C41" s="654"/>
      <c r="D41" s="654"/>
      <c r="E41" s="654"/>
      <c r="F41" s="654"/>
      <c r="G41" s="654"/>
      <c r="H41" s="654"/>
      <c r="I41" s="654"/>
      <c r="J41" s="654"/>
      <c r="K41" s="654"/>
      <c r="L41" s="654"/>
      <c r="M41" s="654"/>
      <c r="N41" s="654"/>
      <c r="O41" s="654"/>
      <c r="P41" s="654"/>
      <c r="Q41" s="655"/>
      <c r="R41" s="656" t="s">
        <v>128</v>
      </c>
      <c r="S41" s="657"/>
      <c r="T41" s="657"/>
      <c r="U41" s="657"/>
      <c r="V41" s="657"/>
      <c r="W41" s="657"/>
      <c r="X41" s="657"/>
      <c r="Y41" s="658"/>
      <c r="Z41" s="659" t="s">
        <v>128</v>
      </c>
      <c r="AA41" s="659"/>
      <c r="AB41" s="659"/>
      <c r="AC41" s="659"/>
      <c r="AD41" s="660" t="s">
        <v>128</v>
      </c>
      <c r="AE41" s="660"/>
      <c r="AF41" s="660"/>
      <c r="AG41" s="660"/>
      <c r="AH41" s="660"/>
      <c r="AI41" s="660"/>
      <c r="AJ41" s="660"/>
      <c r="AK41" s="660"/>
      <c r="AL41" s="661" t="s">
        <v>128</v>
      </c>
      <c r="AM41" s="662"/>
      <c r="AN41" s="662"/>
      <c r="AO41" s="663"/>
      <c r="AQ41" s="722" t="s">
        <v>347</v>
      </c>
      <c r="AR41" s="723"/>
      <c r="AS41" s="723"/>
      <c r="AT41" s="723"/>
      <c r="AU41" s="723"/>
      <c r="AV41" s="723"/>
      <c r="AW41" s="723"/>
      <c r="AX41" s="723"/>
      <c r="AY41" s="724"/>
      <c r="AZ41" s="656">
        <v>49658</v>
      </c>
      <c r="BA41" s="657"/>
      <c r="BB41" s="657"/>
      <c r="BC41" s="657"/>
      <c r="BD41" s="683"/>
      <c r="BE41" s="683"/>
      <c r="BF41" s="702"/>
      <c r="BG41" s="706"/>
      <c r="BH41" s="707"/>
      <c r="BI41" s="707"/>
      <c r="BJ41" s="707"/>
      <c r="BK41" s="707"/>
      <c r="BL41" s="359"/>
      <c r="BM41" s="654" t="s">
        <v>348</v>
      </c>
      <c r="BN41" s="654"/>
      <c r="BO41" s="654"/>
      <c r="BP41" s="654"/>
      <c r="BQ41" s="654"/>
      <c r="BR41" s="654"/>
      <c r="BS41" s="654"/>
      <c r="BT41" s="654"/>
      <c r="BU41" s="655"/>
      <c r="BV41" s="656" t="s">
        <v>128</v>
      </c>
      <c r="BW41" s="657"/>
      <c r="BX41" s="657"/>
      <c r="BY41" s="657"/>
      <c r="BZ41" s="657"/>
      <c r="CA41" s="657"/>
      <c r="CB41" s="666"/>
      <c r="CD41" s="653" t="s">
        <v>349</v>
      </c>
      <c r="CE41" s="654"/>
      <c r="CF41" s="654"/>
      <c r="CG41" s="654"/>
      <c r="CH41" s="654"/>
      <c r="CI41" s="654"/>
      <c r="CJ41" s="654"/>
      <c r="CK41" s="654"/>
      <c r="CL41" s="654"/>
      <c r="CM41" s="654"/>
      <c r="CN41" s="654"/>
      <c r="CO41" s="654"/>
      <c r="CP41" s="654"/>
      <c r="CQ41" s="655"/>
      <c r="CR41" s="656" t="s">
        <v>128</v>
      </c>
      <c r="CS41" s="683"/>
      <c r="CT41" s="683"/>
      <c r="CU41" s="683"/>
      <c r="CV41" s="683"/>
      <c r="CW41" s="683"/>
      <c r="CX41" s="683"/>
      <c r="CY41" s="684"/>
      <c r="CZ41" s="661" t="s">
        <v>128</v>
      </c>
      <c r="DA41" s="685"/>
      <c r="DB41" s="685"/>
      <c r="DC41" s="691"/>
      <c r="DD41" s="665" t="s">
        <v>128</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350</v>
      </c>
      <c r="C42" s="654"/>
      <c r="D42" s="654"/>
      <c r="E42" s="654"/>
      <c r="F42" s="654"/>
      <c r="G42" s="654"/>
      <c r="H42" s="654"/>
      <c r="I42" s="654"/>
      <c r="J42" s="654"/>
      <c r="K42" s="654"/>
      <c r="L42" s="654"/>
      <c r="M42" s="654"/>
      <c r="N42" s="654"/>
      <c r="O42" s="654"/>
      <c r="P42" s="654"/>
      <c r="Q42" s="655"/>
      <c r="R42" s="656" t="s">
        <v>128</v>
      </c>
      <c r="S42" s="657"/>
      <c r="T42" s="657"/>
      <c r="U42" s="657"/>
      <c r="V42" s="657"/>
      <c r="W42" s="657"/>
      <c r="X42" s="657"/>
      <c r="Y42" s="658"/>
      <c r="Z42" s="659" t="s">
        <v>128</v>
      </c>
      <c r="AA42" s="659"/>
      <c r="AB42" s="659"/>
      <c r="AC42" s="659"/>
      <c r="AD42" s="660" t="s">
        <v>128</v>
      </c>
      <c r="AE42" s="660"/>
      <c r="AF42" s="660"/>
      <c r="AG42" s="660"/>
      <c r="AH42" s="660"/>
      <c r="AI42" s="660"/>
      <c r="AJ42" s="660"/>
      <c r="AK42" s="660"/>
      <c r="AL42" s="661" t="s">
        <v>128</v>
      </c>
      <c r="AM42" s="662"/>
      <c r="AN42" s="662"/>
      <c r="AO42" s="663"/>
      <c r="AQ42" s="728" t="s">
        <v>351</v>
      </c>
      <c r="AR42" s="729"/>
      <c r="AS42" s="729"/>
      <c r="AT42" s="729"/>
      <c r="AU42" s="729"/>
      <c r="AV42" s="729"/>
      <c r="AW42" s="729"/>
      <c r="AX42" s="729"/>
      <c r="AY42" s="730"/>
      <c r="AZ42" s="734">
        <v>298074</v>
      </c>
      <c r="BA42" s="735"/>
      <c r="BB42" s="735"/>
      <c r="BC42" s="735"/>
      <c r="BD42" s="715"/>
      <c r="BE42" s="715"/>
      <c r="BF42" s="717"/>
      <c r="BG42" s="708"/>
      <c r="BH42" s="709"/>
      <c r="BI42" s="709"/>
      <c r="BJ42" s="709"/>
      <c r="BK42" s="709"/>
      <c r="BL42" s="357"/>
      <c r="BM42" s="675" t="s">
        <v>352</v>
      </c>
      <c r="BN42" s="675"/>
      <c r="BO42" s="675"/>
      <c r="BP42" s="675"/>
      <c r="BQ42" s="675"/>
      <c r="BR42" s="675"/>
      <c r="BS42" s="675"/>
      <c r="BT42" s="675"/>
      <c r="BU42" s="676"/>
      <c r="BV42" s="734">
        <v>385</v>
      </c>
      <c r="BW42" s="735"/>
      <c r="BX42" s="735"/>
      <c r="BY42" s="735"/>
      <c r="BZ42" s="735"/>
      <c r="CA42" s="735"/>
      <c r="CB42" s="741"/>
      <c r="CD42" s="653" t="s">
        <v>353</v>
      </c>
      <c r="CE42" s="654"/>
      <c r="CF42" s="654"/>
      <c r="CG42" s="654"/>
      <c r="CH42" s="654"/>
      <c r="CI42" s="654"/>
      <c r="CJ42" s="654"/>
      <c r="CK42" s="654"/>
      <c r="CL42" s="654"/>
      <c r="CM42" s="654"/>
      <c r="CN42" s="654"/>
      <c r="CO42" s="654"/>
      <c r="CP42" s="654"/>
      <c r="CQ42" s="655"/>
      <c r="CR42" s="656">
        <v>1204887</v>
      </c>
      <c r="CS42" s="683"/>
      <c r="CT42" s="683"/>
      <c r="CU42" s="683"/>
      <c r="CV42" s="683"/>
      <c r="CW42" s="683"/>
      <c r="CX42" s="683"/>
      <c r="CY42" s="684"/>
      <c r="CZ42" s="661">
        <v>18.100000000000001</v>
      </c>
      <c r="DA42" s="685"/>
      <c r="DB42" s="685"/>
      <c r="DC42" s="691"/>
      <c r="DD42" s="665">
        <v>259047</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354</v>
      </c>
      <c r="C43" s="654"/>
      <c r="D43" s="654"/>
      <c r="E43" s="654"/>
      <c r="F43" s="654"/>
      <c r="G43" s="654"/>
      <c r="H43" s="654"/>
      <c r="I43" s="654"/>
      <c r="J43" s="654"/>
      <c r="K43" s="654"/>
      <c r="L43" s="654"/>
      <c r="M43" s="654"/>
      <c r="N43" s="654"/>
      <c r="O43" s="654"/>
      <c r="P43" s="654"/>
      <c r="Q43" s="655"/>
      <c r="R43" s="656">
        <v>131647</v>
      </c>
      <c r="S43" s="657"/>
      <c r="T43" s="657"/>
      <c r="U43" s="657"/>
      <c r="V43" s="657"/>
      <c r="W43" s="657"/>
      <c r="X43" s="657"/>
      <c r="Y43" s="658"/>
      <c r="Z43" s="659">
        <v>1.9</v>
      </c>
      <c r="AA43" s="659"/>
      <c r="AB43" s="659"/>
      <c r="AC43" s="659"/>
      <c r="AD43" s="660" t="s">
        <v>128</v>
      </c>
      <c r="AE43" s="660"/>
      <c r="AF43" s="660"/>
      <c r="AG43" s="660"/>
      <c r="AH43" s="660"/>
      <c r="AI43" s="660"/>
      <c r="AJ43" s="660"/>
      <c r="AK43" s="660"/>
      <c r="AL43" s="661" t="s">
        <v>128</v>
      </c>
      <c r="AM43" s="662"/>
      <c r="AN43" s="662"/>
      <c r="AO43" s="663"/>
      <c r="CD43" s="653" t="s">
        <v>355</v>
      </c>
      <c r="CE43" s="654"/>
      <c r="CF43" s="654"/>
      <c r="CG43" s="654"/>
      <c r="CH43" s="654"/>
      <c r="CI43" s="654"/>
      <c r="CJ43" s="654"/>
      <c r="CK43" s="654"/>
      <c r="CL43" s="654"/>
      <c r="CM43" s="654"/>
      <c r="CN43" s="654"/>
      <c r="CO43" s="654"/>
      <c r="CP43" s="654"/>
      <c r="CQ43" s="655"/>
      <c r="CR43" s="656">
        <v>24614</v>
      </c>
      <c r="CS43" s="683"/>
      <c r="CT43" s="683"/>
      <c r="CU43" s="683"/>
      <c r="CV43" s="683"/>
      <c r="CW43" s="683"/>
      <c r="CX43" s="683"/>
      <c r="CY43" s="684"/>
      <c r="CZ43" s="661">
        <v>0.4</v>
      </c>
      <c r="DA43" s="685"/>
      <c r="DB43" s="685"/>
      <c r="DC43" s="691"/>
      <c r="DD43" s="665">
        <v>24596</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356</v>
      </c>
      <c r="C44" s="675"/>
      <c r="D44" s="675"/>
      <c r="E44" s="675"/>
      <c r="F44" s="675"/>
      <c r="G44" s="675"/>
      <c r="H44" s="675"/>
      <c r="I44" s="675"/>
      <c r="J44" s="675"/>
      <c r="K44" s="675"/>
      <c r="L44" s="675"/>
      <c r="M44" s="675"/>
      <c r="N44" s="675"/>
      <c r="O44" s="675"/>
      <c r="P44" s="675"/>
      <c r="Q44" s="676"/>
      <c r="R44" s="734">
        <v>6961501</v>
      </c>
      <c r="S44" s="735"/>
      <c r="T44" s="735"/>
      <c r="U44" s="735"/>
      <c r="V44" s="735"/>
      <c r="W44" s="735"/>
      <c r="X44" s="735"/>
      <c r="Y44" s="736"/>
      <c r="Z44" s="737">
        <v>100</v>
      </c>
      <c r="AA44" s="737"/>
      <c r="AB44" s="737"/>
      <c r="AC44" s="737"/>
      <c r="AD44" s="738">
        <v>3795784</v>
      </c>
      <c r="AE44" s="738"/>
      <c r="AF44" s="738"/>
      <c r="AG44" s="738"/>
      <c r="AH44" s="738"/>
      <c r="AI44" s="738"/>
      <c r="AJ44" s="738"/>
      <c r="AK44" s="738"/>
      <c r="AL44" s="739">
        <v>100</v>
      </c>
      <c r="AM44" s="716"/>
      <c r="AN44" s="716"/>
      <c r="AO44" s="740"/>
      <c r="CD44" s="694" t="s">
        <v>303</v>
      </c>
      <c r="CE44" s="695"/>
      <c r="CF44" s="653" t="s">
        <v>357</v>
      </c>
      <c r="CG44" s="654"/>
      <c r="CH44" s="654"/>
      <c r="CI44" s="654"/>
      <c r="CJ44" s="654"/>
      <c r="CK44" s="654"/>
      <c r="CL44" s="654"/>
      <c r="CM44" s="654"/>
      <c r="CN44" s="654"/>
      <c r="CO44" s="654"/>
      <c r="CP44" s="654"/>
      <c r="CQ44" s="655"/>
      <c r="CR44" s="656">
        <v>634068</v>
      </c>
      <c r="CS44" s="657"/>
      <c r="CT44" s="657"/>
      <c r="CU44" s="657"/>
      <c r="CV44" s="657"/>
      <c r="CW44" s="657"/>
      <c r="CX44" s="657"/>
      <c r="CY44" s="658"/>
      <c r="CZ44" s="661">
        <v>9.6</v>
      </c>
      <c r="DA44" s="662"/>
      <c r="DB44" s="662"/>
      <c r="DC44" s="668"/>
      <c r="DD44" s="665">
        <v>155659</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358</v>
      </c>
      <c r="CG45" s="654"/>
      <c r="CH45" s="654"/>
      <c r="CI45" s="654"/>
      <c r="CJ45" s="654"/>
      <c r="CK45" s="654"/>
      <c r="CL45" s="654"/>
      <c r="CM45" s="654"/>
      <c r="CN45" s="654"/>
      <c r="CO45" s="654"/>
      <c r="CP45" s="654"/>
      <c r="CQ45" s="655"/>
      <c r="CR45" s="656">
        <v>328835</v>
      </c>
      <c r="CS45" s="683"/>
      <c r="CT45" s="683"/>
      <c r="CU45" s="683"/>
      <c r="CV45" s="683"/>
      <c r="CW45" s="683"/>
      <c r="CX45" s="683"/>
      <c r="CY45" s="684"/>
      <c r="CZ45" s="661">
        <v>5</v>
      </c>
      <c r="DA45" s="685"/>
      <c r="DB45" s="685"/>
      <c r="DC45" s="691"/>
      <c r="DD45" s="665">
        <v>42767</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359</v>
      </c>
      <c r="CD46" s="696"/>
      <c r="CE46" s="697"/>
      <c r="CF46" s="653" t="s">
        <v>360</v>
      </c>
      <c r="CG46" s="654"/>
      <c r="CH46" s="654"/>
      <c r="CI46" s="654"/>
      <c r="CJ46" s="654"/>
      <c r="CK46" s="654"/>
      <c r="CL46" s="654"/>
      <c r="CM46" s="654"/>
      <c r="CN46" s="654"/>
      <c r="CO46" s="654"/>
      <c r="CP46" s="654"/>
      <c r="CQ46" s="655"/>
      <c r="CR46" s="656">
        <v>304181</v>
      </c>
      <c r="CS46" s="657"/>
      <c r="CT46" s="657"/>
      <c r="CU46" s="657"/>
      <c r="CV46" s="657"/>
      <c r="CW46" s="657"/>
      <c r="CX46" s="657"/>
      <c r="CY46" s="658"/>
      <c r="CZ46" s="661">
        <v>4.5999999999999996</v>
      </c>
      <c r="DA46" s="662"/>
      <c r="DB46" s="662"/>
      <c r="DC46" s="668"/>
      <c r="DD46" s="665">
        <v>111840</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361</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362</v>
      </c>
      <c r="CG47" s="654"/>
      <c r="CH47" s="654"/>
      <c r="CI47" s="654"/>
      <c r="CJ47" s="654"/>
      <c r="CK47" s="654"/>
      <c r="CL47" s="654"/>
      <c r="CM47" s="654"/>
      <c r="CN47" s="654"/>
      <c r="CO47" s="654"/>
      <c r="CP47" s="654"/>
      <c r="CQ47" s="655"/>
      <c r="CR47" s="656">
        <v>570819</v>
      </c>
      <c r="CS47" s="683"/>
      <c r="CT47" s="683"/>
      <c r="CU47" s="683"/>
      <c r="CV47" s="683"/>
      <c r="CW47" s="683"/>
      <c r="CX47" s="683"/>
      <c r="CY47" s="684"/>
      <c r="CZ47" s="661">
        <v>8.6</v>
      </c>
      <c r="DA47" s="685"/>
      <c r="DB47" s="685"/>
      <c r="DC47" s="691"/>
      <c r="DD47" s="665">
        <v>103388</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363</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364</v>
      </c>
      <c r="CG48" s="654"/>
      <c r="CH48" s="654"/>
      <c r="CI48" s="654"/>
      <c r="CJ48" s="654"/>
      <c r="CK48" s="654"/>
      <c r="CL48" s="654"/>
      <c r="CM48" s="654"/>
      <c r="CN48" s="654"/>
      <c r="CO48" s="654"/>
      <c r="CP48" s="654"/>
      <c r="CQ48" s="655"/>
      <c r="CR48" s="656" t="s">
        <v>128</v>
      </c>
      <c r="CS48" s="657"/>
      <c r="CT48" s="657"/>
      <c r="CU48" s="657"/>
      <c r="CV48" s="657"/>
      <c r="CW48" s="657"/>
      <c r="CX48" s="657"/>
      <c r="CY48" s="658"/>
      <c r="CZ48" s="661" t="s">
        <v>128</v>
      </c>
      <c r="DA48" s="662"/>
      <c r="DB48" s="662"/>
      <c r="DC48" s="668"/>
      <c r="DD48" s="665" t="s">
        <v>128</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365</v>
      </c>
      <c r="CE49" s="675"/>
      <c r="CF49" s="675"/>
      <c r="CG49" s="675"/>
      <c r="CH49" s="675"/>
      <c r="CI49" s="675"/>
      <c r="CJ49" s="675"/>
      <c r="CK49" s="675"/>
      <c r="CL49" s="675"/>
      <c r="CM49" s="675"/>
      <c r="CN49" s="675"/>
      <c r="CO49" s="675"/>
      <c r="CP49" s="675"/>
      <c r="CQ49" s="676"/>
      <c r="CR49" s="734">
        <v>6638688</v>
      </c>
      <c r="CS49" s="715"/>
      <c r="CT49" s="715"/>
      <c r="CU49" s="715"/>
      <c r="CV49" s="715"/>
      <c r="CW49" s="715"/>
      <c r="CX49" s="715"/>
      <c r="CY49" s="742"/>
      <c r="CZ49" s="739">
        <v>100</v>
      </c>
      <c r="DA49" s="743"/>
      <c r="DB49" s="743"/>
      <c r="DC49" s="744"/>
      <c r="DD49" s="745">
        <v>4423331</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dlLHvOd7zd07qQrV2rxp+mpkcftmnGoUOo9UW5l2adpFj4+lIEVxsAR9AjG8sCRvbrZEn9/PiVXTVoAv9iLDeQ==" saltValue="e2Cuevpj7ky1rhepDFvtw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2" zoomScale="85" zoomScaleNormal="85" zoomScaleSheetLayoutView="70" workbookViewId="0">
      <selection activeCell="V69" sqref="V69:Z6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366</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367</v>
      </c>
      <c r="DK2" s="1124"/>
      <c r="DL2" s="1124"/>
      <c r="DM2" s="1124"/>
      <c r="DN2" s="1124"/>
      <c r="DO2" s="1125"/>
      <c r="DP2" s="219"/>
      <c r="DQ2" s="1123" t="s">
        <v>368</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369</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370</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371</v>
      </c>
      <c r="B5" s="1028"/>
      <c r="C5" s="1028"/>
      <c r="D5" s="1028"/>
      <c r="E5" s="1028"/>
      <c r="F5" s="1028"/>
      <c r="G5" s="1028"/>
      <c r="H5" s="1028"/>
      <c r="I5" s="1028"/>
      <c r="J5" s="1028"/>
      <c r="K5" s="1028"/>
      <c r="L5" s="1028"/>
      <c r="M5" s="1028"/>
      <c r="N5" s="1028"/>
      <c r="O5" s="1028"/>
      <c r="P5" s="1029"/>
      <c r="Q5" s="1033" t="s">
        <v>372</v>
      </c>
      <c r="R5" s="1034"/>
      <c r="S5" s="1034"/>
      <c r="T5" s="1034"/>
      <c r="U5" s="1035"/>
      <c r="V5" s="1033" t="s">
        <v>373</v>
      </c>
      <c r="W5" s="1034"/>
      <c r="X5" s="1034"/>
      <c r="Y5" s="1034"/>
      <c r="Z5" s="1035"/>
      <c r="AA5" s="1033" t="s">
        <v>374</v>
      </c>
      <c r="AB5" s="1034"/>
      <c r="AC5" s="1034"/>
      <c r="AD5" s="1034"/>
      <c r="AE5" s="1034"/>
      <c r="AF5" s="1126" t="s">
        <v>375</v>
      </c>
      <c r="AG5" s="1034"/>
      <c r="AH5" s="1034"/>
      <c r="AI5" s="1034"/>
      <c r="AJ5" s="1047"/>
      <c r="AK5" s="1034" t="s">
        <v>376</v>
      </c>
      <c r="AL5" s="1034"/>
      <c r="AM5" s="1034"/>
      <c r="AN5" s="1034"/>
      <c r="AO5" s="1035"/>
      <c r="AP5" s="1033" t="s">
        <v>377</v>
      </c>
      <c r="AQ5" s="1034"/>
      <c r="AR5" s="1034"/>
      <c r="AS5" s="1034"/>
      <c r="AT5" s="1035"/>
      <c r="AU5" s="1033" t="s">
        <v>378</v>
      </c>
      <c r="AV5" s="1034"/>
      <c r="AW5" s="1034"/>
      <c r="AX5" s="1034"/>
      <c r="AY5" s="1047"/>
      <c r="AZ5" s="223"/>
      <c r="BA5" s="223"/>
      <c r="BB5" s="223"/>
      <c r="BC5" s="223"/>
      <c r="BD5" s="223"/>
      <c r="BE5" s="224"/>
      <c r="BF5" s="224"/>
      <c r="BG5" s="224"/>
      <c r="BH5" s="224"/>
      <c r="BI5" s="224"/>
      <c r="BJ5" s="224"/>
      <c r="BK5" s="224"/>
      <c r="BL5" s="224"/>
      <c r="BM5" s="224"/>
      <c r="BN5" s="224"/>
      <c r="BO5" s="224"/>
      <c r="BP5" s="224"/>
      <c r="BQ5" s="1027" t="s">
        <v>379</v>
      </c>
      <c r="BR5" s="1028"/>
      <c r="BS5" s="1028"/>
      <c r="BT5" s="1028"/>
      <c r="BU5" s="1028"/>
      <c r="BV5" s="1028"/>
      <c r="BW5" s="1028"/>
      <c r="BX5" s="1028"/>
      <c r="BY5" s="1028"/>
      <c r="BZ5" s="1028"/>
      <c r="CA5" s="1028"/>
      <c r="CB5" s="1028"/>
      <c r="CC5" s="1028"/>
      <c r="CD5" s="1028"/>
      <c r="CE5" s="1028"/>
      <c r="CF5" s="1028"/>
      <c r="CG5" s="1029"/>
      <c r="CH5" s="1033" t="s">
        <v>380</v>
      </c>
      <c r="CI5" s="1034"/>
      <c r="CJ5" s="1034"/>
      <c r="CK5" s="1034"/>
      <c r="CL5" s="1035"/>
      <c r="CM5" s="1033" t="s">
        <v>381</v>
      </c>
      <c r="CN5" s="1034"/>
      <c r="CO5" s="1034"/>
      <c r="CP5" s="1034"/>
      <c r="CQ5" s="1035"/>
      <c r="CR5" s="1033" t="s">
        <v>382</v>
      </c>
      <c r="CS5" s="1034"/>
      <c r="CT5" s="1034"/>
      <c r="CU5" s="1034"/>
      <c r="CV5" s="1035"/>
      <c r="CW5" s="1033" t="s">
        <v>383</v>
      </c>
      <c r="CX5" s="1034"/>
      <c r="CY5" s="1034"/>
      <c r="CZ5" s="1034"/>
      <c r="DA5" s="1035"/>
      <c r="DB5" s="1033" t="s">
        <v>384</v>
      </c>
      <c r="DC5" s="1034"/>
      <c r="DD5" s="1034"/>
      <c r="DE5" s="1034"/>
      <c r="DF5" s="1035"/>
      <c r="DG5" s="1116" t="s">
        <v>385</v>
      </c>
      <c r="DH5" s="1117"/>
      <c r="DI5" s="1117"/>
      <c r="DJ5" s="1117"/>
      <c r="DK5" s="1118"/>
      <c r="DL5" s="1116" t="s">
        <v>386</v>
      </c>
      <c r="DM5" s="1117"/>
      <c r="DN5" s="1117"/>
      <c r="DO5" s="1117"/>
      <c r="DP5" s="1118"/>
      <c r="DQ5" s="1033" t="s">
        <v>387</v>
      </c>
      <c r="DR5" s="1034"/>
      <c r="DS5" s="1034"/>
      <c r="DT5" s="1034"/>
      <c r="DU5" s="1035"/>
      <c r="DV5" s="1033" t="s">
        <v>378</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388</v>
      </c>
      <c r="C7" s="1080"/>
      <c r="D7" s="1080"/>
      <c r="E7" s="1080"/>
      <c r="F7" s="1080"/>
      <c r="G7" s="1080"/>
      <c r="H7" s="1080"/>
      <c r="I7" s="1080"/>
      <c r="J7" s="1080"/>
      <c r="K7" s="1080"/>
      <c r="L7" s="1080"/>
      <c r="M7" s="1080"/>
      <c r="N7" s="1080"/>
      <c r="O7" s="1080"/>
      <c r="P7" s="1081"/>
      <c r="Q7" s="1134">
        <v>6955</v>
      </c>
      <c r="R7" s="1135"/>
      <c r="S7" s="1135"/>
      <c r="T7" s="1135"/>
      <c r="U7" s="1135"/>
      <c r="V7" s="1135">
        <v>6639</v>
      </c>
      <c r="W7" s="1135"/>
      <c r="X7" s="1135"/>
      <c r="Y7" s="1135"/>
      <c r="Z7" s="1135"/>
      <c r="AA7" s="1135">
        <v>316</v>
      </c>
      <c r="AB7" s="1135"/>
      <c r="AC7" s="1135"/>
      <c r="AD7" s="1135"/>
      <c r="AE7" s="1136"/>
      <c r="AF7" s="1137">
        <v>270</v>
      </c>
      <c r="AG7" s="1138"/>
      <c r="AH7" s="1138"/>
      <c r="AI7" s="1138"/>
      <c r="AJ7" s="1139"/>
      <c r="AK7" s="1140">
        <v>227</v>
      </c>
      <c r="AL7" s="1141"/>
      <c r="AM7" s="1141"/>
      <c r="AN7" s="1141"/>
      <c r="AO7" s="1141"/>
      <c r="AP7" s="1141">
        <v>6351</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583</v>
      </c>
      <c r="BT7" s="1132"/>
      <c r="BU7" s="1132"/>
      <c r="BV7" s="1132"/>
      <c r="BW7" s="1132"/>
      <c r="BX7" s="1132"/>
      <c r="BY7" s="1132"/>
      <c r="BZ7" s="1132"/>
      <c r="CA7" s="1132"/>
      <c r="CB7" s="1132"/>
      <c r="CC7" s="1132"/>
      <c r="CD7" s="1132"/>
      <c r="CE7" s="1132"/>
      <c r="CF7" s="1132"/>
      <c r="CG7" s="1144"/>
      <c r="CH7" s="1128">
        <v>-18</v>
      </c>
      <c r="CI7" s="1129"/>
      <c r="CJ7" s="1129"/>
      <c r="CK7" s="1129"/>
      <c r="CL7" s="1130"/>
      <c r="CM7" s="1128">
        <v>318</v>
      </c>
      <c r="CN7" s="1129"/>
      <c r="CO7" s="1129"/>
      <c r="CP7" s="1129"/>
      <c r="CQ7" s="1130"/>
      <c r="CR7" s="1128">
        <v>98</v>
      </c>
      <c r="CS7" s="1129"/>
      <c r="CT7" s="1129"/>
      <c r="CU7" s="1129"/>
      <c r="CV7" s="1130"/>
      <c r="CW7" s="1128" t="s">
        <v>517</v>
      </c>
      <c r="CX7" s="1129"/>
      <c r="CY7" s="1129"/>
      <c r="CZ7" s="1129"/>
      <c r="DA7" s="1130"/>
      <c r="DB7" s="1128">
        <v>95</v>
      </c>
      <c r="DC7" s="1129"/>
      <c r="DD7" s="1129"/>
      <c r="DE7" s="1129"/>
      <c r="DF7" s="1130"/>
      <c r="DG7" s="1128" t="s">
        <v>517</v>
      </c>
      <c r="DH7" s="1129"/>
      <c r="DI7" s="1129"/>
      <c r="DJ7" s="1129"/>
      <c r="DK7" s="1130"/>
      <c r="DL7" s="1128" t="s">
        <v>517</v>
      </c>
      <c r="DM7" s="1129"/>
      <c r="DN7" s="1129"/>
      <c r="DO7" s="1129"/>
      <c r="DP7" s="1130"/>
      <c r="DQ7" s="1128" t="s">
        <v>517</v>
      </c>
      <c r="DR7" s="1129"/>
      <c r="DS7" s="1129"/>
      <c r="DT7" s="1129"/>
      <c r="DU7" s="1130"/>
      <c r="DV7" s="1131"/>
      <c r="DW7" s="1132"/>
      <c r="DX7" s="1132"/>
      <c r="DY7" s="1132"/>
      <c r="DZ7" s="1133"/>
      <c r="EA7" s="225"/>
    </row>
    <row r="8" spans="1:131" s="226" customFormat="1" ht="26.25" customHeight="1" x14ac:dyDescent="0.15">
      <c r="A8" s="229">
        <v>2</v>
      </c>
      <c r="B8" s="1062" t="s">
        <v>389</v>
      </c>
      <c r="C8" s="1063"/>
      <c r="D8" s="1063"/>
      <c r="E8" s="1063"/>
      <c r="F8" s="1063"/>
      <c r="G8" s="1063"/>
      <c r="H8" s="1063"/>
      <c r="I8" s="1063"/>
      <c r="J8" s="1063"/>
      <c r="K8" s="1063"/>
      <c r="L8" s="1063"/>
      <c r="M8" s="1063"/>
      <c r="N8" s="1063"/>
      <c r="O8" s="1063"/>
      <c r="P8" s="1064"/>
      <c r="Q8" s="1070">
        <v>6</v>
      </c>
      <c r="R8" s="1071"/>
      <c r="S8" s="1071"/>
      <c r="T8" s="1071"/>
      <c r="U8" s="1071"/>
      <c r="V8" s="1071">
        <v>0</v>
      </c>
      <c r="W8" s="1071"/>
      <c r="X8" s="1071"/>
      <c r="Y8" s="1071"/>
      <c r="Z8" s="1071"/>
      <c r="AA8" s="1071">
        <v>6</v>
      </c>
      <c r="AB8" s="1071"/>
      <c r="AC8" s="1071"/>
      <c r="AD8" s="1071"/>
      <c r="AE8" s="1072"/>
      <c r="AF8" s="1067">
        <v>6</v>
      </c>
      <c r="AG8" s="1068"/>
      <c r="AH8" s="1068"/>
      <c r="AI8" s="1068"/>
      <c r="AJ8" s="1069"/>
      <c r="AK8" s="1112">
        <v>0</v>
      </c>
      <c r="AL8" s="1113"/>
      <c r="AM8" s="1113"/>
      <c r="AN8" s="1113"/>
      <c r="AO8" s="1113"/>
      <c r="AP8" s="1113">
        <v>0</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t="s">
        <v>584</v>
      </c>
      <c r="BT8" s="1025"/>
      <c r="BU8" s="1025"/>
      <c r="BV8" s="1025"/>
      <c r="BW8" s="1025"/>
      <c r="BX8" s="1025"/>
      <c r="BY8" s="1025"/>
      <c r="BZ8" s="1025"/>
      <c r="CA8" s="1025"/>
      <c r="CB8" s="1025"/>
      <c r="CC8" s="1025"/>
      <c r="CD8" s="1025"/>
      <c r="CE8" s="1025"/>
      <c r="CF8" s="1025"/>
      <c r="CG8" s="1046"/>
      <c r="CH8" s="1021">
        <v>0</v>
      </c>
      <c r="CI8" s="1022"/>
      <c r="CJ8" s="1022"/>
      <c r="CK8" s="1022"/>
      <c r="CL8" s="1023"/>
      <c r="CM8" s="1021">
        <v>70</v>
      </c>
      <c r="CN8" s="1022"/>
      <c r="CO8" s="1022"/>
      <c r="CP8" s="1022"/>
      <c r="CQ8" s="1023"/>
      <c r="CR8" s="1021">
        <v>8</v>
      </c>
      <c r="CS8" s="1022"/>
      <c r="CT8" s="1022"/>
      <c r="CU8" s="1022"/>
      <c r="CV8" s="1023"/>
      <c r="CW8" s="1021" t="s">
        <v>517</v>
      </c>
      <c r="CX8" s="1022"/>
      <c r="CY8" s="1022"/>
      <c r="CZ8" s="1022"/>
      <c r="DA8" s="1023"/>
      <c r="DB8" s="1021" t="s">
        <v>517</v>
      </c>
      <c r="DC8" s="1022"/>
      <c r="DD8" s="1022"/>
      <c r="DE8" s="1022"/>
      <c r="DF8" s="1023"/>
      <c r="DG8" s="1021" t="s">
        <v>517</v>
      </c>
      <c r="DH8" s="1022"/>
      <c r="DI8" s="1022"/>
      <c r="DJ8" s="1022"/>
      <c r="DK8" s="1023"/>
      <c r="DL8" s="1021" t="s">
        <v>517</v>
      </c>
      <c r="DM8" s="1022"/>
      <c r="DN8" s="1022"/>
      <c r="DO8" s="1022"/>
      <c r="DP8" s="1023"/>
      <c r="DQ8" s="1021" t="s">
        <v>517</v>
      </c>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t="s">
        <v>585</v>
      </c>
      <c r="BT9" s="1025"/>
      <c r="BU9" s="1025"/>
      <c r="BV9" s="1025"/>
      <c r="BW9" s="1025"/>
      <c r="BX9" s="1025"/>
      <c r="BY9" s="1025"/>
      <c r="BZ9" s="1025"/>
      <c r="CA9" s="1025"/>
      <c r="CB9" s="1025"/>
      <c r="CC9" s="1025"/>
      <c r="CD9" s="1025"/>
      <c r="CE9" s="1025"/>
      <c r="CF9" s="1025"/>
      <c r="CG9" s="1046"/>
      <c r="CH9" s="1021">
        <v>-37</v>
      </c>
      <c r="CI9" s="1022"/>
      <c r="CJ9" s="1022"/>
      <c r="CK9" s="1022"/>
      <c r="CL9" s="1023"/>
      <c r="CM9" s="1021">
        <v>1215</v>
      </c>
      <c r="CN9" s="1022"/>
      <c r="CO9" s="1022"/>
      <c r="CP9" s="1022"/>
      <c r="CQ9" s="1023"/>
      <c r="CR9" s="1021">
        <v>100</v>
      </c>
      <c r="CS9" s="1022"/>
      <c r="CT9" s="1022"/>
      <c r="CU9" s="1022"/>
      <c r="CV9" s="1023"/>
      <c r="CW9" s="1021" t="s">
        <v>517</v>
      </c>
      <c r="CX9" s="1022"/>
      <c r="CY9" s="1022"/>
      <c r="CZ9" s="1022"/>
      <c r="DA9" s="1023"/>
      <c r="DB9" s="1021" t="s">
        <v>517</v>
      </c>
      <c r="DC9" s="1022"/>
      <c r="DD9" s="1022"/>
      <c r="DE9" s="1022"/>
      <c r="DF9" s="1023"/>
      <c r="DG9" s="1021" t="s">
        <v>517</v>
      </c>
      <c r="DH9" s="1022"/>
      <c r="DI9" s="1022"/>
      <c r="DJ9" s="1022"/>
      <c r="DK9" s="1023"/>
      <c r="DL9" s="1021" t="s">
        <v>517</v>
      </c>
      <c r="DM9" s="1022"/>
      <c r="DN9" s="1022"/>
      <c r="DO9" s="1022"/>
      <c r="DP9" s="1023"/>
      <c r="DQ9" s="1021" t="s">
        <v>517</v>
      </c>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390</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391</v>
      </c>
      <c r="B23" s="969" t="s">
        <v>392</v>
      </c>
      <c r="C23" s="970"/>
      <c r="D23" s="970"/>
      <c r="E23" s="970"/>
      <c r="F23" s="970"/>
      <c r="G23" s="970"/>
      <c r="H23" s="970"/>
      <c r="I23" s="970"/>
      <c r="J23" s="970"/>
      <c r="K23" s="970"/>
      <c r="L23" s="970"/>
      <c r="M23" s="970"/>
      <c r="N23" s="970"/>
      <c r="O23" s="970"/>
      <c r="P23" s="980"/>
      <c r="Q23" s="1099">
        <v>6962</v>
      </c>
      <c r="R23" s="1093"/>
      <c r="S23" s="1093"/>
      <c r="T23" s="1093"/>
      <c r="U23" s="1093"/>
      <c r="V23" s="1093">
        <v>6639</v>
      </c>
      <c r="W23" s="1093"/>
      <c r="X23" s="1093"/>
      <c r="Y23" s="1093"/>
      <c r="Z23" s="1093"/>
      <c r="AA23" s="1093">
        <v>333</v>
      </c>
      <c r="AB23" s="1093"/>
      <c r="AC23" s="1093"/>
      <c r="AD23" s="1093"/>
      <c r="AE23" s="1100"/>
      <c r="AF23" s="1101">
        <v>276</v>
      </c>
      <c r="AG23" s="1093"/>
      <c r="AH23" s="1093"/>
      <c r="AI23" s="1093"/>
      <c r="AJ23" s="1102"/>
      <c r="AK23" s="1103"/>
      <c r="AL23" s="1104"/>
      <c r="AM23" s="1104"/>
      <c r="AN23" s="1104"/>
      <c r="AO23" s="1104"/>
      <c r="AP23" s="1093">
        <v>6351</v>
      </c>
      <c r="AQ23" s="1093"/>
      <c r="AR23" s="1093"/>
      <c r="AS23" s="1093"/>
      <c r="AT23" s="1093"/>
      <c r="AU23" s="1094"/>
      <c r="AV23" s="1094"/>
      <c r="AW23" s="1094"/>
      <c r="AX23" s="1094"/>
      <c r="AY23" s="1095"/>
      <c r="AZ23" s="1096" t="s">
        <v>175</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371</v>
      </c>
      <c r="B26" s="1028"/>
      <c r="C26" s="1028"/>
      <c r="D26" s="1028"/>
      <c r="E26" s="1028"/>
      <c r="F26" s="1028"/>
      <c r="G26" s="1028"/>
      <c r="H26" s="1028"/>
      <c r="I26" s="1028"/>
      <c r="J26" s="1028"/>
      <c r="K26" s="1028"/>
      <c r="L26" s="1028"/>
      <c r="M26" s="1028"/>
      <c r="N26" s="1028"/>
      <c r="O26" s="1028"/>
      <c r="P26" s="1029"/>
      <c r="Q26" s="1033" t="s">
        <v>395</v>
      </c>
      <c r="R26" s="1034"/>
      <c r="S26" s="1034"/>
      <c r="T26" s="1034"/>
      <c r="U26" s="1035"/>
      <c r="V26" s="1033" t="s">
        <v>396</v>
      </c>
      <c r="W26" s="1034"/>
      <c r="X26" s="1034"/>
      <c r="Y26" s="1034"/>
      <c r="Z26" s="1035"/>
      <c r="AA26" s="1033" t="s">
        <v>397</v>
      </c>
      <c r="AB26" s="1034"/>
      <c r="AC26" s="1034"/>
      <c r="AD26" s="1034"/>
      <c r="AE26" s="1034"/>
      <c r="AF26" s="1087" t="s">
        <v>398</v>
      </c>
      <c r="AG26" s="1040"/>
      <c r="AH26" s="1040"/>
      <c r="AI26" s="1040"/>
      <c r="AJ26" s="1088"/>
      <c r="AK26" s="1034" t="s">
        <v>399</v>
      </c>
      <c r="AL26" s="1034"/>
      <c r="AM26" s="1034"/>
      <c r="AN26" s="1034"/>
      <c r="AO26" s="1035"/>
      <c r="AP26" s="1033" t="s">
        <v>400</v>
      </c>
      <c r="AQ26" s="1034"/>
      <c r="AR26" s="1034"/>
      <c r="AS26" s="1034"/>
      <c r="AT26" s="1035"/>
      <c r="AU26" s="1033" t="s">
        <v>401</v>
      </c>
      <c r="AV26" s="1034"/>
      <c r="AW26" s="1034"/>
      <c r="AX26" s="1034"/>
      <c r="AY26" s="1035"/>
      <c r="AZ26" s="1033" t="s">
        <v>402</v>
      </c>
      <c r="BA26" s="1034"/>
      <c r="BB26" s="1034"/>
      <c r="BC26" s="1034"/>
      <c r="BD26" s="1035"/>
      <c r="BE26" s="1033" t="s">
        <v>378</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403</v>
      </c>
      <c r="C28" s="1080"/>
      <c r="D28" s="1080"/>
      <c r="E28" s="1080"/>
      <c r="F28" s="1080"/>
      <c r="G28" s="1080"/>
      <c r="H28" s="1080"/>
      <c r="I28" s="1080"/>
      <c r="J28" s="1080"/>
      <c r="K28" s="1080"/>
      <c r="L28" s="1080"/>
      <c r="M28" s="1080"/>
      <c r="N28" s="1080"/>
      <c r="O28" s="1080"/>
      <c r="P28" s="1081"/>
      <c r="Q28" s="1082">
        <v>803</v>
      </c>
      <c r="R28" s="1083"/>
      <c r="S28" s="1083"/>
      <c r="T28" s="1083"/>
      <c r="U28" s="1083"/>
      <c r="V28" s="1083">
        <v>790</v>
      </c>
      <c r="W28" s="1083"/>
      <c r="X28" s="1083"/>
      <c r="Y28" s="1083"/>
      <c r="Z28" s="1083"/>
      <c r="AA28" s="1083">
        <v>14</v>
      </c>
      <c r="AB28" s="1083"/>
      <c r="AC28" s="1083"/>
      <c r="AD28" s="1083"/>
      <c r="AE28" s="1084"/>
      <c r="AF28" s="1085">
        <v>14</v>
      </c>
      <c r="AG28" s="1083"/>
      <c r="AH28" s="1083"/>
      <c r="AI28" s="1083"/>
      <c r="AJ28" s="1086"/>
      <c r="AK28" s="1074">
        <v>50</v>
      </c>
      <c r="AL28" s="1075"/>
      <c r="AM28" s="1075"/>
      <c r="AN28" s="1075"/>
      <c r="AO28" s="1075"/>
      <c r="AP28" s="1075" t="s">
        <v>517</v>
      </c>
      <c r="AQ28" s="1075"/>
      <c r="AR28" s="1075"/>
      <c r="AS28" s="1075"/>
      <c r="AT28" s="1075"/>
      <c r="AU28" s="1075" t="s">
        <v>517</v>
      </c>
      <c r="AV28" s="1075"/>
      <c r="AW28" s="1075"/>
      <c r="AX28" s="1075"/>
      <c r="AY28" s="1075"/>
      <c r="AZ28" s="1076">
        <v>0</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404</v>
      </c>
      <c r="C29" s="1063"/>
      <c r="D29" s="1063"/>
      <c r="E29" s="1063"/>
      <c r="F29" s="1063"/>
      <c r="G29" s="1063"/>
      <c r="H29" s="1063"/>
      <c r="I29" s="1063"/>
      <c r="J29" s="1063"/>
      <c r="K29" s="1063"/>
      <c r="L29" s="1063"/>
      <c r="M29" s="1063"/>
      <c r="N29" s="1063"/>
      <c r="O29" s="1063"/>
      <c r="P29" s="1064"/>
      <c r="Q29" s="1070">
        <v>10</v>
      </c>
      <c r="R29" s="1071"/>
      <c r="S29" s="1071"/>
      <c r="T29" s="1071"/>
      <c r="U29" s="1071"/>
      <c r="V29" s="1071">
        <v>10</v>
      </c>
      <c r="W29" s="1071"/>
      <c r="X29" s="1071"/>
      <c r="Y29" s="1071"/>
      <c r="Z29" s="1071"/>
      <c r="AA29" s="1071" t="s">
        <v>517</v>
      </c>
      <c r="AB29" s="1071"/>
      <c r="AC29" s="1071"/>
      <c r="AD29" s="1071"/>
      <c r="AE29" s="1072"/>
      <c r="AF29" s="1067" t="s">
        <v>405</v>
      </c>
      <c r="AG29" s="1068"/>
      <c r="AH29" s="1068"/>
      <c r="AI29" s="1068"/>
      <c r="AJ29" s="1069"/>
      <c r="AK29" s="1012" t="s">
        <v>517</v>
      </c>
      <c r="AL29" s="1003"/>
      <c r="AM29" s="1003"/>
      <c r="AN29" s="1003"/>
      <c r="AO29" s="1003"/>
      <c r="AP29" s="1003" t="s">
        <v>517</v>
      </c>
      <c r="AQ29" s="1003"/>
      <c r="AR29" s="1003"/>
      <c r="AS29" s="1003"/>
      <c r="AT29" s="1003"/>
      <c r="AU29" s="1003" t="s">
        <v>517</v>
      </c>
      <c r="AV29" s="1003"/>
      <c r="AW29" s="1003"/>
      <c r="AX29" s="1003"/>
      <c r="AY29" s="1003"/>
      <c r="AZ29" s="1073">
        <v>0</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406</v>
      </c>
      <c r="C30" s="1063"/>
      <c r="D30" s="1063"/>
      <c r="E30" s="1063"/>
      <c r="F30" s="1063"/>
      <c r="G30" s="1063"/>
      <c r="H30" s="1063"/>
      <c r="I30" s="1063"/>
      <c r="J30" s="1063"/>
      <c r="K30" s="1063"/>
      <c r="L30" s="1063"/>
      <c r="M30" s="1063"/>
      <c r="N30" s="1063"/>
      <c r="O30" s="1063"/>
      <c r="P30" s="1064"/>
      <c r="Q30" s="1070">
        <v>87</v>
      </c>
      <c r="R30" s="1071"/>
      <c r="S30" s="1071"/>
      <c r="T30" s="1071"/>
      <c r="U30" s="1071"/>
      <c r="V30" s="1071">
        <v>87</v>
      </c>
      <c r="W30" s="1071"/>
      <c r="X30" s="1071"/>
      <c r="Y30" s="1071"/>
      <c r="Z30" s="1071"/>
      <c r="AA30" s="1071">
        <v>0</v>
      </c>
      <c r="AB30" s="1071"/>
      <c r="AC30" s="1071"/>
      <c r="AD30" s="1071"/>
      <c r="AE30" s="1072"/>
      <c r="AF30" s="1067">
        <v>0</v>
      </c>
      <c r="AG30" s="1068"/>
      <c r="AH30" s="1068"/>
      <c r="AI30" s="1068"/>
      <c r="AJ30" s="1069"/>
      <c r="AK30" s="1012" t="s">
        <v>517</v>
      </c>
      <c r="AL30" s="1003"/>
      <c r="AM30" s="1003"/>
      <c r="AN30" s="1003"/>
      <c r="AO30" s="1003"/>
      <c r="AP30" s="1003" t="s">
        <v>517</v>
      </c>
      <c r="AQ30" s="1003"/>
      <c r="AR30" s="1003"/>
      <c r="AS30" s="1003"/>
      <c r="AT30" s="1003"/>
      <c r="AU30" s="1003" t="s">
        <v>517</v>
      </c>
      <c r="AV30" s="1003"/>
      <c r="AW30" s="1003"/>
      <c r="AX30" s="1003"/>
      <c r="AY30" s="1003"/>
      <c r="AZ30" s="1073">
        <v>0</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407</v>
      </c>
      <c r="C31" s="1063"/>
      <c r="D31" s="1063"/>
      <c r="E31" s="1063"/>
      <c r="F31" s="1063"/>
      <c r="G31" s="1063"/>
      <c r="H31" s="1063"/>
      <c r="I31" s="1063"/>
      <c r="J31" s="1063"/>
      <c r="K31" s="1063"/>
      <c r="L31" s="1063"/>
      <c r="M31" s="1063"/>
      <c r="N31" s="1063"/>
      <c r="O31" s="1063"/>
      <c r="P31" s="1064"/>
      <c r="Q31" s="1070">
        <v>1070</v>
      </c>
      <c r="R31" s="1071"/>
      <c r="S31" s="1071"/>
      <c r="T31" s="1071"/>
      <c r="U31" s="1071"/>
      <c r="V31" s="1071">
        <v>1037</v>
      </c>
      <c r="W31" s="1071"/>
      <c r="X31" s="1071"/>
      <c r="Y31" s="1071"/>
      <c r="Z31" s="1071"/>
      <c r="AA31" s="1071">
        <v>33</v>
      </c>
      <c r="AB31" s="1071"/>
      <c r="AC31" s="1071"/>
      <c r="AD31" s="1071"/>
      <c r="AE31" s="1072"/>
      <c r="AF31" s="1067">
        <v>33</v>
      </c>
      <c r="AG31" s="1068"/>
      <c r="AH31" s="1068"/>
      <c r="AI31" s="1068"/>
      <c r="AJ31" s="1069"/>
      <c r="AK31" s="1012">
        <v>178</v>
      </c>
      <c r="AL31" s="1003"/>
      <c r="AM31" s="1003"/>
      <c r="AN31" s="1003"/>
      <c r="AO31" s="1003"/>
      <c r="AP31" s="1003" t="s">
        <v>517</v>
      </c>
      <c r="AQ31" s="1003"/>
      <c r="AR31" s="1003"/>
      <c r="AS31" s="1003"/>
      <c r="AT31" s="1003"/>
      <c r="AU31" s="1003" t="s">
        <v>517</v>
      </c>
      <c r="AV31" s="1003"/>
      <c r="AW31" s="1003"/>
      <c r="AX31" s="1003"/>
      <c r="AY31" s="1003"/>
      <c r="AZ31" s="1073">
        <v>0</v>
      </c>
      <c r="BA31" s="1073"/>
      <c r="BB31" s="1073"/>
      <c r="BC31" s="1073"/>
      <c r="BD31" s="1073"/>
      <c r="BE31" s="1004"/>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408</v>
      </c>
      <c r="C32" s="1063"/>
      <c r="D32" s="1063"/>
      <c r="E32" s="1063"/>
      <c r="F32" s="1063"/>
      <c r="G32" s="1063"/>
      <c r="H32" s="1063"/>
      <c r="I32" s="1063"/>
      <c r="J32" s="1063"/>
      <c r="K32" s="1063"/>
      <c r="L32" s="1063"/>
      <c r="M32" s="1063"/>
      <c r="N32" s="1063"/>
      <c r="O32" s="1063"/>
      <c r="P32" s="1064"/>
      <c r="Q32" s="1070">
        <v>266</v>
      </c>
      <c r="R32" s="1071"/>
      <c r="S32" s="1071"/>
      <c r="T32" s="1071"/>
      <c r="U32" s="1071"/>
      <c r="V32" s="1071">
        <v>272</v>
      </c>
      <c r="W32" s="1071"/>
      <c r="X32" s="1071"/>
      <c r="Y32" s="1071"/>
      <c r="Z32" s="1071"/>
      <c r="AA32" s="1071">
        <v>7</v>
      </c>
      <c r="AB32" s="1071"/>
      <c r="AC32" s="1071"/>
      <c r="AD32" s="1071"/>
      <c r="AE32" s="1072"/>
      <c r="AF32" s="1067">
        <v>253</v>
      </c>
      <c r="AG32" s="1068"/>
      <c r="AH32" s="1068"/>
      <c r="AI32" s="1068"/>
      <c r="AJ32" s="1069"/>
      <c r="AK32" s="1012">
        <v>25</v>
      </c>
      <c r="AL32" s="1003"/>
      <c r="AM32" s="1003"/>
      <c r="AN32" s="1003"/>
      <c r="AO32" s="1003"/>
      <c r="AP32" s="1003">
        <v>1252</v>
      </c>
      <c r="AQ32" s="1003"/>
      <c r="AR32" s="1003"/>
      <c r="AS32" s="1003"/>
      <c r="AT32" s="1003"/>
      <c r="AU32" s="1003">
        <v>834</v>
      </c>
      <c r="AV32" s="1003"/>
      <c r="AW32" s="1003"/>
      <c r="AX32" s="1003"/>
      <c r="AY32" s="1003"/>
      <c r="AZ32" s="1073">
        <v>0</v>
      </c>
      <c r="BA32" s="1073"/>
      <c r="BB32" s="1073"/>
      <c r="BC32" s="1073"/>
      <c r="BD32" s="1073"/>
      <c r="BE32" s="1004" t="s">
        <v>409</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410</v>
      </c>
      <c r="C33" s="1063"/>
      <c r="D33" s="1063"/>
      <c r="E33" s="1063"/>
      <c r="F33" s="1063"/>
      <c r="G33" s="1063"/>
      <c r="H33" s="1063"/>
      <c r="I33" s="1063"/>
      <c r="J33" s="1063"/>
      <c r="K33" s="1063"/>
      <c r="L33" s="1063"/>
      <c r="M33" s="1063"/>
      <c r="N33" s="1063"/>
      <c r="O33" s="1063"/>
      <c r="P33" s="1064"/>
      <c r="Q33" s="1070">
        <v>469</v>
      </c>
      <c r="R33" s="1071"/>
      <c r="S33" s="1071"/>
      <c r="T33" s="1071"/>
      <c r="U33" s="1071"/>
      <c r="V33" s="1071">
        <v>427</v>
      </c>
      <c r="W33" s="1071"/>
      <c r="X33" s="1071"/>
      <c r="Y33" s="1071"/>
      <c r="Z33" s="1071"/>
      <c r="AA33" s="1071">
        <v>42</v>
      </c>
      <c r="AB33" s="1071"/>
      <c r="AC33" s="1071"/>
      <c r="AD33" s="1071"/>
      <c r="AE33" s="1072"/>
      <c r="AF33" s="1067">
        <v>101</v>
      </c>
      <c r="AG33" s="1068"/>
      <c r="AH33" s="1068"/>
      <c r="AI33" s="1068"/>
      <c r="AJ33" s="1069"/>
      <c r="AK33" s="1012">
        <v>120</v>
      </c>
      <c r="AL33" s="1003"/>
      <c r="AM33" s="1003"/>
      <c r="AN33" s="1003"/>
      <c r="AO33" s="1003"/>
      <c r="AP33" s="1003">
        <v>2149</v>
      </c>
      <c r="AQ33" s="1003"/>
      <c r="AR33" s="1003"/>
      <c r="AS33" s="1003"/>
      <c r="AT33" s="1003"/>
      <c r="AU33" s="1003">
        <v>1575</v>
      </c>
      <c r="AV33" s="1003"/>
      <c r="AW33" s="1003"/>
      <c r="AX33" s="1003"/>
      <c r="AY33" s="1003"/>
      <c r="AZ33" s="1073">
        <v>0</v>
      </c>
      <c r="BA33" s="1073"/>
      <c r="BB33" s="1073"/>
      <c r="BC33" s="1073"/>
      <c r="BD33" s="1073"/>
      <c r="BE33" s="1004" t="s">
        <v>411</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t="s">
        <v>412</v>
      </c>
      <c r="C34" s="1063"/>
      <c r="D34" s="1063"/>
      <c r="E34" s="1063"/>
      <c r="F34" s="1063"/>
      <c r="G34" s="1063"/>
      <c r="H34" s="1063"/>
      <c r="I34" s="1063"/>
      <c r="J34" s="1063"/>
      <c r="K34" s="1063"/>
      <c r="L34" s="1063"/>
      <c r="M34" s="1063"/>
      <c r="N34" s="1063"/>
      <c r="O34" s="1063"/>
      <c r="P34" s="1064"/>
      <c r="Q34" s="1070">
        <f>2+8</f>
        <v>10</v>
      </c>
      <c r="R34" s="1071"/>
      <c r="S34" s="1071"/>
      <c r="T34" s="1071"/>
      <c r="U34" s="1071"/>
      <c r="V34" s="1071">
        <v>10</v>
      </c>
      <c r="W34" s="1071"/>
      <c r="X34" s="1071"/>
      <c r="Y34" s="1071"/>
      <c r="Z34" s="1071"/>
      <c r="AA34" s="1071">
        <f>0</f>
        <v>0</v>
      </c>
      <c r="AB34" s="1071"/>
      <c r="AC34" s="1071"/>
      <c r="AD34" s="1071"/>
      <c r="AE34" s="1072"/>
      <c r="AF34" s="1067">
        <v>17</v>
      </c>
      <c r="AG34" s="1068"/>
      <c r="AH34" s="1068"/>
      <c r="AI34" s="1068"/>
      <c r="AJ34" s="1069"/>
      <c r="AK34" s="1012">
        <f>1+4</f>
        <v>5</v>
      </c>
      <c r="AL34" s="1003"/>
      <c r="AM34" s="1003"/>
      <c r="AN34" s="1003"/>
      <c r="AO34" s="1003"/>
      <c r="AP34" s="1003">
        <v>12</v>
      </c>
      <c r="AQ34" s="1003"/>
      <c r="AR34" s="1003"/>
      <c r="AS34" s="1003"/>
      <c r="AT34" s="1003"/>
      <c r="AU34" s="1003">
        <v>12</v>
      </c>
      <c r="AV34" s="1003"/>
      <c r="AW34" s="1003"/>
      <c r="AX34" s="1003"/>
      <c r="AY34" s="1003"/>
      <c r="AZ34" s="1073">
        <v>0</v>
      </c>
      <c r="BA34" s="1073"/>
      <c r="BB34" s="1073"/>
      <c r="BC34" s="1073"/>
      <c r="BD34" s="1073"/>
      <c r="BE34" s="1004" t="s">
        <v>413</v>
      </c>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t="s">
        <v>414</v>
      </c>
      <c r="C35" s="1063"/>
      <c r="D35" s="1063"/>
      <c r="E35" s="1063"/>
      <c r="F35" s="1063"/>
      <c r="G35" s="1063"/>
      <c r="H35" s="1063"/>
      <c r="I35" s="1063"/>
      <c r="J35" s="1063"/>
      <c r="K35" s="1063"/>
      <c r="L35" s="1063"/>
      <c r="M35" s="1063"/>
      <c r="N35" s="1063"/>
      <c r="O35" s="1063"/>
      <c r="P35" s="1064"/>
      <c r="Q35" s="1070">
        <v>104</v>
      </c>
      <c r="R35" s="1071"/>
      <c r="S35" s="1071"/>
      <c r="T35" s="1071"/>
      <c r="U35" s="1071"/>
      <c r="V35" s="1071">
        <v>89</v>
      </c>
      <c r="W35" s="1071"/>
      <c r="X35" s="1071"/>
      <c r="Y35" s="1071"/>
      <c r="Z35" s="1071"/>
      <c r="AA35" s="1071">
        <v>15</v>
      </c>
      <c r="AB35" s="1071"/>
      <c r="AC35" s="1071"/>
      <c r="AD35" s="1071"/>
      <c r="AE35" s="1072"/>
      <c r="AF35" s="1067">
        <v>15</v>
      </c>
      <c r="AG35" s="1068"/>
      <c r="AH35" s="1068"/>
      <c r="AI35" s="1068"/>
      <c r="AJ35" s="1069"/>
      <c r="AK35" s="1012">
        <v>2</v>
      </c>
      <c r="AL35" s="1003"/>
      <c r="AM35" s="1003"/>
      <c r="AN35" s="1003"/>
      <c r="AO35" s="1003"/>
      <c r="AP35" s="1003" t="s">
        <v>517</v>
      </c>
      <c r="AQ35" s="1003"/>
      <c r="AR35" s="1003"/>
      <c r="AS35" s="1003"/>
      <c r="AT35" s="1003"/>
      <c r="AU35" s="1003" t="s">
        <v>517</v>
      </c>
      <c r="AV35" s="1003"/>
      <c r="AW35" s="1003"/>
      <c r="AX35" s="1003"/>
      <c r="AY35" s="1003"/>
      <c r="AZ35" s="1073">
        <v>0</v>
      </c>
      <c r="BA35" s="1073"/>
      <c r="BB35" s="1073"/>
      <c r="BC35" s="1073"/>
      <c r="BD35" s="1073"/>
      <c r="BE35" s="1004" t="s">
        <v>415</v>
      </c>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416</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391</v>
      </c>
      <c r="B63" s="969" t="s">
        <v>417</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433</v>
      </c>
      <c r="AG63" s="991"/>
      <c r="AH63" s="991"/>
      <c r="AI63" s="991"/>
      <c r="AJ63" s="1054"/>
      <c r="AK63" s="1055"/>
      <c r="AL63" s="995"/>
      <c r="AM63" s="995"/>
      <c r="AN63" s="995"/>
      <c r="AO63" s="995"/>
      <c r="AP63" s="991">
        <v>3413</v>
      </c>
      <c r="AQ63" s="991"/>
      <c r="AR63" s="991"/>
      <c r="AS63" s="991"/>
      <c r="AT63" s="991"/>
      <c r="AU63" s="991">
        <v>2421</v>
      </c>
      <c r="AV63" s="991"/>
      <c r="AW63" s="991"/>
      <c r="AX63" s="991"/>
      <c r="AY63" s="991"/>
      <c r="AZ63" s="1049"/>
      <c r="BA63" s="1049"/>
      <c r="BB63" s="1049"/>
      <c r="BC63" s="1049"/>
      <c r="BD63" s="1049"/>
      <c r="BE63" s="992"/>
      <c r="BF63" s="992"/>
      <c r="BG63" s="992"/>
      <c r="BH63" s="992"/>
      <c r="BI63" s="993"/>
      <c r="BJ63" s="1050" t="s">
        <v>405</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419</v>
      </c>
      <c r="B66" s="1028"/>
      <c r="C66" s="1028"/>
      <c r="D66" s="1028"/>
      <c r="E66" s="1028"/>
      <c r="F66" s="1028"/>
      <c r="G66" s="1028"/>
      <c r="H66" s="1028"/>
      <c r="I66" s="1028"/>
      <c r="J66" s="1028"/>
      <c r="K66" s="1028"/>
      <c r="L66" s="1028"/>
      <c r="M66" s="1028"/>
      <c r="N66" s="1028"/>
      <c r="O66" s="1028"/>
      <c r="P66" s="1029"/>
      <c r="Q66" s="1033" t="s">
        <v>395</v>
      </c>
      <c r="R66" s="1034"/>
      <c r="S66" s="1034"/>
      <c r="T66" s="1034"/>
      <c r="U66" s="1035"/>
      <c r="V66" s="1033" t="s">
        <v>420</v>
      </c>
      <c r="W66" s="1034"/>
      <c r="X66" s="1034"/>
      <c r="Y66" s="1034"/>
      <c r="Z66" s="1035"/>
      <c r="AA66" s="1033" t="s">
        <v>421</v>
      </c>
      <c r="AB66" s="1034"/>
      <c r="AC66" s="1034"/>
      <c r="AD66" s="1034"/>
      <c r="AE66" s="1035"/>
      <c r="AF66" s="1039" t="s">
        <v>422</v>
      </c>
      <c r="AG66" s="1040"/>
      <c r="AH66" s="1040"/>
      <c r="AI66" s="1040"/>
      <c r="AJ66" s="1041"/>
      <c r="AK66" s="1033" t="s">
        <v>423</v>
      </c>
      <c r="AL66" s="1028"/>
      <c r="AM66" s="1028"/>
      <c r="AN66" s="1028"/>
      <c r="AO66" s="1029"/>
      <c r="AP66" s="1033" t="s">
        <v>424</v>
      </c>
      <c r="AQ66" s="1034"/>
      <c r="AR66" s="1034"/>
      <c r="AS66" s="1034"/>
      <c r="AT66" s="1035"/>
      <c r="AU66" s="1033" t="s">
        <v>425</v>
      </c>
      <c r="AV66" s="1034"/>
      <c r="AW66" s="1034"/>
      <c r="AX66" s="1034"/>
      <c r="AY66" s="1035"/>
      <c r="AZ66" s="1033" t="s">
        <v>378</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586</v>
      </c>
      <c r="C68" s="1018"/>
      <c r="D68" s="1018"/>
      <c r="E68" s="1018"/>
      <c r="F68" s="1018"/>
      <c r="G68" s="1018"/>
      <c r="H68" s="1018"/>
      <c r="I68" s="1018"/>
      <c r="J68" s="1018"/>
      <c r="K68" s="1018"/>
      <c r="L68" s="1018"/>
      <c r="M68" s="1018"/>
      <c r="N68" s="1018"/>
      <c r="O68" s="1018"/>
      <c r="P68" s="1019"/>
      <c r="Q68" s="1020">
        <v>2022</v>
      </c>
      <c r="R68" s="1014"/>
      <c r="S68" s="1014"/>
      <c r="T68" s="1014"/>
      <c r="U68" s="1014"/>
      <c r="V68" s="1014">
        <v>1903</v>
      </c>
      <c r="W68" s="1014"/>
      <c r="X68" s="1014"/>
      <c r="Y68" s="1014"/>
      <c r="Z68" s="1014"/>
      <c r="AA68" s="1014"/>
      <c r="AB68" s="1014"/>
      <c r="AC68" s="1014"/>
      <c r="AD68" s="1014"/>
      <c r="AE68" s="1014"/>
      <c r="AF68" s="1014">
        <v>118</v>
      </c>
      <c r="AG68" s="1014"/>
      <c r="AH68" s="1014"/>
      <c r="AI68" s="1014"/>
      <c r="AJ68" s="1014"/>
      <c r="AK68" s="1014">
        <v>56</v>
      </c>
      <c r="AL68" s="1014"/>
      <c r="AM68" s="1014"/>
      <c r="AN68" s="1014"/>
      <c r="AO68" s="1014"/>
      <c r="AP68" s="1014">
        <v>80</v>
      </c>
      <c r="AQ68" s="1014"/>
      <c r="AR68" s="1014"/>
      <c r="AS68" s="1014"/>
      <c r="AT68" s="1014"/>
      <c r="AU68" s="1014">
        <v>22</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587</v>
      </c>
      <c r="C69" s="1007"/>
      <c r="D69" s="1007"/>
      <c r="E69" s="1007"/>
      <c r="F69" s="1007"/>
      <c r="G69" s="1007"/>
      <c r="H69" s="1007"/>
      <c r="I69" s="1007"/>
      <c r="J69" s="1007"/>
      <c r="K69" s="1007"/>
      <c r="L69" s="1007"/>
      <c r="M69" s="1007"/>
      <c r="N69" s="1007"/>
      <c r="O69" s="1007"/>
      <c r="P69" s="1008"/>
      <c r="Q69" s="1009">
        <v>116</v>
      </c>
      <c r="R69" s="1003"/>
      <c r="S69" s="1003"/>
      <c r="T69" s="1003"/>
      <c r="U69" s="1003"/>
      <c r="V69" s="1003">
        <v>36</v>
      </c>
      <c r="W69" s="1003"/>
      <c r="X69" s="1003"/>
      <c r="Y69" s="1003"/>
      <c r="Z69" s="1003"/>
      <c r="AA69" s="1003"/>
      <c r="AB69" s="1003"/>
      <c r="AC69" s="1003"/>
      <c r="AD69" s="1003"/>
      <c r="AE69" s="1003"/>
      <c r="AF69" s="1003">
        <v>82</v>
      </c>
      <c r="AG69" s="1003"/>
      <c r="AH69" s="1003"/>
      <c r="AI69" s="1003"/>
      <c r="AJ69" s="1003"/>
      <c r="AK69" s="1003"/>
      <c r="AL69" s="1003"/>
      <c r="AM69" s="1003"/>
      <c r="AN69" s="1003"/>
      <c r="AO69" s="1003"/>
      <c r="AP69" s="1003" t="s">
        <v>517</v>
      </c>
      <c r="AQ69" s="1003"/>
      <c r="AR69" s="1003"/>
      <c r="AS69" s="1003"/>
      <c r="AT69" s="1003"/>
      <c r="AU69" s="1003" t="s">
        <v>517</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588</v>
      </c>
      <c r="C70" s="1007"/>
      <c r="D70" s="1007"/>
      <c r="E70" s="1007"/>
      <c r="F70" s="1007"/>
      <c r="G70" s="1007"/>
      <c r="H70" s="1007"/>
      <c r="I70" s="1007"/>
      <c r="J70" s="1007"/>
      <c r="K70" s="1007"/>
      <c r="L70" s="1007"/>
      <c r="M70" s="1007"/>
      <c r="N70" s="1007"/>
      <c r="O70" s="1007"/>
      <c r="P70" s="1008"/>
      <c r="Q70" s="1009">
        <v>213</v>
      </c>
      <c r="R70" s="1003"/>
      <c r="S70" s="1003"/>
      <c r="T70" s="1003"/>
      <c r="U70" s="1003"/>
      <c r="V70" s="1003">
        <v>200</v>
      </c>
      <c r="W70" s="1003"/>
      <c r="X70" s="1003"/>
      <c r="Y70" s="1003"/>
      <c r="Z70" s="1003"/>
      <c r="AA70" s="1003"/>
      <c r="AB70" s="1003"/>
      <c r="AC70" s="1003"/>
      <c r="AD70" s="1003"/>
      <c r="AE70" s="1003"/>
      <c r="AF70" s="1003">
        <v>14</v>
      </c>
      <c r="AG70" s="1003"/>
      <c r="AH70" s="1003"/>
      <c r="AI70" s="1003"/>
      <c r="AJ70" s="1003"/>
      <c r="AK70" s="1003"/>
      <c r="AL70" s="1003"/>
      <c r="AM70" s="1003"/>
      <c r="AN70" s="1003"/>
      <c r="AO70" s="1003"/>
      <c r="AP70" s="1003" t="s">
        <v>517</v>
      </c>
      <c r="AQ70" s="1003"/>
      <c r="AR70" s="1003"/>
      <c r="AS70" s="1003"/>
      <c r="AT70" s="1003"/>
      <c r="AU70" s="1003" t="s">
        <v>517</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589</v>
      </c>
      <c r="C71" s="1007"/>
      <c r="D71" s="1007"/>
      <c r="E71" s="1007"/>
      <c r="F71" s="1007"/>
      <c r="G71" s="1007"/>
      <c r="H71" s="1007"/>
      <c r="I71" s="1007"/>
      <c r="J71" s="1007"/>
      <c r="K71" s="1007"/>
      <c r="L71" s="1007"/>
      <c r="M71" s="1007"/>
      <c r="N71" s="1007"/>
      <c r="O71" s="1007"/>
      <c r="P71" s="1008"/>
      <c r="Q71" s="1009">
        <v>2517</v>
      </c>
      <c r="R71" s="1003"/>
      <c r="S71" s="1003"/>
      <c r="T71" s="1003"/>
      <c r="U71" s="1003"/>
      <c r="V71" s="1003">
        <v>2478</v>
      </c>
      <c r="W71" s="1003"/>
      <c r="X71" s="1003"/>
      <c r="Y71" s="1003"/>
      <c r="Z71" s="1003"/>
      <c r="AA71" s="1003"/>
      <c r="AB71" s="1003"/>
      <c r="AC71" s="1003"/>
      <c r="AD71" s="1003"/>
      <c r="AE71" s="1003"/>
      <c r="AF71" s="1003">
        <v>39</v>
      </c>
      <c r="AG71" s="1003"/>
      <c r="AH71" s="1003"/>
      <c r="AI71" s="1003"/>
      <c r="AJ71" s="1003"/>
      <c r="AK71" s="1003"/>
      <c r="AL71" s="1003"/>
      <c r="AM71" s="1003"/>
      <c r="AN71" s="1003"/>
      <c r="AO71" s="1003"/>
      <c r="AP71" s="1003">
        <v>943</v>
      </c>
      <c r="AQ71" s="1003"/>
      <c r="AR71" s="1003"/>
      <c r="AS71" s="1003"/>
      <c r="AT71" s="1003"/>
      <c r="AU71" s="1003">
        <v>58</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590</v>
      </c>
      <c r="C72" s="1007"/>
      <c r="D72" s="1007"/>
      <c r="E72" s="1007"/>
      <c r="F72" s="1007"/>
      <c r="G72" s="1007"/>
      <c r="H72" s="1007"/>
      <c r="I72" s="1007"/>
      <c r="J72" s="1007"/>
      <c r="K72" s="1007"/>
      <c r="L72" s="1007"/>
      <c r="M72" s="1007"/>
      <c r="N72" s="1007"/>
      <c r="O72" s="1007"/>
      <c r="P72" s="1008"/>
      <c r="Q72" s="1010">
        <v>3061</v>
      </c>
      <c r="R72" s="1011"/>
      <c r="S72" s="1011"/>
      <c r="T72" s="1011"/>
      <c r="U72" s="1012"/>
      <c r="V72" s="1013">
        <v>2983</v>
      </c>
      <c r="W72" s="1011"/>
      <c r="X72" s="1011"/>
      <c r="Y72" s="1011"/>
      <c r="Z72" s="1012"/>
      <c r="AA72" s="1013">
        <v>78</v>
      </c>
      <c r="AB72" s="1011"/>
      <c r="AC72" s="1011"/>
      <c r="AD72" s="1011"/>
      <c r="AE72" s="1012"/>
      <c r="AF72" s="1013">
        <v>418</v>
      </c>
      <c r="AG72" s="1011"/>
      <c r="AH72" s="1011"/>
      <c r="AI72" s="1011"/>
      <c r="AJ72" s="1012"/>
      <c r="AK72" s="1003"/>
      <c r="AL72" s="1003"/>
      <c r="AM72" s="1003"/>
      <c r="AN72" s="1003"/>
      <c r="AO72" s="1003"/>
      <c r="AP72" s="1003">
        <v>1835</v>
      </c>
      <c r="AQ72" s="1003"/>
      <c r="AR72" s="1003"/>
      <c r="AS72" s="1003"/>
      <c r="AT72" s="1003"/>
      <c r="AU72" s="1003">
        <v>785</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591</v>
      </c>
      <c r="C73" s="1007"/>
      <c r="D73" s="1007"/>
      <c r="E73" s="1007"/>
      <c r="F73" s="1007"/>
      <c r="G73" s="1007"/>
      <c r="H73" s="1007"/>
      <c r="I73" s="1007"/>
      <c r="J73" s="1007"/>
      <c r="K73" s="1007"/>
      <c r="L73" s="1007"/>
      <c r="M73" s="1007"/>
      <c r="N73" s="1007"/>
      <c r="O73" s="1007"/>
      <c r="P73" s="1008"/>
      <c r="Q73" s="1010">
        <v>578</v>
      </c>
      <c r="R73" s="1011"/>
      <c r="S73" s="1011"/>
      <c r="T73" s="1011"/>
      <c r="U73" s="1012"/>
      <c r="V73" s="1013">
        <v>564</v>
      </c>
      <c r="W73" s="1011"/>
      <c r="X73" s="1011"/>
      <c r="Y73" s="1011"/>
      <c r="Z73" s="1012"/>
      <c r="AA73" s="1013">
        <v>14</v>
      </c>
      <c r="AB73" s="1011"/>
      <c r="AC73" s="1011"/>
      <c r="AD73" s="1011"/>
      <c r="AE73" s="1012"/>
      <c r="AF73" s="1013">
        <v>14</v>
      </c>
      <c r="AG73" s="1011"/>
      <c r="AH73" s="1011"/>
      <c r="AI73" s="1011"/>
      <c r="AJ73" s="1012"/>
      <c r="AK73" s="1003"/>
      <c r="AL73" s="1003"/>
      <c r="AM73" s="1003"/>
      <c r="AN73" s="1003"/>
      <c r="AO73" s="1003"/>
      <c r="AP73" s="1003">
        <v>282</v>
      </c>
      <c r="AQ73" s="1003"/>
      <c r="AR73" s="1003"/>
      <c r="AS73" s="1003"/>
      <c r="AT73" s="1003"/>
      <c r="AU73" s="1003">
        <v>31</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592</v>
      </c>
      <c r="C74" s="1007"/>
      <c r="D74" s="1007"/>
      <c r="E74" s="1007"/>
      <c r="F74" s="1007"/>
      <c r="G74" s="1007"/>
      <c r="H74" s="1007"/>
      <c r="I74" s="1007"/>
      <c r="J74" s="1007"/>
      <c r="K74" s="1007"/>
      <c r="L74" s="1007"/>
      <c r="M74" s="1007"/>
      <c r="N74" s="1007"/>
      <c r="O74" s="1007"/>
      <c r="P74" s="1008"/>
      <c r="Q74" s="1010">
        <v>55</v>
      </c>
      <c r="R74" s="1011"/>
      <c r="S74" s="1011"/>
      <c r="T74" s="1011"/>
      <c r="U74" s="1012"/>
      <c r="V74" s="1013">
        <v>49</v>
      </c>
      <c r="W74" s="1011"/>
      <c r="X74" s="1011"/>
      <c r="Y74" s="1011"/>
      <c r="Z74" s="1012"/>
      <c r="AA74" s="1013">
        <v>6</v>
      </c>
      <c r="AB74" s="1011"/>
      <c r="AC74" s="1011"/>
      <c r="AD74" s="1011"/>
      <c r="AE74" s="1012"/>
      <c r="AF74" s="1013">
        <v>6</v>
      </c>
      <c r="AG74" s="1011"/>
      <c r="AH74" s="1011"/>
      <c r="AI74" s="1011"/>
      <c r="AJ74" s="1012"/>
      <c r="AK74" s="1003"/>
      <c r="AL74" s="1003"/>
      <c r="AM74" s="1003"/>
      <c r="AN74" s="1003"/>
      <c r="AO74" s="1003"/>
      <c r="AP74" s="1003" t="s">
        <v>517</v>
      </c>
      <c r="AQ74" s="1003"/>
      <c r="AR74" s="1003"/>
      <c r="AS74" s="1003"/>
      <c r="AT74" s="1003"/>
      <c r="AU74" s="1003" t="s">
        <v>517</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593</v>
      </c>
      <c r="C75" s="1007"/>
      <c r="D75" s="1007"/>
      <c r="E75" s="1007"/>
      <c r="F75" s="1007"/>
      <c r="G75" s="1007"/>
      <c r="H75" s="1007"/>
      <c r="I75" s="1007"/>
      <c r="J75" s="1007"/>
      <c r="K75" s="1007"/>
      <c r="L75" s="1007"/>
      <c r="M75" s="1007"/>
      <c r="N75" s="1007"/>
      <c r="O75" s="1007"/>
      <c r="P75" s="1008"/>
      <c r="Q75" s="1009">
        <v>123</v>
      </c>
      <c r="R75" s="1003"/>
      <c r="S75" s="1003"/>
      <c r="T75" s="1003"/>
      <c r="U75" s="1003"/>
      <c r="V75" s="1003">
        <v>121</v>
      </c>
      <c r="W75" s="1003"/>
      <c r="X75" s="1003"/>
      <c r="Y75" s="1003"/>
      <c r="Z75" s="1003"/>
      <c r="AA75" s="1003">
        <v>2</v>
      </c>
      <c r="AB75" s="1003"/>
      <c r="AC75" s="1003"/>
      <c r="AD75" s="1003"/>
      <c r="AE75" s="1003"/>
      <c r="AF75" s="1003">
        <v>2</v>
      </c>
      <c r="AG75" s="1003"/>
      <c r="AH75" s="1003"/>
      <c r="AI75" s="1003"/>
      <c r="AJ75" s="1003"/>
      <c r="AK75" s="1003">
        <v>1</v>
      </c>
      <c r="AL75" s="1003"/>
      <c r="AM75" s="1003"/>
      <c r="AN75" s="1003"/>
      <c r="AO75" s="1003"/>
      <c r="AP75" s="1013">
        <v>117</v>
      </c>
      <c r="AQ75" s="1011"/>
      <c r="AR75" s="1011"/>
      <c r="AS75" s="1011"/>
      <c r="AT75" s="1012"/>
      <c r="AU75" s="1013">
        <v>70</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594</v>
      </c>
      <c r="C76" s="1007"/>
      <c r="D76" s="1007"/>
      <c r="E76" s="1007"/>
      <c r="F76" s="1007"/>
      <c r="G76" s="1007"/>
      <c r="H76" s="1007"/>
      <c r="I76" s="1007"/>
      <c r="J76" s="1007"/>
      <c r="K76" s="1007"/>
      <c r="L76" s="1007"/>
      <c r="M76" s="1007"/>
      <c r="N76" s="1007"/>
      <c r="O76" s="1007"/>
      <c r="P76" s="1008"/>
      <c r="Q76" s="1010">
        <v>1447</v>
      </c>
      <c r="R76" s="1011"/>
      <c r="S76" s="1011"/>
      <c r="T76" s="1011"/>
      <c r="U76" s="1012"/>
      <c r="V76" s="1013">
        <v>1407</v>
      </c>
      <c r="W76" s="1011"/>
      <c r="X76" s="1011"/>
      <c r="Y76" s="1011"/>
      <c r="Z76" s="1012"/>
      <c r="AA76" s="1013">
        <v>39</v>
      </c>
      <c r="AB76" s="1011"/>
      <c r="AC76" s="1011"/>
      <c r="AD76" s="1011"/>
      <c r="AE76" s="1012"/>
      <c r="AF76" s="1013">
        <v>39</v>
      </c>
      <c r="AG76" s="1011"/>
      <c r="AH76" s="1011"/>
      <c r="AI76" s="1011"/>
      <c r="AJ76" s="1012"/>
      <c r="AK76" s="1013">
        <v>15</v>
      </c>
      <c r="AL76" s="1011"/>
      <c r="AM76" s="1011"/>
      <c r="AN76" s="1011"/>
      <c r="AO76" s="1012"/>
      <c r="AP76" s="1013" t="s">
        <v>517</v>
      </c>
      <c r="AQ76" s="1011"/>
      <c r="AR76" s="1011"/>
      <c r="AS76" s="1011"/>
      <c r="AT76" s="1012"/>
      <c r="AU76" s="1013" t="s">
        <v>517</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595</v>
      </c>
      <c r="C77" s="1007"/>
      <c r="D77" s="1007"/>
      <c r="E77" s="1007"/>
      <c r="F77" s="1007"/>
      <c r="G77" s="1007"/>
      <c r="H77" s="1007"/>
      <c r="I77" s="1007"/>
      <c r="J77" s="1007"/>
      <c r="K77" s="1007"/>
      <c r="L77" s="1007"/>
      <c r="M77" s="1007"/>
      <c r="N77" s="1007"/>
      <c r="O77" s="1007"/>
      <c r="P77" s="1008"/>
      <c r="Q77" s="1009">
        <v>347</v>
      </c>
      <c r="R77" s="1003"/>
      <c r="S77" s="1003"/>
      <c r="T77" s="1003"/>
      <c r="U77" s="1003"/>
      <c r="V77" s="1003">
        <v>294</v>
      </c>
      <c r="W77" s="1003"/>
      <c r="X77" s="1003"/>
      <c r="Y77" s="1003"/>
      <c r="Z77" s="1003"/>
      <c r="AA77" s="1003">
        <v>54</v>
      </c>
      <c r="AB77" s="1003"/>
      <c r="AC77" s="1003"/>
      <c r="AD77" s="1003"/>
      <c r="AE77" s="1003"/>
      <c r="AF77" s="1003">
        <v>54</v>
      </c>
      <c r="AG77" s="1003"/>
      <c r="AH77" s="1003"/>
      <c r="AI77" s="1003"/>
      <c r="AJ77" s="1003"/>
      <c r="AK77" s="1003">
        <v>135</v>
      </c>
      <c r="AL77" s="1003"/>
      <c r="AM77" s="1003"/>
      <c r="AN77" s="1003"/>
      <c r="AO77" s="1003"/>
      <c r="AP77" s="1013" t="s">
        <v>517</v>
      </c>
      <c r="AQ77" s="1011"/>
      <c r="AR77" s="1011"/>
      <c r="AS77" s="1011"/>
      <c r="AT77" s="1012"/>
      <c r="AU77" s="1013" t="s">
        <v>517</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596</v>
      </c>
      <c r="C78" s="1007"/>
      <c r="D78" s="1007"/>
      <c r="E78" s="1007"/>
      <c r="F78" s="1007"/>
      <c r="G78" s="1007"/>
      <c r="H78" s="1007"/>
      <c r="I78" s="1007"/>
      <c r="J78" s="1007"/>
      <c r="K78" s="1007"/>
      <c r="L78" s="1007"/>
      <c r="M78" s="1007"/>
      <c r="N78" s="1007"/>
      <c r="O78" s="1007"/>
      <c r="P78" s="1008"/>
      <c r="Q78" s="1010">
        <v>304201</v>
      </c>
      <c r="R78" s="1011"/>
      <c r="S78" s="1011"/>
      <c r="T78" s="1011"/>
      <c r="U78" s="1012"/>
      <c r="V78" s="1013">
        <v>288028</v>
      </c>
      <c r="W78" s="1011"/>
      <c r="X78" s="1011"/>
      <c r="Y78" s="1011"/>
      <c r="Z78" s="1012"/>
      <c r="AA78" s="1013">
        <v>16173</v>
      </c>
      <c r="AB78" s="1011"/>
      <c r="AC78" s="1011"/>
      <c r="AD78" s="1011"/>
      <c r="AE78" s="1012"/>
      <c r="AF78" s="1003">
        <v>16179</v>
      </c>
      <c r="AG78" s="1003"/>
      <c r="AH78" s="1003"/>
      <c r="AI78" s="1003"/>
      <c r="AJ78" s="1003"/>
      <c r="AK78" s="1003"/>
      <c r="AL78" s="1003"/>
      <c r="AM78" s="1003"/>
      <c r="AN78" s="1003"/>
      <c r="AO78" s="1003"/>
      <c r="AP78" s="1003" t="s">
        <v>517</v>
      </c>
      <c r="AQ78" s="1003"/>
      <c r="AR78" s="1003"/>
      <c r="AS78" s="1003"/>
      <c r="AT78" s="1003"/>
      <c r="AU78" s="1003" t="s">
        <v>517</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597</v>
      </c>
      <c r="C79" s="1007"/>
      <c r="D79" s="1007"/>
      <c r="E79" s="1007"/>
      <c r="F79" s="1007"/>
      <c r="G79" s="1007"/>
      <c r="H79" s="1007"/>
      <c r="I79" s="1007"/>
      <c r="J79" s="1007"/>
      <c r="K79" s="1007"/>
      <c r="L79" s="1007"/>
      <c r="M79" s="1007"/>
      <c r="N79" s="1007"/>
      <c r="O79" s="1007"/>
      <c r="P79" s="1008"/>
      <c r="Q79" s="1009">
        <v>6522</v>
      </c>
      <c r="R79" s="1003"/>
      <c r="S79" s="1003"/>
      <c r="T79" s="1003"/>
      <c r="U79" s="1003"/>
      <c r="V79" s="1003">
        <v>5585</v>
      </c>
      <c r="W79" s="1003"/>
      <c r="X79" s="1003"/>
      <c r="Y79" s="1003"/>
      <c r="Z79" s="1003"/>
      <c r="AA79" s="1003">
        <v>937</v>
      </c>
      <c r="AB79" s="1003"/>
      <c r="AC79" s="1003"/>
      <c r="AD79" s="1003"/>
      <c r="AE79" s="1003"/>
      <c r="AF79" s="1003">
        <v>937</v>
      </c>
      <c r="AG79" s="1003"/>
      <c r="AH79" s="1003"/>
      <c r="AI79" s="1003"/>
      <c r="AJ79" s="1003"/>
      <c r="AK79" s="1003"/>
      <c r="AL79" s="1003"/>
      <c r="AM79" s="1003"/>
      <c r="AN79" s="1003"/>
      <c r="AO79" s="1003"/>
      <c r="AP79" s="1003" t="s">
        <v>517</v>
      </c>
      <c r="AQ79" s="1003"/>
      <c r="AR79" s="1003"/>
      <c r="AS79" s="1003"/>
      <c r="AT79" s="1003"/>
      <c r="AU79" s="1003" t="s">
        <v>517</v>
      </c>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598</v>
      </c>
      <c r="C80" s="1007"/>
      <c r="D80" s="1007"/>
      <c r="E80" s="1007"/>
      <c r="F80" s="1007"/>
      <c r="G80" s="1007"/>
      <c r="H80" s="1007"/>
      <c r="I80" s="1007"/>
      <c r="J80" s="1007"/>
      <c r="K80" s="1007"/>
      <c r="L80" s="1007"/>
      <c r="M80" s="1007"/>
      <c r="N80" s="1007"/>
      <c r="O80" s="1007"/>
      <c r="P80" s="1008"/>
      <c r="Q80" s="1009">
        <v>13</v>
      </c>
      <c r="R80" s="1003"/>
      <c r="S80" s="1003"/>
      <c r="T80" s="1003"/>
      <c r="U80" s="1003"/>
      <c r="V80" s="1003">
        <v>11</v>
      </c>
      <c r="W80" s="1003"/>
      <c r="X80" s="1003"/>
      <c r="Y80" s="1003"/>
      <c r="Z80" s="1003"/>
      <c r="AA80" s="1003">
        <v>2</v>
      </c>
      <c r="AB80" s="1003"/>
      <c r="AC80" s="1003"/>
      <c r="AD80" s="1003"/>
      <c r="AE80" s="1003"/>
      <c r="AF80" s="1003">
        <v>2</v>
      </c>
      <c r="AG80" s="1003"/>
      <c r="AH80" s="1003"/>
      <c r="AI80" s="1003"/>
      <c r="AJ80" s="1003"/>
      <c r="AK80" s="1003"/>
      <c r="AL80" s="1003"/>
      <c r="AM80" s="1003"/>
      <c r="AN80" s="1003"/>
      <c r="AO80" s="1003"/>
      <c r="AP80" s="1003" t="s">
        <v>517</v>
      </c>
      <c r="AQ80" s="1003"/>
      <c r="AR80" s="1003"/>
      <c r="AS80" s="1003"/>
      <c r="AT80" s="1003"/>
      <c r="AU80" s="1003" t="s">
        <v>517</v>
      </c>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t="s">
        <v>599</v>
      </c>
      <c r="C81" s="1007"/>
      <c r="D81" s="1007"/>
      <c r="E81" s="1007"/>
      <c r="F81" s="1007"/>
      <c r="G81" s="1007"/>
      <c r="H81" s="1007"/>
      <c r="I81" s="1007"/>
      <c r="J81" s="1007"/>
      <c r="K81" s="1007"/>
      <c r="L81" s="1007"/>
      <c r="M81" s="1007"/>
      <c r="N81" s="1007"/>
      <c r="O81" s="1007"/>
      <c r="P81" s="1008"/>
      <c r="Q81" s="1010">
        <v>66</v>
      </c>
      <c r="R81" s="1011"/>
      <c r="S81" s="1011"/>
      <c r="T81" s="1011"/>
      <c r="U81" s="1012"/>
      <c r="V81" s="1013">
        <v>49</v>
      </c>
      <c r="W81" s="1011"/>
      <c r="X81" s="1011"/>
      <c r="Y81" s="1011"/>
      <c r="Z81" s="1012"/>
      <c r="AA81" s="1013">
        <v>17</v>
      </c>
      <c r="AB81" s="1011"/>
      <c r="AC81" s="1011"/>
      <c r="AD81" s="1011"/>
      <c r="AE81" s="1012"/>
      <c r="AF81" s="1013">
        <v>17</v>
      </c>
      <c r="AG81" s="1011"/>
      <c r="AH81" s="1011"/>
      <c r="AI81" s="1011"/>
      <c r="AJ81" s="1012"/>
      <c r="AK81" s="1003"/>
      <c r="AL81" s="1003"/>
      <c r="AM81" s="1003"/>
      <c r="AN81" s="1003"/>
      <c r="AO81" s="1003"/>
      <c r="AP81" s="1003" t="s">
        <v>517</v>
      </c>
      <c r="AQ81" s="1003"/>
      <c r="AR81" s="1003"/>
      <c r="AS81" s="1003"/>
      <c r="AT81" s="1003"/>
      <c r="AU81" s="1003" t="s">
        <v>517</v>
      </c>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t="s">
        <v>600</v>
      </c>
      <c r="C82" s="1007"/>
      <c r="D82" s="1007"/>
      <c r="E82" s="1007"/>
      <c r="F82" s="1007"/>
      <c r="G82" s="1007"/>
      <c r="H82" s="1007"/>
      <c r="I82" s="1007"/>
      <c r="J82" s="1007"/>
      <c r="K82" s="1007"/>
      <c r="L82" s="1007"/>
      <c r="M82" s="1007"/>
      <c r="N82" s="1007"/>
      <c r="O82" s="1007"/>
      <c r="P82" s="1008"/>
      <c r="Q82" s="1009">
        <v>192</v>
      </c>
      <c r="R82" s="1003"/>
      <c r="S82" s="1003"/>
      <c r="T82" s="1003"/>
      <c r="U82" s="1003"/>
      <c r="V82" s="1003">
        <v>184</v>
      </c>
      <c r="W82" s="1003"/>
      <c r="X82" s="1003"/>
      <c r="Y82" s="1003"/>
      <c r="Z82" s="1003"/>
      <c r="AA82" s="1003">
        <v>7</v>
      </c>
      <c r="AB82" s="1003"/>
      <c r="AC82" s="1003"/>
      <c r="AD82" s="1003"/>
      <c r="AE82" s="1003"/>
      <c r="AF82" s="1003">
        <v>7</v>
      </c>
      <c r="AG82" s="1003"/>
      <c r="AH82" s="1003"/>
      <c r="AI82" s="1003"/>
      <c r="AJ82" s="1003"/>
      <c r="AK82" s="1003"/>
      <c r="AL82" s="1003"/>
      <c r="AM82" s="1003"/>
      <c r="AN82" s="1003"/>
      <c r="AO82" s="1003"/>
      <c r="AP82" s="1003" t="s">
        <v>517</v>
      </c>
      <c r="AQ82" s="1003"/>
      <c r="AR82" s="1003"/>
      <c r="AS82" s="1003"/>
      <c r="AT82" s="1003"/>
      <c r="AU82" s="1003" t="s">
        <v>517</v>
      </c>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391</v>
      </c>
      <c r="B88" s="969" t="s">
        <v>426</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27918</v>
      </c>
      <c r="AG88" s="991"/>
      <c r="AH88" s="991"/>
      <c r="AI88" s="991"/>
      <c r="AJ88" s="991"/>
      <c r="AK88" s="995"/>
      <c r="AL88" s="995"/>
      <c r="AM88" s="995"/>
      <c r="AN88" s="995"/>
      <c r="AO88" s="995"/>
      <c r="AP88" s="991">
        <v>3257</v>
      </c>
      <c r="AQ88" s="991"/>
      <c r="AR88" s="991"/>
      <c r="AS88" s="991"/>
      <c r="AT88" s="991"/>
      <c r="AU88" s="991">
        <v>966</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69" t="s">
        <v>427</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206</v>
      </c>
      <c r="CS102" s="985"/>
      <c r="CT102" s="985"/>
      <c r="CU102" s="985"/>
      <c r="CV102" s="986"/>
      <c r="CW102" s="984" t="s">
        <v>517</v>
      </c>
      <c r="CX102" s="985"/>
      <c r="CY102" s="985"/>
      <c r="CZ102" s="985"/>
      <c r="DA102" s="986"/>
      <c r="DB102" s="984">
        <v>95</v>
      </c>
      <c r="DC102" s="985"/>
      <c r="DD102" s="985"/>
      <c r="DE102" s="985"/>
      <c r="DF102" s="986"/>
      <c r="DG102" s="984" t="s">
        <v>517</v>
      </c>
      <c r="DH102" s="985"/>
      <c r="DI102" s="985"/>
      <c r="DJ102" s="985"/>
      <c r="DK102" s="986"/>
      <c r="DL102" s="984" t="s">
        <v>517</v>
      </c>
      <c r="DM102" s="985"/>
      <c r="DN102" s="985"/>
      <c r="DO102" s="985"/>
      <c r="DP102" s="986"/>
      <c r="DQ102" s="984" t="s">
        <v>517</v>
      </c>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428</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429</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432</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433</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434</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435</v>
      </c>
      <c r="AB109" s="928"/>
      <c r="AC109" s="928"/>
      <c r="AD109" s="928"/>
      <c r="AE109" s="929"/>
      <c r="AF109" s="930" t="s">
        <v>436</v>
      </c>
      <c r="AG109" s="928"/>
      <c r="AH109" s="928"/>
      <c r="AI109" s="928"/>
      <c r="AJ109" s="929"/>
      <c r="AK109" s="930" t="s">
        <v>305</v>
      </c>
      <c r="AL109" s="928"/>
      <c r="AM109" s="928"/>
      <c r="AN109" s="928"/>
      <c r="AO109" s="929"/>
      <c r="AP109" s="930" t="s">
        <v>437</v>
      </c>
      <c r="AQ109" s="928"/>
      <c r="AR109" s="928"/>
      <c r="AS109" s="928"/>
      <c r="AT109" s="961"/>
      <c r="AU109" s="927" t="s">
        <v>434</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435</v>
      </c>
      <c r="BR109" s="928"/>
      <c r="BS109" s="928"/>
      <c r="BT109" s="928"/>
      <c r="BU109" s="929"/>
      <c r="BV109" s="930" t="s">
        <v>436</v>
      </c>
      <c r="BW109" s="928"/>
      <c r="BX109" s="928"/>
      <c r="BY109" s="928"/>
      <c r="BZ109" s="929"/>
      <c r="CA109" s="930" t="s">
        <v>305</v>
      </c>
      <c r="CB109" s="928"/>
      <c r="CC109" s="928"/>
      <c r="CD109" s="928"/>
      <c r="CE109" s="929"/>
      <c r="CF109" s="968" t="s">
        <v>437</v>
      </c>
      <c r="CG109" s="968"/>
      <c r="CH109" s="968"/>
      <c r="CI109" s="968"/>
      <c r="CJ109" s="968"/>
      <c r="CK109" s="930" t="s">
        <v>438</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435</v>
      </c>
      <c r="DH109" s="928"/>
      <c r="DI109" s="928"/>
      <c r="DJ109" s="928"/>
      <c r="DK109" s="929"/>
      <c r="DL109" s="930" t="s">
        <v>436</v>
      </c>
      <c r="DM109" s="928"/>
      <c r="DN109" s="928"/>
      <c r="DO109" s="928"/>
      <c r="DP109" s="929"/>
      <c r="DQ109" s="930" t="s">
        <v>305</v>
      </c>
      <c r="DR109" s="928"/>
      <c r="DS109" s="928"/>
      <c r="DT109" s="928"/>
      <c r="DU109" s="929"/>
      <c r="DV109" s="930" t="s">
        <v>437</v>
      </c>
      <c r="DW109" s="928"/>
      <c r="DX109" s="928"/>
      <c r="DY109" s="928"/>
      <c r="DZ109" s="961"/>
    </row>
    <row r="110" spans="1:131" s="221" customFormat="1" ht="26.25" customHeight="1" x14ac:dyDescent="0.15">
      <c r="A110" s="839" t="s">
        <v>439</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779095</v>
      </c>
      <c r="AB110" s="921"/>
      <c r="AC110" s="921"/>
      <c r="AD110" s="921"/>
      <c r="AE110" s="922"/>
      <c r="AF110" s="923">
        <v>744270</v>
      </c>
      <c r="AG110" s="921"/>
      <c r="AH110" s="921"/>
      <c r="AI110" s="921"/>
      <c r="AJ110" s="922"/>
      <c r="AK110" s="923">
        <v>763833</v>
      </c>
      <c r="AL110" s="921"/>
      <c r="AM110" s="921"/>
      <c r="AN110" s="921"/>
      <c r="AO110" s="922"/>
      <c r="AP110" s="924">
        <v>25</v>
      </c>
      <c r="AQ110" s="925"/>
      <c r="AR110" s="925"/>
      <c r="AS110" s="925"/>
      <c r="AT110" s="926"/>
      <c r="AU110" s="962" t="s">
        <v>73</v>
      </c>
      <c r="AV110" s="963"/>
      <c r="AW110" s="963"/>
      <c r="AX110" s="963"/>
      <c r="AY110" s="963"/>
      <c r="AZ110" s="892" t="s">
        <v>440</v>
      </c>
      <c r="BA110" s="840"/>
      <c r="BB110" s="840"/>
      <c r="BC110" s="840"/>
      <c r="BD110" s="840"/>
      <c r="BE110" s="840"/>
      <c r="BF110" s="840"/>
      <c r="BG110" s="840"/>
      <c r="BH110" s="840"/>
      <c r="BI110" s="840"/>
      <c r="BJ110" s="840"/>
      <c r="BK110" s="840"/>
      <c r="BL110" s="840"/>
      <c r="BM110" s="840"/>
      <c r="BN110" s="840"/>
      <c r="BO110" s="840"/>
      <c r="BP110" s="841"/>
      <c r="BQ110" s="893">
        <v>6648495</v>
      </c>
      <c r="BR110" s="874"/>
      <c r="BS110" s="874"/>
      <c r="BT110" s="874"/>
      <c r="BU110" s="874"/>
      <c r="BV110" s="874">
        <v>6577332</v>
      </c>
      <c r="BW110" s="874"/>
      <c r="BX110" s="874"/>
      <c r="BY110" s="874"/>
      <c r="BZ110" s="874"/>
      <c r="CA110" s="874">
        <v>6351021</v>
      </c>
      <c r="CB110" s="874"/>
      <c r="CC110" s="874"/>
      <c r="CD110" s="874"/>
      <c r="CE110" s="874"/>
      <c r="CF110" s="898">
        <v>207.5</v>
      </c>
      <c r="CG110" s="899"/>
      <c r="CH110" s="899"/>
      <c r="CI110" s="899"/>
      <c r="CJ110" s="899"/>
      <c r="CK110" s="958" t="s">
        <v>441</v>
      </c>
      <c r="CL110" s="851"/>
      <c r="CM110" s="892" t="s">
        <v>442</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443</v>
      </c>
      <c r="DH110" s="874"/>
      <c r="DI110" s="874"/>
      <c r="DJ110" s="874"/>
      <c r="DK110" s="874"/>
      <c r="DL110" s="874" t="s">
        <v>175</v>
      </c>
      <c r="DM110" s="874"/>
      <c r="DN110" s="874"/>
      <c r="DO110" s="874"/>
      <c r="DP110" s="874"/>
      <c r="DQ110" s="874" t="s">
        <v>175</v>
      </c>
      <c r="DR110" s="874"/>
      <c r="DS110" s="874"/>
      <c r="DT110" s="874"/>
      <c r="DU110" s="874"/>
      <c r="DV110" s="875" t="s">
        <v>443</v>
      </c>
      <c r="DW110" s="875"/>
      <c r="DX110" s="875"/>
      <c r="DY110" s="875"/>
      <c r="DZ110" s="876"/>
    </row>
    <row r="111" spans="1:131" s="221" customFormat="1" ht="26.25" customHeight="1" x14ac:dyDescent="0.15">
      <c r="A111" s="806" t="s">
        <v>444</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175</v>
      </c>
      <c r="AB111" s="951"/>
      <c r="AC111" s="951"/>
      <c r="AD111" s="951"/>
      <c r="AE111" s="952"/>
      <c r="AF111" s="953" t="s">
        <v>443</v>
      </c>
      <c r="AG111" s="951"/>
      <c r="AH111" s="951"/>
      <c r="AI111" s="951"/>
      <c r="AJ111" s="952"/>
      <c r="AK111" s="953" t="s">
        <v>443</v>
      </c>
      <c r="AL111" s="951"/>
      <c r="AM111" s="951"/>
      <c r="AN111" s="951"/>
      <c r="AO111" s="952"/>
      <c r="AP111" s="954" t="s">
        <v>443</v>
      </c>
      <c r="AQ111" s="955"/>
      <c r="AR111" s="955"/>
      <c r="AS111" s="955"/>
      <c r="AT111" s="956"/>
      <c r="AU111" s="964"/>
      <c r="AV111" s="965"/>
      <c r="AW111" s="965"/>
      <c r="AX111" s="965"/>
      <c r="AY111" s="965"/>
      <c r="AZ111" s="847" t="s">
        <v>445</v>
      </c>
      <c r="BA111" s="784"/>
      <c r="BB111" s="784"/>
      <c r="BC111" s="784"/>
      <c r="BD111" s="784"/>
      <c r="BE111" s="784"/>
      <c r="BF111" s="784"/>
      <c r="BG111" s="784"/>
      <c r="BH111" s="784"/>
      <c r="BI111" s="784"/>
      <c r="BJ111" s="784"/>
      <c r="BK111" s="784"/>
      <c r="BL111" s="784"/>
      <c r="BM111" s="784"/>
      <c r="BN111" s="784"/>
      <c r="BO111" s="784"/>
      <c r="BP111" s="785"/>
      <c r="BQ111" s="848">
        <v>1066653</v>
      </c>
      <c r="BR111" s="849"/>
      <c r="BS111" s="849"/>
      <c r="BT111" s="849"/>
      <c r="BU111" s="849"/>
      <c r="BV111" s="849">
        <v>819132</v>
      </c>
      <c r="BW111" s="849"/>
      <c r="BX111" s="849"/>
      <c r="BY111" s="849"/>
      <c r="BZ111" s="849"/>
      <c r="CA111" s="849">
        <v>708017</v>
      </c>
      <c r="CB111" s="849"/>
      <c r="CC111" s="849"/>
      <c r="CD111" s="849"/>
      <c r="CE111" s="849"/>
      <c r="CF111" s="907">
        <v>23.1</v>
      </c>
      <c r="CG111" s="908"/>
      <c r="CH111" s="908"/>
      <c r="CI111" s="908"/>
      <c r="CJ111" s="908"/>
      <c r="CK111" s="959"/>
      <c r="CL111" s="853"/>
      <c r="CM111" s="847" t="s">
        <v>446</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443</v>
      </c>
      <c r="DH111" s="849"/>
      <c r="DI111" s="849"/>
      <c r="DJ111" s="849"/>
      <c r="DK111" s="849"/>
      <c r="DL111" s="849" t="s">
        <v>443</v>
      </c>
      <c r="DM111" s="849"/>
      <c r="DN111" s="849"/>
      <c r="DO111" s="849"/>
      <c r="DP111" s="849"/>
      <c r="DQ111" s="849" t="s">
        <v>443</v>
      </c>
      <c r="DR111" s="849"/>
      <c r="DS111" s="849"/>
      <c r="DT111" s="849"/>
      <c r="DU111" s="849"/>
      <c r="DV111" s="826" t="s">
        <v>443</v>
      </c>
      <c r="DW111" s="826"/>
      <c r="DX111" s="826"/>
      <c r="DY111" s="826"/>
      <c r="DZ111" s="827"/>
    </row>
    <row r="112" spans="1:131" s="221" customFormat="1" ht="26.25" customHeight="1" x14ac:dyDescent="0.15">
      <c r="A112" s="944" t="s">
        <v>447</v>
      </c>
      <c r="B112" s="945"/>
      <c r="C112" s="784" t="s">
        <v>448</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175</v>
      </c>
      <c r="AB112" s="812"/>
      <c r="AC112" s="812"/>
      <c r="AD112" s="812"/>
      <c r="AE112" s="813"/>
      <c r="AF112" s="814" t="s">
        <v>405</v>
      </c>
      <c r="AG112" s="812"/>
      <c r="AH112" s="812"/>
      <c r="AI112" s="812"/>
      <c r="AJ112" s="813"/>
      <c r="AK112" s="814" t="s">
        <v>175</v>
      </c>
      <c r="AL112" s="812"/>
      <c r="AM112" s="812"/>
      <c r="AN112" s="812"/>
      <c r="AO112" s="813"/>
      <c r="AP112" s="856" t="s">
        <v>175</v>
      </c>
      <c r="AQ112" s="857"/>
      <c r="AR112" s="857"/>
      <c r="AS112" s="857"/>
      <c r="AT112" s="858"/>
      <c r="AU112" s="964"/>
      <c r="AV112" s="965"/>
      <c r="AW112" s="965"/>
      <c r="AX112" s="965"/>
      <c r="AY112" s="965"/>
      <c r="AZ112" s="847" t="s">
        <v>449</v>
      </c>
      <c r="BA112" s="784"/>
      <c r="BB112" s="784"/>
      <c r="BC112" s="784"/>
      <c r="BD112" s="784"/>
      <c r="BE112" s="784"/>
      <c r="BF112" s="784"/>
      <c r="BG112" s="784"/>
      <c r="BH112" s="784"/>
      <c r="BI112" s="784"/>
      <c r="BJ112" s="784"/>
      <c r="BK112" s="784"/>
      <c r="BL112" s="784"/>
      <c r="BM112" s="784"/>
      <c r="BN112" s="784"/>
      <c r="BO112" s="784"/>
      <c r="BP112" s="785"/>
      <c r="BQ112" s="848">
        <v>2501406</v>
      </c>
      <c r="BR112" s="849"/>
      <c r="BS112" s="849"/>
      <c r="BT112" s="849"/>
      <c r="BU112" s="849"/>
      <c r="BV112" s="849">
        <v>2581136</v>
      </c>
      <c r="BW112" s="849"/>
      <c r="BX112" s="849"/>
      <c r="BY112" s="849"/>
      <c r="BZ112" s="849"/>
      <c r="CA112" s="849">
        <v>2421750</v>
      </c>
      <c r="CB112" s="849"/>
      <c r="CC112" s="849"/>
      <c r="CD112" s="849"/>
      <c r="CE112" s="849"/>
      <c r="CF112" s="907">
        <v>79.099999999999994</v>
      </c>
      <c r="CG112" s="908"/>
      <c r="CH112" s="908"/>
      <c r="CI112" s="908"/>
      <c r="CJ112" s="908"/>
      <c r="CK112" s="959"/>
      <c r="CL112" s="853"/>
      <c r="CM112" s="847" t="s">
        <v>450</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175</v>
      </c>
      <c r="DH112" s="849"/>
      <c r="DI112" s="849"/>
      <c r="DJ112" s="849"/>
      <c r="DK112" s="849"/>
      <c r="DL112" s="849" t="s">
        <v>405</v>
      </c>
      <c r="DM112" s="849"/>
      <c r="DN112" s="849"/>
      <c r="DO112" s="849"/>
      <c r="DP112" s="849"/>
      <c r="DQ112" s="849" t="s">
        <v>405</v>
      </c>
      <c r="DR112" s="849"/>
      <c r="DS112" s="849"/>
      <c r="DT112" s="849"/>
      <c r="DU112" s="849"/>
      <c r="DV112" s="826" t="s">
        <v>175</v>
      </c>
      <c r="DW112" s="826"/>
      <c r="DX112" s="826"/>
      <c r="DY112" s="826"/>
      <c r="DZ112" s="827"/>
    </row>
    <row r="113" spans="1:130" s="221" customFormat="1" ht="26.25" customHeight="1" x14ac:dyDescent="0.15">
      <c r="A113" s="946"/>
      <c r="B113" s="947"/>
      <c r="C113" s="784" t="s">
        <v>451</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273903</v>
      </c>
      <c r="AB113" s="951"/>
      <c r="AC113" s="951"/>
      <c r="AD113" s="951"/>
      <c r="AE113" s="952"/>
      <c r="AF113" s="953">
        <v>288770</v>
      </c>
      <c r="AG113" s="951"/>
      <c r="AH113" s="951"/>
      <c r="AI113" s="951"/>
      <c r="AJ113" s="952"/>
      <c r="AK113" s="953">
        <v>284987</v>
      </c>
      <c r="AL113" s="951"/>
      <c r="AM113" s="951"/>
      <c r="AN113" s="951"/>
      <c r="AO113" s="952"/>
      <c r="AP113" s="954">
        <v>9.3000000000000007</v>
      </c>
      <c r="AQ113" s="955"/>
      <c r="AR113" s="955"/>
      <c r="AS113" s="955"/>
      <c r="AT113" s="956"/>
      <c r="AU113" s="964"/>
      <c r="AV113" s="965"/>
      <c r="AW113" s="965"/>
      <c r="AX113" s="965"/>
      <c r="AY113" s="965"/>
      <c r="AZ113" s="847" t="s">
        <v>452</v>
      </c>
      <c r="BA113" s="784"/>
      <c r="BB113" s="784"/>
      <c r="BC113" s="784"/>
      <c r="BD113" s="784"/>
      <c r="BE113" s="784"/>
      <c r="BF113" s="784"/>
      <c r="BG113" s="784"/>
      <c r="BH113" s="784"/>
      <c r="BI113" s="784"/>
      <c r="BJ113" s="784"/>
      <c r="BK113" s="784"/>
      <c r="BL113" s="784"/>
      <c r="BM113" s="784"/>
      <c r="BN113" s="784"/>
      <c r="BO113" s="784"/>
      <c r="BP113" s="785"/>
      <c r="BQ113" s="848">
        <v>1029304</v>
      </c>
      <c r="BR113" s="849"/>
      <c r="BS113" s="849"/>
      <c r="BT113" s="849"/>
      <c r="BU113" s="849"/>
      <c r="BV113" s="849">
        <v>1019406</v>
      </c>
      <c r="BW113" s="849"/>
      <c r="BX113" s="849"/>
      <c r="BY113" s="849"/>
      <c r="BZ113" s="849"/>
      <c r="CA113" s="849">
        <v>966962</v>
      </c>
      <c r="CB113" s="849"/>
      <c r="CC113" s="849"/>
      <c r="CD113" s="849"/>
      <c r="CE113" s="849"/>
      <c r="CF113" s="907">
        <v>31.6</v>
      </c>
      <c r="CG113" s="908"/>
      <c r="CH113" s="908"/>
      <c r="CI113" s="908"/>
      <c r="CJ113" s="908"/>
      <c r="CK113" s="959"/>
      <c r="CL113" s="853"/>
      <c r="CM113" s="847" t="s">
        <v>453</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175</v>
      </c>
      <c r="DH113" s="812"/>
      <c r="DI113" s="812"/>
      <c r="DJ113" s="812"/>
      <c r="DK113" s="813"/>
      <c r="DL113" s="814" t="s">
        <v>175</v>
      </c>
      <c r="DM113" s="812"/>
      <c r="DN113" s="812"/>
      <c r="DO113" s="812"/>
      <c r="DP113" s="813"/>
      <c r="DQ113" s="814" t="s">
        <v>175</v>
      </c>
      <c r="DR113" s="812"/>
      <c r="DS113" s="812"/>
      <c r="DT113" s="812"/>
      <c r="DU113" s="813"/>
      <c r="DV113" s="856" t="s">
        <v>175</v>
      </c>
      <c r="DW113" s="857"/>
      <c r="DX113" s="857"/>
      <c r="DY113" s="857"/>
      <c r="DZ113" s="858"/>
    </row>
    <row r="114" spans="1:130" s="221" customFormat="1" ht="26.25" customHeight="1" x14ac:dyDescent="0.15">
      <c r="A114" s="946"/>
      <c r="B114" s="947"/>
      <c r="C114" s="784" t="s">
        <v>454</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131728</v>
      </c>
      <c r="AB114" s="812"/>
      <c r="AC114" s="812"/>
      <c r="AD114" s="812"/>
      <c r="AE114" s="813"/>
      <c r="AF114" s="814">
        <v>128549</v>
      </c>
      <c r="AG114" s="812"/>
      <c r="AH114" s="812"/>
      <c r="AI114" s="812"/>
      <c r="AJ114" s="813"/>
      <c r="AK114" s="814">
        <v>132726</v>
      </c>
      <c r="AL114" s="812"/>
      <c r="AM114" s="812"/>
      <c r="AN114" s="812"/>
      <c r="AO114" s="813"/>
      <c r="AP114" s="856">
        <v>4.3</v>
      </c>
      <c r="AQ114" s="857"/>
      <c r="AR114" s="857"/>
      <c r="AS114" s="857"/>
      <c r="AT114" s="858"/>
      <c r="AU114" s="964"/>
      <c r="AV114" s="965"/>
      <c r="AW114" s="965"/>
      <c r="AX114" s="965"/>
      <c r="AY114" s="965"/>
      <c r="AZ114" s="847" t="s">
        <v>455</v>
      </c>
      <c r="BA114" s="784"/>
      <c r="BB114" s="784"/>
      <c r="BC114" s="784"/>
      <c r="BD114" s="784"/>
      <c r="BE114" s="784"/>
      <c r="BF114" s="784"/>
      <c r="BG114" s="784"/>
      <c r="BH114" s="784"/>
      <c r="BI114" s="784"/>
      <c r="BJ114" s="784"/>
      <c r="BK114" s="784"/>
      <c r="BL114" s="784"/>
      <c r="BM114" s="784"/>
      <c r="BN114" s="784"/>
      <c r="BO114" s="784"/>
      <c r="BP114" s="785"/>
      <c r="BQ114" s="848">
        <v>1319558</v>
      </c>
      <c r="BR114" s="849"/>
      <c r="BS114" s="849"/>
      <c r="BT114" s="849"/>
      <c r="BU114" s="849"/>
      <c r="BV114" s="849">
        <v>1335293</v>
      </c>
      <c r="BW114" s="849"/>
      <c r="BX114" s="849"/>
      <c r="BY114" s="849"/>
      <c r="BZ114" s="849"/>
      <c r="CA114" s="849">
        <v>1285736</v>
      </c>
      <c r="CB114" s="849"/>
      <c r="CC114" s="849"/>
      <c r="CD114" s="849"/>
      <c r="CE114" s="849"/>
      <c r="CF114" s="907">
        <v>42</v>
      </c>
      <c r="CG114" s="908"/>
      <c r="CH114" s="908"/>
      <c r="CI114" s="908"/>
      <c r="CJ114" s="908"/>
      <c r="CK114" s="959"/>
      <c r="CL114" s="853"/>
      <c r="CM114" s="847" t="s">
        <v>456</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405</v>
      </c>
      <c r="DH114" s="812"/>
      <c r="DI114" s="812"/>
      <c r="DJ114" s="812"/>
      <c r="DK114" s="813"/>
      <c r="DL114" s="814" t="s">
        <v>175</v>
      </c>
      <c r="DM114" s="812"/>
      <c r="DN114" s="812"/>
      <c r="DO114" s="812"/>
      <c r="DP114" s="813"/>
      <c r="DQ114" s="814" t="s">
        <v>175</v>
      </c>
      <c r="DR114" s="812"/>
      <c r="DS114" s="812"/>
      <c r="DT114" s="812"/>
      <c r="DU114" s="813"/>
      <c r="DV114" s="856" t="s">
        <v>175</v>
      </c>
      <c r="DW114" s="857"/>
      <c r="DX114" s="857"/>
      <c r="DY114" s="857"/>
      <c r="DZ114" s="858"/>
    </row>
    <row r="115" spans="1:130" s="221" customFormat="1" ht="26.25" customHeight="1" x14ac:dyDescent="0.15">
      <c r="A115" s="946"/>
      <c r="B115" s="947"/>
      <c r="C115" s="784" t="s">
        <v>457</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405</v>
      </c>
      <c r="AB115" s="951"/>
      <c r="AC115" s="951"/>
      <c r="AD115" s="951"/>
      <c r="AE115" s="952"/>
      <c r="AF115" s="953" t="s">
        <v>405</v>
      </c>
      <c r="AG115" s="951"/>
      <c r="AH115" s="951"/>
      <c r="AI115" s="951"/>
      <c r="AJ115" s="952"/>
      <c r="AK115" s="953" t="s">
        <v>175</v>
      </c>
      <c r="AL115" s="951"/>
      <c r="AM115" s="951"/>
      <c r="AN115" s="951"/>
      <c r="AO115" s="952"/>
      <c r="AP115" s="954" t="s">
        <v>175</v>
      </c>
      <c r="AQ115" s="955"/>
      <c r="AR115" s="955"/>
      <c r="AS115" s="955"/>
      <c r="AT115" s="956"/>
      <c r="AU115" s="964"/>
      <c r="AV115" s="965"/>
      <c r="AW115" s="965"/>
      <c r="AX115" s="965"/>
      <c r="AY115" s="965"/>
      <c r="AZ115" s="847" t="s">
        <v>458</v>
      </c>
      <c r="BA115" s="784"/>
      <c r="BB115" s="784"/>
      <c r="BC115" s="784"/>
      <c r="BD115" s="784"/>
      <c r="BE115" s="784"/>
      <c r="BF115" s="784"/>
      <c r="BG115" s="784"/>
      <c r="BH115" s="784"/>
      <c r="BI115" s="784"/>
      <c r="BJ115" s="784"/>
      <c r="BK115" s="784"/>
      <c r="BL115" s="784"/>
      <c r="BM115" s="784"/>
      <c r="BN115" s="784"/>
      <c r="BO115" s="784"/>
      <c r="BP115" s="785"/>
      <c r="BQ115" s="848" t="s">
        <v>405</v>
      </c>
      <c r="BR115" s="849"/>
      <c r="BS115" s="849"/>
      <c r="BT115" s="849"/>
      <c r="BU115" s="849"/>
      <c r="BV115" s="849" t="s">
        <v>405</v>
      </c>
      <c r="BW115" s="849"/>
      <c r="BX115" s="849"/>
      <c r="BY115" s="849"/>
      <c r="BZ115" s="849"/>
      <c r="CA115" s="849" t="s">
        <v>175</v>
      </c>
      <c r="CB115" s="849"/>
      <c r="CC115" s="849"/>
      <c r="CD115" s="849"/>
      <c r="CE115" s="849"/>
      <c r="CF115" s="907" t="s">
        <v>175</v>
      </c>
      <c r="CG115" s="908"/>
      <c r="CH115" s="908"/>
      <c r="CI115" s="908"/>
      <c r="CJ115" s="908"/>
      <c r="CK115" s="959"/>
      <c r="CL115" s="853"/>
      <c r="CM115" s="847" t="s">
        <v>459</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405</v>
      </c>
      <c r="DH115" s="812"/>
      <c r="DI115" s="812"/>
      <c r="DJ115" s="812"/>
      <c r="DK115" s="813"/>
      <c r="DL115" s="814" t="s">
        <v>175</v>
      </c>
      <c r="DM115" s="812"/>
      <c r="DN115" s="812"/>
      <c r="DO115" s="812"/>
      <c r="DP115" s="813"/>
      <c r="DQ115" s="814" t="s">
        <v>405</v>
      </c>
      <c r="DR115" s="812"/>
      <c r="DS115" s="812"/>
      <c r="DT115" s="812"/>
      <c r="DU115" s="813"/>
      <c r="DV115" s="856" t="s">
        <v>405</v>
      </c>
      <c r="DW115" s="857"/>
      <c r="DX115" s="857"/>
      <c r="DY115" s="857"/>
      <c r="DZ115" s="858"/>
    </row>
    <row r="116" spans="1:130" s="221" customFormat="1" ht="26.25" customHeight="1" x14ac:dyDescent="0.15">
      <c r="A116" s="948"/>
      <c r="B116" s="949"/>
      <c r="C116" s="871" t="s">
        <v>460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461</v>
      </c>
      <c r="AB116" s="812"/>
      <c r="AC116" s="812"/>
      <c r="AD116" s="812"/>
      <c r="AE116" s="813"/>
      <c r="AF116" s="814" t="s">
        <v>175</v>
      </c>
      <c r="AG116" s="812"/>
      <c r="AH116" s="812"/>
      <c r="AI116" s="812"/>
      <c r="AJ116" s="813"/>
      <c r="AK116" s="814" t="s">
        <v>405</v>
      </c>
      <c r="AL116" s="812"/>
      <c r="AM116" s="812"/>
      <c r="AN116" s="812"/>
      <c r="AO116" s="813"/>
      <c r="AP116" s="856" t="s">
        <v>175</v>
      </c>
      <c r="AQ116" s="857"/>
      <c r="AR116" s="857"/>
      <c r="AS116" s="857"/>
      <c r="AT116" s="858"/>
      <c r="AU116" s="964"/>
      <c r="AV116" s="965"/>
      <c r="AW116" s="965"/>
      <c r="AX116" s="965"/>
      <c r="AY116" s="965"/>
      <c r="AZ116" s="941" t="s">
        <v>462</v>
      </c>
      <c r="BA116" s="942"/>
      <c r="BB116" s="942"/>
      <c r="BC116" s="942"/>
      <c r="BD116" s="942"/>
      <c r="BE116" s="942"/>
      <c r="BF116" s="942"/>
      <c r="BG116" s="942"/>
      <c r="BH116" s="942"/>
      <c r="BI116" s="942"/>
      <c r="BJ116" s="942"/>
      <c r="BK116" s="942"/>
      <c r="BL116" s="942"/>
      <c r="BM116" s="942"/>
      <c r="BN116" s="942"/>
      <c r="BO116" s="942"/>
      <c r="BP116" s="943"/>
      <c r="BQ116" s="848" t="s">
        <v>175</v>
      </c>
      <c r="BR116" s="849"/>
      <c r="BS116" s="849"/>
      <c r="BT116" s="849"/>
      <c r="BU116" s="849"/>
      <c r="BV116" s="849" t="s">
        <v>175</v>
      </c>
      <c r="BW116" s="849"/>
      <c r="BX116" s="849"/>
      <c r="BY116" s="849"/>
      <c r="BZ116" s="849"/>
      <c r="CA116" s="849" t="s">
        <v>405</v>
      </c>
      <c r="CB116" s="849"/>
      <c r="CC116" s="849"/>
      <c r="CD116" s="849"/>
      <c r="CE116" s="849"/>
      <c r="CF116" s="907" t="s">
        <v>405</v>
      </c>
      <c r="CG116" s="908"/>
      <c r="CH116" s="908"/>
      <c r="CI116" s="908"/>
      <c r="CJ116" s="908"/>
      <c r="CK116" s="959"/>
      <c r="CL116" s="853"/>
      <c r="CM116" s="847" t="s">
        <v>463</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405</v>
      </c>
      <c r="DH116" s="812"/>
      <c r="DI116" s="812"/>
      <c r="DJ116" s="812"/>
      <c r="DK116" s="813"/>
      <c r="DL116" s="814" t="s">
        <v>405</v>
      </c>
      <c r="DM116" s="812"/>
      <c r="DN116" s="812"/>
      <c r="DO116" s="812"/>
      <c r="DP116" s="813"/>
      <c r="DQ116" s="814" t="s">
        <v>175</v>
      </c>
      <c r="DR116" s="812"/>
      <c r="DS116" s="812"/>
      <c r="DT116" s="812"/>
      <c r="DU116" s="813"/>
      <c r="DV116" s="856" t="s">
        <v>405</v>
      </c>
      <c r="DW116" s="857"/>
      <c r="DX116" s="857"/>
      <c r="DY116" s="857"/>
      <c r="DZ116" s="858"/>
    </row>
    <row r="117" spans="1:130" s="221" customFormat="1" ht="26.25" customHeight="1" x14ac:dyDescent="0.15">
      <c r="A117" s="927" t="s">
        <v>188</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464</v>
      </c>
      <c r="Z117" s="929"/>
      <c r="AA117" s="934">
        <v>1184726</v>
      </c>
      <c r="AB117" s="935"/>
      <c r="AC117" s="935"/>
      <c r="AD117" s="935"/>
      <c r="AE117" s="936"/>
      <c r="AF117" s="937">
        <v>1161589</v>
      </c>
      <c r="AG117" s="935"/>
      <c r="AH117" s="935"/>
      <c r="AI117" s="935"/>
      <c r="AJ117" s="936"/>
      <c r="AK117" s="937">
        <v>1181546</v>
      </c>
      <c r="AL117" s="935"/>
      <c r="AM117" s="935"/>
      <c r="AN117" s="935"/>
      <c r="AO117" s="936"/>
      <c r="AP117" s="938"/>
      <c r="AQ117" s="939"/>
      <c r="AR117" s="939"/>
      <c r="AS117" s="939"/>
      <c r="AT117" s="940"/>
      <c r="AU117" s="964"/>
      <c r="AV117" s="965"/>
      <c r="AW117" s="965"/>
      <c r="AX117" s="965"/>
      <c r="AY117" s="965"/>
      <c r="AZ117" s="895" t="s">
        <v>465</v>
      </c>
      <c r="BA117" s="896"/>
      <c r="BB117" s="896"/>
      <c r="BC117" s="896"/>
      <c r="BD117" s="896"/>
      <c r="BE117" s="896"/>
      <c r="BF117" s="896"/>
      <c r="BG117" s="896"/>
      <c r="BH117" s="896"/>
      <c r="BI117" s="896"/>
      <c r="BJ117" s="896"/>
      <c r="BK117" s="896"/>
      <c r="BL117" s="896"/>
      <c r="BM117" s="896"/>
      <c r="BN117" s="896"/>
      <c r="BO117" s="896"/>
      <c r="BP117" s="897"/>
      <c r="BQ117" s="848" t="s">
        <v>405</v>
      </c>
      <c r="BR117" s="849"/>
      <c r="BS117" s="849"/>
      <c r="BT117" s="849"/>
      <c r="BU117" s="849"/>
      <c r="BV117" s="849" t="s">
        <v>405</v>
      </c>
      <c r="BW117" s="849"/>
      <c r="BX117" s="849"/>
      <c r="BY117" s="849"/>
      <c r="BZ117" s="849"/>
      <c r="CA117" s="849" t="s">
        <v>405</v>
      </c>
      <c r="CB117" s="849"/>
      <c r="CC117" s="849"/>
      <c r="CD117" s="849"/>
      <c r="CE117" s="849"/>
      <c r="CF117" s="907" t="s">
        <v>405</v>
      </c>
      <c r="CG117" s="908"/>
      <c r="CH117" s="908"/>
      <c r="CI117" s="908"/>
      <c r="CJ117" s="908"/>
      <c r="CK117" s="959"/>
      <c r="CL117" s="853"/>
      <c r="CM117" s="847" t="s">
        <v>466</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175</v>
      </c>
      <c r="DH117" s="812"/>
      <c r="DI117" s="812"/>
      <c r="DJ117" s="812"/>
      <c r="DK117" s="813"/>
      <c r="DL117" s="814" t="s">
        <v>405</v>
      </c>
      <c r="DM117" s="812"/>
      <c r="DN117" s="812"/>
      <c r="DO117" s="812"/>
      <c r="DP117" s="813"/>
      <c r="DQ117" s="814" t="s">
        <v>405</v>
      </c>
      <c r="DR117" s="812"/>
      <c r="DS117" s="812"/>
      <c r="DT117" s="812"/>
      <c r="DU117" s="813"/>
      <c r="DV117" s="856" t="s">
        <v>405</v>
      </c>
      <c r="DW117" s="857"/>
      <c r="DX117" s="857"/>
      <c r="DY117" s="857"/>
      <c r="DZ117" s="858"/>
    </row>
    <row r="118" spans="1:130" s="221" customFormat="1" ht="26.25" customHeight="1" x14ac:dyDescent="0.15">
      <c r="A118" s="927" t="s">
        <v>438</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435</v>
      </c>
      <c r="AB118" s="928"/>
      <c r="AC118" s="928"/>
      <c r="AD118" s="928"/>
      <c r="AE118" s="929"/>
      <c r="AF118" s="930" t="s">
        <v>436</v>
      </c>
      <c r="AG118" s="928"/>
      <c r="AH118" s="928"/>
      <c r="AI118" s="928"/>
      <c r="AJ118" s="929"/>
      <c r="AK118" s="930" t="s">
        <v>305</v>
      </c>
      <c r="AL118" s="928"/>
      <c r="AM118" s="928"/>
      <c r="AN118" s="928"/>
      <c r="AO118" s="929"/>
      <c r="AP118" s="931" t="s">
        <v>437</v>
      </c>
      <c r="AQ118" s="932"/>
      <c r="AR118" s="932"/>
      <c r="AS118" s="932"/>
      <c r="AT118" s="933"/>
      <c r="AU118" s="964"/>
      <c r="AV118" s="965"/>
      <c r="AW118" s="965"/>
      <c r="AX118" s="965"/>
      <c r="AY118" s="965"/>
      <c r="AZ118" s="870" t="s">
        <v>467</v>
      </c>
      <c r="BA118" s="871"/>
      <c r="BB118" s="871"/>
      <c r="BC118" s="871"/>
      <c r="BD118" s="871"/>
      <c r="BE118" s="871"/>
      <c r="BF118" s="871"/>
      <c r="BG118" s="871"/>
      <c r="BH118" s="871"/>
      <c r="BI118" s="871"/>
      <c r="BJ118" s="871"/>
      <c r="BK118" s="871"/>
      <c r="BL118" s="871"/>
      <c r="BM118" s="871"/>
      <c r="BN118" s="871"/>
      <c r="BO118" s="871"/>
      <c r="BP118" s="872"/>
      <c r="BQ118" s="911" t="s">
        <v>405</v>
      </c>
      <c r="BR118" s="877"/>
      <c r="BS118" s="877"/>
      <c r="BT118" s="877"/>
      <c r="BU118" s="877"/>
      <c r="BV118" s="877" t="s">
        <v>405</v>
      </c>
      <c r="BW118" s="877"/>
      <c r="BX118" s="877"/>
      <c r="BY118" s="877"/>
      <c r="BZ118" s="877"/>
      <c r="CA118" s="877" t="s">
        <v>405</v>
      </c>
      <c r="CB118" s="877"/>
      <c r="CC118" s="877"/>
      <c r="CD118" s="877"/>
      <c r="CE118" s="877"/>
      <c r="CF118" s="907" t="s">
        <v>405</v>
      </c>
      <c r="CG118" s="908"/>
      <c r="CH118" s="908"/>
      <c r="CI118" s="908"/>
      <c r="CJ118" s="908"/>
      <c r="CK118" s="959"/>
      <c r="CL118" s="853"/>
      <c r="CM118" s="847" t="s">
        <v>468</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405</v>
      </c>
      <c r="DH118" s="812"/>
      <c r="DI118" s="812"/>
      <c r="DJ118" s="812"/>
      <c r="DK118" s="813"/>
      <c r="DL118" s="814" t="s">
        <v>461</v>
      </c>
      <c r="DM118" s="812"/>
      <c r="DN118" s="812"/>
      <c r="DO118" s="812"/>
      <c r="DP118" s="813"/>
      <c r="DQ118" s="814" t="s">
        <v>405</v>
      </c>
      <c r="DR118" s="812"/>
      <c r="DS118" s="812"/>
      <c r="DT118" s="812"/>
      <c r="DU118" s="813"/>
      <c r="DV118" s="856" t="s">
        <v>405</v>
      </c>
      <c r="DW118" s="857"/>
      <c r="DX118" s="857"/>
      <c r="DY118" s="857"/>
      <c r="DZ118" s="858"/>
    </row>
    <row r="119" spans="1:130" s="221" customFormat="1" ht="26.25" customHeight="1" x14ac:dyDescent="0.15">
      <c r="A119" s="850" t="s">
        <v>441</v>
      </c>
      <c r="B119" s="851"/>
      <c r="C119" s="892" t="s">
        <v>442</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175</v>
      </c>
      <c r="AB119" s="921"/>
      <c r="AC119" s="921"/>
      <c r="AD119" s="921"/>
      <c r="AE119" s="922"/>
      <c r="AF119" s="923" t="s">
        <v>405</v>
      </c>
      <c r="AG119" s="921"/>
      <c r="AH119" s="921"/>
      <c r="AI119" s="921"/>
      <c r="AJ119" s="922"/>
      <c r="AK119" s="923" t="s">
        <v>405</v>
      </c>
      <c r="AL119" s="921"/>
      <c r="AM119" s="921"/>
      <c r="AN119" s="921"/>
      <c r="AO119" s="922"/>
      <c r="AP119" s="924" t="s">
        <v>405</v>
      </c>
      <c r="AQ119" s="925"/>
      <c r="AR119" s="925"/>
      <c r="AS119" s="925"/>
      <c r="AT119" s="926"/>
      <c r="AU119" s="966"/>
      <c r="AV119" s="967"/>
      <c r="AW119" s="967"/>
      <c r="AX119" s="967"/>
      <c r="AY119" s="967"/>
      <c r="AZ119" s="242" t="s">
        <v>188</v>
      </c>
      <c r="BA119" s="242"/>
      <c r="BB119" s="242"/>
      <c r="BC119" s="242"/>
      <c r="BD119" s="242"/>
      <c r="BE119" s="242"/>
      <c r="BF119" s="242"/>
      <c r="BG119" s="242"/>
      <c r="BH119" s="242"/>
      <c r="BI119" s="242"/>
      <c r="BJ119" s="242"/>
      <c r="BK119" s="242"/>
      <c r="BL119" s="242"/>
      <c r="BM119" s="242"/>
      <c r="BN119" s="242"/>
      <c r="BO119" s="909" t="s">
        <v>469</v>
      </c>
      <c r="BP119" s="910"/>
      <c r="BQ119" s="911">
        <v>12565416</v>
      </c>
      <c r="BR119" s="877"/>
      <c r="BS119" s="877"/>
      <c r="BT119" s="877"/>
      <c r="BU119" s="877"/>
      <c r="BV119" s="877">
        <v>12332299</v>
      </c>
      <c r="BW119" s="877"/>
      <c r="BX119" s="877"/>
      <c r="BY119" s="877"/>
      <c r="BZ119" s="877"/>
      <c r="CA119" s="877">
        <v>11733486</v>
      </c>
      <c r="CB119" s="877"/>
      <c r="CC119" s="877"/>
      <c r="CD119" s="877"/>
      <c r="CE119" s="877"/>
      <c r="CF119" s="780"/>
      <c r="CG119" s="781"/>
      <c r="CH119" s="781"/>
      <c r="CI119" s="781"/>
      <c r="CJ119" s="866"/>
      <c r="CK119" s="960"/>
      <c r="CL119" s="855"/>
      <c r="CM119" s="870" t="s">
        <v>470</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1066653</v>
      </c>
      <c r="DH119" s="796"/>
      <c r="DI119" s="796"/>
      <c r="DJ119" s="796"/>
      <c r="DK119" s="797"/>
      <c r="DL119" s="798">
        <v>819132</v>
      </c>
      <c r="DM119" s="796"/>
      <c r="DN119" s="796"/>
      <c r="DO119" s="796"/>
      <c r="DP119" s="797"/>
      <c r="DQ119" s="798">
        <v>708017</v>
      </c>
      <c r="DR119" s="796"/>
      <c r="DS119" s="796"/>
      <c r="DT119" s="796"/>
      <c r="DU119" s="797"/>
      <c r="DV119" s="880">
        <v>23.1</v>
      </c>
      <c r="DW119" s="881"/>
      <c r="DX119" s="881"/>
      <c r="DY119" s="881"/>
      <c r="DZ119" s="882"/>
    </row>
    <row r="120" spans="1:130" s="221" customFormat="1" ht="26.25" customHeight="1" x14ac:dyDescent="0.15">
      <c r="A120" s="852"/>
      <c r="B120" s="853"/>
      <c r="C120" s="847" t="s">
        <v>446</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405</v>
      </c>
      <c r="AB120" s="812"/>
      <c r="AC120" s="812"/>
      <c r="AD120" s="812"/>
      <c r="AE120" s="813"/>
      <c r="AF120" s="814" t="s">
        <v>405</v>
      </c>
      <c r="AG120" s="812"/>
      <c r="AH120" s="812"/>
      <c r="AI120" s="812"/>
      <c r="AJ120" s="813"/>
      <c r="AK120" s="814" t="s">
        <v>405</v>
      </c>
      <c r="AL120" s="812"/>
      <c r="AM120" s="812"/>
      <c r="AN120" s="812"/>
      <c r="AO120" s="813"/>
      <c r="AP120" s="856" t="s">
        <v>175</v>
      </c>
      <c r="AQ120" s="857"/>
      <c r="AR120" s="857"/>
      <c r="AS120" s="857"/>
      <c r="AT120" s="858"/>
      <c r="AU120" s="912" t="s">
        <v>471</v>
      </c>
      <c r="AV120" s="913"/>
      <c r="AW120" s="913"/>
      <c r="AX120" s="913"/>
      <c r="AY120" s="914"/>
      <c r="AZ120" s="892" t="s">
        <v>472</v>
      </c>
      <c r="BA120" s="840"/>
      <c r="BB120" s="840"/>
      <c r="BC120" s="840"/>
      <c r="BD120" s="840"/>
      <c r="BE120" s="840"/>
      <c r="BF120" s="840"/>
      <c r="BG120" s="840"/>
      <c r="BH120" s="840"/>
      <c r="BI120" s="840"/>
      <c r="BJ120" s="840"/>
      <c r="BK120" s="840"/>
      <c r="BL120" s="840"/>
      <c r="BM120" s="840"/>
      <c r="BN120" s="840"/>
      <c r="BO120" s="840"/>
      <c r="BP120" s="841"/>
      <c r="BQ120" s="893">
        <v>3064522</v>
      </c>
      <c r="BR120" s="874"/>
      <c r="BS120" s="874"/>
      <c r="BT120" s="874"/>
      <c r="BU120" s="874"/>
      <c r="BV120" s="874">
        <v>2688408</v>
      </c>
      <c r="BW120" s="874"/>
      <c r="BX120" s="874"/>
      <c r="BY120" s="874"/>
      <c r="BZ120" s="874"/>
      <c r="CA120" s="874">
        <v>2861353</v>
      </c>
      <c r="CB120" s="874"/>
      <c r="CC120" s="874"/>
      <c r="CD120" s="874"/>
      <c r="CE120" s="874"/>
      <c r="CF120" s="898">
        <v>93.5</v>
      </c>
      <c r="CG120" s="899"/>
      <c r="CH120" s="899"/>
      <c r="CI120" s="899"/>
      <c r="CJ120" s="899"/>
      <c r="CK120" s="900" t="s">
        <v>473</v>
      </c>
      <c r="CL120" s="884"/>
      <c r="CM120" s="884"/>
      <c r="CN120" s="884"/>
      <c r="CO120" s="885"/>
      <c r="CP120" s="904" t="s">
        <v>410</v>
      </c>
      <c r="CQ120" s="905"/>
      <c r="CR120" s="905"/>
      <c r="CS120" s="905"/>
      <c r="CT120" s="905"/>
      <c r="CU120" s="905"/>
      <c r="CV120" s="905"/>
      <c r="CW120" s="905"/>
      <c r="CX120" s="905"/>
      <c r="CY120" s="905"/>
      <c r="CZ120" s="905"/>
      <c r="DA120" s="905"/>
      <c r="DB120" s="905"/>
      <c r="DC120" s="905"/>
      <c r="DD120" s="905"/>
      <c r="DE120" s="905"/>
      <c r="DF120" s="906"/>
      <c r="DG120" s="893">
        <v>1606959</v>
      </c>
      <c r="DH120" s="874"/>
      <c r="DI120" s="874"/>
      <c r="DJ120" s="874"/>
      <c r="DK120" s="874"/>
      <c r="DL120" s="874">
        <v>1797485</v>
      </c>
      <c r="DM120" s="874"/>
      <c r="DN120" s="874"/>
      <c r="DO120" s="874"/>
      <c r="DP120" s="874"/>
      <c r="DQ120" s="874">
        <v>1575367</v>
      </c>
      <c r="DR120" s="874"/>
      <c r="DS120" s="874"/>
      <c r="DT120" s="874"/>
      <c r="DU120" s="874"/>
      <c r="DV120" s="875">
        <v>51.5</v>
      </c>
      <c r="DW120" s="875"/>
      <c r="DX120" s="875"/>
      <c r="DY120" s="875"/>
      <c r="DZ120" s="876"/>
    </row>
    <row r="121" spans="1:130" s="221" customFormat="1" ht="26.25" customHeight="1" x14ac:dyDescent="0.15">
      <c r="A121" s="852"/>
      <c r="B121" s="853"/>
      <c r="C121" s="895" t="s">
        <v>474</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175</v>
      </c>
      <c r="AB121" s="812"/>
      <c r="AC121" s="812"/>
      <c r="AD121" s="812"/>
      <c r="AE121" s="813"/>
      <c r="AF121" s="814" t="s">
        <v>175</v>
      </c>
      <c r="AG121" s="812"/>
      <c r="AH121" s="812"/>
      <c r="AI121" s="812"/>
      <c r="AJ121" s="813"/>
      <c r="AK121" s="814" t="s">
        <v>175</v>
      </c>
      <c r="AL121" s="812"/>
      <c r="AM121" s="812"/>
      <c r="AN121" s="812"/>
      <c r="AO121" s="813"/>
      <c r="AP121" s="856" t="s">
        <v>405</v>
      </c>
      <c r="AQ121" s="857"/>
      <c r="AR121" s="857"/>
      <c r="AS121" s="857"/>
      <c r="AT121" s="858"/>
      <c r="AU121" s="915"/>
      <c r="AV121" s="916"/>
      <c r="AW121" s="916"/>
      <c r="AX121" s="916"/>
      <c r="AY121" s="917"/>
      <c r="AZ121" s="847" t="s">
        <v>475</v>
      </c>
      <c r="BA121" s="784"/>
      <c r="BB121" s="784"/>
      <c r="BC121" s="784"/>
      <c r="BD121" s="784"/>
      <c r="BE121" s="784"/>
      <c r="BF121" s="784"/>
      <c r="BG121" s="784"/>
      <c r="BH121" s="784"/>
      <c r="BI121" s="784"/>
      <c r="BJ121" s="784"/>
      <c r="BK121" s="784"/>
      <c r="BL121" s="784"/>
      <c r="BM121" s="784"/>
      <c r="BN121" s="784"/>
      <c r="BO121" s="784"/>
      <c r="BP121" s="785"/>
      <c r="BQ121" s="848">
        <v>240754</v>
      </c>
      <c r="BR121" s="849"/>
      <c r="BS121" s="849"/>
      <c r="BT121" s="849"/>
      <c r="BU121" s="849"/>
      <c r="BV121" s="849">
        <v>178092</v>
      </c>
      <c r="BW121" s="849"/>
      <c r="BX121" s="849"/>
      <c r="BY121" s="849"/>
      <c r="BZ121" s="849"/>
      <c r="CA121" s="849">
        <v>119061</v>
      </c>
      <c r="CB121" s="849"/>
      <c r="CC121" s="849"/>
      <c r="CD121" s="849"/>
      <c r="CE121" s="849"/>
      <c r="CF121" s="907">
        <v>3.9</v>
      </c>
      <c r="CG121" s="908"/>
      <c r="CH121" s="908"/>
      <c r="CI121" s="908"/>
      <c r="CJ121" s="908"/>
      <c r="CK121" s="901"/>
      <c r="CL121" s="887"/>
      <c r="CM121" s="887"/>
      <c r="CN121" s="887"/>
      <c r="CO121" s="888"/>
      <c r="CP121" s="867" t="s">
        <v>476</v>
      </c>
      <c r="CQ121" s="868"/>
      <c r="CR121" s="868"/>
      <c r="CS121" s="868"/>
      <c r="CT121" s="868"/>
      <c r="CU121" s="868"/>
      <c r="CV121" s="868"/>
      <c r="CW121" s="868"/>
      <c r="CX121" s="868"/>
      <c r="CY121" s="868"/>
      <c r="CZ121" s="868"/>
      <c r="DA121" s="868"/>
      <c r="DB121" s="868"/>
      <c r="DC121" s="868"/>
      <c r="DD121" s="868"/>
      <c r="DE121" s="868"/>
      <c r="DF121" s="869"/>
      <c r="DG121" s="848">
        <v>887102</v>
      </c>
      <c r="DH121" s="849"/>
      <c r="DI121" s="849"/>
      <c r="DJ121" s="849"/>
      <c r="DK121" s="849"/>
      <c r="DL121" s="849">
        <v>898139</v>
      </c>
      <c r="DM121" s="849"/>
      <c r="DN121" s="849"/>
      <c r="DO121" s="849"/>
      <c r="DP121" s="849"/>
      <c r="DQ121" s="849">
        <v>833664</v>
      </c>
      <c r="DR121" s="849"/>
      <c r="DS121" s="849"/>
      <c r="DT121" s="849"/>
      <c r="DU121" s="849"/>
      <c r="DV121" s="826">
        <v>27.2</v>
      </c>
      <c r="DW121" s="826"/>
      <c r="DX121" s="826"/>
      <c r="DY121" s="826"/>
      <c r="DZ121" s="827"/>
    </row>
    <row r="122" spans="1:130" s="221" customFormat="1" ht="26.25" customHeight="1" x14ac:dyDescent="0.15">
      <c r="A122" s="852"/>
      <c r="B122" s="853"/>
      <c r="C122" s="847" t="s">
        <v>456</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405</v>
      </c>
      <c r="AB122" s="812"/>
      <c r="AC122" s="812"/>
      <c r="AD122" s="812"/>
      <c r="AE122" s="813"/>
      <c r="AF122" s="814" t="s">
        <v>405</v>
      </c>
      <c r="AG122" s="812"/>
      <c r="AH122" s="812"/>
      <c r="AI122" s="812"/>
      <c r="AJ122" s="813"/>
      <c r="AK122" s="814" t="s">
        <v>405</v>
      </c>
      <c r="AL122" s="812"/>
      <c r="AM122" s="812"/>
      <c r="AN122" s="812"/>
      <c r="AO122" s="813"/>
      <c r="AP122" s="856" t="s">
        <v>405</v>
      </c>
      <c r="AQ122" s="857"/>
      <c r="AR122" s="857"/>
      <c r="AS122" s="857"/>
      <c r="AT122" s="858"/>
      <c r="AU122" s="915"/>
      <c r="AV122" s="916"/>
      <c r="AW122" s="916"/>
      <c r="AX122" s="916"/>
      <c r="AY122" s="917"/>
      <c r="AZ122" s="870" t="s">
        <v>477</v>
      </c>
      <c r="BA122" s="871"/>
      <c r="BB122" s="871"/>
      <c r="BC122" s="871"/>
      <c r="BD122" s="871"/>
      <c r="BE122" s="871"/>
      <c r="BF122" s="871"/>
      <c r="BG122" s="871"/>
      <c r="BH122" s="871"/>
      <c r="BI122" s="871"/>
      <c r="BJ122" s="871"/>
      <c r="BK122" s="871"/>
      <c r="BL122" s="871"/>
      <c r="BM122" s="871"/>
      <c r="BN122" s="871"/>
      <c r="BO122" s="871"/>
      <c r="BP122" s="872"/>
      <c r="BQ122" s="911">
        <v>7232830</v>
      </c>
      <c r="BR122" s="877"/>
      <c r="BS122" s="877"/>
      <c r="BT122" s="877"/>
      <c r="BU122" s="877"/>
      <c r="BV122" s="877">
        <v>7300082</v>
      </c>
      <c r="BW122" s="877"/>
      <c r="BX122" s="877"/>
      <c r="BY122" s="877"/>
      <c r="BZ122" s="877"/>
      <c r="CA122" s="877">
        <v>6998306</v>
      </c>
      <c r="CB122" s="877"/>
      <c r="CC122" s="877"/>
      <c r="CD122" s="877"/>
      <c r="CE122" s="877"/>
      <c r="CF122" s="878">
        <v>228.7</v>
      </c>
      <c r="CG122" s="879"/>
      <c r="CH122" s="879"/>
      <c r="CI122" s="879"/>
      <c r="CJ122" s="879"/>
      <c r="CK122" s="901"/>
      <c r="CL122" s="887"/>
      <c r="CM122" s="887"/>
      <c r="CN122" s="887"/>
      <c r="CO122" s="888"/>
      <c r="CP122" s="867" t="s">
        <v>412</v>
      </c>
      <c r="CQ122" s="868"/>
      <c r="CR122" s="868"/>
      <c r="CS122" s="868"/>
      <c r="CT122" s="868"/>
      <c r="CU122" s="868"/>
      <c r="CV122" s="868"/>
      <c r="CW122" s="868"/>
      <c r="CX122" s="868"/>
      <c r="CY122" s="868"/>
      <c r="CZ122" s="868"/>
      <c r="DA122" s="868"/>
      <c r="DB122" s="868"/>
      <c r="DC122" s="868"/>
      <c r="DD122" s="868"/>
      <c r="DE122" s="868"/>
      <c r="DF122" s="869"/>
      <c r="DG122" s="848">
        <v>7345</v>
      </c>
      <c r="DH122" s="849"/>
      <c r="DI122" s="849"/>
      <c r="DJ122" s="849"/>
      <c r="DK122" s="849"/>
      <c r="DL122" s="849">
        <v>11451</v>
      </c>
      <c r="DM122" s="849"/>
      <c r="DN122" s="849"/>
      <c r="DO122" s="849"/>
      <c r="DP122" s="849"/>
      <c r="DQ122" s="849">
        <v>12719</v>
      </c>
      <c r="DR122" s="849"/>
      <c r="DS122" s="849"/>
      <c r="DT122" s="849"/>
      <c r="DU122" s="849"/>
      <c r="DV122" s="826">
        <v>0.4</v>
      </c>
      <c r="DW122" s="826"/>
      <c r="DX122" s="826"/>
      <c r="DY122" s="826"/>
      <c r="DZ122" s="827"/>
    </row>
    <row r="123" spans="1:130" s="221" customFormat="1" ht="26.25" customHeight="1" x14ac:dyDescent="0.15">
      <c r="A123" s="852"/>
      <c r="B123" s="853"/>
      <c r="C123" s="847" t="s">
        <v>463</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405</v>
      </c>
      <c r="AB123" s="812"/>
      <c r="AC123" s="812"/>
      <c r="AD123" s="812"/>
      <c r="AE123" s="813"/>
      <c r="AF123" s="814" t="s">
        <v>405</v>
      </c>
      <c r="AG123" s="812"/>
      <c r="AH123" s="812"/>
      <c r="AI123" s="812"/>
      <c r="AJ123" s="813"/>
      <c r="AK123" s="814" t="s">
        <v>175</v>
      </c>
      <c r="AL123" s="812"/>
      <c r="AM123" s="812"/>
      <c r="AN123" s="812"/>
      <c r="AO123" s="813"/>
      <c r="AP123" s="856" t="s">
        <v>175</v>
      </c>
      <c r="AQ123" s="857"/>
      <c r="AR123" s="857"/>
      <c r="AS123" s="857"/>
      <c r="AT123" s="858"/>
      <c r="AU123" s="918"/>
      <c r="AV123" s="919"/>
      <c r="AW123" s="919"/>
      <c r="AX123" s="919"/>
      <c r="AY123" s="919"/>
      <c r="AZ123" s="242" t="s">
        <v>188</v>
      </c>
      <c r="BA123" s="242"/>
      <c r="BB123" s="242"/>
      <c r="BC123" s="242"/>
      <c r="BD123" s="242"/>
      <c r="BE123" s="242"/>
      <c r="BF123" s="242"/>
      <c r="BG123" s="242"/>
      <c r="BH123" s="242"/>
      <c r="BI123" s="242"/>
      <c r="BJ123" s="242"/>
      <c r="BK123" s="242"/>
      <c r="BL123" s="242"/>
      <c r="BM123" s="242"/>
      <c r="BN123" s="242"/>
      <c r="BO123" s="909" t="s">
        <v>478</v>
      </c>
      <c r="BP123" s="910"/>
      <c r="BQ123" s="864">
        <v>10538106</v>
      </c>
      <c r="BR123" s="865"/>
      <c r="BS123" s="865"/>
      <c r="BT123" s="865"/>
      <c r="BU123" s="865"/>
      <c r="BV123" s="865">
        <v>10166582</v>
      </c>
      <c r="BW123" s="865"/>
      <c r="BX123" s="865"/>
      <c r="BY123" s="865"/>
      <c r="BZ123" s="865"/>
      <c r="CA123" s="865">
        <v>9978720</v>
      </c>
      <c r="CB123" s="865"/>
      <c r="CC123" s="865"/>
      <c r="CD123" s="865"/>
      <c r="CE123" s="865"/>
      <c r="CF123" s="780"/>
      <c r="CG123" s="781"/>
      <c r="CH123" s="781"/>
      <c r="CI123" s="781"/>
      <c r="CJ123" s="866"/>
      <c r="CK123" s="901"/>
      <c r="CL123" s="887"/>
      <c r="CM123" s="887"/>
      <c r="CN123" s="887"/>
      <c r="CO123" s="888"/>
      <c r="CP123" s="867" t="s">
        <v>479</v>
      </c>
      <c r="CQ123" s="868"/>
      <c r="CR123" s="868"/>
      <c r="CS123" s="868"/>
      <c r="CT123" s="868"/>
      <c r="CU123" s="868"/>
      <c r="CV123" s="868"/>
      <c r="CW123" s="868"/>
      <c r="CX123" s="868"/>
      <c r="CY123" s="868"/>
      <c r="CZ123" s="868"/>
      <c r="DA123" s="868"/>
      <c r="DB123" s="868"/>
      <c r="DC123" s="868"/>
      <c r="DD123" s="868"/>
      <c r="DE123" s="868"/>
      <c r="DF123" s="869"/>
      <c r="DG123" s="811" t="s">
        <v>405</v>
      </c>
      <c r="DH123" s="812"/>
      <c r="DI123" s="812"/>
      <c r="DJ123" s="812"/>
      <c r="DK123" s="813"/>
      <c r="DL123" s="814" t="s">
        <v>405</v>
      </c>
      <c r="DM123" s="812"/>
      <c r="DN123" s="812"/>
      <c r="DO123" s="812"/>
      <c r="DP123" s="813"/>
      <c r="DQ123" s="814" t="s">
        <v>175</v>
      </c>
      <c r="DR123" s="812"/>
      <c r="DS123" s="812"/>
      <c r="DT123" s="812"/>
      <c r="DU123" s="813"/>
      <c r="DV123" s="856" t="s">
        <v>405</v>
      </c>
      <c r="DW123" s="857"/>
      <c r="DX123" s="857"/>
      <c r="DY123" s="857"/>
      <c r="DZ123" s="858"/>
    </row>
    <row r="124" spans="1:130" s="221" customFormat="1" ht="26.25" customHeight="1" thickBot="1" x14ac:dyDescent="0.2">
      <c r="A124" s="852"/>
      <c r="B124" s="853"/>
      <c r="C124" s="847" t="s">
        <v>466</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405</v>
      </c>
      <c r="AB124" s="812"/>
      <c r="AC124" s="812"/>
      <c r="AD124" s="812"/>
      <c r="AE124" s="813"/>
      <c r="AF124" s="814" t="s">
        <v>405</v>
      </c>
      <c r="AG124" s="812"/>
      <c r="AH124" s="812"/>
      <c r="AI124" s="812"/>
      <c r="AJ124" s="813"/>
      <c r="AK124" s="814" t="s">
        <v>405</v>
      </c>
      <c r="AL124" s="812"/>
      <c r="AM124" s="812"/>
      <c r="AN124" s="812"/>
      <c r="AO124" s="813"/>
      <c r="AP124" s="856" t="s">
        <v>405</v>
      </c>
      <c r="AQ124" s="857"/>
      <c r="AR124" s="857"/>
      <c r="AS124" s="857"/>
      <c r="AT124" s="858"/>
      <c r="AU124" s="859" t="s">
        <v>480</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73.3</v>
      </c>
      <c r="BR124" s="863"/>
      <c r="BS124" s="863"/>
      <c r="BT124" s="863"/>
      <c r="BU124" s="863"/>
      <c r="BV124" s="863">
        <v>74.8</v>
      </c>
      <c r="BW124" s="863"/>
      <c r="BX124" s="863"/>
      <c r="BY124" s="863"/>
      <c r="BZ124" s="863"/>
      <c r="CA124" s="863">
        <v>57.3</v>
      </c>
      <c r="CB124" s="863"/>
      <c r="CC124" s="863"/>
      <c r="CD124" s="863"/>
      <c r="CE124" s="863"/>
      <c r="CF124" s="758"/>
      <c r="CG124" s="759"/>
      <c r="CH124" s="759"/>
      <c r="CI124" s="759"/>
      <c r="CJ124" s="894"/>
      <c r="CK124" s="902"/>
      <c r="CL124" s="902"/>
      <c r="CM124" s="902"/>
      <c r="CN124" s="902"/>
      <c r="CO124" s="903"/>
      <c r="CP124" s="867" t="s">
        <v>481</v>
      </c>
      <c r="CQ124" s="868"/>
      <c r="CR124" s="868"/>
      <c r="CS124" s="868"/>
      <c r="CT124" s="868"/>
      <c r="CU124" s="868"/>
      <c r="CV124" s="868"/>
      <c r="CW124" s="868"/>
      <c r="CX124" s="868"/>
      <c r="CY124" s="868"/>
      <c r="CZ124" s="868"/>
      <c r="DA124" s="868"/>
      <c r="DB124" s="868"/>
      <c r="DC124" s="868"/>
      <c r="DD124" s="868"/>
      <c r="DE124" s="868"/>
      <c r="DF124" s="869"/>
      <c r="DG124" s="795" t="s">
        <v>405</v>
      </c>
      <c r="DH124" s="796"/>
      <c r="DI124" s="796"/>
      <c r="DJ124" s="796"/>
      <c r="DK124" s="797"/>
      <c r="DL124" s="798" t="s">
        <v>405</v>
      </c>
      <c r="DM124" s="796"/>
      <c r="DN124" s="796"/>
      <c r="DO124" s="796"/>
      <c r="DP124" s="797"/>
      <c r="DQ124" s="798" t="s">
        <v>461</v>
      </c>
      <c r="DR124" s="796"/>
      <c r="DS124" s="796"/>
      <c r="DT124" s="796"/>
      <c r="DU124" s="797"/>
      <c r="DV124" s="880" t="s">
        <v>405</v>
      </c>
      <c r="DW124" s="881"/>
      <c r="DX124" s="881"/>
      <c r="DY124" s="881"/>
      <c r="DZ124" s="882"/>
    </row>
    <row r="125" spans="1:130" s="221" customFormat="1" ht="26.25" customHeight="1" x14ac:dyDescent="0.15">
      <c r="A125" s="852"/>
      <c r="B125" s="853"/>
      <c r="C125" s="847" t="s">
        <v>468</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405</v>
      </c>
      <c r="AB125" s="812"/>
      <c r="AC125" s="812"/>
      <c r="AD125" s="812"/>
      <c r="AE125" s="813"/>
      <c r="AF125" s="814" t="s">
        <v>461</v>
      </c>
      <c r="AG125" s="812"/>
      <c r="AH125" s="812"/>
      <c r="AI125" s="812"/>
      <c r="AJ125" s="813"/>
      <c r="AK125" s="814" t="s">
        <v>405</v>
      </c>
      <c r="AL125" s="812"/>
      <c r="AM125" s="812"/>
      <c r="AN125" s="812"/>
      <c r="AO125" s="813"/>
      <c r="AP125" s="856" t="s">
        <v>461</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482</v>
      </c>
      <c r="CL125" s="884"/>
      <c r="CM125" s="884"/>
      <c r="CN125" s="884"/>
      <c r="CO125" s="885"/>
      <c r="CP125" s="892" t="s">
        <v>483</v>
      </c>
      <c r="CQ125" s="840"/>
      <c r="CR125" s="840"/>
      <c r="CS125" s="840"/>
      <c r="CT125" s="840"/>
      <c r="CU125" s="840"/>
      <c r="CV125" s="840"/>
      <c r="CW125" s="840"/>
      <c r="CX125" s="840"/>
      <c r="CY125" s="840"/>
      <c r="CZ125" s="840"/>
      <c r="DA125" s="840"/>
      <c r="DB125" s="840"/>
      <c r="DC125" s="840"/>
      <c r="DD125" s="840"/>
      <c r="DE125" s="840"/>
      <c r="DF125" s="841"/>
      <c r="DG125" s="893" t="s">
        <v>175</v>
      </c>
      <c r="DH125" s="874"/>
      <c r="DI125" s="874"/>
      <c r="DJ125" s="874"/>
      <c r="DK125" s="874"/>
      <c r="DL125" s="874" t="s">
        <v>405</v>
      </c>
      <c r="DM125" s="874"/>
      <c r="DN125" s="874"/>
      <c r="DO125" s="874"/>
      <c r="DP125" s="874"/>
      <c r="DQ125" s="874" t="s">
        <v>175</v>
      </c>
      <c r="DR125" s="874"/>
      <c r="DS125" s="874"/>
      <c r="DT125" s="874"/>
      <c r="DU125" s="874"/>
      <c r="DV125" s="875" t="s">
        <v>405</v>
      </c>
      <c r="DW125" s="875"/>
      <c r="DX125" s="875"/>
      <c r="DY125" s="875"/>
      <c r="DZ125" s="876"/>
    </row>
    <row r="126" spans="1:130" s="221" customFormat="1" ht="26.25" customHeight="1" thickBot="1" x14ac:dyDescent="0.2">
      <c r="A126" s="852"/>
      <c r="B126" s="853"/>
      <c r="C126" s="847" t="s">
        <v>470</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175</v>
      </c>
      <c r="AB126" s="812"/>
      <c r="AC126" s="812"/>
      <c r="AD126" s="812"/>
      <c r="AE126" s="813"/>
      <c r="AF126" s="814" t="s">
        <v>405</v>
      </c>
      <c r="AG126" s="812"/>
      <c r="AH126" s="812"/>
      <c r="AI126" s="812"/>
      <c r="AJ126" s="813"/>
      <c r="AK126" s="814" t="s">
        <v>405</v>
      </c>
      <c r="AL126" s="812"/>
      <c r="AM126" s="812"/>
      <c r="AN126" s="812"/>
      <c r="AO126" s="813"/>
      <c r="AP126" s="856" t="s">
        <v>405</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484</v>
      </c>
      <c r="CQ126" s="784"/>
      <c r="CR126" s="784"/>
      <c r="CS126" s="784"/>
      <c r="CT126" s="784"/>
      <c r="CU126" s="784"/>
      <c r="CV126" s="784"/>
      <c r="CW126" s="784"/>
      <c r="CX126" s="784"/>
      <c r="CY126" s="784"/>
      <c r="CZ126" s="784"/>
      <c r="DA126" s="784"/>
      <c r="DB126" s="784"/>
      <c r="DC126" s="784"/>
      <c r="DD126" s="784"/>
      <c r="DE126" s="784"/>
      <c r="DF126" s="785"/>
      <c r="DG126" s="848" t="s">
        <v>405</v>
      </c>
      <c r="DH126" s="849"/>
      <c r="DI126" s="849"/>
      <c r="DJ126" s="849"/>
      <c r="DK126" s="849"/>
      <c r="DL126" s="849" t="s">
        <v>405</v>
      </c>
      <c r="DM126" s="849"/>
      <c r="DN126" s="849"/>
      <c r="DO126" s="849"/>
      <c r="DP126" s="849"/>
      <c r="DQ126" s="849" t="s">
        <v>175</v>
      </c>
      <c r="DR126" s="849"/>
      <c r="DS126" s="849"/>
      <c r="DT126" s="849"/>
      <c r="DU126" s="849"/>
      <c r="DV126" s="826" t="s">
        <v>461</v>
      </c>
      <c r="DW126" s="826"/>
      <c r="DX126" s="826"/>
      <c r="DY126" s="826"/>
      <c r="DZ126" s="827"/>
    </row>
    <row r="127" spans="1:130" s="221" customFormat="1" ht="26.25" customHeight="1" x14ac:dyDescent="0.15">
      <c r="A127" s="854"/>
      <c r="B127" s="855"/>
      <c r="C127" s="870" t="s">
        <v>485</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405</v>
      </c>
      <c r="AB127" s="812"/>
      <c r="AC127" s="812"/>
      <c r="AD127" s="812"/>
      <c r="AE127" s="813"/>
      <c r="AF127" s="814" t="s">
        <v>405</v>
      </c>
      <c r="AG127" s="812"/>
      <c r="AH127" s="812"/>
      <c r="AI127" s="812"/>
      <c r="AJ127" s="813"/>
      <c r="AK127" s="814" t="s">
        <v>405</v>
      </c>
      <c r="AL127" s="812"/>
      <c r="AM127" s="812"/>
      <c r="AN127" s="812"/>
      <c r="AO127" s="813"/>
      <c r="AP127" s="856" t="s">
        <v>405</v>
      </c>
      <c r="AQ127" s="857"/>
      <c r="AR127" s="857"/>
      <c r="AS127" s="857"/>
      <c r="AT127" s="858"/>
      <c r="AU127" s="223"/>
      <c r="AV127" s="223"/>
      <c r="AW127" s="223"/>
      <c r="AX127" s="873" t="s">
        <v>486</v>
      </c>
      <c r="AY127" s="844"/>
      <c r="AZ127" s="844"/>
      <c r="BA127" s="844"/>
      <c r="BB127" s="844"/>
      <c r="BC127" s="844"/>
      <c r="BD127" s="844"/>
      <c r="BE127" s="845"/>
      <c r="BF127" s="843" t="s">
        <v>487</v>
      </c>
      <c r="BG127" s="844"/>
      <c r="BH127" s="844"/>
      <c r="BI127" s="844"/>
      <c r="BJ127" s="844"/>
      <c r="BK127" s="844"/>
      <c r="BL127" s="845"/>
      <c r="BM127" s="843" t="s">
        <v>488</v>
      </c>
      <c r="BN127" s="844"/>
      <c r="BO127" s="844"/>
      <c r="BP127" s="844"/>
      <c r="BQ127" s="844"/>
      <c r="BR127" s="844"/>
      <c r="BS127" s="845"/>
      <c r="BT127" s="843" t="s">
        <v>489</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490</v>
      </c>
      <c r="CQ127" s="784"/>
      <c r="CR127" s="784"/>
      <c r="CS127" s="784"/>
      <c r="CT127" s="784"/>
      <c r="CU127" s="784"/>
      <c r="CV127" s="784"/>
      <c r="CW127" s="784"/>
      <c r="CX127" s="784"/>
      <c r="CY127" s="784"/>
      <c r="CZ127" s="784"/>
      <c r="DA127" s="784"/>
      <c r="DB127" s="784"/>
      <c r="DC127" s="784"/>
      <c r="DD127" s="784"/>
      <c r="DE127" s="784"/>
      <c r="DF127" s="785"/>
      <c r="DG127" s="848" t="s">
        <v>405</v>
      </c>
      <c r="DH127" s="849"/>
      <c r="DI127" s="849"/>
      <c r="DJ127" s="849"/>
      <c r="DK127" s="849"/>
      <c r="DL127" s="849" t="s">
        <v>175</v>
      </c>
      <c r="DM127" s="849"/>
      <c r="DN127" s="849"/>
      <c r="DO127" s="849"/>
      <c r="DP127" s="849"/>
      <c r="DQ127" s="849" t="s">
        <v>175</v>
      </c>
      <c r="DR127" s="849"/>
      <c r="DS127" s="849"/>
      <c r="DT127" s="849"/>
      <c r="DU127" s="849"/>
      <c r="DV127" s="826" t="s">
        <v>405</v>
      </c>
      <c r="DW127" s="826"/>
      <c r="DX127" s="826"/>
      <c r="DY127" s="826"/>
      <c r="DZ127" s="827"/>
    </row>
    <row r="128" spans="1:130" s="221" customFormat="1" ht="26.25" customHeight="1" thickBot="1" x14ac:dyDescent="0.2">
      <c r="A128" s="828" t="s">
        <v>491</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492</v>
      </c>
      <c r="X128" s="830"/>
      <c r="Y128" s="830"/>
      <c r="Z128" s="831"/>
      <c r="AA128" s="832">
        <v>41600</v>
      </c>
      <c r="AB128" s="833"/>
      <c r="AC128" s="833"/>
      <c r="AD128" s="833"/>
      <c r="AE128" s="834"/>
      <c r="AF128" s="835">
        <v>41463</v>
      </c>
      <c r="AG128" s="833"/>
      <c r="AH128" s="833"/>
      <c r="AI128" s="833"/>
      <c r="AJ128" s="834"/>
      <c r="AK128" s="835">
        <v>35839</v>
      </c>
      <c r="AL128" s="833"/>
      <c r="AM128" s="833"/>
      <c r="AN128" s="833"/>
      <c r="AO128" s="834"/>
      <c r="AP128" s="836"/>
      <c r="AQ128" s="837"/>
      <c r="AR128" s="837"/>
      <c r="AS128" s="837"/>
      <c r="AT128" s="838"/>
      <c r="AU128" s="223"/>
      <c r="AV128" s="223"/>
      <c r="AW128" s="223"/>
      <c r="AX128" s="839" t="s">
        <v>493</v>
      </c>
      <c r="AY128" s="840"/>
      <c r="AZ128" s="840"/>
      <c r="BA128" s="840"/>
      <c r="BB128" s="840"/>
      <c r="BC128" s="840"/>
      <c r="BD128" s="840"/>
      <c r="BE128" s="841"/>
      <c r="BF128" s="818" t="s">
        <v>175</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494</v>
      </c>
      <c r="CQ128" s="762"/>
      <c r="CR128" s="762"/>
      <c r="CS128" s="762"/>
      <c r="CT128" s="762"/>
      <c r="CU128" s="762"/>
      <c r="CV128" s="762"/>
      <c r="CW128" s="762"/>
      <c r="CX128" s="762"/>
      <c r="CY128" s="762"/>
      <c r="CZ128" s="762"/>
      <c r="DA128" s="762"/>
      <c r="DB128" s="762"/>
      <c r="DC128" s="762"/>
      <c r="DD128" s="762"/>
      <c r="DE128" s="762"/>
      <c r="DF128" s="763"/>
      <c r="DG128" s="822" t="s">
        <v>405</v>
      </c>
      <c r="DH128" s="823"/>
      <c r="DI128" s="823"/>
      <c r="DJ128" s="823"/>
      <c r="DK128" s="823"/>
      <c r="DL128" s="823" t="s">
        <v>405</v>
      </c>
      <c r="DM128" s="823"/>
      <c r="DN128" s="823"/>
      <c r="DO128" s="823"/>
      <c r="DP128" s="823"/>
      <c r="DQ128" s="823" t="s">
        <v>405</v>
      </c>
      <c r="DR128" s="823"/>
      <c r="DS128" s="823"/>
      <c r="DT128" s="823"/>
      <c r="DU128" s="823"/>
      <c r="DV128" s="824" t="s">
        <v>405</v>
      </c>
      <c r="DW128" s="824"/>
      <c r="DX128" s="824"/>
      <c r="DY128" s="824"/>
      <c r="DZ128" s="825"/>
    </row>
    <row r="129" spans="1:131" s="221" customFormat="1" ht="26.25" customHeight="1" x14ac:dyDescent="0.15">
      <c r="A129" s="806" t="s">
        <v>107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495</v>
      </c>
      <c r="X129" s="809"/>
      <c r="Y129" s="809"/>
      <c r="Z129" s="810"/>
      <c r="AA129" s="811">
        <v>3565257</v>
      </c>
      <c r="AB129" s="812"/>
      <c r="AC129" s="812"/>
      <c r="AD129" s="812"/>
      <c r="AE129" s="813"/>
      <c r="AF129" s="814">
        <v>3683470</v>
      </c>
      <c r="AG129" s="812"/>
      <c r="AH129" s="812"/>
      <c r="AI129" s="812"/>
      <c r="AJ129" s="813"/>
      <c r="AK129" s="814">
        <v>3880495</v>
      </c>
      <c r="AL129" s="812"/>
      <c r="AM129" s="812"/>
      <c r="AN129" s="812"/>
      <c r="AO129" s="813"/>
      <c r="AP129" s="815"/>
      <c r="AQ129" s="816"/>
      <c r="AR129" s="816"/>
      <c r="AS129" s="816"/>
      <c r="AT129" s="817"/>
      <c r="AU129" s="224"/>
      <c r="AV129" s="224"/>
      <c r="AW129" s="224"/>
      <c r="AX129" s="783" t="s">
        <v>496</v>
      </c>
      <c r="AY129" s="784"/>
      <c r="AZ129" s="784"/>
      <c r="BA129" s="784"/>
      <c r="BB129" s="784"/>
      <c r="BC129" s="784"/>
      <c r="BD129" s="784"/>
      <c r="BE129" s="785"/>
      <c r="BF129" s="802" t="s">
        <v>175</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497</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498</v>
      </c>
      <c r="X130" s="809"/>
      <c r="Y130" s="809"/>
      <c r="Z130" s="810"/>
      <c r="AA130" s="811">
        <v>799752</v>
      </c>
      <c r="AB130" s="812"/>
      <c r="AC130" s="812"/>
      <c r="AD130" s="812"/>
      <c r="AE130" s="813"/>
      <c r="AF130" s="814">
        <v>790183</v>
      </c>
      <c r="AG130" s="812"/>
      <c r="AH130" s="812"/>
      <c r="AI130" s="812"/>
      <c r="AJ130" s="813"/>
      <c r="AK130" s="814">
        <v>820300</v>
      </c>
      <c r="AL130" s="812"/>
      <c r="AM130" s="812"/>
      <c r="AN130" s="812"/>
      <c r="AO130" s="813"/>
      <c r="AP130" s="815"/>
      <c r="AQ130" s="816"/>
      <c r="AR130" s="816"/>
      <c r="AS130" s="816"/>
      <c r="AT130" s="817"/>
      <c r="AU130" s="224"/>
      <c r="AV130" s="224"/>
      <c r="AW130" s="224"/>
      <c r="AX130" s="783" t="s">
        <v>499</v>
      </c>
      <c r="AY130" s="784"/>
      <c r="AZ130" s="784"/>
      <c r="BA130" s="784"/>
      <c r="BB130" s="784"/>
      <c r="BC130" s="784"/>
      <c r="BD130" s="784"/>
      <c r="BE130" s="785"/>
      <c r="BF130" s="786">
        <v>11.4</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500</v>
      </c>
      <c r="X131" s="793"/>
      <c r="Y131" s="793"/>
      <c r="Z131" s="794"/>
      <c r="AA131" s="795">
        <v>2765505</v>
      </c>
      <c r="AB131" s="796"/>
      <c r="AC131" s="796"/>
      <c r="AD131" s="796"/>
      <c r="AE131" s="797"/>
      <c r="AF131" s="798">
        <v>2893287</v>
      </c>
      <c r="AG131" s="796"/>
      <c r="AH131" s="796"/>
      <c r="AI131" s="796"/>
      <c r="AJ131" s="797"/>
      <c r="AK131" s="798">
        <v>3060195</v>
      </c>
      <c r="AL131" s="796"/>
      <c r="AM131" s="796"/>
      <c r="AN131" s="796"/>
      <c r="AO131" s="797"/>
      <c r="AP131" s="799"/>
      <c r="AQ131" s="800"/>
      <c r="AR131" s="800"/>
      <c r="AS131" s="800"/>
      <c r="AT131" s="801"/>
      <c r="AU131" s="224"/>
      <c r="AV131" s="224"/>
      <c r="AW131" s="224"/>
      <c r="AX131" s="761" t="s">
        <v>501</v>
      </c>
      <c r="AY131" s="762"/>
      <c r="AZ131" s="762"/>
      <c r="BA131" s="762"/>
      <c r="BB131" s="762"/>
      <c r="BC131" s="762"/>
      <c r="BD131" s="762"/>
      <c r="BE131" s="763"/>
      <c r="BF131" s="764">
        <v>57.3</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502</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503</v>
      </c>
      <c r="W132" s="774"/>
      <c r="X132" s="774"/>
      <c r="Y132" s="774"/>
      <c r="Z132" s="775"/>
      <c r="AA132" s="776">
        <v>12.41632179</v>
      </c>
      <c r="AB132" s="777"/>
      <c r="AC132" s="777"/>
      <c r="AD132" s="777"/>
      <c r="AE132" s="778"/>
      <c r="AF132" s="779">
        <v>11.403742530000001</v>
      </c>
      <c r="AG132" s="777"/>
      <c r="AH132" s="777"/>
      <c r="AI132" s="777"/>
      <c r="AJ132" s="778"/>
      <c r="AK132" s="779">
        <v>10.633538059999999</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504</v>
      </c>
      <c r="W133" s="753"/>
      <c r="X133" s="753"/>
      <c r="Y133" s="753"/>
      <c r="Z133" s="754"/>
      <c r="AA133" s="755">
        <v>11.1</v>
      </c>
      <c r="AB133" s="756"/>
      <c r="AC133" s="756"/>
      <c r="AD133" s="756"/>
      <c r="AE133" s="757"/>
      <c r="AF133" s="755">
        <v>11.6</v>
      </c>
      <c r="AG133" s="756"/>
      <c r="AH133" s="756"/>
      <c r="AI133" s="756"/>
      <c r="AJ133" s="757"/>
      <c r="AK133" s="755">
        <v>11.4</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13+L8MlhcebAvsdKWQVrPJDZdXMxLnKPqjWlpdFl7N4OtJpyT4aoFxhyO1iXVeFTzBjCBvktAeEcCQNkMPq7Pg==" saltValue="IBvjpH6byID9TOduBJqx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eowBZ6QHk8RHkHiXZlk4GtCWw3ADO3LINVZFUT2r2WoEirVtgSzt+P8BDYUWMACZdmZ/nDsBupabquEW0/vJpw==" saltValue="t1JPrSEepL1pV5NXsF85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election activeCell="BF89" sqref="BF89"/>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bwWTU3uNiYLsuqvNCS/Z9IjBHXOlLLeyPOpe+wT3ZsJXUNVaKdIb6T5FsAIgzvzBCkrN+TdCWpz9Ryzj8ce/g==" saltValue="bF36tmU6wfJLBeMnZ5LOX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508</v>
      </c>
      <c r="AP7" s="263"/>
      <c r="AQ7" s="264" t="s">
        <v>509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510</v>
      </c>
      <c r="AQ8" s="270" t="s">
        <v>511</v>
      </c>
      <c r="AR8" s="271" t="s">
        <v>512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513</v>
      </c>
      <c r="AL9" s="1163"/>
      <c r="AM9" s="1163"/>
      <c r="AN9" s="1164"/>
      <c r="AO9" s="272">
        <v>887819</v>
      </c>
      <c r="AP9" s="272">
        <v>152677</v>
      </c>
      <c r="AQ9" s="273">
        <v>135698</v>
      </c>
      <c r="AR9" s="274">
        <v>12.5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514</v>
      </c>
      <c r="AL10" s="1163"/>
      <c r="AM10" s="1163"/>
      <c r="AN10" s="1164"/>
      <c r="AO10" s="275">
        <v>148407</v>
      </c>
      <c r="AP10" s="275">
        <v>25521</v>
      </c>
      <c r="AQ10" s="276">
        <v>15070</v>
      </c>
      <c r="AR10" s="277">
        <v>69.3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515</v>
      </c>
      <c r="AL11" s="1163"/>
      <c r="AM11" s="1163"/>
      <c r="AN11" s="1164"/>
      <c r="AO11" s="275">
        <v>78914</v>
      </c>
      <c r="AP11" s="275">
        <v>13571</v>
      </c>
      <c r="AQ11" s="276">
        <v>1204</v>
      </c>
      <c r="AR11" s="277">
        <v>1027.2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516</v>
      </c>
      <c r="AL12" s="1163"/>
      <c r="AM12" s="1163"/>
      <c r="AN12" s="1164"/>
      <c r="AO12" s="275" t="s">
        <v>517</v>
      </c>
      <c r="AP12" s="275" t="s">
        <v>517</v>
      </c>
      <c r="AQ12" s="276" t="s">
        <v>517</v>
      </c>
      <c r="AR12" s="277" t="s">
        <v>517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518</v>
      </c>
      <c r="AL13" s="1163"/>
      <c r="AM13" s="1163"/>
      <c r="AN13" s="1164"/>
      <c r="AO13" s="275">
        <v>30580</v>
      </c>
      <c r="AP13" s="275">
        <v>5259</v>
      </c>
      <c r="AQ13" s="276">
        <v>5161</v>
      </c>
      <c r="AR13" s="277">
        <v>1.9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519</v>
      </c>
      <c r="AL14" s="1163"/>
      <c r="AM14" s="1163"/>
      <c r="AN14" s="1164"/>
      <c r="AO14" s="275">
        <v>24614</v>
      </c>
      <c r="AP14" s="275">
        <v>4233</v>
      </c>
      <c r="AQ14" s="276">
        <v>2589</v>
      </c>
      <c r="AR14" s="277">
        <v>63.5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520</v>
      </c>
      <c r="AL15" s="1166"/>
      <c r="AM15" s="1166"/>
      <c r="AN15" s="1167"/>
      <c r="AO15" s="275">
        <v>-60539</v>
      </c>
      <c r="AP15" s="275">
        <v>-10411</v>
      </c>
      <c r="AQ15" s="276">
        <v>-9993</v>
      </c>
      <c r="AR15" s="277">
        <v>4.2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188</v>
      </c>
      <c r="AL16" s="1166"/>
      <c r="AM16" s="1166"/>
      <c r="AN16" s="1167"/>
      <c r="AO16" s="275">
        <v>1109795</v>
      </c>
      <c r="AP16" s="275">
        <v>190850</v>
      </c>
      <c r="AQ16" s="276">
        <v>149729</v>
      </c>
      <c r="AR16" s="277">
        <v>27.5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522</v>
      </c>
      <c r="AP20" s="284" t="s">
        <v>523</v>
      </c>
      <c r="AQ20" s="285" t="s">
        <v>524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525</v>
      </c>
      <c r="AL21" s="1169"/>
      <c r="AM21" s="1169"/>
      <c r="AN21" s="1170"/>
      <c r="AO21" s="288">
        <v>14.27</v>
      </c>
      <c r="AP21" s="289">
        <v>13.47</v>
      </c>
      <c r="AQ21" s="290">
        <v>0.8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526</v>
      </c>
      <c r="AL22" s="1169"/>
      <c r="AM22" s="1169"/>
      <c r="AN22" s="1170"/>
      <c r="AO22" s="293">
        <v>98.9</v>
      </c>
      <c r="AP22" s="294">
        <v>96.1</v>
      </c>
      <c r="AQ22" s="295">
        <v>2.8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527</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528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508</v>
      </c>
      <c r="AP30" s="263"/>
      <c r="AQ30" s="264" t="s">
        <v>509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510</v>
      </c>
      <c r="AQ31" s="270" t="s">
        <v>511</v>
      </c>
      <c r="AR31" s="271" t="s">
        <v>512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530</v>
      </c>
      <c r="AL32" s="1153"/>
      <c r="AM32" s="1153"/>
      <c r="AN32" s="1154"/>
      <c r="AO32" s="303">
        <v>763833</v>
      </c>
      <c r="AP32" s="303">
        <v>131356</v>
      </c>
      <c r="AQ32" s="304">
        <v>77495</v>
      </c>
      <c r="AR32" s="305">
        <v>69.5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531</v>
      </c>
      <c r="AL33" s="1153"/>
      <c r="AM33" s="1153"/>
      <c r="AN33" s="1154"/>
      <c r="AO33" s="303" t="s">
        <v>517</v>
      </c>
      <c r="AP33" s="303" t="s">
        <v>517</v>
      </c>
      <c r="AQ33" s="304" t="s">
        <v>517</v>
      </c>
      <c r="AR33" s="305" t="s">
        <v>517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532</v>
      </c>
      <c r="AL34" s="1153"/>
      <c r="AM34" s="1153"/>
      <c r="AN34" s="1154"/>
      <c r="AO34" s="303" t="s">
        <v>517</v>
      </c>
      <c r="AP34" s="303" t="s">
        <v>517</v>
      </c>
      <c r="AQ34" s="304" t="s">
        <v>517</v>
      </c>
      <c r="AR34" s="305" t="s">
        <v>517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533</v>
      </c>
      <c r="AL35" s="1153"/>
      <c r="AM35" s="1153"/>
      <c r="AN35" s="1154"/>
      <c r="AO35" s="303">
        <v>284987</v>
      </c>
      <c r="AP35" s="303">
        <v>49009</v>
      </c>
      <c r="AQ35" s="304">
        <v>26940</v>
      </c>
      <c r="AR35" s="305">
        <v>81.900000000000006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534</v>
      </c>
      <c r="AL36" s="1153"/>
      <c r="AM36" s="1153"/>
      <c r="AN36" s="1154"/>
      <c r="AO36" s="303">
        <v>132726</v>
      </c>
      <c r="AP36" s="303">
        <v>22825</v>
      </c>
      <c r="AQ36" s="304">
        <v>3757</v>
      </c>
      <c r="AR36" s="305">
        <v>507.5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535</v>
      </c>
      <c r="AL37" s="1153"/>
      <c r="AM37" s="1153"/>
      <c r="AN37" s="1154"/>
      <c r="AO37" s="303" t="s">
        <v>517</v>
      </c>
      <c r="AP37" s="303" t="s">
        <v>517</v>
      </c>
      <c r="AQ37" s="304">
        <v>476</v>
      </c>
      <c r="AR37" s="305" t="s">
        <v>517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536</v>
      </c>
      <c r="AL38" s="1156"/>
      <c r="AM38" s="1156"/>
      <c r="AN38" s="1157"/>
      <c r="AO38" s="306" t="s">
        <v>517</v>
      </c>
      <c r="AP38" s="306" t="s">
        <v>517</v>
      </c>
      <c r="AQ38" s="307">
        <v>3</v>
      </c>
      <c r="AR38" s="295" t="s">
        <v>517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537</v>
      </c>
      <c r="AL39" s="1156"/>
      <c r="AM39" s="1156"/>
      <c r="AN39" s="1157"/>
      <c r="AO39" s="303">
        <v>-35839</v>
      </c>
      <c r="AP39" s="303">
        <v>-6163</v>
      </c>
      <c r="AQ39" s="304">
        <v>-1869</v>
      </c>
      <c r="AR39" s="305">
        <v>229.7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538</v>
      </c>
      <c r="AL40" s="1153"/>
      <c r="AM40" s="1153"/>
      <c r="AN40" s="1154"/>
      <c r="AO40" s="303">
        <v>-820300</v>
      </c>
      <c r="AP40" s="303">
        <v>-141066</v>
      </c>
      <c r="AQ40" s="304">
        <v>-73868</v>
      </c>
      <c r="AR40" s="305">
        <v>91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298</v>
      </c>
      <c r="AL41" s="1159"/>
      <c r="AM41" s="1159"/>
      <c r="AN41" s="1160"/>
      <c r="AO41" s="303">
        <v>325407</v>
      </c>
      <c r="AP41" s="303">
        <v>55960</v>
      </c>
      <c r="AQ41" s="304">
        <v>32935</v>
      </c>
      <c r="AR41" s="305">
        <v>69.900000000000006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508</v>
      </c>
      <c r="AN49" s="1147" t="s">
        <v>542</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543</v>
      </c>
      <c r="AO50" s="320" t="s">
        <v>544</v>
      </c>
      <c r="AP50" s="321" t="s">
        <v>545</v>
      </c>
      <c r="AQ50" s="322" t="s">
        <v>546</v>
      </c>
      <c r="AR50" s="323" t="s">
        <v>547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548</v>
      </c>
      <c r="AL51" s="316"/>
      <c r="AM51" s="324">
        <v>1123602</v>
      </c>
      <c r="AN51" s="325">
        <v>180556</v>
      </c>
      <c r="AO51" s="326">
        <v>103.7</v>
      </c>
      <c r="AP51" s="327">
        <v>122882</v>
      </c>
      <c r="AQ51" s="328">
        <v>-11.4</v>
      </c>
      <c r="AR51" s="329">
        <v>115.1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549</v>
      </c>
      <c r="AM52" s="332">
        <v>408998</v>
      </c>
      <c r="AN52" s="333">
        <v>65724</v>
      </c>
      <c r="AO52" s="334">
        <v>59.6</v>
      </c>
      <c r="AP52" s="335">
        <v>65785</v>
      </c>
      <c r="AQ52" s="336">
        <v>-7.6</v>
      </c>
      <c r="AR52" s="337">
        <v>67.2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550</v>
      </c>
      <c r="AL53" s="316"/>
      <c r="AM53" s="324">
        <v>587619</v>
      </c>
      <c r="AN53" s="325">
        <v>95953</v>
      </c>
      <c r="AO53" s="326">
        <v>-46.9</v>
      </c>
      <c r="AP53" s="327">
        <v>114790</v>
      </c>
      <c r="AQ53" s="328">
        <v>-6.6</v>
      </c>
      <c r="AR53" s="329">
        <v>-40.299999999999997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549</v>
      </c>
      <c r="AM54" s="332">
        <v>176077</v>
      </c>
      <c r="AN54" s="333">
        <v>28752</v>
      </c>
      <c r="AO54" s="334">
        <v>-56.3</v>
      </c>
      <c r="AP54" s="335">
        <v>55601</v>
      </c>
      <c r="AQ54" s="336">
        <v>-15.5</v>
      </c>
      <c r="AR54" s="337">
        <v>-40.799999999999997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551</v>
      </c>
      <c r="AL55" s="316"/>
      <c r="AM55" s="324">
        <v>1062216</v>
      </c>
      <c r="AN55" s="325">
        <v>177184</v>
      </c>
      <c r="AO55" s="326">
        <v>84.7</v>
      </c>
      <c r="AP55" s="327">
        <v>126262</v>
      </c>
      <c r="AQ55" s="328">
        <v>10</v>
      </c>
      <c r="AR55" s="329">
        <v>74.7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549</v>
      </c>
      <c r="AM56" s="332">
        <v>357167</v>
      </c>
      <c r="AN56" s="333">
        <v>59577</v>
      </c>
      <c r="AO56" s="334">
        <v>107.2</v>
      </c>
      <c r="AP56" s="335">
        <v>56769</v>
      </c>
      <c r="AQ56" s="336">
        <v>2.1</v>
      </c>
      <c r="AR56" s="337">
        <v>105.1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552</v>
      </c>
      <c r="AL57" s="316"/>
      <c r="AM57" s="324">
        <v>726291</v>
      </c>
      <c r="AN57" s="325">
        <v>123372</v>
      </c>
      <c r="AO57" s="326">
        <v>-30.4</v>
      </c>
      <c r="AP57" s="327">
        <v>126525</v>
      </c>
      <c r="AQ57" s="328">
        <v>0.2</v>
      </c>
      <c r="AR57" s="329">
        <v>-30.6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549</v>
      </c>
      <c r="AM58" s="332">
        <v>469913</v>
      </c>
      <c r="AN58" s="333">
        <v>79822</v>
      </c>
      <c r="AO58" s="334">
        <v>34</v>
      </c>
      <c r="AP58" s="335">
        <v>67052</v>
      </c>
      <c r="AQ58" s="336">
        <v>18.100000000000001</v>
      </c>
      <c r="AR58" s="337">
        <v>15.9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553</v>
      </c>
      <c r="AL59" s="316"/>
      <c r="AM59" s="324">
        <v>634068</v>
      </c>
      <c r="AN59" s="325">
        <v>109040</v>
      </c>
      <c r="AO59" s="326">
        <v>-11.6</v>
      </c>
      <c r="AP59" s="327">
        <v>122054</v>
      </c>
      <c r="AQ59" s="328">
        <v>-3.5</v>
      </c>
      <c r="AR59" s="329">
        <v>-8.1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549</v>
      </c>
      <c r="AM60" s="332">
        <v>304181</v>
      </c>
      <c r="AN60" s="333">
        <v>52310</v>
      </c>
      <c r="AO60" s="334">
        <v>-34.5</v>
      </c>
      <c r="AP60" s="335">
        <v>68298</v>
      </c>
      <c r="AQ60" s="336">
        <v>1.9</v>
      </c>
      <c r="AR60" s="337">
        <v>-36.4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554</v>
      </c>
      <c r="AL61" s="338"/>
      <c r="AM61" s="339">
        <v>826759</v>
      </c>
      <c r="AN61" s="340">
        <v>137221</v>
      </c>
      <c r="AO61" s="341">
        <v>19.899999999999999</v>
      </c>
      <c r="AP61" s="342">
        <v>122503</v>
      </c>
      <c r="AQ61" s="343">
        <v>-2.2999999999999998</v>
      </c>
      <c r="AR61" s="329">
        <v>22.2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549</v>
      </c>
      <c r="AM62" s="332">
        <v>343267</v>
      </c>
      <c r="AN62" s="333">
        <v>57237</v>
      </c>
      <c r="AO62" s="334">
        <v>22</v>
      </c>
      <c r="AP62" s="335">
        <v>62701</v>
      </c>
      <c r="AQ62" s="336">
        <v>-0.2</v>
      </c>
      <c r="AR62" s="337">
        <v>22.2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bS7coJfnrioPiRH5PSh/29N6Zp0NxNMcolyuyKyPD0+y1rT70ckHLzjN0E9hp2js5ZO/88AG+0aOXHceqtvnFA==" saltValue="jXefQ5+Q25y+2W4Fw+2F2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0" zoomScale="70" zoomScaleNormal="70" zoomScaleSheetLayoutView="55" workbookViewId="0">
      <selection activeCell="DT107" sqref="DT107"/>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0QIljxYEtvXdTqIlOO0kSCIzkoxr0qj14ClUQ7Bk/YmZXeM3YV+tYGr/my7kN//11Wf35FOPJO0611DxpfdEhQ==" saltValue="Y8hprqWk63NMzYTadxjT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election activeCell="CZ96" sqref="CZ96"/>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NZeIzSHGrO/A8F1Y9Z/dp8D4U/WhA8UAmcTUwmXIs/4Vk6m8uerajn2Hd03p18IvdELMfUbBvZAroiVtvdBzYw==" saltValue="9uoKkCYLT3/KYmIGL+xM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 zoomScale="70" zoomScaleNormal="7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1" t="s">
        <v>3</v>
      </c>
      <c r="D47" s="1171"/>
      <c r="E47" s="1172"/>
      <c r="F47" s="11">
        <v>70.959999999999994</v>
      </c>
      <c r="G47" s="12">
        <v>65.19</v>
      </c>
      <c r="H47" s="12">
        <v>54.5</v>
      </c>
      <c r="I47" s="12">
        <v>43.18</v>
      </c>
      <c r="J47" s="13">
        <v>43.81</v>
      </c>
    </row>
    <row r="48" spans="2:10" ht="57.75" customHeight="1" x14ac:dyDescent="0.15">
      <c r="B48" s="14"/>
      <c r="C48" s="1173" t="s">
        <v>4</v>
      </c>
      <c r="D48" s="1173"/>
      <c r="E48" s="1174"/>
      <c r="F48" s="15">
        <v>2.12</v>
      </c>
      <c r="G48" s="16">
        <v>2.86</v>
      </c>
      <c r="H48" s="16">
        <v>4.4400000000000004</v>
      </c>
      <c r="I48" s="16">
        <v>5.28</v>
      </c>
      <c r="J48" s="17">
        <v>7.12</v>
      </c>
    </row>
    <row r="49" spans="2:10" ht="57.75" customHeight="1" thickBot="1" x14ac:dyDescent="0.2">
      <c r="B49" s="18"/>
      <c r="C49" s="1175" t="s">
        <v>5</v>
      </c>
      <c r="D49" s="1175"/>
      <c r="E49" s="1176"/>
      <c r="F49" s="19" t="s">
        <v>563</v>
      </c>
      <c r="G49" s="20" t="s">
        <v>564</v>
      </c>
      <c r="H49" s="20" t="s">
        <v>565</v>
      </c>
      <c r="I49" s="20" t="s">
        <v>566</v>
      </c>
      <c r="J49" s="21">
        <v>1.32</v>
      </c>
    </row>
    <row r="50" spans="2:10" x14ac:dyDescent="0.15"/>
  </sheetData>
  <sheetProtection algorithmName="SHA-512" hashValue="LAbKMP+da6IAIbI2ABSapCHR/wNtKhV/EFE61qCBW5qBHNbNxtqpsK7S2VA/YI7aTPI00eA4l4mLzVkwFtVcJQ==" saltValue="ixZeQp6ACBnpmteMwyVz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井出健斗</cp:lastModifiedBy>
  <cp:lastPrinted>2023-10-11T02:17:11Z</cp:lastPrinted>
  <dcterms:created xsi:type="dcterms:W3CDTF">2023-02-20T05:19:07Z</dcterms:created>
  <dcterms:modified xsi:type="dcterms:W3CDTF">2023-10-11T02:18:25Z</dcterms:modified>
  <cp:category/>
</cp:coreProperties>
</file>