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19200" windowHeight="11460" tabRatio="82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c r="AA23" i="12"/>
  <c r="V23" i="12"/>
  <c r="Q23" i="12"/>
  <c r="AK33" i="12"/>
  <c r="V33" i="12"/>
  <c r="Q33" i="12"/>
  <c r="AK32" i="12"/>
  <c r="Q32" i="12"/>
  <c r="V32"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U34" i="10"/>
  <c r="U35" i="10" s="1"/>
  <c r="C34" i="10"/>
  <c r="U36" i="10" l="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<sst xmlns="http://schemas.openxmlformats.org/spreadsheetml/2006/main" count="1145" uniqueCount="593">
  <si>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</si>
  <si>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</si>
  <si>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</si>
  <si>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</si>
  <si>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</si>
  <si>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</si>
  <si>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</si>
  <si>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</si>
  <si>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</si>
  <si>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</si>
  <si>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</si>
  <si>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</si>
  <si>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</si>
  <si>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</si>
  <si>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</si>
  <si>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</si>
  <si>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</si>
  <si>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</si>
  <si>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</si>
  <si>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</si>
  <si>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</si>
  <si>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</si>
  <si>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</si>
  <si>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</si>
  <si>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</si>
  <si>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</si>
  <si>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</si>
  <si>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</si>
  <si>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</si>
  <si>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</si>
  <si>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</si>
  <si>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</si>
  <si>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</si>
  <si>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</si>
  <si>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</si>
  <si>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</si>
  <si>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</si>
  <si>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</si>
  <si>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</si>
  <si>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</si>
  <si>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</si>
  <si>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</si>
  <si>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</si>
  <si>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</si>
  <si>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</si>
  <si>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</si>
  <si>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</si>
  <si>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</si>
  <si>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</si>
  <si>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</si>
  <si>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</si>
  <si>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</si>
  <si>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</si>
  <si>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</si>
  <si>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</si>
  <si>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</si>
  <si>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</si>
  <si>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</si>
  <si>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</si>
  <si>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</si>
  <si>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</si>
  <si>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</si>
  <si>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</si>
  <si>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</si>
  <si>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</si>
  <si>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</si>
  <si>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</si>
  <si>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</si>
  <si>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</si>
  <si>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</si>
  <si>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</si>
  <si>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</si>
  <si>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</si>
  <si>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</si>
  <si>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</si>
  <si>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</si>
  <si>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</si>
  <si>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</si>
  <si>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</si>
  <si>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</si>
  <si>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</si>
  <si>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</si>
  <si>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</si>
  <si>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</si>
  <si>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</si>
  <si>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</si>
  <si>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</si>
  <si>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</si>
  <si>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</si>
  <si>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</si>
  <si>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</si>
  <si>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</si>
  <si>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</si>
  <si>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</si>
  <si>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</si>
  <si>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</si>
  <si>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</si>
  <si>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</si>
  <si>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</si>
  <si>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</si>
  <si>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</si>
  <si>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</si>
  <si>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</si>
  <si>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</si>
  <si>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</si>
  <si>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</si>
  <si>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</si>
  <si>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</si>
  <si>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</si>
  <si>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</si>
  <si>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</si>
  <si>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</si>
  <si>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</si>
  <si>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</si>
  <si>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</si>
  <si>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</si>
  <si>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</si>
  <si>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</si>
  <si>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</si>
  <si>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</si>
  <si>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</si>
  <si>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</si>
  <si>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</si>
  <si>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</si>
  <si>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</si>
  <si>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</si>
  <si>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</si>
  <si>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</si>
  <si>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</si>
  <si>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</si>
  <si>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</si>
  <si>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</si>
  <si>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</si>
  <si>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</si>
  <si>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</si>
  <si>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</si>
  <si>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</si>
  <si>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</si>
  <si>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</si>
  <si>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</si>
  <si>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</si>
  <si>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</si>
  <si>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</si>
  <si>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</si>
  <si>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</si>
  <si>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</si>
  <si>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</si>
  <si>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</si>
  <si>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</si>
  <si>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</si>
  <si>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</si>
  <si>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</si>
  <si>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</si>
  <si>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</si>
  <si>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</si>
  <si>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</si>
  <si>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</si>
  <si>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</si>
  <si>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</si>
  <si>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</si>
  <si>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</si>
  <si>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</si>
  <si>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</si>
  <si>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</si>
  <si>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</si>
  <si>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</si>
  <si>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</si>
  <si>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</si>
  <si>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</si>
  <si>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</si>
  <si>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</si>
  <si>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</si>
  <si>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</si>
  <si>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</si>
  <si>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</si>
  <si>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</si>
  <si>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</si>
  <si>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</si>
  <si>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</si>
  <si>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</si>
  <si>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</si>
  <si>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</si>
  <si>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</si>
  <si>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</si>
  <si>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</si>
  <si>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</si>
  <si>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</si>
  <si>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</si>
  <si>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</si>
  <si>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</si>
  <si>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</si>
  <si>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</si>
  <si>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</si>
  <si>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</si>
  <si>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</si>
  <si>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</si>
  <si>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</si>
  <si>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</si>
  <si>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</si>
  <si>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</si>
  <si>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</si>
  <si>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</si>
  <si>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</si>
  <si>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</si>
  <si>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</si>
  <si>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</si>
  <si>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長野県高森町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</si>
  <si>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</si>
  <si>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</si>
  <si>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</si>
  <si>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</si>
  <si>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</si>
  <si>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</si>
  <si>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</si>
  <si>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</si>
  <si>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</si>
  <si>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</si>
  <si>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</si>
  <si>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</si>
  <si>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</si>
  <si>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</si>
  <si>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</si>
  <si>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</si>
  <si>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</si>
  <si>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</si>
  <si>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</si>
  <si>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</si>
  <si>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</si>
  <si>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</si>
  <si>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</si>
  <si>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</si>
  <si>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</si>
  <si>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</si>
  <si>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</si>
  <si>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</si>
  <si>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</si>
  <si>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</si>
  <si>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</si>
  <si>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</si>
  <si>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</si>
  <si>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</si>
  <si>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</si>
  <si>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</si>
  <si>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</si>
  <si>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</si>
  <si>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</si>
  <si>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</si>
  <si>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</si>
  <si>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</si>
  <si>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</si>
  <si>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</si>
  <si>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</si>
  <si>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</si>
  <si>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</si>
  <si>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</si>
  <si>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</si>
  <si>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</si>
  <si>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</si>
  <si>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</si>
  <si>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</si>
  <si>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</si>
  <si>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</si>
  <si>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</si>
  <si>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</si>
  <si>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</si>
  <si>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</si>
  <si>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</si>
  <si>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</si>
  <si>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</si>
  <si>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</si>
  <si>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</si>
  <si>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</si>
  <si>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</si>
  <si>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</si>
  <si>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</si>
  <si>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</si>
  <si>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</si>
  <si>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</si>
  <si>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</si>
  <si>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</si>
  <si>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</si>
  <si>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</si>
  <si>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</si>
  <si>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</si>
  <si>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</si>
  <si>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</si>
  <si>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</si>
  <si>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</si>
  <si>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</si>
  <si>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</si>
  <si>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</si>
  <si>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</si>
  <si>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</si>
  <si>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</si>
  <si>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</si>
  <si>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</si>
  <si>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</si>
  <si>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</si>
  <si>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</si>
  <si>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</si>
  <si>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</si>
  <si>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</si>
  <si>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</si>
  <si>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</si>
  <si>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</si>
  <si>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</si>
  <si>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</si>
  <si>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</si>
  <si>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</si>
  <si>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</si>
  <si>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</si>
  <si>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</si>
  <si>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</si>
  <si>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</si>
  <si>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</si>
  <si>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</si>
  <si>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</si>
  <si>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</si>
  <si>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</si>
  <si>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</si>
  <si>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</si>
  <si>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</si>
  <si>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</si>
  <si>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</si>
  <si>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</si>
  <si>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</si>
  <si>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</si>
  <si>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</si>
  <si>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</si>
  <si>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</si>
  <si>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</si>
  <si>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</si>
  <si>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</si>
  <si>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</si>
  <si>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</si>
  <si>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</si>
  <si>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</si>
  <si>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</si>
  <si>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</si>
  <si>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</si>
  <si>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</si>
  <si>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</si>
  <si>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</si>
  <si>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</si>
  <si>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</si>
  <si>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</si>
  <si>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</si>
  <si>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</si>
  <si>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</si>
  <si>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</si>
  <si>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</si>
  <si>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</si>
  <si>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</si>
  <si>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</si>
  <si>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</si>
  <si>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</si>
  <si>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長野県高森町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</si>
  <si>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</si>
  <si>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</si>
  <si>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</si>
  <si>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</si>
  <si>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</si>
  <si>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</si>
  <si>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</si>
  <si>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</si>
  <si>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</si>
  <si>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</si>
  <si>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</si>
  <si>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</si>
  <si>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</si>
  <si>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</si>
  <si>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</si>
  <si>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</si>
  <si>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</si>
  <si>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</si>
  <si>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</si>
  <si>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</si>
  <si>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</si>
  <si>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</si>
  <si>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</si>
  <si>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</si>
  <si>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</si>
  <si>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</si>
  <si>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</si>
  <si>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</si>
  <si>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</si>
  <si>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</si>
  <si>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</si>
  <si>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</si>
  <si>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</si>
  <si>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</si>
  <si>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</si>
  <si>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</si>
  <si>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</si>
  <si>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</si>
  <si>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</si>
  <si>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</si>
  <si>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</si>
  <si>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</si>
  <si>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</si>
  <si>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</si>
  <si>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</si>
  <si>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</si>
  <si>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</si>
  <si>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</si>
  <si>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</si>
  <si>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</si>
  <si>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</si>
  <si>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</si>
  <si>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</si>
  <si>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</si>
  <si>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</si>
  <si>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</si>
  <si>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</si>
  <si>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</si>
  <si>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</si>
  <si>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</si>
  <si>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</si>
  <si>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</si>
  <si>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</si>
  <si>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</si>
  <si>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</si>
  <si>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</si>
  <si>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</si>
  <si>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</si>
  <si>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</si>
  <si>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</si>
  <si>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</si>
  <si>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</si>
  <si>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</si>
  <si>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</si>
  <si>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</si>
  <si>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</si>
  <si>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</si>
  <si>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</si>
  <si>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</si>
  <si>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</si>
  <si>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</si>
  <si>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</si>
  <si>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</si>
  <si>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</si>
  <si>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</si>
  <si>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</si>
  <si>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</si>
  <si>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</si>
  <si>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</si>
  <si>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</si>
  <si>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</si>
  <si>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</si>
  <si>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</si>
  <si>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</si>
  <si>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</si>
  <si>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</si>
  <si>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</si>
  <si>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</si>
  <si>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</si>
  <si>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</si>
  <si>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</si>
  <si>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</si>
  <si>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</si>
  <si>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</si>
  <si>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</si>
  <si>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</si>
  <si>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</si>
  <si>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</si>
  <si>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</si>
  <si>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</si>
  <si>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</si>
  <si>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</si>
  <si>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</si>
  <si>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</si>
  <si>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</si>
  <si>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</si>
  <si>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</si>
  <si>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</si>
  <si>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</si>
  <si>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</si>
  <si>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</si>
  <si>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</si>
  <si>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</si>
  <si>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</si>
  <si>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</si>
  <si>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</si>
  <si>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</si>
  <si>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</si>
  <si>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</si>
  <si>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</si>
  <si>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</si>
  <si>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</si>
  <si>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</si>
  <si>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</si>
  <si>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</si>
  <si>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</si>
  <si>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</si>
  <si>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</si>
  <si>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</si>
  <si>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</si>
  <si>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</si>
  <si>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</si>
  <si>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</si>
  <si>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</si>
  <si>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</si>
  <si>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</si>
  <si>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</si>
  <si>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</si>
  <si>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</si>
  <si>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</si>
  <si>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</si>
  <si>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</si>
  <si>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</si>
  <si>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</si>
  <si>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</si>
  <si>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</si>
  <si>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</si>
  <si>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</si>
  <si>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</si>
  <si>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</si>
  <si>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</si>
  <si>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</si>
  <si>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</si>
  <si>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</si>
  <si>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</si>
  <si>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</si>
  <si>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</si>
  <si>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</si>
  <si>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</si>
  <si>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</si>
  <si>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</si>
  <si>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</si>
  <si>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</si>
  <si>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</si>
  <si>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</si>
  <si>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</si>
  <si>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</si>
  <si>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</si>
  <si>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</si>
  <si>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</si>
  <si>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</si>
  <si>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</si>
  <si>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</si>
  <si>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</si>
  <si>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</si>
  <si>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</si>
  <si>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2.71</t>
  </si>
  <si>
    <t>水道事業会計</t>
  </si>
  <si>
    <t>一般会計</t>
  </si>
  <si>
    <t>国民健康保険事業特別会計</t>
  </si>
  <si>
    <t>介護保険特別会計</t>
  </si>
  <si>
    <t>農業集落排水事業特別会計</t>
  </si>
  <si>
    <t>公共下水道事業特別会計</t>
  </si>
  <si>
    <t>後期高齢者医療特別会計</t>
  </si>
  <si>
    <t>その他会計（赤字）</t>
  </si>
  <si>
    <t>その他会計（黒字）</t>
  </si>
  <si>
    <t>-</t>
    <phoneticPr fontId="11"/>
  </si>
  <si>
    <t>高森町まちづくり振興公社</t>
    <rPh sb="0" eb="3">
      <t>タカモリマチ</t>
    </rPh>
    <rPh sb="8" eb="10">
      <t>シンコウ</t>
    </rPh>
    <rPh sb="10" eb="12">
      <t>コウシャ</t>
    </rPh>
    <phoneticPr fontId="11"/>
  </si>
  <si>
    <t>(公共施設等整備更新基金(H29年度末現在))</t>
    <rPh sb="1" eb="3">
      <t>コウキョウ</t>
    </rPh>
    <rPh sb="3" eb="5">
      <t>シセツ</t>
    </rPh>
    <rPh sb="5" eb="6">
      <t>トウ</t>
    </rPh>
    <rPh sb="6" eb="8">
      <t>セイビ</t>
    </rPh>
    <rPh sb="8" eb="10">
      <t>コウシン</t>
    </rPh>
    <rPh sb="10" eb="12">
      <t>キキン</t>
    </rPh>
    <rPh sb="16" eb="19">
      <t>ネンドマツ</t>
    </rPh>
    <rPh sb="19" eb="21">
      <t>ゲンザイ</t>
    </rPh>
    <phoneticPr fontId="11"/>
  </si>
  <si>
    <t>(ふるさと元気づくり基金(H29年度末現在))</t>
    <rPh sb="5" eb="7">
      <t>ゲンキ</t>
    </rPh>
    <rPh sb="10" eb="12">
      <t>キキン</t>
    </rPh>
    <rPh sb="16" eb="19">
      <t>ネンドマツ</t>
    </rPh>
    <rPh sb="19" eb="21">
      <t>ゲンザイ</t>
    </rPh>
    <phoneticPr fontId="11"/>
  </si>
  <si>
    <t>(地域福祉基金(H29年度末現在))</t>
    <rPh sb="1" eb="3">
      <t>チイキ</t>
    </rPh>
    <rPh sb="3" eb="5">
      <t>フクシ</t>
    </rPh>
    <rPh sb="5" eb="7">
      <t>キキン</t>
    </rPh>
    <rPh sb="11" eb="14">
      <t>ネンドマツ</t>
    </rPh>
    <rPh sb="14" eb="16">
      <t>ゲンザイ</t>
    </rPh>
    <phoneticPr fontId="11"/>
  </si>
  <si>
    <t>(ケーブルテレビ放送施設基金(H29年度末現在))</t>
    <rPh sb="8" eb="10">
      <t>ホウソウ</t>
    </rPh>
    <rPh sb="10" eb="12">
      <t>シセツ</t>
    </rPh>
    <rPh sb="12" eb="14">
      <t>キキン</t>
    </rPh>
    <rPh sb="18" eb="21">
      <t>ネンドマツ</t>
    </rPh>
    <rPh sb="21" eb="23">
      <t>ゲンザイ</t>
    </rPh>
    <phoneticPr fontId="11"/>
  </si>
  <si>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</si>
  <si>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南信州広域連合＿広域振興基金特別会計</t>
    <rPh sb="0" eb="1">
      <t>ミナミ</t>
    </rPh>
    <rPh sb="1" eb="3">
      <t>シンシュウ</t>
    </rPh>
    <rPh sb="3" eb="5">
      <t>コウイキ</t>
    </rPh>
    <rPh sb="5" eb="7">
      <t>レンゴウ</t>
    </rPh>
    <rPh sb="8" eb="10">
      <t>コウイキ</t>
    </rPh>
    <rPh sb="10" eb="12">
      <t>シンコウ</t>
    </rPh>
    <rPh sb="12" eb="14">
      <t>キキン</t>
    </rPh>
    <rPh sb="14" eb="16">
      <t>トクベツ</t>
    </rPh>
    <rPh sb="16" eb="18">
      <t>カイケイ</t>
    </rPh>
    <phoneticPr fontId="2"/>
  </si>
  <si>
    <t>南信州広域連合＿広域消防特別会計</t>
    <rPh sb="0" eb="1">
      <t>ミナミ</t>
    </rPh>
    <rPh sb="1" eb="3">
      <t>シンシュウ</t>
    </rPh>
    <rPh sb="3" eb="5">
      <t>コウイキ</t>
    </rPh>
    <rPh sb="5" eb="7">
      <t>レンゴウ</t>
    </rPh>
    <rPh sb="8" eb="10">
      <t>コウイキ</t>
    </rPh>
    <rPh sb="10" eb="12">
      <t>ショウボウ</t>
    </rPh>
    <rPh sb="12" eb="14">
      <t>トクベツ</t>
    </rPh>
    <rPh sb="14" eb="16">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</si>
  <si>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</si>
  <si>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</si>
  <si>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</si>
  <si>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</si>
  <si>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</si>
  <si>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下伊那北部総合事務組合＿特別会計</t>
    <rPh sb="0" eb="3">
      <t>シモイナ</t>
    </rPh>
    <rPh sb="3" eb="5">
      <t>ホクブ</t>
    </rPh>
    <rPh sb="5" eb="7">
      <t>ソウゴウ</t>
    </rPh>
    <rPh sb="7" eb="9">
      <t>ジム</t>
    </rPh>
    <rPh sb="9" eb="11">
      <t>クミアイ</t>
    </rPh>
    <rPh sb="12" eb="14">
      <t>トクベツ</t>
    </rPh>
    <rPh sb="14" eb="16">
      <t>カイケイ</t>
    </rPh>
    <phoneticPr fontId="2"/>
  </si>
  <si>
    <t>下伊那北部総合事務組合＿一般会計</t>
    <rPh sb="0" eb="3">
      <t>シモイナ</t>
    </rPh>
    <rPh sb="3" eb="5">
      <t>ホクブ</t>
    </rPh>
    <rPh sb="5" eb="7">
      <t>ソウゴウ</t>
    </rPh>
    <rPh sb="7" eb="9">
      <t>ジム</t>
    </rPh>
    <rPh sb="9" eb="11">
      <t>クミアイ</t>
    </rPh>
    <rPh sb="12" eb="14">
      <t>イッパン</t>
    </rPh>
    <rPh sb="14" eb="16">
      <t>カイケイ</t>
    </rPh>
    <phoneticPr fontId="2"/>
  </si>
  <si>
    <t>下伊那郡町村総合事務組合＿一般会計</t>
    <rPh sb="0" eb="4">
      <t>シモイナグン</t>
    </rPh>
    <rPh sb="4" eb="6">
      <t>チョウソン</t>
    </rPh>
    <rPh sb="6" eb="8">
      <t>ソウゴウ</t>
    </rPh>
    <rPh sb="8" eb="10">
      <t>ジム</t>
    </rPh>
    <rPh sb="10" eb="12">
      <t>クミアイ</t>
    </rPh>
    <rPh sb="13" eb="15">
      <t>イッパン</t>
    </rPh>
    <rPh sb="15" eb="17">
      <t>カイケイ</t>
    </rPh>
    <phoneticPr fontId="2"/>
  </si>
  <si>
    <t>下伊那自治センター組合＿一般会計</t>
    <rPh sb="0" eb="3">
      <t>シモイナ</t>
    </rPh>
    <rPh sb="3" eb="5">
      <t>ジチ</t>
    </rPh>
    <rPh sb="9" eb="11">
      <t>クミアイ</t>
    </rPh>
    <phoneticPr fontId="2"/>
  </si>
  <si>
    <t>下伊那郡土木技術センター＿一般会計</t>
    <rPh sb="0" eb="4">
      <t>シモイナグン</t>
    </rPh>
    <rPh sb="4" eb="6">
      <t>ドボク</t>
    </rPh>
    <rPh sb="6" eb="8">
      <t>ギジュツ</t>
    </rPh>
    <phoneticPr fontId="2"/>
  </si>
  <si>
    <t>南信地域交通災害共済事務組合＿一般会計</t>
    <rPh sb="0" eb="2">
      <t>ナンシン</t>
    </rPh>
    <rPh sb="2" eb="4">
      <t>チイキ</t>
    </rPh>
    <rPh sb="4" eb="6">
      <t>コウツウ</t>
    </rPh>
    <rPh sb="6" eb="8">
      <t>サイガイ</t>
    </rPh>
    <rPh sb="8" eb="10">
      <t>キョウサイ</t>
    </rPh>
    <rPh sb="10" eb="12">
      <t>ジム</t>
    </rPh>
    <rPh sb="12" eb="14">
      <t>クミアイ</t>
    </rPh>
    <phoneticPr fontId="2"/>
  </si>
  <si>
    <t>長野県市町村自治振興組合＿一般会計</t>
    <rPh sb="0" eb="3">
      <t>ナガノケン</t>
    </rPh>
    <rPh sb="3" eb="6">
      <t>シチョウソン</t>
    </rPh>
    <rPh sb="6" eb="8">
      <t>ジチ</t>
    </rPh>
    <rPh sb="8" eb="10">
      <t>シンコウ</t>
    </rPh>
    <rPh sb="10" eb="12">
      <t>クミアイ</t>
    </rPh>
    <phoneticPr fontId="2"/>
  </si>
  <si>
    <t>長野県地方税滞納整理機構＿一般会計</t>
    <rPh sb="0" eb="3">
      <t>ナガノケン</t>
    </rPh>
    <rPh sb="3" eb="6">
      <t>チホウゼイ</t>
    </rPh>
    <rPh sb="6" eb="8">
      <t>タイノウ</t>
    </rPh>
    <rPh sb="8" eb="10">
      <t>セイリ</t>
    </rPh>
    <rPh sb="10" eb="12">
      <t>キコウ</t>
    </rPh>
    <phoneticPr fontId="2"/>
  </si>
  <si>
    <t>(発電設備管理基金(H29年度末現在))</t>
    <rPh sb="1" eb="3">
      <t>ハツデン</t>
    </rPh>
    <rPh sb="3" eb="5">
      <t>セツビ</t>
    </rPh>
    <rPh sb="5" eb="7">
      <t>カンリ</t>
    </rPh>
    <rPh sb="7" eb="9">
      <t>キキン</t>
    </rPh>
    <rPh sb="13" eb="16">
      <t>ネンドマツ</t>
    </rPh>
    <rPh sb="16" eb="18">
      <t>ゲンザイ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</si>
  <si>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</si>
  <si>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</si>
  <si>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</si>
  <si>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</si>
  <si>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</si>
  <si>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</si>
  <si>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</si>
  <si>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</si>
  <si>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</si>
  <si>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</si>
  <si>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</si>
  <si>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</si>
  <si>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</si>
  <si>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</si>
  <si>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</si>
  <si>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ここ数年、町債発行額を元金償還額の範囲内に抑える方針の下、将来負担額を減少させるとともに、保育園の改修事業等に備えて、計画的に基金積立を実施していることから、将来負担比率は減少傾向となっている。
　単年度では、有形固定資産減価償却率は増となっているが、計画的に基金積立及び活用により、町債残高を減少させる取り組みを継続し、健全財政の維持に努める。</t>
    <rPh sb="3" eb="5">
      <t>スウネン</t>
    </rPh>
    <rPh sb="6" eb="8">
      <t>チョウサイ</t>
    </rPh>
    <rPh sb="8" eb="11">
      <t>ハッコウガク</t>
    </rPh>
    <rPh sb="12" eb="14">
      <t>ガンキン</t>
    </rPh>
    <rPh sb="14" eb="16">
      <t>ショウカン</t>
    </rPh>
    <rPh sb="16" eb="17">
      <t>ガク</t>
    </rPh>
    <rPh sb="18" eb="21">
      <t>ハンイナイ</t>
    </rPh>
    <rPh sb="22" eb="23">
      <t>オサ</t>
    </rPh>
    <rPh sb="25" eb="27">
      <t>ホウシン</t>
    </rPh>
    <rPh sb="28" eb="29">
      <t>モト</t>
    </rPh>
    <rPh sb="30" eb="32">
      <t>ショウライ</t>
    </rPh>
    <rPh sb="32" eb="34">
      <t>フタン</t>
    </rPh>
    <rPh sb="34" eb="35">
      <t>ガク</t>
    </rPh>
    <rPh sb="36" eb="38">
      <t>ゲンショウ</t>
    </rPh>
    <rPh sb="46" eb="49">
      <t>ホイクエン</t>
    </rPh>
    <rPh sb="50" eb="52">
      <t>カイシュウ</t>
    </rPh>
    <rPh sb="52" eb="54">
      <t>ジギョウ</t>
    </rPh>
    <rPh sb="54" eb="55">
      <t>トウ</t>
    </rPh>
    <rPh sb="56" eb="57">
      <t>ソナ</t>
    </rPh>
    <rPh sb="60" eb="63">
      <t>ケイカクテキ</t>
    </rPh>
    <rPh sb="64" eb="66">
      <t>キキン</t>
    </rPh>
    <rPh sb="66" eb="68">
      <t>ツミタテ</t>
    </rPh>
    <rPh sb="69" eb="71">
      <t>ジッシ</t>
    </rPh>
    <rPh sb="80" eb="82">
      <t>ショウライ</t>
    </rPh>
    <rPh sb="82" eb="84">
      <t>フタン</t>
    </rPh>
    <rPh sb="84" eb="86">
      <t>ヒリツ</t>
    </rPh>
    <rPh sb="87" eb="89">
      <t>ゲンショウ</t>
    </rPh>
    <rPh sb="89" eb="91">
      <t>ケイコウ</t>
    </rPh>
    <rPh sb="100" eb="103">
      <t>タンネンド</t>
    </rPh>
    <rPh sb="106" eb="108">
      <t>ユウケイ</t>
    </rPh>
    <rPh sb="108" eb="110">
      <t>コテイ</t>
    </rPh>
    <rPh sb="110" eb="112">
      <t>シサン</t>
    </rPh>
    <rPh sb="112" eb="114">
      <t>ゲンカ</t>
    </rPh>
    <rPh sb="114" eb="116">
      <t>ショウキャク</t>
    </rPh>
    <rPh sb="116" eb="117">
      <t>リツ</t>
    </rPh>
    <rPh sb="118" eb="119">
      <t>ゾウ</t>
    </rPh>
    <rPh sb="127" eb="130">
      <t>ケイカクテキ</t>
    </rPh>
    <rPh sb="131" eb="133">
      <t>キキン</t>
    </rPh>
    <rPh sb="133" eb="135">
      <t>ツミタテ</t>
    </rPh>
    <rPh sb="135" eb="136">
      <t>オヨ</t>
    </rPh>
    <rPh sb="137" eb="139">
      <t>カツヨウ</t>
    </rPh>
    <rPh sb="143" eb="145">
      <t>チョウサイ</t>
    </rPh>
    <rPh sb="145" eb="147">
      <t>ザンダカ</t>
    </rPh>
    <rPh sb="148" eb="150">
      <t>ゲンショウ</t>
    </rPh>
    <rPh sb="153" eb="154">
      <t>ト</t>
    </rPh>
    <rPh sb="155" eb="156">
      <t>ク</t>
    </rPh>
    <rPh sb="158" eb="160">
      <t>ケイゾク</t>
    </rPh>
    <rPh sb="162" eb="164">
      <t>ケンゼン</t>
    </rPh>
    <rPh sb="164" eb="166">
      <t>ザイセイ</t>
    </rPh>
    <rPh sb="167" eb="169">
      <t>イジ</t>
    </rPh>
    <rPh sb="170" eb="171">
      <t>ツト</t>
    </rPh>
    <phoneticPr fontId="5"/>
  </si>
  <si>
    <t>　ここ数年、町債発行額を元金償還額の範囲内に抑える方針の下、将来負担額を減少させるとともに、保育園の改修事業等に備えて、計画的に基金積立を実施していることから、将来負担比率は減少傾向となっている。
　実質公債費率についても償還のピークを過ぎ、今後は減少していく見込みである。
　計画的に基金積立及び活用により、町債残高を減少させる取り組みを継続し、健全財政の維持に努める。</t>
    <rPh sb="100" eb="102">
      <t>ジッシツ</t>
    </rPh>
    <rPh sb="102" eb="105">
      <t>コウサイヒ</t>
    </rPh>
    <rPh sb="105" eb="106">
      <t>リツ</t>
    </rPh>
    <rPh sb="111" eb="113">
      <t>ショウカン</t>
    </rPh>
    <rPh sb="118" eb="119">
      <t>ス</t>
    </rPh>
    <rPh sb="121" eb="123">
      <t>コンゴ</t>
    </rPh>
    <rPh sb="124" eb="126">
      <t>ゲンショウ</t>
    </rPh>
    <rPh sb="130" eb="13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</si>
</sst>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c:ext xmlns:c16="http://schemas.microsoft.com/office/drawing/2014/chart" uri="{C3380CC4-5D6E-409C-BE32-E72D297353CC}">
              <c16:uniqueId val="{00000000-D0F6-468B-8CD8-DD1C4880BF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44643</c:v>
                </c:pt>
                <c:pt idx="1">
                  <c:v>59300</c:v>
                </c:pt>
                <c:pt idx="2">
                  <c:v>60511</c:v>
                </c:pt>
                <c:pt idx="3">
                  <c:v>122268</c:v>
                </c:pt>
                <c:pt idx="4">
                  <c:v>60945</c:v>
                </c:pt>
              </c:numCache>
            </c:numRef>
          </c:val>
          <c:smooth val="0"/>
          <c:extLst>
            <c:ext xmlns:c16="http://schemas.microsoft.com/office/drawing/2014/chart" uri="{C3380CC4-5D6E-409C-BE32-E72D297353CC}">
              <c16:uniqueId val="{00000001-D0F6-468B-8CD8-DD1C4880BF0A}"/>
            </c:ext>
          </c:extLst>
        </c:ser>
        <c:dLbls>
          <c:showLegendKey val="0"/>
          <c:showVal val="0"/>
          <c:showCatName val="0"/>
          <c:showSerName val="0"/>
          <c:showPercent val="0"/>
          <c:showBubbleSize val="0"/>
        </c:dLbls>
        <c:marker val="1"/>
        <c:smooth val="0"/>
        <c:axId val="148971520"/>
        <c:axId val="148973056"/>
      </c:lineChart>
      <c:catAx>
        <c:axId val="148971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973056"/>
        <c:crosses val="autoZero"/>
        <c:auto val="1"/>
        <c:lblAlgn val="ctr"/>
        <c:lblOffset val="100"/>
        <c:tickLblSkip val="1"/>
        <c:tickMarkSkip val="1"/>
        <c:noMultiLvlLbl val="0"/>
      </c:catAx>
      <c:valAx>
        <c:axId val="1489730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97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10.69</c:v>
                </c:pt>
                <c:pt idx="1">
                  <c:v>7.63</c:v>
                </c:pt>
                <c:pt idx="2">
                  <c:v>9.84</c:v>
                </c:pt>
                <c:pt idx="3">
                  <c:v>9.81</c:v>
                </c:pt>
                <c:pt idx="4">
                  <c:v>12.12</c:v>
                </c:pt>
              </c:numCache>
            </c:numRef>
          </c:val>
          <c:extLst>
            <c:ext xmlns:c16="http://schemas.microsoft.com/office/drawing/2014/chart" uri="{C3380CC4-5D6E-409C-BE32-E72D297353CC}">
              <c16:uniqueId val="{00000000-63A4-4902-B8F9-D1B0B5BE23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14.62</c:v>
                </c:pt>
                <c:pt idx="1">
                  <c:v>14.29</c:v>
                </c:pt>
                <c:pt idx="2">
                  <c:v>14.04</c:v>
                </c:pt>
                <c:pt idx="3">
                  <c:v>15.14</c:v>
                </c:pt>
                <c:pt idx="4">
                  <c:v>16.059999999999999</c:v>
                </c:pt>
              </c:numCache>
            </c:numRef>
          </c:val>
          <c:extLst>
            <c:ext xmlns:c16="http://schemas.microsoft.com/office/drawing/2014/chart" uri="{C3380CC4-5D6E-409C-BE32-E72D297353CC}">
              <c16:uniqueId val="{00000001-63A4-4902-B8F9-D1B0B5BE23D1}"/>
            </c:ext>
          </c:extLst>
        </c:ser>
        <c:dLbls>
          <c:showLegendKey val="0"/>
          <c:showVal val="0"/>
          <c:showCatName val="0"/>
          <c:showSerName val="0"/>
          <c:showPercent val="0"/>
          <c:showBubbleSize val="0"/>
        </c:dLbls>
        <c:gapWidth val="250"/>
        <c:overlap val="100"/>
        <c:axId val="151517440"/>
        <c:axId val="151519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0.03</c:v>
                </c:pt>
                <c:pt idx="1">
                  <c:v>-2.71</c:v>
                </c:pt>
                <c:pt idx="2">
                  <c:v>2.4300000000000002</c:v>
                </c:pt>
                <c:pt idx="3">
                  <c:v>0.57999999999999996</c:v>
                </c:pt>
                <c:pt idx="4">
                  <c:v>3.06</c:v>
                </c:pt>
              </c:numCache>
            </c:numRef>
          </c:val>
          <c:smooth val="0"/>
          <c:extLst>
            <c:ext xmlns:c16="http://schemas.microsoft.com/office/drawing/2014/chart" uri="{C3380CC4-5D6E-409C-BE32-E72D297353CC}">
              <c16:uniqueId val="{00000002-63A4-4902-B8F9-D1B0B5BE23D1}"/>
            </c:ext>
          </c:extLst>
        </c:ser>
        <c:dLbls>
          <c:showLegendKey val="0"/>
          <c:showVal val="0"/>
          <c:showCatName val="0"/>
          <c:showSerName val="0"/>
          <c:showPercent val="0"/>
          <c:showBubbleSize val="0"/>
        </c:dLbls>
        <c:marker val="1"/>
        <c:smooth val="0"/>
        <c:axId val="151517440"/>
        <c:axId val="151519616"/>
      </c:lineChart>
      <c:catAx>
        <c:axId val="15151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1519616"/>
        <c:crosses val="autoZero"/>
        <c:auto val="1"/>
        <c:lblAlgn val="ctr"/>
        <c:lblOffset val="100"/>
        <c:tickLblSkip val="1"/>
        <c:tickMarkSkip val="1"/>
        <c:noMultiLvlLbl val="0"/>
      </c:catAx>
      <c:valAx>
        <c:axId val="15151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51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0.33</c:v>
                </c:pt>
                <c:pt idx="2">
                  <c:v>#N/A</c:v>
                </c:pt>
                <c:pt idx="3">
                  <c:v>0.1</c:v>
                </c:pt>
                <c:pt idx="4">
                  <c:v>#N/A</c:v>
                </c:pt>
                <c:pt idx="5">
                  <c:v>0.19</c:v>
                </c:pt>
                <c:pt idx="6">
                  <c:v>0</c:v>
                </c:pt>
                <c:pt idx="7">
                  <c:v>0</c:v>
                </c:pt>
                <c:pt idx="8">
                  <c:v>0</c:v>
                </c:pt>
                <c:pt idx="9">
                  <c:v>0</c:v>
                </c:pt>
              </c:numCache>
            </c:numRef>
          </c:val>
          <c:extLst>
            <c:ext xmlns:c16="http://schemas.microsoft.com/office/drawing/2014/chart" uri="{C3380CC4-5D6E-409C-BE32-E72D297353CC}">
              <c16:uniqueId val="{00000000-AEAA-4569-A3B1-CB1313401F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AA-4569-A3B1-CB1313401F3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EAA-4569-A3B1-CB1313401F3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3-AEAA-4569-A3B1-CB1313401F3A}"/>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0.54</c:v>
                </c:pt>
                <c:pt idx="2">
                  <c:v>#N/A</c:v>
                </c:pt>
                <c:pt idx="3">
                  <c:v>0.38</c:v>
                </c:pt>
                <c:pt idx="4">
                  <c:v>#N/A</c:v>
                </c:pt>
                <c:pt idx="5">
                  <c:v>0.79</c:v>
                </c:pt>
                <c:pt idx="6">
                  <c:v>#N/A</c:v>
                </c:pt>
                <c:pt idx="7">
                  <c:v>0.31</c:v>
                </c:pt>
                <c:pt idx="8">
                  <c:v>#N/A</c:v>
                </c:pt>
                <c:pt idx="9">
                  <c:v>0.41</c:v>
                </c:pt>
              </c:numCache>
            </c:numRef>
          </c:val>
          <c:extLst>
            <c:ext xmlns:c16="http://schemas.microsoft.com/office/drawing/2014/chart" uri="{C3380CC4-5D6E-409C-BE32-E72D297353CC}">
              <c16:uniqueId val="{00000004-AEAA-4569-A3B1-CB1313401F3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0.48</c:v>
                </c:pt>
                <c:pt idx="2">
                  <c:v>#N/A</c:v>
                </c:pt>
                <c:pt idx="3">
                  <c:v>0.36</c:v>
                </c:pt>
                <c:pt idx="4">
                  <c:v>#N/A</c:v>
                </c:pt>
                <c:pt idx="5">
                  <c:v>0.51</c:v>
                </c:pt>
                <c:pt idx="6">
                  <c:v>#N/A</c:v>
                </c:pt>
                <c:pt idx="7">
                  <c:v>0.44</c:v>
                </c:pt>
                <c:pt idx="8">
                  <c:v>#N/A</c:v>
                </c:pt>
                <c:pt idx="9">
                  <c:v>0.82</c:v>
                </c:pt>
              </c:numCache>
            </c:numRef>
          </c:val>
          <c:extLst>
            <c:ext xmlns:c16="http://schemas.microsoft.com/office/drawing/2014/chart" uri="{C3380CC4-5D6E-409C-BE32-E72D297353CC}">
              <c16:uniqueId val="{00000005-AEAA-4569-A3B1-CB1313401F3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0.92</c:v>
                </c:pt>
                <c:pt idx="2">
                  <c:v>#N/A</c:v>
                </c:pt>
                <c:pt idx="3">
                  <c:v>1.39</c:v>
                </c:pt>
                <c:pt idx="4">
                  <c:v>#N/A</c:v>
                </c:pt>
                <c:pt idx="5">
                  <c:v>1.77</c:v>
                </c:pt>
                <c:pt idx="6">
                  <c:v>#N/A</c:v>
                </c:pt>
                <c:pt idx="7">
                  <c:v>2.75</c:v>
                </c:pt>
                <c:pt idx="8">
                  <c:v>#N/A</c:v>
                </c:pt>
                <c:pt idx="9">
                  <c:v>2.36</c:v>
                </c:pt>
              </c:numCache>
            </c:numRef>
          </c:val>
          <c:extLst>
            <c:ext xmlns:c16="http://schemas.microsoft.com/office/drawing/2014/chart" uri="{C3380CC4-5D6E-409C-BE32-E72D297353CC}">
              <c16:uniqueId val="{00000006-AEAA-4569-A3B1-CB1313401F3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2.76</c:v>
                </c:pt>
                <c:pt idx="2">
                  <c:v>#N/A</c:v>
                </c:pt>
                <c:pt idx="3">
                  <c:v>2.81</c:v>
                </c:pt>
                <c:pt idx="4">
                  <c:v>#N/A</c:v>
                </c:pt>
                <c:pt idx="5">
                  <c:v>1.5</c:v>
                </c:pt>
                <c:pt idx="6">
                  <c:v>#N/A</c:v>
                </c:pt>
                <c:pt idx="7">
                  <c:v>2.96</c:v>
                </c:pt>
                <c:pt idx="8">
                  <c:v>#N/A</c:v>
                </c:pt>
                <c:pt idx="9">
                  <c:v>2.61</c:v>
                </c:pt>
              </c:numCache>
            </c:numRef>
          </c:val>
          <c:extLst>
            <c:ext xmlns:c16="http://schemas.microsoft.com/office/drawing/2014/chart" uri="{C3380CC4-5D6E-409C-BE32-E72D297353CC}">
              <c16:uniqueId val="{00000007-AEAA-4569-A3B1-CB1313401F3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10.35</c:v>
                </c:pt>
                <c:pt idx="2">
                  <c:v>#N/A</c:v>
                </c:pt>
                <c:pt idx="3">
                  <c:v>7.52</c:v>
                </c:pt>
                <c:pt idx="4">
                  <c:v>#N/A</c:v>
                </c:pt>
                <c:pt idx="5">
                  <c:v>9.65</c:v>
                </c:pt>
                <c:pt idx="6">
                  <c:v>#N/A</c:v>
                </c:pt>
                <c:pt idx="7">
                  <c:v>9.8000000000000007</c:v>
                </c:pt>
                <c:pt idx="8">
                  <c:v>#N/A</c:v>
                </c:pt>
                <c:pt idx="9">
                  <c:v>12.12</c:v>
                </c:pt>
              </c:numCache>
            </c:numRef>
          </c:val>
          <c:extLst>
            <c:ext xmlns:c16="http://schemas.microsoft.com/office/drawing/2014/chart" uri="{C3380CC4-5D6E-409C-BE32-E72D297353CC}">
              <c16:uniqueId val="{00000008-AEAA-4569-A3B1-CB1313401F3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21.06</c:v>
                </c:pt>
                <c:pt idx="2">
                  <c:v>#N/A</c:v>
                </c:pt>
                <c:pt idx="3">
                  <c:v>23.14</c:v>
                </c:pt>
                <c:pt idx="4">
                  <c:v>#N/A</c:v>
                </c:pt>
                <c:pt idx="5">
                  <c:v>24.74</c:v>
                </c:pt>
                <c:pt idx="6">
                  <c:v>#N/A</c:v>
                </c:pt>
                <c:pt idx="7">
                  <c:v>28.51</c:v>
                </c:pt>
                <c:pt idx="8">
                  <c:v>#N/A</c:v>
                </c:pt>
                <c:pt idx="9">
                  <c:v>31.09</c:v>
                </c:pt>
              </c:numCache>
            </c:numRef>
          </c:val>
          <c:extLst>
            <c:ext xmlns:c16="http://schemas.microsoft.com/office/drawing/2014/chart" uri="{C3380CC4-5D6E-409C-BE32-E72D297353CC}">
              <c16:uniqueId val="{00000009-AEAA-4569-A3B1-CB1313401F3A}"/>
            </c:ext>
          </c:extLst>
        </c:ser>
        <c:dLbls>
          <c:showLegendKey val="0"/>
          <c:showVal val="0"/>
          <c:showCatName val="0"/>
          <c:showSerName val="0"/>
          <c:showPercent val="0"/>
          <c:showBubbleSize val="0"/>
        </c:dLbls>
        <c:gapWidth val="150"/>
        <c:overlap val="100"/>
        <c:axId val="164524032"/>
        <c:axId val="164525568"/>
      </c:barChart>
      <c:catAx>
        <c:axId val="1645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525568"/>
        <c:crosses val="autoZero"/>
        <c:auto val="1"/>
        <c:lblAlgn val="ctr"/>
        <c:lblOffset val="100"/>
        <c:tickLblSkip val="1"/>
        <c:tickMarkSkip val="1"/>
        <c:noMultiLvlLbl val="0"/>
      </c:catAx>
      <c:valAx>
        <c:axId val="16452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52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766</c:v>
                </c:pt>
                <c:pt idx="5">
                  <c:v>887</c:v>
                </c:pt>
                <c:pt idx="8">
                  <c:v>873</c:v>
                </c:pt>
                <c:pt idx="11">
                  <c:v>848</c:v>
                </c:pt>
                <c:pt idx="14">
                  <c:v>791</c:v>
                </c:pt>
              </c:numCache>
            </c:numRef>
          </c:val>
          <c:extLst>
            <c:ext xmlns:c16="http://schemas.microsoft.com/office/drawing/2014/chart" uri="{C3380CC4-5D6E-409C-BE32-E72D297353CC}">
              <c16:uniqueId val="{00000000-E516-48A3-948D-3C6116B241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16-48A3-948D-3C6116B241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42</c:v>
                </c:pt>
                <c:pt idx="3">
                  <c:v>40</c:v>
                </c:pt>
                <c:pt idx="6">
                  <c:v>40</c:v>
                </c:pt>
                <c:pt idx="9">
                  <c:v>40</c:v>
                </c:pt>
                <c:pt idx="12">
                  <c:v>39</c:v>
                </c:pt>
              </c:numCache>
            </c:numRef>
          </c:val>
          <c:extLst>
            <c:ext xmlns:c16="http://schemas.microsoft.com/office/drawing/2014/chart" uri="{C3380CC4-5D6E-409C-BE32-E72D297353CC}">
              <c16:uniqueId val="{00000002-E516-48A3-948D-3C6116B241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11</c:v>
                </c:pt>
                <c:pt idx="6">
                  <c:v>12</c:v>
                </c:pt>
                <c:pt idx="9">
                  <c:v>12</c:v>
                </c:pt>
                <c:pt idx="12">
                  <c:v>13</c:v>
                </c:pt>
              </c:numCache>
            </c:numRef>
          </c:val>
          <c:extLst>
            <c:ext xmlns:c16="http://schemas.microsoft.com/office/drawing/2014/chart" uri="{C3380CC4-5D6E-409C-BE32-E72D297353CC}">
              <c16:uniqueId val="{00000003-E516-48A3-948D-3C6116B241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437</c:v>
                </c:pt>
                <c:pt idx="3">
                  <c:v>436</c:v>
                </c:pt>
                <c:pt idx="6">
                  <c:v>447</c:v>
                </c:pt>
                <c:pt idx="9">
                  <c:v>458</c:v>
                </c:pt>
                <c:pt idx="12">
                  <c:v>467</c:v>
                </c:pt>
              </c:numCache>
            </c:numRef>
          </c:val>
          <c:extLst>
            <c:ext xmlns:c16="http://schemas.microsoft.com/office/drawing/2014/chart" uri="{C3380CC4-5D6E-409C-BE32-E72D297353CC}">
              <c16:uniqueId val="{00000004-E516-48A3-948D-3C6116B241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16-48A3-948D-3C6116B241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16-48A3-948D-3C6116B241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840</c:v>
                </c:pt>
                <c:pt idx="3">
                  <c:v>844</c:v>
                </c:pt>
                <c:pt idx="6">
                  <c:v>839</c:v>
                </c:pt>
                <c:pt idx="9">
                  <c:v>834</c:v>
                </c:pt>
                <c:pt idx="12">
                  <c:v>696</c:v>
                </c:pt>
              </c:numCache>
            </c:numRef>
          </c:val>
          <c:extLst>
            <c:ext xmlns:c16="http://schemas.microsoft.com/office/drawing/2014/chart" uri="{C3380CC4-5D6E-409C-BE32-E72D297353CC}">
              <c16:uniqueId val="{00000007-E516-48A3-948D-3C6116B2410D}"/>
            </c:ext>
          </c:extLst>
        </c:ser>
        <c:dLbls>
          <c:showLegendKey val="0"/>
          <c:showVal val="0"/>
          <c:showCatName val="0"/>
          <c:showSerName val="0"/>
          <c:showPercent val="0"/>
          <c:showBubbleSize val="0"/>
        </c:dLbls>
        <c:gapWidth val="100"/>
        <c:overlap val="100"/>
        <c:axId val="148851328"/>
        <c:axId val="148857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564</c:v>
                </c:pt>
                <c:pt idx="2">
                  <c:v>#N/A</c:v>
                </c:pt>
                <c:pt idx="3">
                  <c:v>#N/A</c:v>
                </c:pt>
                <c:pt idx="4">
                  <c:v>444</c:v>
                </c:pt>
                <c:pt idx="5">
                  <c:v>#N/A</c:v>
                </c:pt>
                <c:pt idx="6">
                  <c:v>#N/A</c:v>
                </c:pt>
                <c:pt idx="7">
                  <c:v>465</c:v>
                </c:pt>
                <c:pt idx="8">
                  <c:v>#N/A</c:v>
                </c:pt>
                <c:pt idx="9">
                  <c:v>#N/A</c:v>
                </c:pt>
                <c:pt idx="10">
                  <c:v>496</c:v>
                </c:pt>
                <c:pt idx="11">
                  <c:v>#N/A</c:v>
                </c:pt>
                <c:pt idx="12">
                  <c:v>#N/A</c:v>
                </c:pt>
                <c:pt idx="13">
                  <c:v>424</c:v>
                </c:pt>
                <c:pt idx="14">
                  <c:v>#N/A</c:v>
                </c:pt>
              </c:numCache>
            </c:numRef>
          </c:val>
          <c:smooth val="0"/>
          <c:extLst>
            <c:ext xmlns:c16="http://schemas.microsoft.com/office/drawing/2014/chart" uri="{C3380CC4-5D6E-409C-BE32-E72D297353CC}">
              <c16:uniqueId val="{00000008-E516-48A3-948D-3C6116B2410D}"/>
            </c:ext>
          </c:extLst>
        </c:ser>
        <c:dLbls>
          <c:showLegendKey val="0"/>
          <c:showVal val="0"/>
          <c:showCatName val="0"/>
          <c:showSerName val="0"/>
          <c:showPercent val="0"/>
          <c:showBubbleSize val="0"/>
        </c:dLbls>
        <c:marker val="1"/>
        <c:smooth val="0"/>
        <c:axId val="148851328"/>
        <c:axId val="148857600"/>
      </c:lineChart>
      <c:catAx>
        <c:axId val="1488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857600"/>
        <c:crosses val="autoZero"/>
        <c:auto val="1"/>
        <c:lblAlgn val="ctr"/>
        <c:lblOffset val="100"/>
        <c:tickLblSkip val="1"/>
        <c:tickMarkSkip val="1"/>
        <c:noMultiLvlLbl val="0"/>
      </c:catAx>
      <c:valAx>
        <c:axId val="148857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85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9204</c:v>
                </c:pt>
                <c:pt idx="5">
                  <c:v>8743</c:v>
                </c:pt>
                <c:pt idx="8">
                  <c:v>8414</c:v>
                </c:pt>
                <c:pt idx="11">
                  <c:v>8072</c:v>
                </c:pt>
                <c:pt idx="14">
                  <c:v>7685</c:v>
                </c:pt>
              </c:numCache>
            </c:numRef>
          </c:val>
          <c:extLst>
            <c:ext xmlns:c16="http://schemas.microsoft.com/office/drawing/2014/chart" uri="{C3380CC4-5D6E-409C-BE32-E72D297353CC}">
              <c16:uniqueId val="{00000000-DD2E-462B-8F9B-E454CC105F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c:v>
                </c:pt>
                <c:pt idx="5">
                  <c:v>9</c:v>
                </c:pt>
                <c:pt idx="8">
                  <c:v>4</c:v>
                </c:pt>
                <c:pt idx="11">
                  <c:v>0</c:v>
                </c:pt>
                <c:pt idx="14">
                  <c:v>0</c:v>
                </c:pt>
              </c:numCache>
            </c:numRef>
          </c:val>
          <c:extLst>
            <c:ext xmlns:c16="http://schemas.microsoft.com/office/drawing/2014/chart" uri="{C3380CC4-5D6E-409C-BE32-E72D297353CC}">
              <c16:uniqueId val="{00000001-DD2E-462B-8F9B-E454CC105F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1098</c:v>
                </c:pt>
                <c:pt idx="5">
                  <c:v>1016</c:v>
                </c:pt>
                <c:pt idx="8">
                  <c:v>1108</c:v>
                </c:pt>
                <c:pt idx="11">
                  <c:v>1240</c:v>
                </c:pt>
                <c:pt idx="14">
                  <c:v>1658</c:v>
                </c:pt>
              </c:numCache>
            </c:numRef>
          </c:val>
          <c:extLst>
            <c:ext xmlns:c16="http://schemas.microsoft.com/office/drawing/2014/chart" uri="{C3380CC4-5D6E-409C-BE32-E72D297353CC}">
              <c16:uniqueId val="{00000002-DD2E-462B-8F9B-E454CC105F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2E-462B-8F9B-E454CC105F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2E-462B-8F9B-E454CC105F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2E-462B-8F9B-E454CC105F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727</c:v>
                </c:pt>
                <c:pt idx="3">
                  <c:v>727</c:v>
                </c:pt>
                <c:pt idx="6">
                  <c:v>715</c:v>
                </c:pt>
                <c:pt idx="9">
                  <c:v>659</c:v>
                </c:pt>
                <c:pt idx="12">
                  <c:v>691</c:v>
                </c:pt>
              </c:numCache>
            </c:numRef>
          </c:val>
          <c:extLst>
            <c:ext xmlns:c16="http://schemas.microsoft.com/office/drawing/2014/chart" uri="{C3380CC4-5D6E-409C-BE32-E72D297353CC}">
              <c16:uniqueId val="{00000006-DD2E-462B-8F9B-E454CC105F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c:v>
                </c:pt>
                <c:pt idx="3">
                  <c:v>58</c:v>
                </c:pt>
                <c:pt idx="6">
                  <c:v>65</c:v>
                </c:pt>
                <c:pt idx="9">
                  <c:v>156</c:v>
                </c:pt>
                <c:pt idx="12">
                  <c:v>326</c:v>
                </c:pt>
              </c:numCache>
            </c:numRef>
          </c:val>
          <c:extLst>
            <c:ext xmlns:c16="http://schemas.microsoft.com/office/drawing/2014/chart" uri="{C3380CC4-5D6E-409C-BE32-E72D297353CC}">
              <c16:uniqueId val="{00000007-DD2E-462B-8F9B-E454CC105F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6485</c:v>
                </c:pt>
                <c:pt idx="3">
                  <c:v>6324</c:v>
                </c:pt>
                <c:pt idx="6">
                  <c:v>6068</c:v>
                </c:pt>
                <c:pt idx="9">
                  <c:v>5712</c:v>
                </c:pt>
                <c:pt idx="12">
                  <c:v>5325</c:v>
                </c:pt>
              </c:numCache>
            </c:numRef>
          </c:val>
          <c:extLst>
            <c:ext xmlns:c16="http://schemas.microsoft.com/office/drawing/2014/chart" uri="{C3380CC4-5D6E-409C-BE32-E72D297353CC}">
              <c16:uniqueId val="{00000008-DD2E-462B-8F9B-E454CC105F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278</c:v>
                </c:pt>
                <c:pt idx="3">
                  <c:v>242</c:v>
                </c:pt>
                <c:pt idx="6">
                  <c:v>205</c:v>
                </c:pt>
                <c:pt idx="9">
                  <c:v>168</c:v>
                </c:pt>
                <c:pt idx="12">
                  <c:v>131</c:v>
                </c:pt>
              </c:numCache>
            </c:numRef>
          </c:val>
          <c:extLst>
            <c:ext xmlns:c16="http://schemas.microsoft.com/office/drawing/2014/chart" uri="{C3380CC4-5D6E-409C-BE32-E72D297353CC}">
              <c16:uniqueId val="{00000009-DD2E-462B-8F9B-E454CC105F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6791</c:v>
                </c:pt>
                <c:pt idx="3">
                  <c:v>6366</c:v>
                </c:pt>
                <c:pt idx="6">
                  <c:v>6113</c:v>
                </c:pt>
                <c:pt idx="9">
                  <c:v>6303</c:v>
                </c:pt>
                <c:pt idx="12">
                  <c:v>6082</c:v>
                </c:pt>
              </c:numCache>
            </c:numRef>
          </c:val>
          <c:extLst>
            <c:ext xmlns:c16="http://schemas.microsoft.com/office/drawing/2014/chart" uri="{C3380CC4-5D6E-409C-BE32-E72D297353CC}">
              <c16:uniqueId val="{0000000A-DD2E-462B-8F9B-E454CC105F04}"/>
            </c:ext>
          </c:extLst>
        </c:ser>
        <c:dLbls>
          <c:showLegendKey val="0"/>
          <c:showVal val="0"/>
          <c:showCatName val="0"/>
          <c:showSerName val="0"/>
          <c:showPercent val="0"/>
          <c:showBubbleSize val="0"/>
        </c:dLbls>
        <c:gapWidth val="100"/>
        <c:overlap val="100"/>
        <c:axId val="165555200"/>
        <c:axId val="165565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4033</c:v>
                </c:pt>
                <c:pt idx="2">
                  <c:v>#N/A</c:v>
                </c:pt>
                <c:pt idx="3">
                  <c:v>#N/A</c:v>
                </c:pt>
                <c:pt idx="4">
                  <c:v>3949</c:v>
                </c:pt>
                <c:pt idx="5">
                  <c:v>#N/A</c:v>
                </c:pt>
                <c:pt idx="6">
                  <c:v>#N/A</c:v>
                </c:pt>
                <c:pt idx="7">
                  <c:v>3639</c:v>
                </c:pt>
                <c:pt idx="8">
                  <c:v>#N/A</c:v>
                </c:pt>
                <c:pt idx="9">
                  <c:v>#N/A</c:v>
                </c:pt>
                <c:pt idx="10">
                  <c:v>3686</c:v>
                </c:pt>
                <c:pt idx="11">
                  <c:v>#N/A</c:v>
                </c:pt>
                <c:pt idx="12">
                  <c:v>#N/A</c:v>
                </c:pt>
                <c:pt idx="13">
                  <c:v>3213</c:v>
                </c:pt>
                <c:pt idx="14">
                  <c:v>#N/A</c:v>
                </c:pt>
              </c:numCache>
            </c:numRef>
          </c:val>
          <c:smooth val="0"/>
          <c:extLst>
            <c:ext xmlns:c16="http://schemas.microsoft.com/office/drawing/2014/chart" uri="{C3380CC4-5D6E-409C-BE32-E72D297353CC}">
              <c16:uniqueId val="{0000000B-DD2E-462B-8F9B-E454CC105F04}"/>
            </c:ext>
          </c:extLst>
        </c:ser>
        <c:dLbls>
          <c:showLegendKey val="0"/>
          <c:showVal val="0"/>
          <c:showCatName val="0"/>
          <c:showSerName val="0"/>
          <c:showPercent val="0"/>
          <c:showBubbleSize val="0"/>
        </c:dLbls>
        <c:marker val="1"/>
        <c:smooth val="0"/>
        <c:axId val="165555200"/>
        <c:axId val="165565568"/>
      </c:lineChart>
      <c:catAx>
        <c:axId val="1655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565568"/>
        <c:crosses val="autoZero"/>
        <c:auto val="1"/>
        <c:lblAlgn val="ctr"/>
        <c:lblOffset val="100"/>
        <c:tickLblSkip val="1"/>
        <c:tickMarkSkip val="1"/>
        <c:noMultiLvlLbl val="0"/>
      </c:catAx>
      <c:valAx>
        <c:axId val="16556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55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567</c:v>
                </c:pt>
                <c:pt idx="1">
                  <c:v>599</c:v>
                </c:pt>
                <c:pt idx="2">
                  <c:v>631</c:v>
                </c:pt>
              </c:numCache>
            </c:numRef>
          </c:val>
          <c:extLst>
            <c:ext xmlns:c16="http://schemas.microsoft.com/office/drawing/2014/chart" uri="{C3380CC4-5D6E-409C-BE32-E72D297353CC}">
              <c16:uniqueId val="{00000000-A954-4446-BFFA-E39CFE7A27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A954-4446-BFFA-E39CFE7A27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487</c:v>
                </c:pt>
                <c:pt idx="1">
                  <c:v>556</c:v>
                </c:pt>
                <c:pt idx="2">
                  <c:v>811</c:v>
                </c:pt>
              </c:numCache>
            </c:numRef>
          </c:val>
          <c:extLst>
            <c:ext xmlns:c16="http://schemas.microsoft.com/office/drawing/2014/chart" uri="{C3380CC4-5D6E-409C-BE32-E72D297353CC}">
              <c16:uniqueId val="{00000002-A954-4446-BFFA-E39CFE7A27F6}"/>
            </c:ext>
          </c:extLst>
        </c:ser>
        <c:dLbls>
          <c:showLegendKey val="0"/>
          <c:showVal val="0"/>
          <c:showCatName val="0"/>
          <c:showSerName val="0"/>
          <c:showPercent val="0"/>
          <c:showBubbleSize val="0"/>
        </c:dLbls>
        <c:gapWidth val="120"/>
        <c:overlap val="100"/>
        <c:axId val="165163776"/>
        <c:axId val="165165312"/>
      </c:barChart>
      <c:catAx>
        <c:axId val="16516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5165312"/>
        <c:crosses val="autoZero"/>
        <c:auto val="1"/>
        <c:lblAlgn val="ctr"/>
        <c:lblOffset val="100"/>
        <c:tickLblSkip val="1"/>
        <c:tickMarkSkip val="1"/>
        <c:noMultiLvlLbl val="0"/>
      </c:catAx>
      <c:valAx>
        <c:axId val="165165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516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{CD9C3980-58E3-42FF-8984-AC14049A1D02}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BDB-49FD-9FFD-5F342EC478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{70BFD837-CAF6-4982-B40D-687068A095F1}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DB-49FD-9FFD-5F342EC478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{4F9C1B6D-ED6F-45A8-A385-8A00A5F0CBF7}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DB-49FD-9FFD-5F342EC478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{923BA402-6781-4F25-A26F-B3C4B972A441}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DB-49FD-9FFD-5F342EC478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{E943D540-8F98-46AA-83CD-751A902D6E28}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DB-49FD-9FFD-5F342EC478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{9BB8F5D8-C7F6-44BF-BC9E-D390EBDE39A2}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BDB-49FD-9FFD-5F342EC478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{31149898-33F6-4CEF-B527-CADC68A6FB3A}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BDB-49FD-9FFD-5F342EC478A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{995851BA-A19C-4E4E-AC83-A5151EEC77BA}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BDB-49FD-9FFD-5F342EC478A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{E2ABC92E-2DA1-458E-B3C5-56E555C72037}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BDB-49FD-9FFD-5F342EC478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49.8</c:v>
                </c:pt>
                <c:pt idx="32">
                  <c:v>51.5</c:v>
                </c:pt>
              </c:numCache>
            </c:numRef>
          </c:xVal>
          <c:yVal>
            <c:numRef>
              <c:f>公会計指標分析・財政指標組合せ分析表!$BP$51:$DC$51</c:f>
              <c:numCache>
                <c:formatCode>#,##0.0;"▲ "#,##0.0</c:formatCode>
                <c:ptCount val="40"/>
                <c:pt idx="24">
                  <c:v>118.4</c:v>
                </c:pt>
                <c:pt idx="32">
                  <c:v>102.4</c:v>
                </c:pt>
              </c:numCache>
            </c:numRef>
          </c:yVal>
          <c:smooth val="0"/>
          <c:extLst>
            <c:ext xmlns:c16="http://schemas.microsoft.com/office/drawing/2014/chart" uri="{C3380CC4-5D6E-409C-BE32-E72D297353CC}">
              <c16:uniqueId val="{00000009-5BDB-49FD-9FFD-5F342EC478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{88FE307C-6118-40CF-A5F6-AF35900EC790}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BDB-49FD-9FFD-5F342EC478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{3243B28A-883A-468B-8B76-3580B5DFB48D}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DB-49FD-9FFD-5F342EC478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{39E2F94F-1330-4ADC-8D4F-3B1AFBF3BC85}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DB-49FD-9FFD-5F342EC478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{F4E29E3B-2BE1-49B1-8410-0CC7C46A49AC}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DB-49FD-9FFD-5F342EC478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{4DA4CEFD-5102-4C15-B044-9DE86B69D748}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DB-49FD-9FFD-5F342EC478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{0C61709B-3795-4443-9BBD-1BAD229D142A}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BDB-49FD-9FFD-5F342EC478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{8DC7B7A0-7F42-4F7C-93FB-D4729D596F5F}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BDB-49FD-9FFD-5F342EC478A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{53473BA0-81D4-4DE7-B081-96CFE151194F}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BDB-49FD-9FFD-5F342EC478A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{2C72F25A-DC22-4898-9BC7-30E58E570938}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BDB-49FD-9FFD-5F342EC478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pt idx="32">
                  <c:v>59.3</c:v>
                </c:pt>
              </c:numCache>
            </c:numRef>
          </c:xVal>
          <c:yVal>
            <c:numRef>
              <c:f>公会計指標分析・財政指標組合せ分析表!$BP$55:$DC$55</c:f>
              <c:numCache>
                <c:formatCode>#,##0.0;"▲ "#,##0.0</c:formatCode>
                <c:ptCount val="40"/>
                <c:pt idx="24">
                  <c:v>38.5</c:v>
                </c:pt>
                <c:pt idx="32">
                  <c:v>32.799999999999997</c:v>
                </c:pt>
              </c:numCache>
            </c:numRef>
          </c:yVal>
          <c:smooth val="0"/>
          <c:extLst>
            <c:ext xmlns:c16="http://schemas.microsoft.com/office/drawing/2014/chart" uri="{C3380CC4-5D6E-409C-BE32-E72D297353CC}">
              <c16:uniqueId val="{00000013-5BDB-49FD-9FFD-5F342EC478AD}"/>
            </c:ext>
          </c:extLst>
        </c:ser>
        <c:dLbls>
          <c:showLegendKey val="0"/>
          <c:showVal val="1"/>
          <c:showCatName val="0"/>
          <c:showSerName val="0"/>
          <c:showPercent val="0"/>
          <c:showBubbleSize val="0"/>
        </c:dLbls>
        <c:axId val="46179840"/>
        <c:axId val="46181760"/>
      </c:scatterChart>
      <c:valAx>
        <c:axId val="46179840"/>
        <c:scaling>
          <c:orientation val="minMax"/>
          <c:max val="60.1"/>
          <c:min val="4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3"/>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{758BAF23-3687-463C-8FAD-55A9247478F6}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09E-4B89-9A9F-9EDCC549C1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{0FA56E48-8B95-460F-A3E0-3C244FBF2DE5}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9E-4B89-9A9F-9EDCC549C1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{9D62B1E5-3AF1-4B3E-B0C1-369B43B579C4}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9E-4B89-9A9F-9EDCC549C1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{CB9972B1-F051-4C4B-89BF-DABA9F35E2DA}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9E-4B89-9A9F-9EDCC549C1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{D99486E4-CBA4-40BD-9242-8E180CB34D84}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9E-4B89-9A9F-9EDCC549C19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{809DE342-5E0B-41DC-AED4-446734ED1414}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09E-4B89-9A9F-9EDCC549C19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{EB846C68-CBA5-47B1-A986-81764B45AFF4}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09E-4B89-9A9F-9EDCC549C19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{6A1C3C40-B5C0-4293-B92A-EF18D60A7B24}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09E-4B89-9A9F-9EDCC549C19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{24075EA7-4B0A-4F14-AD8E-A2343B91B845}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09E-4B89-9A9F-9EDCC549C1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17.5</c:v>
                </c:pt>
                <c:pt idx="8">
                  <c:v>16.399999999999999</c:v>
                </c:pt>
                <c:pt idx="16">
                  <c:v>15.8</c:v>
                </c:pt>
                <c:pt idx="24">
                  <c:v>15</c:v>
                </c:pt>
                <c:pt idx="32">
                  <c:v>14.7</c:v>
                </c:pt>
              </c:numCache>
            </c:numRef>
          </c:xVal>
          <c:yVal>
            <c:numRef>
              <c:f>公会計指標分析・財政指標組合せ分析表!$BP$73:$DC$73</c:f>
              <c:numCache>
                <c:formatCode>#,##0.0;"▲ "#,##0.0</c:formatCode>
                <c:ptCount val="40"/>
                <c:pt idx="0">
                  <c:v>130.80000000000001</c:v>
                </c:pt>
                <c:pt idx="8">
                  <c:v>128.69999999999999</c:v>
                </c:pt>
                <c:pt idx="16">
                  <c:v>114.8</c:v>
                </c:pt>
                <c:pt idx="24">
                  <c:v>118.4</c:v>
                </c:pt>
                <c:pt idx="32">
                  <c:v>102.4</c:v>
                </c:pt>
              </c:numCache>
            </c:numRef>
          </c:yVal>
          <c:smooth val="0"/>
          <c:extLst>
            <c:ext xmlns:c16="http://schemas.microsoft.com/office/drawing/2014/chart" uri="{C3380CC4-5D6E-409C-BE32-E72D297353CC}">
              <c16:uniqueId val="{00000009-C09E-4B89-9A9F-9EDCC549C1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{04493752-812A-4C78-B025-1014B8BE6F31}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09E-4B89-9A9F-9EDCC549C1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{957B33FE-7A2A-441A-87B5-6126EA1569DA}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9E-4B89-9A9F-9EDCC549C1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{67239FB8-8F8B-4F4A-BA7E-9A023A80C38D}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9E-4B89-9A9F-9EDCC549C1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{70F63AE2-9A05-4F61-85C4-6FC36ADD1FED}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9E-4B89-9A9F-9EDCC549C1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{A9894969-906E-4292-89C5-E1A01A52C3BB}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9E-4B89-9A9F-9EDCC549C19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{55EE928A-423A-4B47-A4A0-DCF2AD2895B0}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09E-4B89-9A9F-9EDCC549C19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{BCA40A46-0710-4A7D-A7C2-7F0B376F981E}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09E-4B89-9A9F-9EDCC549C19A}"/>
                </c:ext>
              </c:extLst>
            </c:dLbl>
            <c:dLbl>
              <c:idx val="24"/>
              <c:layout>
                <c:manualLayout>
                  <c:x val="-2.2310341599353054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{79854D30-D01B-4FE5-AAA6-2AC31B163F41}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09E-4B89-9A9F-9EDCC549C19A}"/>
                </c:ext>
              </c:extLst>
            </c:dLbl>
            <c:dLbl>
              <c:idx val="32"/>
              <c:layout>
                <c:manualLayout>
                  <c:x val="-4.1085641638868249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{CCAFC45D-61E0-40B6-B83D-3044E719865F}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09E-4B89-9A9F-9EDCC549C1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c:ext xmlns:c16="http://schemas.microsoft.com/office/drawing/2014/chart" uri="{C3380CC4-5D6E-409C-BE32-E72D297353CC}">
              <c16:uniqueId val="{00000013-C09E-4B89-9A9F-9EDCC549C19A}"/>
            </c:ext>
          </c:extLst>
        </c:ser>
        <c:dLbls>
          <c:showLegendKey val="0"/>
          <c:showVal val="1"/>
          <c:showCatName val="0"/>
          <c:showSerName val="0"/>
          <c:showPercent val="0"/>
          <c:showBubbleSize val="0"/>
        </c:dLbls>
        <c:axId val="84219776"/>
        <c:axId val="84234240"/>
      </c:scatterChart>
      <c:valAx>
        <c:axId val="84219776"/>
        <c:scaling>
          <c:orientation val="minMax"/>
          <c:max val="18.3"/>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実質公債費比率の分子は、償還元金・利子ともに減少し、算入交際費等が減少したことで、前年度と比較して</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元利償還金は今後も減少するが、施設の老朽化等による大規模事業が今後も想定されるため、長期的視点に立った起債の発行に努める。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償還が進んだことや下水道特別会計の起債残高が減少し公営企業債繰入見込額の減による将来負担比率の減、またふるさと元気づくり基金等の充当可能財源の増により、前年度と比較して</a:t>
          </a:r>
          <a:r>
            <a:rPr kumimoji="1" lang="en-US" altLang="ja-JP" sz="1400">
              <a:latin typeface="ＭＳ ゴシック" pitchFamily="49" charset="-128"/>
              <a:ea typeface="ＭＳ ゴシック" pitchFamily="49" charset="-128"/>
            </a:rPr>
            <a:t>473</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当町の将来負担比率は県内でも高い水準にあり、引き続き町債残高の削減に努めると同時に、基金残高の拡充による将来財源の確保を一体的に進め、将来負担比率の分子構造の改善と財政健全化を推進する。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長野県高森町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は類似団体より基金の積立額が低いこともあり、将来負担比率が県下で最も高い。そのような中、財政調整基金についても類似団体と比較し残高が低い傾向にあり、計画的に積み増しを行っていることから微増している。公共施設等整備更新基金についても、保育園施設の建て替え等大型の建設整備工事に備えるため、計画的に積み増しを行っている。また、ふるさと元気づくり基金については、寄付額から返礼品や経費を差し引いた額を一度基金積み立て、翌年以降において寄付の目的に沿った事業に充当する運用を行っているが、ふるさと納税における寄付額の伸びから、基金の積み増しを行う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・財政調整基金においては、無計画に積み増しを行うのではなく、標準財政規模の概ね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特定目的基金においては、それぞれ目的事業のための取り崩しを予定しているため、中長期で大きく増加していく見込みはないが、引き続き計画的な運用を行う。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：高森町が所有する建築物、道路、橋りょう等の施設の整備及び老朽化に伴う更新、改修等に要する経費に充当する。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寄附金を通じ高森町に思いを寄せる人々の参画を広く募り、元気あふれるまちづくりを推進することを目的に、目的別にあつまったふるさと納税寄付金について、寄付額から返礼品や経費を差し引いた額を一度基金積み立て、翌年以降において寄付の目的に沿った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：高齢化社会の到来に対応して、高齢者の保健福祉事業の充実を図るため、特別養護老人施設からの納入金（減価償却相当分）を積み立てており、当年度の高齢者保健福祉事業へ充当している。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・ケーブルテレビ放送施設基金　：高森町ケーブルテレビ放送施設の整備充実を図るため、使用料等の積み立てを行い、放送施設の更新等に充当する。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：保育園施設の建て替え等大型の建設整備工事に備えるため、計画的に積み増しを行っていることによる増。当面は保育園の建て替えを目指して、毎年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百万円程度を目安に積み増しを行う。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：ふるさと納税における寄付額の伸びから、基金の積み増しを行うことができている。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：当面は保育園の建て替え分として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百万円程度を目安に積み増しを行う。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：目的に沿った事業に毎年充当していく。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・類似団体と比較し残高が低い傾向にあり、計画的に積み増しを行っていることから微増している。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・無計画に積み増しを行うのではなく、標準財政規模の概ね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・地方債の償還のピークは過ぎており、償還に備えるための大きな積み増し等は行っていないため、増減はない。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・地方債の償還のピークは過ぎているものの、今後の地方債の発行や償還の計画を踏まえ、必要に応じて積立を行う。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13,199
13,088
45.36
6,935,405
6,441,530
476,001
3,926,671
6,082,454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ここ数年、町債発行額を元金償還額の範囲内に抑えるとともに、平成</a:t>
          </a:r>
          <a:r>
            <a:rPr kumimoji="1" lang="en-US" altLang="ja-JP" sz="1100">
              <a:latin typeface="ＭＳ Ｐゴシック" panose="020B0600070205080204" pitchFamily="50" charset="-128"/>
              <a:ea typeface="ＭＳ Ｐゴシック" panose="020B0600070205080204" pitchFamily="50" charset="-128"/>
            </a:rPr>
            <a:t>24</a:t>
          </a:r>
        </a:p>
        <a:p>
          <a:r>
            <a:rPr kumimoji="1" lang="ja-JP" altLang="en-US" sz="1100">
              <a:latin typeface="ＭＳ Ｐゴシック" panose="020B0600070205080204" pitchFamily="50" charset="-128"/>
              <a:ea typeface="ＭＳ Ｐゴシック" panose="020B0600070205080204" pitchFamily="50" charset="-128"/>
            </a:rPr>
            <a:t>年度竣工の中学校等の減価償却が進んているため、有形固定資産減価償却率は増となっている。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今後は、保育園の大規模改修事業等を予定しているため、有形固定資産減価償却率は減を見込んでいる。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69" name="有形固定資産減価償却率平均値テキスト"/>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29633</xdr:rowOff>
    </xdr:from>
    <xdr:to>
      <xdr:col>23</xdr:col>
      <xdr:colOff>136525</xdr:colOff>
      <xdr:row>32</xdr:row>
      <xdr:rowOff>131233</xdr:rowOff>
    </xdr:to>
    <xdr:sp macro="" textlink="">
      <xdr:nvSpPr>
        <xdr:cNvPr id="78" name="楕円 77"/>
        <xdr:cNvSpPr/>
      </xdr:nvSpPr>
      <xdr:spPr>
        <a:xfrm>
          <a:off x="4711700" y="628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8060</xdr:rowOff>
    </xdr:from>
    <xdr:ext cx="405111" cy="259045"/>
    <xdr:sp macro="" textlink="">
      <xdr:nvSpPr>
        <xdr:cNvPr id="79" name="有形固定資産減価償却率該当値テキスト"/>
        <xdr:cNvSpPr txBox="1"/>
      </xdr:nvSpPr>
      <xdr:spPr>
        <a:xfrm>
          <a:off x="4813300" y="626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90805</xdr:rowOff>
    </xdr:from>
    <xdr:to>
      <xdr:col>19</xdr:col>
      <xdr:colOff>187325</xdr:colOff>
      <xdr:row>33</xdr:row>
      <xdr:rowOff>20955</xdr:rowOff>
    </xdr:to>
    <xdr:sp macro="" textlink="">
      <xdr:nvSpPr>
        <xdr:cNvPr id="80" name="楕円 79"/>
        <xdr:cNvSpPr/>
      </xdr:nvSpPr>
      <xdr:spPr>
        <a:xfrm>
          <a:off x="400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80433</xdr:rowOff>
    </xdr:from>
    <xdr:to>
      <xdr:col>23</xdr:col>
      <xdr:colOff>85725</xdr:colOff>
      <xdr:row>32</xdr:row>
      <xdr:rowOff>141605</xdr:rowOff>
    </xdr:to>
    <xdr:cxnSp macro="">
      <xdr:nvCxnSpPr>
        <xdr:cNvPr id="81" name="直線コネクタ 80"/>
        <xdr:cNvCxnSpPr/>
      </xdr:nvCxnSpPr>
      <xdr:spPr>
        <a:xfrm flipV="1">
          <a:off x="4051300" y="6338358"/>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2" name="n_1ave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3"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12082</xdr:rowOff>
    </xdr:from>
    <xdr:ext cx="405111" cy="259045"/>
    <xdr:sp macro="" textlink="">
      <xdr:nvSpPr>
        <xdr:cNvPr id="84" name="n_1mainValue有形固定資産減価償却率"/>
        <xdr:cNvSpPr txBox="1"/>
      </xdr:nvSpPr>
      <xdr:spPr>
        <a:xfrm>
          <a:off x="38360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債務償還可能年数については、ほぼ全国平均値となっているが、類似団体内平均値より</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年程度長くなっている。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こ数年、町債発行額を元金償還額の範囲内に抑える方針の下、将来負担額を減少させるとともに、計画的に基金積立を実施しており、今後は実質債務の縮減により、債務償還可能年数の短縮を見込んでい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3" name="直線コネクタ 112"/>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6"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7" name="直線コネクタ 116"/>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8"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9" name="フローチャート: 判断 118"/>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5" name="楕円 124"/>
        <xdr:cNvSpPr/>
      </xdr:nvSpPr>
      <xdr:spPr>
        <a:xfrm>
          <a:off x="14744700" y="59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41574</xdr:rowOff>
    </xdr:from>
    <xdr:ext cx="340478" cy="259045"/>
    <xdr:sp macro="" textlink="">
      <xdr:nvSpPr>
        <xdr:cNvPr id="126" name="債務償還可能年数該当値テキスト"/>
        <xdr:cNvSpPr txBox="1"/>
      </xdr:nvSpPr>
      <xdr:spPr>
        <a:xfrm>
          <a:off x="14846300" y="5785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13,199
13,088
45.36
6,935,405
6,441,530
476,001
3,926,671
6,082,454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23495</xdr:rowOff>
    </xdr:from>
    <xdr:to>
      <xdr:col>24</xdr:col>
      <xdr:colOff>114300</xdr:colOff>
      <xdr:row>39</xdr:row>
      <xdr:rowOff>125095</xdr:rowOff>
    </xdr:to>
    <xdr:sp macro="" textlink="">
      <xdr:nvSpPr>
        <xdr:cNvPr id="70" name="楕円 69"/>
        <xdr:cNvSpPr/>
      </xdr:nvSpPr>
      <xdr:spPr>
        <a:xfrm>
          <a:off x="45847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1922</xdr:rowOff>
    </xdr:from>
    <xdr:ext cx="405111" cy="259045"/>
    <xdr:sp macro="" textlink="">
      <xdr:nvSpPr>
        <xdr:cNvPr id="71" name="【道路】&#10;有形固定資産減価償却率該当値テキスト"/>
        <xdr:cNvSpPr txBox="1"/>
      </xdr:nvSpPr>
      <xdr:spPr>
        <a:xfrm>
          <a:off x="46736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59690</xdr:rowOff>
    </xdr:from>
    <xdr:to>
      <xdr:col>20</xdr:col>
      <xdr:colOff>38100</xdr:colOff>
      <xdr:row>39</xdr:row>
      <xdr:rowOff>161290</xdr:rowOff>
    </xdr:to>
    <xdr:sp macro="" textlink="">
      <xdr:nvSpPr>
        <xdr:cNvPr id="72" name="楕円 71"/>
        <xdr:cNvSpPr/>
      </xdr:nvSpPr>
      <xdr:spPr>
        <a:xfrm>
          <a:off x="3746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74295</xdr:rowOff>
    </xdr:from>
    <xdr:to>
      <xdr:col>24</xdr:col>
      <xdr:colOff>63500</xdr:colOff>
      <xdr:row>39</xdr:row>
      <xdr:rowOff>110490</xdr:rowOff>
    </xdr:to>
    <xdr:cxnSp macro="">
      <xdr:nvCxnSpPr>
        <xdr:cNvPr id="73" name="直線コネクタ 72"/>
        <xdr:cNvCxnSpPr/>
      </xdr:nvCxnSpPr>
      <xdr:spPr>
        <a:xfrm flipV="1">
          <a:off x="3797300" y="67608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4"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5"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152417</xdr:rowOff>
    </xdr:from>
    <xdr:ext cx="405111" cy="259045"/>
    <xdr:sp macro="" textlink="">
      <xdr:nvSpPr>
        <xdr:cNvPr id="76" name="n_1mainValue【道路】&#10;有形固定資産減価償却率"/>
        <xdr:cNvSpPr txBox="1"/>
      </xdr:nvSpPr>
      <xdr:spPr>
        <a:xfrm>
          <a:off x="35820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5"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46431</xdr:rowOff>
    </xdr:from>
    <xdr:to>
      <xdr:col>55</xdr:col>
      <xdr:colOff>50800</xdr:colOff>
      <xdr:row>39</xdr:row>
      <xdr:rowOff>148031</xdr:rowOff>
    </xdr:to>
    <xdr:sp macro="" textlink="">
      <xdr:nvSpPr>
        <xdr:cNvPr id="114" name="楕円 113"/>
        <xdr:cNvSpPr/>
      </xdr:nvSpPr>
      <xdr:spPr>
        <a:xfrm>
          <a:off x="10426700" y="67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24858</xdr:rowOff>
    </xdr:from>
    <xdr:ext cx="534377" cy="259045"/>
    <xdr:sp macro="" textlink="">
      <xdr:nvSpPr>
        <xdr:cNvPr id="115" name="【道路】&#10;一人当たり延長該当値テキスト"/>
        <xdr:cNvSpPr txBox="1"/>
      </xdr:nvSpPr>
      <xdr:spPr>
        <a:xfrm>
          <a:off x="10515600" y="67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48584</xdr:rowOff>
    </xdr:from>
    <xdr:to>
      <xdr:col>50</xdr:col>
      <xdr:colOff>165100</xdr:colOff>
      <xdr:row>39</xdr:row>
      <xdr:rowOff>150184</xdr:rowOff>
    </xdr:to>
    <xdr:sp macro="" textlink="">
      <xdr:nvSpPr>
        <xdr:cNvPr id="116" name="楕円 115"/>
        <xdr:cNvSpPr/>
      </xdr:nvSpPr>
      <xdr:spPr>
        <a:xfrm>
          <a:off x="9588500" y="6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97231</xdr:rowOff>
    </xdr:from>
    <xdr:to>
      <xdr:col>55</xdr:col>
      <xdr:colOff>0</xdr:colOff>
      <xdr:row>39</xdr:row>
      <xdr:rowOff>99384</xdr:rowOff>
    </xdr:to>
    <xdr:cxnSp macro="">
      <xdr:nvCxnSpPr>
        <xdr:cNvPr id="117" name="直線コネクタ 116"/>
        <xdr:cNvCxnSpPr/>
      </xdr:nvCxnSpPr>
      <xdr:spPr>
        <a:xfrm flipV="1">
          <a:off x="9639300" y="6783781"/>
          <a:ext cx="8382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18"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9"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141311</xdr:rowOff>
    </xdr:from>
    <xdr:ext cx="534377" cy="259045"/>
    <xdr:sp macro="" textlink="">
      <xdr:nvSpPr>
        <xdr:cNvPr id="120" name="n_1mainValue【道路】&#10;一人当たり延長"/>
        <xdr:cNvSpPr txBox="1"/>
      </xdr:nvSpPr>
      <xdr:spPr>
        <a:xfrm>
          <a:off x="9359411" y="6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60" name="楕円 159"/>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61" name="【橋りょう・トンネ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62" name="楕円 161"/>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78377</xdr:rowOff>
    </xdr:to>
    <xdr:cxnSp macro="">
      <xdr:nvCxnSpPr>
        <xdr:cNvPr id="163" name="直線コネクタ 162"/>
        <xdr:cNvCxnSpPr/>
      </xdr:nvCxnSpPr>
      <xdr:spPr>
        <a:xfrm flipV="1">
          <a:off x="3797300" y="101612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120304</xdr:rowOff>
    </xdr:from>
    <xdr:ext cx="405111" cy="259045"/>
    <xdr:sp macro="" textlink="">
      <xdr:nvSpPr>
        <xdr:cNvPr id="166" name="n_1mainValue【橋りょう・トンネル】&#10;有形固定資産減価償却率"/>
        <xdr:cNvSpPr txBox="1"/>
      </xdr:nvSpPr>
      <xdr:spPr>
        <a:xfrm>
          <a:off x="35820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95"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19345</xdr:rowOff>
    </xdr:from>
    <xdr:to>
      <xdr:col>55</xdr:col>
      <xdr:colOff>50800</xdr:colOff>
      <xdr:row>60</xdr:row>
      <xdr:rowOff>120945</xdr:rowOff>
    </xdr:to>
    <xdr:sp macro="" textlink="">
      <xdr:nvSpPr>
        <xdr:cNvPr id="204" name="楕円 203"/>
        <xdr:cNvSpPr/>
      </xdr:nvSpPr>
      <xdr:spPr>
        <a:xfrm>
          <a:off x="10426700" y="103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42222</xdr:rowOff>
    </xdr:from>
    <xdr:ext cx="599010" cy="259045"/>
    <xdr:sp macro="" textlink="">
      <xdr:nvSpPr>
        <xdr:cNvPr id="205" name="【橋りょう・トンネル】&#10;一人当たり有形固定資産（償却資産）額該当値テキスト"/>
        <xdr:cNvSpPr txBox="1"/>
      </xdr:nvSpPr>
      <xdr:spPr>
        <a:xfrm>
          <a:off x="10515600" y="1015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21747</xdr:rowOff>
    </xdr:from>
    <xdr:to>
      <xdr:col>50</xdr:col>
      <xdr:colOff>165100</xdr:colOff>
      <xdr:row>60</xdr:row>
      <xdr:rowOff>123347</xdr:rowOff>
    </xdr:to>
    <xdr:sp macro="" textlink="">
      <xdr:nvSpPr>
        <xdr:cNvPr id="206" name="楕円 205"/>
        <xdr:cNvSpPr/>
      </xdr:nvSpPr>
      <xdr:spPr>
        <a:xfrm>
          <a:off x="9588500" y="103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70145</xdr:rowOff>
    </xdr:from>
    <xdr:to>
      <xdr:col>55</xdr:col>
      <xdr:colOff>0</xdr:colOff>
      <xdr:row>60</xdr:row>
      <xdr:rowOff>72547</xdr:rowOff>
    </xdr:to>
    <xdr:cxnSp macro="">
      <xdr:nvCxnSpPr>
        <xdr:cNvPr id="207" name="直線コネクタ 206"/>
        <xdr:cNvCxnSpPr/>
      </xdr:nvCxnSpPr>
      <xdr:spPr>
        <a:xfrm flipV="1">
          <a:off x="9639300" y="10357145"/>
          <a:ext cx="8382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13435</xdr:rowOff>
    </xdr:from>
    <xdr:ext cx="599010" cy="259045"/>
    <xdr:sp macro="" textlink="">
      <xdr:nvSpPr>
        <xdr:cNvPr id="208" name="n_1aveValue【橋りょう・トンネル】&#10;一人当たり有形固定資産（償却資産）額"/>
        <xdr:cNvSpPr txBox="1"/>
      </xdr:nvSpPr>
      <xdr:spPr>
        <a:xfrm>
          <a:off x="93270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09"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139874</xdr:rowOff>
    </xdr:from>
    <xdr:ext cx="599010" cy="259045"/>
    <xdr:sp macro="" textlink="">
      <xdr:nvSpPr>
        <xdr:cNvPr id="210" name="n_1mainValue【橋りょう・トンネル】&#10;一人当たり有形固定資産（償却資産）額"/>
        <xdr:cNvSpPr txBox="1"/>
      </xdr:nvSpPr>
      <xdr:spPr>
        <a:xfrm>
          <a:off x="9327095" y="1008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49" name="楕円 248"/>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250" name="【公営住宅】&#10;有形固定資産減価償却率該当値テキスト"/>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251" name="楕円 250"/>
        <xdr:cNvSpPr/>
      </xdr:nvSpPr>
      <xdr:spPr>
        <a:xfrm>
          <a:off x="3746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137161</xdr:rowOff>
    </xdr:to>
    <xdr:cxnSp macro="">
      <xdr:nvCxnSpPr>
        <xdr:cNvPr id="252" name="直線コネクタ 251"/>
        <xdr:cNvCxnSpPr/>
      </xdr:nvCxnSpPr>
      <xdr:spPr>
        <a:xfrm flipV="1">
          <a:off x="3797300" y="13807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53"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54"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255" name="n_1mainValue【公営住宅】&#10;有形固定資産減価償却率"/>
        <xdr:cNvSpPr txBox="1"/>
      </xdr:nvSpPr>
      <xdr:spPr>
        <a:xfrm>
          <a:off x="35820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84" name="【公営住宅】&#10;一人当たり面積平均値テキスト"/>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167894</xdr:rowOff>
    </xdr:from>
    <xdr:to>
      <xdr:col>55</xdr:col>
      <xdr:colOff>50800</xdr:colOff>
      <xdr:row>86</xdr:row>
      <xdr:rowOff>98044</xdr:rowOff>
    </xdr:to>
    <xdr:sp macro="" textlink="">
      <xdr:nvSpPr>
        <xdr:cNvPr id="293" name="楕円 292"/>
        <xdr:cNvSpPr/>
      </xdr:nvSpPr>
      <xdr:spPr>
        <a:xfrm>
          <a:off x="104267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82821</xdr:rowOff>
    </xdr:from>
    <xdr:ext cx="469744" cy="259045"/>
    <xdr:sp macro="" textlink="">
      <xdr:nvSpPr>
        <xdr:cNvPr id="294" name="【公営住宅】&#10;一人当たり面積該当値テキスト"/>
        <xdr:cNvSpPr txBox="1"/>
      </xdr:nvSpPr>
      <xdr:spPr>
        <a:xfrm>
          <a:off x="10515600" y="1465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168275</xdr:rowOff>
    </xdr:from>
    <xdr:to>
      <xdr:col>50</xdr:col>
      <xdr:colOff>165100</xdr:colOff>
      <xdr:row>86</xdr:row>
      <xdr:rowOff>98425</xdr:rowOff>
    </xdr:to>
    <xdr:sp macro="" textlink="">
      <xdr:nvSpPr>
        <xdr:cNvPr id="295" name="楕円 294"/>
        <xdr:cNvSpPr/>
      </xdr:nvSpPr>
      <xdr:spPr>
        <a:xfrm>
          <a:off x="9588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47244</xdr:rowOff>
    </xdr:from>
    <xdr:to>
      <xdr:col>55</xdr:col>
      <xdr:colOff>0</xdr:colOff>
      <xdr:row>86</xdr:row>
      <xdr:rowOff>47625</xdr:rowOff>
    </xdr:to>
    <xdr:cxnSp macro="">
      <xdr:nvCxnSpPr>
        <xdr:cNvPr id="296" name="直線コネクタ 295"/>
        <xdr:cNvCxnSpPr/>
      </xdr:nvCxnSpPr>
      <xdr:spPr>
        <a:xfrm flipV="1">
          <a:off x="9639300" y="1479194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297"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98"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89552</xdr:rowOff>
    </xdr:from>
    <xdr:ext cx="469744" cy="259045"/>
    <xdr:sp macro="" textlink="">
      <xdr:nvSpPr>
        <xdr:cNvPr id="299" name="n_1mainValue【公営住宅】&#10;一人当たり面積"/>
        <xdr:cNvSpPr txBox="1"/>
      </xdr:nvSpPr>
      <xdr:spPr>
        <a:xfrm>
          <a:off x="9391727" y="1483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36" name="直線コネクタ 335"/>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37"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38" name="直線コネクタ 337"/>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3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0" name="直線コネクタ 33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41"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42" name="フローチャート: 判断 341"/>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43" name="フローチャート: 判断 342"/>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4" name="フローチャート: 判断 343"/>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90170</xdr:rowOff>
    </xdr:from>
    <xdr:to>
      <xdr:col>85</xdr:col>
      <xdr:colOff>177800</xdr:colOff>
      <xdr:row>34</xdr:row>
      <xdr:rowOff>20320</xdr:rowOff>
    </xdr:to>
    <xdr:sp macro="" textlink="">
      <xdr:nvSpPr>
        <xdr:cNvPr id="350" name="楕円 349"/>
        <xdr:cNvSpPr/>
      </xdr:nvSpPr>
      <xdr:spPr>
        <a:xfrm>
          <a:off x="16268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5097</xdr:rowOff>
    </xdr:from>
    <xdr:ext cx="405111" cy="259045"/>
    <xdr:sp macro="" textlink="">
      <xdr:nvSpPr>
        <xdr:cNvPr id="351" name="【認定こども園・幼稚園・保育所】&#10;有形固定資産減価償却率該当値テキスト"/>
        <xdr:cNvSpPr txBox="1"/>
      </xdr:nvSpPr>
      <xdr:spPr>
        <a:xfrm>
          <a:off x="16357600" y="566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103505</xdr:rowOff>
    </xdr:from>
    <xdr:to>
      <xdr:col>81</xdr:col>
      <xdr:colOff>101600</xdr:colOff>
      <xdr:row>34</xdr:row>
      <xdr:rowOff>33655</xdr:rowOff>
    </xdr:to>
    <xdr:sp macro="" textlink="">
      <xdr:nvSpPr>
        <xdr:cNvPr id="352" name="楕円 351"/>
        <xdr:cNvSpPr/>
      </xdr:nvSpPr>
      <xdr:spPr>
        <a:xfrm>
          <a:off x="15430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140970</xdr:rowOff>
    </xdr:from>
    <xdr:to>
      <xdr:col>85</xdr:col>
      <xdr:colOff>127000</xdr:colOff>
      <xdr:row>33</xdr:row>
      <xdr:rowOff>154305</xdr:rowOff>
    </xdr:to>
    <xdr:cxnSp macro="">
      <xdr:nvCxnSpPr>
        <xdr:cNvPr id="353" name="直線コネクタ 352"/>
        <xdr:cNvCxnSpPr/>
      </xdr:nvCxnSpPr>
      <xdr:spPr>
        <a:xfrm flipV="1">
          <a:off x="15481300" y="57988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5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55"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50182</xdr:rowOff>
    </xdr:from>
    <xdr:ext cx="405111" cy="259045"/>
    <xdr:sp macro="" textlink="">
      <xdr:nvSpPr>
        <xdr:cNvPr id="356" name="n_1mainValue【認定こども園・幼稚園・保育所】&#10;有形固定資産減価償却率"/>
        <xdr:cNvSpPr txBox="1"/>
      </xdr:nvSpPr>
      <xdr:spPr>
        <a:xfrm>
          <a:off x="152660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78" name="直線コネクタ 377"/>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9"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80" name="直線コネクタ 37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81"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82" name="直線コネクタ 381"/>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383" name="【認定こども園・幼稚園・保育所】&#10;一人当たり面積平均値テキスト"/>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84" name="フローチャート: 判断 383"/>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85" name="フローチャート: 判断 384"/>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86" name="フローチャート: 判断 385"/>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xdr:rowOff>
    </xdr:from>
    <xdr:to>
      <xdr:col>116</xdr:col>
      <xdr:colOff>114300</xdr:colOff>
      <xdr:row>39</xdr:row>
      <xdr:rowOff>106426</xdr:rowOff>
    </xdr:to>
    <xdr:sp macro="" textlink="">
      <xdr:nvSpPr>
        <xdr:cNvPr id="392" name="楕円 391"/>
        <xdr:cNvSpPr/>
      </xdr:nvSpPr>
      <xdr:spPr>
        <a:xfrm>
          <a:off x="221107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154703</xdr:rowOff>
    </xdr:from>
    <xdr:ext cx="469744" cy="259045"/>
    <xdr:sp macro="" textlink="">
      <xdr:nvSpPr>
        <xdr:cNvPr id="393" name="【認定こども園・幼稚園・保育所】&#10;一人当たり面積該当値テキスト"/>
        <xdr:cNvSpPr txBox="1"/>
      </xdr:nvSpPr>
      <xdr:spPr>
        <a:xfrm>
          <a:off x="22199600"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394" name="楕円 393"/>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55626</xdr:rowOff>
    </xdr:from>
    <xdr:to>
      <xdr:col>116</xdr:col>
      <xdr:colOff>63500</xdr:colOff>
      <xdr:row>39</xdr:row>
      <xdr:rowOff>55626</xdr:rowOff>
    </xdr:to>
    <xdr:cxnSp macro="">
      <xdr:nvCxnSpPr>
        <xdr:cNvPr id="395" name="直線コネクタ 394"/>
        <xdr:cNvCxnSpPr/>
      </xdr:nvCxnSpPr>
      <xdr:spPr>
        <a:xfrm>
          <a:off x="21323300" y="6742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396"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97"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97553</xdr:rowOff>
    </xdr:from>
    <xdr:ext cx="469744" cy="259045"/>
    <xdr:sp macro="" textlink="">
      <xdr:nvSpPr>
        <xdr:cNvPr id="398" name="n_1main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24" name="直線コネクタ 423"/>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25"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26" name="直線コネクタ 425"/>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27"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28" name="直線コネクタ 427"/>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29" name="【学校施設】&#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30" name="フローチャート: 判断 429"/>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31" name="フローチャート: 判断 430"/>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32" name="フローチャート: 判断 431"/>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135346</xdr:rowOff>
    </xdr:from>
    <xdr:to>
      <xdr:col>85</xdr:col>
      <xdr:colOff>177800</xdr:colOff>
      <xdr:row>61</xdr:row>
      <xdr:rowOff>65496</xdr:rowOff>
    </xdr:to>
    <xdr:sp macro="" textlink="">
      <xdr:nvSpPr>
        <xdr:cNvPr id="438" name="楕円 437"/>
        <xdr:cNvSpPr/>
      </xdr:nvSpPr>
      <xdr:spPr>
        <a:xfrm>
          <a:off x="162687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113773</xdr:rowOff>
    </xdr:from>
    <xdr:ext cx="405111" cy="259045"/>
    <xdr:sp macro="" textlink="">
      <xdr:nvSpPr>
        <xdr:cNvPr id="439" name="【学校施設】&#10;有形固定資産減価償却率該当値テキスト"/>
        <xdr:cNvSpPr txBox="1"/>
      </xdr:nvSpPr>
      <xdr:spPr>
        <a:xfrm>
          <a:off x="16357600"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168003</xdr:rowOff>
    </xdr:from>
    <xdr:to>
      <xdr:col>81</xdr:col>
      <xdr:colOff>101600</xdr:colOff>
      <xdr:row>61</xdr:row>
      <xdr:rowOff>98153</xdr:rowOff>
    </xdr:to>
    <xdr:sp macro="" textlink="">
      <xdr:nvSpPr>
        <xdr:cNvPr id="440" name="楕円 439"/>
        <xdr:cNvSpPr/>
      </xdr:nvSpPr>
      <xdr:spPr>
        <a:xfrm>
          <a:off x="15430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14696</xdr:rowOff>
    </xdr:from>
    <xdr:to>
      <xdr:col>85</xdr:col>
      <xdr:colOff>127000</xdr:colOff>
      <xdr:row>61</xdr:row>
      <xdr:rowOff>47353</xdr:rowOff>
    </xdr:to>
    <xdr:cxnSp macro="">
      <xdr:nvCxnSpPr>
        <xdr:cNvPr id="441" name="直線コネクタ 440"/>
        <xdr:cNvCxnSpPr/>
      </xdr:nvCxnSpPr>
      <xdr:spPr>
        <a:xfrm flipV="1">
          <a:off x="15481300" y="1047314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42"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43"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89280</xdr:rowOff>
    </xdr:from>
    <xdr:ext cx="405111" cy="259045"/>
    <xdr:sp macro="" textlink="">
      <xdr:nvSpPr>
        <xdr:cNvPr id="444" name="n_1mainValue【学校施設】&#10;有形固定資産減価償却率"/>
        <xdr:cNvSpPr txBox="1"/>
      </xdr:nvSpPr>
      <xdr:spPr>
        <a:xfrm>
          <a:off x="15266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67" name="直線コネクタ 466"/>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68"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69" name="直線コネクタ 468"/>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70"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71" name="直線コネクタ 470"/>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72" name="【学校施設】&#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73" name="フローチャート: 判断 472"/>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74" name="フローチャート: 判断 473"/>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75" name="フローチャート: 判断 474"/>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74016</xdr:rowOff>
    </xdr:from>
    <xdr:to>
      <xdr:col>116</xdr:col>
      <xdr:colOff>114300</xdr:colOff>
      <xdr:row>62</xdr:row>
      <xdr:rowOff>4166</xdr:rowOff>
    </xdr:to>
    <xdr:sp macro="" textlink="">
      <xdr:nvSpPr>
        <xdr:cNvPr id="481" name="楕円 480"/>
        <xdr:cNvSpPr/>
      </xdr:nvSpPr>
      <xdr:spPr>
        <a:xfrm>
          <a:off x="22110700" y="105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52443</xdr:rowOff>
    </xdr:from>
    <xdr:ext cx="469744" cy="259045"/>
    <xdr:sp macro="" textlink="">
      <xdr:nvSpPr>
        <xdr:cNvPr id="482" name="【学校施設】&#10;一人当たり面積該当値テキスト"/>
        <xdr:cNvSpPr txBox="1"/>
      </xdr:nvSpPr>
      <xdr:spPr>
        <a:xfrm>
          <a:off x="22199600" y="105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79502</xdr:rowOff>
    </xdr:from>
    <xdr:to>
      <xdr:col>112</xdr:col>
      <xdr:colOff>38100</xdr:colOff>
      <xdr:row>62</xdr:row>
      <xdr:rowOff>9652</xdr:rowOff>
    </xdr:to>
    <xdr:sp macro="" textlink="">
      <xdr:nvSpPr>
        <xdr:cNvPr id="483" name="楕円 482"/>
        <xdr:cNvSpPr/>
      </xdr:nvSpPr>
      <xdr:spPr>
        <a:xfrm>
          <a:off x="21272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124816</xdr:rowOff>
    </xdr:from>
    <xdr:to>
      <xdr:col>116</xdr:col>
      <xdr:colOff>63500</xdr:colOff>
      <xdr:row>61</xdr:row>
      <xdr:rowOff>130302</xdr:rowOff>
    </xdr:to>
    <xdr:cxnSp macro="">
      <xdr:nvCxnSpPr>
        <xdr:cNvPr id="484" name="直線コネクタ 483"/>
        <xdr:cNvCxnSpPr/>
      </xdr:nvCxnSpPr>
      <xdr:spPr>
        <a:xfrm flipV="1">
          <a:off x="21323300" y="1058326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85"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86"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779</xdr:rowOff>
    </xdr:from>
    <xdr:ext cx="469744" cy="259045"/>
    <xdr:sp macro="" textlink="">
      <xdr:nvSpPr>
        <xdr:cNvPr id="487" name="n_1mainValue【学校施設】&#10;一人当たり面積"/>
        <xdr:cNvSpPr txBox="1"/>
      </xdr:nvSpPr>
      <xdr:spPr>
        <a:xfrm>
          <a:off x="210757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4" name="テキスト ボックス 51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5" name="直線コネクタ 51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6" name="テキスト ボックス 51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7" name="直線コネクタ 51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8" name="テキスト ボックス 51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9" name="直線コネクタ 5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0" name="テキスト ボックス 5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1" name="直線コネクタ 52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2" name="テキスト ボックス 52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3" name="直線コネクタ 52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4" name="テキスト ボックス 52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28" name="直線コネクタ 52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2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30" name="直線コネクタ 52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2" name="直線コネクタ 53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3"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4" name="フローチャート: 判断 53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35" name="フローチャート: 判断 53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36" name="フローチャート: 判断 53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55880</xdr:rowOff>
    </xdr:from>
    <xdr:to>
      <xdr:col>85</xdr:col>
      <xdr:colOff>177800</xdr:colOff>
      <xdr:row>102</xdr:row>
      <xdr:rowOff>157480</xdr:rowOff>
    </xdr:to>
    <xdr:sp macro="" textlink="">
      <xdr:nvSpPr>
        <xdr:cNvPr id="542" name="楕円 541"/>
        <xdr:cNvSpPr/>
      </xdr:nvSpPr>
      <xdr:spPr>
        <a:xfrm>
          <a:off x="162687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78757</xdr:rowOff>
    </xdr:from>
    <xdr:ext cx="405111" cy="259045"/>
    <xdr:sp macro="" textlink="">
      <xdr:nvSpPr>
        <xdr:cNvPr id="543" name="【公民館】&#10;有形固定資産減価償却率該当値テキスト"/>
        <xdr:cNvSpPr txBox="1"/>
      </xdr:nvSpPr>
      <xdr:spPr>
        <a:xfrm>
          <a:off x="16357600"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544" name="楕円 543"/>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106680</xdr:rowOff>
    </xdr:from>
    <xdr:to>
      <xdr:col>85</xdr:col>
      <xdr:colOff>127000</xdr:colOff>
      <xdr:row>102</xdr:row>
      <xdr:rowOff>144780</xdr:rowOff>
    </xdr:to>
    <xdr:cxnSp macro="">
      <xdr:nvCxnSpPr>
        <xdr:cNvPr id="545" name="直線コネクタ 544"/>
        <xdr:cNvCxnSpPr/>
      </xdr:nvCxnSpPr>
      <xdr:spPr>
        <a:xfrm flipV="1">
          <a:off x="15481300" y="17594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546"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47"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548" name="n_1mainValue【公民館】&#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9" name="直線コネクタ 5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0" name="テキスト ボックス 5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1" name="直線コネクタ 5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2" name="テキスト ボックス 5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3" name="直線コネクタ 5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4" name="テキスト ボックス 5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5" name="直線コネクタ 5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6" name="テキスト ボックス 5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7" name="直線コネクタ 5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8" name="テキスト ボックス 5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9" name="直線コネクタ 5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0" name="テキスト ボックス 5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1" name="直線コネクタ 5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2" name="テキスト ボックス 5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74" name="直線コネクタ 573"/>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7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76" name="直線コネクタ 57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77"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78" name="直線コネクタ 577"/>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579"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80" name="フローチャート: 判断 579"/>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81" name="フローチャート: 判断 580"/>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82" name="フローチャート: 判断 581"/>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144599</xdr:rowOff>
    </xdr:from>
    <xdr:to>
      <xdr:col>116</xdr:col>
      <xdr:colOff>114300</xdr:colOff>
      <xdr:row>102</xdr:row>
      <xdr:rowOff>74749</xdr:rowOff>
    </xdr:to>
    <xdr:sp macro="" textlink="">
      <xdr:nvSpPr>
        <xdr:cNvPr id="588" name="楕円 587"/>
        <xdr:cNvSpPr/>
      </xdr:nvSpPr>
      <xdr:spPr>
        <a:xfrm>
          <a:off x="221107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167476</xdr:rowOff>
    </xdr:from>
    <xdr:ext cx="469744" cy="259045"/>
    <xdr:sp macro="" textlink="">
      <xdr:nvSpPr>
        <xdr:cNvPr id="589" name="【公民館】&#10;一人当たり面積該当値テキスト"/>
        <xdr:cNvSpPr txBox="1"/>
      </xdr:nvSpPr>
      <xdr:spPr>
        <a:xfrm>
          <a:off x="22199600" y="17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4173</xdr:rowOff>
    </xdr:from>
    <xdr:to>
      <xdr:col>112</xdr:col>
      <xdr:colOff>38100</xdr:colOff>
      <xdr:row>102</xdr:row>
      <xdr:rowOff>105773</xdr:rowOff>
    </xdr:to>
    <xdr:sp macro="" textlink="">
      <xdr:nvSpPr>
        <xdr:cNvPr id="590" name="楕円 589"/>
        <xdr:cNvSpPr/>
      </xdr:nvSpPr>
      <xdr:spPr>
        <a:xfrm>
          <a:off x="21272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23949</xdr:rowOff>
    </xdr:from>
    <xdr:to>
      <xdr:col>116</xdr:col>
      <xdr:colOff>63500</xdr:colOff>
      <xdr:row>102</xdr:row>
      <xdr:rowOff>54973</xdr:rowOff>
    </xdr:to>
    <xdr:cxnSp macro="">
      <xdr:nvCxnSpPr>
        <xdr:cNvPr id="591" name="直線コネクタ 590"/>
        <xdr:cNvCxnSpPr/>
      </xdr:nvCxnSpPr>
      <xdr:spPr>
        <a:xfrm flipV="1">
          <a:off x="21323300" y="175118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592" name="n_1aveValue【公民館】&#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593"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122300</xdr:rowOff>
    </xdr:from>
    <xdr:ext cx="469744" cy="259045"/>
    <xdr:sp macro="" textlink="">
      <xdr:nvSpPr>
        <xdr:cNvPr id="594" name="n_1mainValue【公民館】&#10;一人当たり面積"/>
        <xdr:cNvSpPr txBox="1"/>
      </xdr:nvSpPr>
      <xdr:spPr>
        <a:xfrm>
          <a:off x="210757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道路については、地元要望（地区計画）等を考慮し、計画的に道路改良を実施している。道路舗装は、舗装長寿命化修繕計画を策定し、順次整備をおこなっているが、単年度では減価償却額を上回っている。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橋りょう・トンネルについては、橋りょう長寿命化修繕計画に基づき順次整備を行っているが、単年度では減価償却額が資産増加額を上回っている。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保育園、学校施設については、概ね築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年を目途に大規模改修もしくは建て替えを予定している。町立保育園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園のうち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園は減価償却を終了している。今後は、築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年を目途とする長寿命化改良事業へと移行予定である。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13,199
13,088
45.36
6,935,405
6,441,530
476,001
3,926,671
6,082,454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26179</xdr:rowOff>
    </xdr:from>
    <xdr:ext cx="405111" cy="259045"/>
    <xdr:sp macro="" textlink="">
      <xdr:nvSpPr>
        <xdr:cNvPr id="80"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102362</xdr:rowOff>
    </xdr:from>
    <xdr:to>
      <xdr:col>24</xdr:col>
      <xdr:colOff>114300</xdr:colOff>
      <xdr:row>59</xdr:row>
      <xdr:rowOff>32512</xdr:rowOff>
    </xdr:to>
    <xdr:sp macro="" textlink="">
      <xdr:nvSpPr>
        <xdr:cNvPr id="86" name="楕円 85"/>
        <xdr:cNvSpPr/>
      </xdr:nvSpPr>
      <xdr:spPr>
        <a:xfrm>
          <a:off x="45847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125239</xdr:rowOff>
    </xdr:from>
    <xdr:ext cx="405111" cy="259045"/>
    <xdr:sp macro="" textlink="">
      <xdr:nvSpPr>
        <xdr:cNvPr id="87" name="【体育館・プール】&#10;有形固定資産減価償却率該当値テキスト"/>
        <xdr:cNvSpPr txBox="1"/>
      </xdr:nvSpPr>
      <xdr:spPr>
        <a:xfrm>
          <a:off x="4673600" y="989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88" name="楕円 87"/>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153162</xdr:rowOff>
    </xdr:from>
    <xdr:to>
      <xdr:col>24</xdr:col>
      <xdr:colOff>63500</xdr:colOff>
      <xdr:row>59</xdr:row>
      <xdr:rowOff>11430</xdr:rowOff>
    </xdr:to>
    <xdr:cxnSp macro="">
      <xdr:nvCxnSpPr>
        <xdr:cNvPr id="89" name="直線コネクタ 88"/>
        <xdr:cNvCxnSpPr/>
      </xdr:nvCxnSpPr>
      <xdr:spPr>
        <a:xfrm flipV="1">
          <a:off x="3797300" y="1009726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90" name="n_1mainValue【体育館・プー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4" name="直線コネクタ 113"/>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5"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6" name="直線コネクタ 115"/>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17"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18" name="直線コネクタ 117"/>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119"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0" name="フローチャート: 判断 119"/>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1" name="フローチャート: 判断 120"/>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22"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3" name="フローチャート: 判断 122"/>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24"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34290</xdr:rowOff>
    </xdr:from>
    <xdr:to>
      <xdr:col>55</xdr:col>
      <xdr:colOff>50800</xdr:colOff>
      <xdr:row>62</xdr:row>
      <xdr:rowOff>135890</xdr:rowOff>
    </xdr:to>
    <xdr:sp macro="" textlink="">
      <xdr:nvSpPr>
        <xdr:cNvPr id="130" name="楕円 129"/>
        <xdr:cNvSpPr/>
      </xdr:nvSpPr>
      <xdr:spPr>
        <a:xfrm>
          <a:off x="10426700" y="106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12717</xdr:rowOff>
    </xdr:from>
    <xdr:ext cx="469744" cy="259045"/>
    <xdr:sp macro="" textlink="">
      <xdr:nvSpPr>
        <xdr:cNvPr id="131" name="【体育館・プール】&#10;一人当たり面積該当値テキスト"/>
        <xdr:cNvSpPr txBox="1"/>
      </xdr:nvSpPr>
      <xdr:spPr>
        <a:xfrm>
          <a:off x="1051560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35560</xdr:rowOff>
    </xdr:from>
    <xdr:to>
      <xdr:col>50</xdr:col>
      <xdr:colOff>165100</xdr:colOff>
      <xdr:row>62</xdr:row>
      <xdr:rowOff>137160</xdr:rowOff>
    </xdr:to>
    <xdr:sp macro="" textlink="">
      <xdr:nvSpPr>
        <xdr:cNvPr id="132" name="楕円 131"/>
        <xdr:cNvSpPr/>
      </xdr:nvSpPr>
      <xdr:spPr>
        <a:xfrm>
          <a:off x="95885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85090</xdr:rowOff>
    </xdr:from>
    <xdr:to>
      <xdr:col>55</xdr:col>
      <xdr:colOff>0</xdr:colOff>
      <xdr:row>62</xdr:row>
      <xdr:rowOff>86360</xdr:rowOff>
    </xdr:to>
    <xdr:cxnSp macro="">
      <xdr:nvCxnSpPr>
        <xdr:cNvPr id="133" name="直線コネクタ 132"/>
        <xdr:cNvCxnSpPr/>
      </xdr:nvCxnSpPr>
      <xdr:spPr>
        <a:xfrm flipV="1">
          <a:off x="9639300" y="107149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128287</xdr:rowOff>
    </xdr:from>
    <xdr:ext cx="469744" cy="259045"/>
    <xdr:sp macro="" textlink="">
      <xdr:nvSpPr>
        <xdr:cNvPr id="134" name="n_1mainValue【体育館・プール】&#10;一人当たり面積"/>
        <xdr:cNvSpPr txBox="1"/>
      </xdr:nvSpPr>
      <xdr:spPr>
        <a:xfrm>
          <a:off x="9391727" y="107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5" name="直線コネクタ 14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6" name="テキスト ボックス 14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7" name="直線コネクタ 14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8" name="テキスト ボックス 14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9" name="直線コネクタ 14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0" name="テキスト ボックス 14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1" name="直線コネクタ 15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2" name="テキスト ボックス 15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3" name="直線コネクタ 15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4" name="テキスト ボックス 15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5" name="直線コネクタ 15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6" name="テキスト ボックス 15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160" name="直線コネクタ 159"/>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161"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2" name="直線コネクタ 16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4" name="直線コネクタ 16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129376</xdr:rowOff>
    </xdr:from>
    <xdr:ext cx="405111" cy="259045"/>
    <xdr:sp macro="" textlink="">
      <xdr:nvSpPr>
        <xdr:cNvPr id="165" name="【福祉施設】&#10;有形固定資産減価償却率平均値テキスト"/>
        <xdr:cNvSpPr txBox="1"/>
      </xdr:nvSpPr>
      <xdr:spPr>
        <a:xfrm>
          <a:off x="4673600" y="1384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166" name="フローチャート: 判断 165"/>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67" name="フローチャート: 判断 166"/>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107059</xdr:rowOff>
    </xdr:from>
    <xdr:ext cx="405111" cy="259045"/>
    <xdr:sp macro="" textlink="">
      <xdr:nvSpPr>
        <xdr:cNvPr id="168"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169" name="フローチャート: 判断 168"/>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69504</xdr:rowOff>
    </xdr:from>
    <xdr:ext cx="405111" cy="259045"/>
    <xdr:sp macro="" textlink="">
      <xdr:nvSpPr>
        <xdr:cNvPr id="170" name="n_2aveValue【福祉施設】&#10;有形固定資産減価償却率"/>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166914</xdr:rowOff>
    </xdr:from>
    <xdr:to>
      <xdr:col>24</xdr:col>
      <xdr:colOff>114300</xdr:colOff>
      <xdr:row>82</xdr:row>
      <xdr:rowOff>97064</xdr:rowOff>
    </xdr:to>
    <xdr:sp macro="" textlink="">
      <xdr:nvSpPr>
        <xdr:cNvPr id="176" name="楕円 175"/>
        <xdr:cNvSpPr/>
      </xdr:nvSpPr>
      <xdr:spPr>
        <a:xfrm>
          <a:off x="45847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145341</xdr:rowOff>
    </xdr:from>
    <xdr:ext cx="405111" cy="259045"/>
    <xdr:sp macro="" textlink="">
      <xdr:nvSpPr>
        <xdr:cNvPr id="177" name="【福祉施設】&#10;有形固定資産減価償却率該当値テキスト"/>
        <xdr:cNvSpPr txBox="1"/>
      </xdr:nvSpPr>
      <xdr:spPr>
        <a:xfrm>
          <a:off x="4673600"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28121</xdr:rowOff>
    </xdr:from>
    <xdr:to>
      <xdr:col>20</xdr:col>
      <xdr:colOff>38100</xdr:colOff>
      <xdr:row>82</xdr:row>
      <xdr:rowOff>129721</xdr:rowOff>
    </xdr:to>
    <xdr:sp macro="" textlink="">
      <xdr:nvSpPr>
        <xdr:cNvPr id="178" name="楕円 177"/>
        <xdr:cNvSpPr/>
      </xdr:nvSpPr>
      <xdr:spPr>
        <a:xfrm>
          <a:off x="3746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46264</xdr:rowOff>
    </xdr:from>
    <xdr:to>
      <xdr:col>24</xdr:col>
      <xdr:colOff>63500</xdr:colOff>
      <xdr:row>82</xdr:row>
      <xdr:rowOff>78921</xdr:rowOff>
    </xdr:to>
    <xdr:cxnSp macro="">
      <xdr:nvCxnSpPr>
        <xdr:cNvPr id="179" name="直線コネクタ 178"/>
        <xdr:cNvCxnSpPr/>
      </xdr:nvCxnSpPr>
      <xdr:spPr>
        <a:xfrm flipV="1">
          <a:off x="3797300" y="141051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120848</xdr:rowOff>
    </xdr:from>
    <xdr:ext cx="405111" cy="259045"/>
    <xdr:sp macro="" textlink="">
      <xdr:nvSpPr>
        <xdr:cNvPr id="180" name="n_1mainValue【福祉施設】&#10;有形固定資産減価償却率"/>
        <xdr:cNvSpPr txBox="1"/>
      </xdr:nvSpPr>
      <xdr:spPr>
        <a:xfrm>
          <a:off x="3582044"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06" name="直線コネクタ 205"/>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07"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08" name="直線コネクタ 207"/>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09"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10" name="直線コネクタ 209"/>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11"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12" name="フローチャート: 判断 211"/>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13" name="フローチャート: 判断 212"/>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55534</xdr:rowOff>
    </xdr:from>
    <xdr:ext cx="469744" cy="259045"/>
    <xdr:sp macro="" textlink="">
      <xdr:nvSpPr>
        <xdr:cNvPr id="214" name="n_1aveValue【福祉施設】&#10;一人当たり面積"/>
        <xdr:cNvSpPr txBox="1"/>
      </xdr:nvSpPr>
      <xdr:spPr>
        <a:xfrm>
          <a:off x="9391727" y="139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15" name="フローチャート: 判断 214"/>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16"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7" name="テキスト ボックス 2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8" name="テキスト ボックス 2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9" name="テキスト ボックス 2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0" name="テキスト ボックス 2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1" name="テキスト ボックス 2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6894</xdr:rowOff>
    </xdr:from>
    <xdr:to>
      <xdr:col>55</xdr:col>
      <xdr:colOff>50800</xdr:colOff>
      <xdr:row>78</xdr:row>
      <xdr:rowOff>108494</xdr:rowOff>
    </xdr:to>
    <xdr:sp macro="" textlink="">
      <xdr:nvSpPr>
        <xdr:cNvPr id="222" name="楕円 221"/>
        <xdr:cNvSpPr/>
      </xdr:nvSpPr>
      <xdr:spPr>
        <a:xfrm>
          <a:off x="104267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29771</xdr:rowOff>
    </xdr:from>
    <xdr:ext cx="469744" cy="259045"/>
    <xdr:sp macro="" textlink="">
      <xdr:nvSpPr>
        <xdr:cNvPr id="223" name="【福祉施設】&#10;一人当たり面積該当値テキスト"/>
        <xdr:cNvSpPr txBox="1"/>
      </xdr:nvSpPr>
      <xdr:spPr>
        <a:xfrm>
          <a:off x="10515600" y="1323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10161</xdr:rowOff>
    </xdr:from>
    <xdr:to>
      <xdr:col>50</xdr:col>
      <xdr:colOff>165100</xdr:colOff>
      <xdr:row>78</xdr:row>
      <xdr:rowOff>111761</xdr:rowOff>
    </xdr:to>
    <xdr:sp macro="" textlink="">
      <xdr:nvSpPr>
        <xdr:cNvPr id="224" name="楕円 223"/>
        <xdr:cNvSpPr/>
      </xdr:nvSpPr>
      <xdr:spPr>
        <a:xfrm>
          <a:off x="9588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57694</xdr:rowOff>
    </xdr:from>
    <xdr:to>
      <xdr:col>55</xdr:col>
      <xdr:colOff>0</xdr:colOff>
      <xdr:row>78</xdr:row>
      <xdr:rowOff>60961</xdr:rowOff>
    </xdr:to>
    <xdr:cxnSp macro="">
      <xdr:nvCxnSpPr>
        <xdr:cNvPr id="225" name="直線コネクタ 224"/>
        <xdr:cNvCxnSpPr/>
      </xdr:nvCxnSpPr>
      <xdr:spPr>
        <a:xfrm flipV="1">
          <a:off x="9639300" y="134307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128288</xdr:rowOff>
    </xdr:from>
    <xdr:ext cx="469744" cy="259045"/>
    <xdr:sp macro="" textlink="">
      <xdr:nvSpPr>
        <xdr:cNvPr id="226" name="n_1mainValue【福祉施設】&#10;一人当たり面積"/>
        <xdr:cNvSpPr txBox="1"/>
      </xdr:nvSpPr>
      <xdr:spPr>
        <a:xfrm>
          <a:off x="9391727" y="1315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5" name="正方形/長方形 2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6" name="正方形/長方形 2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7" name="正方形/長方形 2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8" name="正方形/長方形 2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9" name="正方形/長方形 2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0" name="正方形/長方形 2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1" name="正方形/長方形 2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2" name="正方形/長方形 2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3" name="正方形/長方形 2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4" name="正方形/長方形 2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5" name="正方形/長方形 2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6" name="正方形/長方形 2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7" name="正方形/長方形 2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8" name="正方形/長方形 2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9" name="正方形/長方形 2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0" name="正方形/長方形 2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1" name="テキスト ボックス 2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2" name="直線コネクタ 2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3" name="直線コネクタ 2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4" name="テキスト ボックス 25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5" name="直線コネクタ 2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6" name="テキスト ボックス 2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7" name="直線コネクタ 2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8" name="テキスト ボックス 2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9" name="直線コネクタ 2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0" name="テキスト ボックス 2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1" name="直線コネクタ 2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2" name="テキスト ボックス 2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3" name="直線コネクタ 2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4" name="テキスト ボックス 26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5" name="直線コネクタ 2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6" name="テキスト ボックス 2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268" name="直線コネクタ 267"/>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269"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270" name="直線コネクタ 269"/>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271"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272" name="直線コネクタ 271"/>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121755</xdr:rowOff>
    </xdr:from>
    <xdr:ext cx="405111" cy="259045"/>
    <xdr:sp macro="" textlink="">
      <xdr:nvSpPr>
        <xdr:cNvPr id="273" name="【一般廃棄物処理施設】&#10;有形固定資産減価償却率平均値テキスト"/>
        <xdr:cNvSpPr txBox="1"/>
      </xdr:nvSpPr>
      <xdr:spPr>
        <a:xfrm>
          <a:off x="16357600" y="6122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274" name="フローチャート: 判断 273"/>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275" name="フローチャート: 判断 274"/>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42290</xdr:rowOff>
    </xdr:from>
    <xdr:ext cx="405111" cy="259045"/>
    <xdr:sp macro="" textlink="">
      <xdr:nvSpPr>
        <xdr:cNvPr id="276" name="n_1aveValue【一般廃棄物処理施設】&#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277" name="フローチャート: 判断 276"/>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278"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40096</xdr:rowOff>
    </xdr:from>
    <xdr:to>
      <xdr:col>85</xdr:col>
      <xdr:colOff>177800</xdr:colOff>
      <xdr:row>40</xdr:row>
      <xdr:rowOff>141696</xdr:rowOff>
    </xdr:to>
    <xdr:sp macro="" textlink="">
      <xdr:nvSpPr>
        <xdr:cNvPr id="284" name="楕円 283"/>
        <xdr:cNvSpPr/>
      </xdr:nvSpPr>
      <xdr:spPr>
        <a:xfrm>
          <a:off x="162687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18523</xdr:rowOff>
    </xdr:from>
    <xdr:ext cx="405111" cy="259045"/>
    <xdr:sp macro="" textlink="">
      <xdr:nvSpPr>
        <xdr:cNvPr id="285" name="【一般廃棄物処理施設】&#10;有形固定資産減価償却率該当値テキスト"/>
        <xdr:cNvSpPr txBox="1"/>
      </xdr:nvSpPr>
      <xdr:spPr>
        <a:xfrm>
          <a:off x="16357600"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286" name="楕円 285"/>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68035</xdr:rowOff>
    </xdr:from>
    <xdr:to>
      <xdr:col>85</xdr:col>
      <xdr:colOff>127000</xdr:colOff>
      <xdr:row>40</xdr:row>
      <xdr:rowOff>90896</xdr:rowOff>
    </xdr:to>
    <xdr:cxnSp macro="">
      <xdr:nvCxnSpPr>
        <xdr:cNvPr id="287" name="直線コネクタ 286"/>
        <xdr:cNvCxnSpPr/>
      </xdr:nvCxnSpPr>
      <xdr:spPr>
        <a:xfrm>
          <a:off x="15481300" y="6754585"/>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109962</xdr:rowOff>
    </xdr:from>
    <xdr:ext cx="405111" cy="259045"/>
    <xdr:sp macro="" textlink="">
      <xdr:nvSpPr>
        <xdr:cNvPr id="288" name="n_1mainValue【一般廃棄物処理施設】&#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7" name="テキスト ボックス 2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8" name="直線コネクタ 2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9" name="直線コネクタ 29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00" name="テキスト ボックス 29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1" name="直線コネクタ 30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02" name="テキスト ボックス 30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3" name="直線コネクタ 30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4" name="テキスト ボックス 30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5" name="直線コネクタ 30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6" name="テキスト ボックス 30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8" name="テキスト ボックス 30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10" name="直線コネクタ 309"/>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311"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312" name="直線コネクタ 311"/>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313"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314" name="直線コネクタ 313"/>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111841</xdr:rowOff>
    </xdr:from>
    <xdr:ext cx="599010" cy="259045"/>
    <xdr:sp macro="" textlink="">
      <xdr:nvSpPr>
        <xdr:cNvPr id="315" name="【一般廃棄物処理施設】&#10;一人当たり有形固定資産（償却資産）額平均値テキスト"/>
        <xdr:cNvSpPr txBox="1"/>
      </xdr:nvSpPr>
      <xdr:spPr>
        <a:xfrm>
          <a:off x="22199600" y="645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316" name="フローチャート: 判断 315"/>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317" name="フローチャート: 判断 316"/>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68487</xdr:rowOff>
    </xdr:from>
    <xdr:ext cx="599010" cy="259045"/>
    <xdr:sp macro="" textlink="">
      <xdr:nvSpPr>
        <xdr:cNvPr id="318" name="n_1aveValue【一般廃棄物処理施設】&#10;一人当たり有形固定資産（償却資産）額"/>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319" name="フローチャート: 判断 318"/>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320"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163932</xdr:rowOff>
    </xdr:from>
    <xdr:to>
      <xdr:col>116</xdr:col>
      <xdr:colOff>114300</xdr:colOff>
      <xdr:row>39</xdr:row>
      <xdr:rowOff>94082</xdr:rowOff>
    </xdr:to>
    <xdr:sp macro="" textlink="">
      <xdr:nvSpPr>
        <xdr:cNvPr id="326" name="楕円 325"/>
        <xdr:cNvSpPr/>
      </xdr:nvSpPr>
      <xdr:spPr>
        <a:xfrm>
          <a:off x="22110700" y="66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142359</xdr:rowOff>
    </xdr:from>
    <xdr:ext cx="534377" cy="259045"/>
    <xdr:sp macro="" textlink="">
      <xdr:nvSpPr>
        <xdr:cNvPr id="327" name="【一般廃棄物処理施設】&#10;一人当たり有形固定資産（償却資産）額該当値テキスト"/>
        <xdr:cNvSpPr txBox="1"/>
      </xdr:nvSpPr>
      <xdr:spPr>
        <a:xfrm>
          <a:off x="22199600" y="665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171183</xdr:rowOff>
    </xdr:from>
    <xdr:to>
      <xdr:col>112</xdr:col>
      <xdr:colOff>38100</xdr:colOff>
      <xdr:row>40</xdr:row>
      <xdr:rowOff>101333</xdr:rowOff>
    </xdr:to>
    <xdr:sp macro="" textlink="">
      <xdr:nvSpPr>
        <xdr:cNvPr id="328" name="楕円 327"/>
        <xdr:cNvSpPr/>
      </xdr:nvSpPr>
      <xdr:spPr>
        <a:xfrm>
          <a:off x="21272500" y="68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43282</xdr:rowOff>
    </xdr:from>
    <xdr:to>
      <xdr:col>116</xdr:col>
      <xdr:colOff>63500</xdr:colOff>
      <xdr:row>40</xdr:row>
      <xdr:rowOff>50533</xdr:rowOff>
    </xdr:to>
    <xdr:cxnSp macro="">
      <xdr:nvCxnSpPr>
        <xdr:cNvPr id="329" name="直線コネクタ 328"/>
        <xdr:cNvCxnSpPr/>
      </xdr:nvCxnSpPr>
      <xdr:spPr>
        <a:xfrm flipV="1">
          <a:off x="21323300" y="6729832"/>
          <a:ext cx="838200" cy="17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92460</xdr:rowOff>
    </xdr:from>
    <xdr:ext cx="534377" cy="259045"/>
    <xdr:sp macro="" textlink="">
      <xdr:nvSpPr>
        <xdr:cNvPr id="330" name="n_1mainValue【一般廃棄物処理施設】&#10;一人当たり有形固定資産（償却資産）額"/>
        <xdr:cNvSpPr txBox="1"/>
      </xdr:nvSpPr>
      <xdr:spPr>
        <a:xfrm>
          <a:off x="21043411" y="69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5" name="テキスト ボックス 3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6" name="直線コネクタ 3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57" name="テキスト ボックス 35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8" name="直線コネクタ 35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59" name="テキスト ボックス 35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0" name="直線コネクタ 35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1" name="テキスト ボックス 36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2" name="直線コネクタ 36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3" name="テキスト ボックス 36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4" name="直線コネクタ 36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5" name="テキスト ボックス 36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6" name="直線コネクタ 36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7" name="テキスト ボックス 36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8" name="直線コネクタ 3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9" name="テキスト ボックス 36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371" name="直線コネクタ 370"/>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372"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373" name="直線コネクタ 372"/>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374"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375" name="直線コネクタ 374"/>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376"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377" name="フローチャート: 判断 376"/>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378" name="フローチャート: 判断 377"/>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168291</xdr:rowOff>
    </xdr:from>
    <xdr:ext cx="405111" cy="259045"/>
    <xdr:sp macro="" textlink="">
      <xdr:nvSpPr>
        <xdr:cNvPr id="379"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380" name="フローチャート: 判断 379"/>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90188</xdr:rowOff>
    </xdr:from>
    <xdr:ext cx="405111" cy="259045"/>
    <xdr:sp macro="" textlink="">
      <xdr:nvSpPr>
        <xdr:cNvPr id="381"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2" name="テキスト ボックス 3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3" name="テキスト ボックス 3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4" name="テキスト ボックス 3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5" name="テキスト ボックス 3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6" name="テキスト ボックス 3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65405</xdr:rowOff>
    </xdr:from>
    <xdr:to>
      <xdr:col>85</xdr:col>
      <xdr:colOff>177800</xdr:colOff>
      <xdr:row>82</xdr:row>
      <xdr:rowOff>167005</xdr:rowOff>
    </xdr:to>
    <xdr:sp macro="" textlink="">
      <xdr:nvSpPr>
        <xdr:cNvPr id="387" name="楕円 386"/>
        <xdr:cNvSpPr/>
      </xdr:nvSpPr>
      <xdr:spPr>
        <a:xfrm>
          <a:off x="16268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88282</xdr:rowOff>
    </xdr:from>
    <xdr:ext cx="405111" cy="259045"/>
    <xdr:sp macro="" textlink="">
      <xdr:nvSpPr>
        <xdr:cNvPr id="388" name="【消防施設】&#10;有形固定資産減価償却率該当値テキスト"/>
        <xdr:cNvSpPr txBox="1"/>
      </xdr:nvSpPr>
      <xdr:spPr>
        <a:xfrm>
          <a:off x="16357600"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103505</xdr:rowOff>
    </xdr:from>
    <xdr:to>
      <xdr:col>81</xdr:col>
      <xdr:colOff>101600</xdr:colOff>
      <xdr:row>83</xdr:row>
      <xdr:rowOff>33655</xdr:rowOff>
    </xdr:to>
    <xdr:sp macro="" textlink="">
      <xdr:nvSpPr>
        <xdr:cNvPr id="389" name="楕円 388"/>
        <xdr:cNvSpPr/>
      </xdr:nvSpPr>
      <xdr:spPr>
        <a:xfrm>
          <a:off x="15430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116205</xdr:rowOff>
    </xdr:from>
    <xdr:to>
      <xdr:col>85</xdr:col>
      <xdr:colOff>127000</xdr:colOff>
      <xdr:row>82</xdr:row>
      <xdr:rowOff>154305</xdr:rowOff>
    </xdr:to>
    <xdr:cxnSp macro="">
      <xdr:nvCxnSpPr>
        <xdr:cNvPr id="390" name="直線コネクタ 389"/>
        <xdr:cNvCxnSpPr/>
      </xdr:nvCxnSpPr>
      <xdr:spPr>
        <a:xfrm flipV="1">
          <a:off x="15481300" y="141751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24782</xdr:rowOff>
    </xdr:from>
    <xdr:ext cx="405111" cy="259045"/>
    <xdr:sp macro="" textlink="">
      <xdr:nvSpPr>
        <xdr:cNvPr id="391" name="n_1mainValue【消防施設】&#10;有形固定資産減価償却率"/>
        <xdr:cNvSpPr txBox="1"/>
      </xdr:nvSpPr>
      <xdr:spPr>
        <a:xfrm>
          <a:off x="15266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2" name="正方形/長方形 3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3" name="正方形/長方形 3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4" name="正方形/長方形 3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5" name="正方形/長方形 3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6" name="正方形/長方形 3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7" name="正方形/長方形 3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8" name="正方形/長方形 3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9" name="正方形/長方形 3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0" name="テキスト ボックス 3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1" name="直線コネクタ 4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2" name="直線コネクタ 4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3" name="テキスト ボックス 4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4" name="直線コネクタ 4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5" name="テキスト ボックス 4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6" name="直線コネクタ 4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7" name="テキスト ボックス 4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8" name="直線コネクタ 4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9" name="テキスト ボックス 4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0" name="直線コネクタ 4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1" name="テキスト ボックス 4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13" name="直線コネクタ 412"/>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1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15" name="直線コネクタ 41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16"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17" name="直線コネクタ 416"/>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418"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19" name="フローチャート: 判断 418"/>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20" name="フローチャート: 判断 41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421"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422" name="フローチャート: 判断 421"/>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423"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4" name="テキスト ボックス 4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5" name="テキスト ボックス 4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6" name="テキスト ボックス 4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7" name="テキスト ボックス 4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8" name="テキスト ボックス 4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42163</xdr:rowOff>
    </xdr:from>
    <xdr:to>
      <xdr:col>116</xdr:col>
      <xdr:colOff>114300</xdr:colOff>
      <xdr:row>85</xdr:row>
      <xdr:rowOff>143763</xdr:rowOff>
    </xdr:to>
    <xdr:sp macro="" textlink="">
      <xdr:nvSpPr>
        <xdr:cNvPr id="429" name="楕円 428"/>
        <xdr:cNvSpPr/>
      </xdr:nvSpPr>
      <xdr:spPr>
        <a:xfrm>
          <a:off x="221107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128540</xdr:rowOff>
    </xdr:from>
    <xdr:ext cx="469744" cy="259045"/>
    <xdr:sp macro="" textlink="">
      <xdr:nvSpPr>
        <xdr:cNvPr id="430" name="【消防施設】&#10;一人当たり面積該当値テキスト"/>
        <xdr:cNvSpPr txBox="1"/>
      </xdr:nvSpPr>
      <xdr:spPr>
        <a:xfrm>
          <a:off x="22199600" y="1453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42163</xdr:rowOff>
    </xdr:from>
    <xdr:to>
      <xdr:col>112</xdr:col>
      <xdr:colOff>38100</xdr:colOff>
      <xdr:row>85</xdr:row>
      <xdr:rowOff>143763</xdr:rowOff>
    </xdr:to>
    <xdr:sp macro="" textlink="">
      <xdr:nvSpPr>
        <xdr:cNvPr id="431" name="楕円 430"/>
        <xdr:cNvSpPr/>
      </xdr:nvSpPr>
      <xdr:spPr>
        <a:xfrm>
          <a:off x="21272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92963</xdr:rowOff>
    </xdr:from>
    <xdr:to>
      <xdr:col>116</xdr:col>
      <xdr:colOff>63500</xdr:colOff>
      <xdr:row>85</xdr:row>
      <xdr:rowOff>92963</xdr:rowOff>
    </xdr:to>
    <xdr:cxnSp macro="">
      <xdr:nvCxnSpPr>
        <xdr:cNvPr id="432" name="直線コネクタ 431"/>
        <xdr:cNvCxnSpPr/>
      </xdr:nvCxnSpPr>
      <xdr:spPr>
        <a:xfrm>
          <a:off x="21323300" y="14666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134890</xdr:rowOff>
    </xdr:from>
    <xdr:ext cx="469744" cy="259045"/>
    <xdr:sp macro="" textlink="">
      <xdr:nvSpPr>
        <xdr:cNvPr id="433" name="n_1mainValue【消防施設】&#10;一人当たり面積"/>
        <xdr:cNvSpPr txBox="1"/>
      </xdr:nvSpPr>
      <xdr:spPr>
        <a:xfrm>
          <a:off x="210757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4" name="正方形/長方形 4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5" name="正方形/長方形 4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6" name="正方形/長方形 4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7" name="正方形/長方形 4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8" name="正方形/長方形 4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9" name="正方形/長方形 4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0" name="正方形/長方形 4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1" name="正方形/長方形 4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2" name="テキスト ボックス 4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3" name="直線コネクタ 4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44" name="テキスト ボックス 4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5" name="直線コネクタ 4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46" name="テキスト ボックス 4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7" name="直線コネクタ 4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8" name="テキスト ボックス 4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9" name="直線コネクタ 4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0" name="テキスト ボックス 4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1" name="直線コネクタ 4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2" name="テキスト ボックス 4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3" name="直線コネクタ 4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54" name="テキスト ボックス 4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5" name="直線コネクタ 4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6" name="テキスト ボックス 4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458" name="直線コネクタ 457"/>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459"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460" name="直線コネクタ 4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461"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462" name="直線コネクタ 461"/>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463"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464" name="フローチャート: 判断 463"/>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465" name="フローチャート: 判断 464"/>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466"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467" name="フローチャート: 判断 466"/>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80663</xdr:rowOff>
    </xdr:from>
    <xdr:ext cx="405111" cy="259045"/>
    <xdr:sp macro="" textlink="">
      <xdr:nvSpPr>
        <xdr:cNvPr id="468"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9" name="テキスト ボックス 4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0" name="テキスト ボックス 4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1" name="テキスト ボックス 4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2" name="テキスト ボックス 4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3" name="テキスト ボックス 4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103505</xdr:rowOff>
    </xdr:from>
    <xdr:to>
      <xdr:col>85</xdr:col>
      <xdr:colOff>177800</xdr:colOff>
      <xdr:row>102</xdr:row>
      <xdr:rowOff>33655</xdr:rowOff>
    </xdr:to>
    <xdr:sp macro="" textlink="">
      <xdr:nvSpPr>
        <xdr:cNvPr id="474" name="楕円 473"/>
        <xdr:cNvSpPr/>
      </xdr:nvSpPr>
      <xdr:spPr>
        <a:xfrm>
          <a:off x="162687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126382</xdr:rowOff>
    </xdr:from>
    <xdr:ext cx="405111" cy="259045"/>
    <xdr:sp macro="" textlink="">
      <xdr:nvSpPr>
        <xdr:cNvPr id="475" name="【庁舎】&#10;有形固定資産減価償却率該当値テキスト"/>
        <xdr:cNvSpPr txBox="1"/>
      </xdr:nvSpPr>
      <xdr:spPr>
        <a:xfrm>
          <a:off x="16357600"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476" name="楕円 475"/>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154305</xdr:rowOff>
    </xdr:from>
    <xdr:to>
      <xdr:col>85</xdr:col>
      <xdr:colOff>127000</xdr:colOff>
      <xdr:row>102</xdr:row>
      <xdr:rowOff>19050</xdr:rowOff>
    </xdr:to>
    <xdr:cxnSp macro="">
      <xdr:nvCxnSpPr>
        <xdr:cNvPr id="477" name="直線コネクタ 476"/>
        <xdr:cNvCxnSpPr/>
      </xdr:nvCxnSpPr>
      <xdr:spPr>
        <a:xfrm flipV="1">
          <a:off x="15481300" y="174707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86377</xdr:rowOff>
    </xdr:from>
    <xdr:ext cx="405111" cy="259045"/>
    <xdr:sp macro="" textlink="">
      <xdr:nvSpPr>
        <xdr:cNvPr id="478" name="n_1mainValue【庁舎】&#10;有形固定資産減価償却率"/>
        <xdr:cNvSpPr txBox="1"/>
      </xdr:nvSpPr>
      <xdr:spPr>
        <a:xfrm>
          <a:off x="15266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9" name="正方形/長方形 4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0" name="正方形/長方形 4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1" name="正方形/長方形 4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2" name="正方形/長方形 4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3" name="正方形/長方形 4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4" name="正方形/長方形 4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5" name="正方形/長方形 4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6" name="正方形/長方形 4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7" name="テキスト ボックス 4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8" name="直線コネクタ 4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489" name="直線コネクタ 48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490" name="テキスト ボックス 48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491" name="直線コネクタ 49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492" name="テキスト ボックス 49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493" name="直線コネクタ 49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494" name="テキスト ボックス 49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5" name="直線コネクタ 4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6" name="テキスト ボックス 4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497" name="直線コネクタ 49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498" name="テキスト ボックス 49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499" name="直線コネクタ 49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00" name="テキスト ボックス 49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01" name="直線コネクタ 50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02" name="テキスト ボックス 50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3" name="直線コネクタ 5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4" name="テキスト ボックス 5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06" name="直線コネクタ 505"/>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07"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08" name="直線コネクタ 507"/>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09"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10" name="直線コネクタ 509"/>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511"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12" name="フローチャート: 判断 511"/>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13" name="フローチャート: 判断 512"/>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514"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515" name="フローチャート: 判断 514"/>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516"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522" name="楕円 521"/>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523" name="【庁舎】&#10;一人当たり面積該当値テキスト"/>
        <xdr:cNvSpPr txBox="1"/>
      </xdr:nvSpPr>
      <xdr:spPr>
        <a:xfrm>
          <a:off x="22199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49688</xdr:rowOff>
    </xdr:from>
    <xdr:to>
      <xdr:col>112</xdr:col>
      <xdr:colOff>38100</xdr:colOff>
      <xdr:row>107</xdr:row>
      <xdr:rowOff>151288</xdr:rowOff>
    </xdr:to>
    <xdr:sp macro="" textlink="">
      <xdr:nvSpPr>
        <xdr:cNvPr id="524" name="楕円 523"/>
        <xdr:cNvSpPr/>
      </xdr:nvSpPr>
      <xdr:spPr>
        <a:xfrm>
          <a:off x="21272500" y="183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100488</xdr:rowOff>
    </xdr:to>
    <xdr:cxnSp macro="">
      <xdr:nvCxnSpPr>
        <xdr:cNvPr id="525" name="直線コネクタ 524"/>
        <xdr:cNvCxnSpPr/>
      </xdr:nvCxnSpPr>
      <xdr:spPr>
        <a:xfrm flipV="1">
          <a:off x="21323300" y="18444211"/>
          <a:ext cx="8382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142415</xdr:rowOff>
    </xdr:from>
    <xdr:ext cx="469744" cy="259045"/>
    <xdr:sp macro="" textlink="">
      <xdr:nvSpPr>
        <xdr:cNvPr id="526" name="n_1mainValue【庁舎】&#10;一人当たり面積"/>
        <xdr:cNvSpPr txBox="1"/>
      </xdr:nvSpPr>
      <xdr:spPr>
        <a:xfrm>
          <a:off x="21075727" y="1848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体育館・プール、福祉施設については、計画的に改修を行っているが、単年度では減価償却額が資産増加額を上回っている。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一般廃棄物処理施設については、南信州広域連合において、ごみ処理施設の管理運営をしており、クリーンセンターの減価償却が進んでいる。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消防施設については、有形固定資産減価償却率は全国平均を下回っているが、単年度では減価償却額が資産増加額を上回っている。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年建築で減価償却が進んでいる。現在、個別施設計画を策定中であり、必要な改修を実施していく。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13,199
13,088
45.36
6,935,405
6,441,530
476,001
3,926,671
6,082,454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法人町民税等の増収により、平成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となり、前年度並みとなった。</a:t>
          </a:r>
        </a:p>
        <a:p>
          <a:r>
            <a:rPr kumimoji="1" lang="ja-JP" altLang="en-US" sz="1300">
              <a:latin typeface="ＭＳ Ｐゴシック" panose="020B0600070205080204" pitchFamily="50" charset="-128"/>
              <a:ea typeface="ＭＳ Ｐゴシック" panose="020B0600070205080204" pitchFamily="50" charset="-128"/>
            </a:rPr>
            <a:t>　今後も、義務的経費の削減に取り組みながら、税収増につながる積極的な企業誘致活動や移住・定住の促進に力を入れ、財政基盤の強化と安定を図る。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105304</xdr:rowOff>
    </xdr:from>
    <xdr:to>
      <xdr:col>23</xdr:col>
      <xdr:colOff>133350</xdr:colOff>
      <xdr:row>43</xdr:row>
      <xdr:rowOff>105304</xdr:rowOff>
    </xdr:to>
    <xdr:cxnSp macro="">
      <xdr:nvCxnSpPr>
        <xdr:cNvPr id="72" name="直線コネクタ 71"/>
        <xdr:cNvCxnSpPr/>
      </xdr:nvCxnSpPr>
      <xdr:spPr>
        <a:xfrm>
          <a:off x="4114800" y="747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105304</xdr:rowOff>
    </xdr:from>
    <xdr:to>
      <xdr:col>19</xdr:col>
      <xdr:colOff>133350</xdr:colOff>
      <xdr:row>43</xdr:row>
      <xdr:rowOff>115358</xdr:rowOff>
    </xdr:to>
    <xdr:cxnSp macro="">
      <xdr:nvCxnSpPr>
        <xdr:cNvPr id="75" name="直線コネクタ 74"/>
        <xdr:cNvCxnSpPr/>
      </xdr:nvCxnSpPr>
      <xdr:spPr>
        <a:xfrm flipV="1">
          <a:off x="3225800" y="74776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125413</xdr:rowOff>
    </xdr:to>
    <xdr:cxnSp macro="">
      <xdr:nvCxnSpPr>
        <xdr:cNvPr id="78" name="直線コネクタ 77"/>
        <xdr:cNvCxnSpPr/>
      </xdr:nvCxnSpPr>
      <xdr:spPr>
        <a:xfrm flipV="1">
          <a:off x="2336800" y="74877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125413</xdr:rowOff>
    </xdr:from>
    <xdr:to>
      <xdr:col>11</xdr:col>
      <xdr:colOff>31750</xdr:colOff>
      <xdr:row>43</xdr:row>
      <xdr:rowOff>135467</xdr:rowOff>
    </xdr:to>
    <xdr:cxnSp macro="">
      <xdr:nvCxnSpPr>
        <xdr:cNvPr id="81" name="直線コネクタ 80"/>
        <xdr:cNvCxnSpPr/>
      </xdr:nvCxnSpPr>
      <xdr:spPr>
        <a:xfrm flipV="1">
          <a:off x="1447800" y="74977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54504</xdr:rowOff>
    </xdr:from>
    <xdr:to>
      <xdr:col>19</xdr:col>
      <xdr:colOff>184150</xdr:colOff>
      <xdr:row>43</xdr:row>
      <xdr:rowOff>156104</xdr:rowOff>
    </xdr:to>
    <xdr:sp macro="" textlink="">
      <xdr:nvSpPr>
        <xdr:cNvPr id="93" name="楕円 92"/>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140881</xdr:rowOff>
    </xdr:from>
    <xdr:ext cx="736600" cy="259045"/>
    <xdr:sp macro="" textlink="">
      <xdr:nvSpPr>
        <xdr:cNvPr id="94" name="テキスト ボックス 93"/>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5" name="楕円 94"/>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6" name="テキスト ボックス 95"/>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74613</xdr:rowOff>
    </xdr:from>
    <xdr:to>
      <xdr:col>11</xdr:col>
      <xdr:colOff>82550</xdr:colOff>
      <xdr:row>44</xdr:row>
      <xdr:rowOff>4763</xdr:rowOff>
    </xdr:to>
    <xdr:sp macro="" textlink="">
      <xdr:nvSpPr>
        <xdr:cNvPr id="97" name="楕円 96"/>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160990</xdr:rowOff>
    </xdr:from>
    <xdr:ext cx="762000" cy="259045"/>
    <xdr:sp macro="" textlink="">
      <xdr:nvSpPr>
        <xdr:cNvPr id="98" name="テキスト ボックス 97"/>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9" name="楕円 98"/>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100" name="テキスト ボックス 99"/>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86.5</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％減少したものの、類似団体の平均値よりも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％高く財政の硬直化の傾向にある。</a:t>
          </a:r>
        </a:p>
        <a:p>
          <a:r>
            <a:rPr kumimoji="1" lang="ja-JP" altLang="en-US" sz="1300">
              <a:latin typeface="ＭＳ Ｐゴシック" panose="020B0600070205080204" pitchFamily="50" charset="-128"/>
              <a:ea typeface="ＭＳ Ｐゴシック" panose="020B0600070205080204" pitchFamily="50" charset="-128"/>
            </a:rPr>
            <a:t>　引き続き人件費、公債費、物件費など、経常経費の抑制に努めるとともに、町税の収納向上のほか、未利用財産の貸付・売却、有料広告収入の促進、使用料など利用者負担の適正化を図り、経常収入の増加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63500</xdr:rowOff>
    </xdr:to>
    <xdr:cxnSp macro="">
      <xdr:nvCxnSpPr>
        <xdr:cNvPr id="135" name="直線コネクタ 134"/>
        <xdr:cNvCxnSpPr/>
      </xdr:nvCxnSpPr>
      <xdr:spPr>
        <a:xfrm flipV="1">
          <a:off x="4114800" y="109156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64</xdr:row>
      <xdr:rowOff>63500</xdr:rowOff>
    </xdr:to>
    <xdr:cxnSp macro="">
      <xdr:nvCxnSpPr>
        <xdr:cNvPr id="138" name="直線コネクタ 137"/>
        <xdr:cNvCxnSpPr/>
      </xdr:nvCxnSpPr>
      <xdr:spPr>
        <a:xfrm>
          <a:off x="3225800" y="109478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31327</xdr:rowOff>
    </xdr:to>
    <xdr:cxnSp macro="">
      <xdr:nvCxnSpPr>
        <xdr:cNvPr id="141" name="直線コネクタ 140"/>
        <xdr:cNvCxnSpPr/>
      </xdr:nvCxnSpPr>
      <xdr:spPr>
        <a:xfrm flipV="1">
          <a:off x="2336800" y="1094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64</xdr:row>
      <xdr:rowOff>31327</xdr:rowOff>
    </xdr:to>
    <xdr:cxnSp macro="">
      <xdr:nvCxnSpPr>
        <xdr:cNvPr id="144" name="直線コネクタ 143"/>
        <xdr:cNvCxnSpPr/>
      </xdr:nvCxnSpPr>
      <xdr:spPr>
        <a:xfrm>
          <a:off x="1447800" y="109236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4" name="楕円 153"/>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5"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6" name="楕円 155"/>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7" name="テキスト ボックス 156"/>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8" name="楕円 157"/>
        <xdr:cNvSpPr/>
      </xdr:nvSpPr>
      <xdr:spPr>
        <a:xfrm>
          <a:off x="3175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10600</xdr:rowOff>
    </xdr:from>
    <xdr:ext cx="762000" cy="259045"/>
    <xdr:sp macro="" textlink="">
      <xdr:nvSpPr>
        <xdr:cNvPr id="159" name="テキスト ボックス 158"/>
        <xdr:cNvSpPr txBox="1"/>
      </xdr:nvSpPr>
      <xdr:spPr>
        <a:xfrm>
          <a:off x="2844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60" name="楕円 159"/>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61" name="テキスト ボックス 160"/>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62" name="楕円 161"/>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63" name="テキスト ボックス 162"/>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162,149</a:t>
          </a:r>
          <a:r>
            <a:rPr kumimoji="1" lang="ja-JP" altLang="en-US" sz="1300">
              <a:latin typeface="ＭＳ Ｐゴシック" panose="020B0600070205080204" pitchFamily="50" charset="-128"/>
              <a:ea typeface="ＭＳ Ｐゴシック" panose="020B0600070205080204" pitchFamily="50" charset="-128"/>
            </a:rPr>
            <a:t>円で、類似団体平均に比べ低くなっているものの、前年度に比べ、</a:t>
          </a:r>
          <a:r>
            <a:rPr kumimoji="1" lang="en-US" altLang="ja-JP" sz="1300">
              <a:latin typeface="ＭＳ Ｐゴシック" panose="020B0600070205080204" pitchFamily="50" charset="-128"/>
              <a:ea typeface="ＭＳ Ｐゴシック" panose="020B0600070205080204" pitchFamily="50" charset="-128"/>
            </a:rPr>
            <a:t>14,223</a:t>
          </a:r>
          <a:r>
            <a:rPr kumimoji="1" lang="ja-JP" altLang="en-US" sz="1300">
              <a:latin typeface="ＭＳ Ｐゴシック" panose="020B0600070205080204" pitchFamily="50" charset="-128"/>
              <a:ea typeface="ＭＳ Ｐゴシック" panose="020B0600070205080204" pitchFamily="50" charset="-128"/>
            </a:rPr>
            <a:t>円増加し、年々増加している。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年度は、人件費が、人事院勧告に伴う職員給の増、退職手当特別負担金の支出等により増加し、物件費は、ふるさと納税に係る委託料等が増加した。</a:t>
          </a:r>
        </a:p>
        <a:p>
          <a:r>
            <a:rPr kumimoji="1" lang="ja-JP" altLang="en-US" sz="1300">
              <a:latin typeface="ＭＳ Ｐゴシック" panose="020B0600070205080204" pitchFamily="50" charset="-128"/>
              <a:ea typeface="ＭＳ Ｐゴシック" panose="020B0600070205080204" pitchFamily="50" charset="-128"/>
            </a:rPr>
            <a:t>　引き続き、人件費の抑制を図るとともに、現在策定中の個別施設計画に基づく施設維持管理経費の削減に努めていく。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105959</xdr:rowOff>
    </xdr:from>
    <xdr:to>
      <xdr:col>23</xdr:col>
      <xdr:colOff>133350</xdr:colOff>
      <xdr:row>81</xdr:row>
      <xdr:rowOff>163159</xdr:rowOff>
    </xdr:to>
    <xdr:cxnSp macro="">
      <xdr:nvCxnSpPr>
        <xdr:cNvPr id="198" name="直線コネクタ 197"/>
        <xdr:cNvCxnSpPr/>
      </xdr:nvCxnSpPr>
      <xdr:spPr>
        <a:xfrm>
          <a:off x="4114800" y="13993409"/>
          <a:ext cx="838200" cy="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15447</xdr:rowOff>
    </xdr:from>
    <xdr:to>
      <xdr:col>19</xdr:col>
      <xdr:colOff>133350</xdr:colOff>
      <xdr:row>81</xdr:row>
      <xdr:rowOff>105959</xdr:rowOff>
    </xdr:to>
    <xdr:cxnSp macro="">
      <xdr:nvCxnSpPr>
        <xdr:cNvPr id="201" name="直線コネクタ 200"/>
        <xdr:cNvCxnSpPr/>
      </xdr:nvCxnSpPr>
      <xdr:spPr>
        <a:xfrm>
          <a:off x="3225800" y="13902897"/>
          <a:ext cx="889000" cy="9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162385</xdr:rowOff>
    </xdr:from>
    <xdr:to>
      <xdr:col>15</xdr:col>
      <xdr:colOff>82550</xdr:colOff>
      <xdr:row>81</xdr:row>
      <xdr:rowOff>15447</xdr:rowOff>
    </xdr:to>
    <xdr:cxnSp macro="">
      <xdr:nvCxnSpPr>
        <xdr:cNvPr id="204" name="直線コネクタ 203"/>
        <xdr:cNvCxnSpPr/>
      </xdr:nvCxnSpPr>
      <xdr:spPr>
        <a:xfrm>
          <a:off x="2336800" y="13878385"/>
          <a:ext cx="889000" cy="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154643</xdr:rowOff>
    </xdr:from>
    <xdr:to>
      <xdr:col>11</xdr:col>
      <xdr:colOff>31750</xdr:colOff>
      <xdr:row>80</xdr:row>
      <xdr:rowOff>162385</xdr:rowOff>
    </xdr:to>
    <xdr:cxnSp macro="">
      <xdr:nvCxnSpPr>
        <xdr:cNvPr id="207" name="直線コネクタ 206"/>
        <xdr:cNvCxnSpPr/>
      </xdr:nvCxnSpPr>
      <xdr:spPr>
        <a:xfrm>
          <a:off x="1447800" y="13870643"/>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11" name="テキスト ボックス 210"/>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112359</xdr:rowOff>
    </xdr:from>
    <xdr:to>
      <xdr:col>23</xdr:col>
      <xdr:colOff>184150</xdr:colOff>
      <xdr:row>82</xdr:row>
      <xdr:rowOff>42509</xdr:rowOff>
    </xdr:to>
    <xdr:sp macro="" textlink="">
      <xdr:nvSpPr>
        <xdr:cNvPr id="217" name="楕円 216"/>
        <xdr:cNvSpPr/>
      </xdr:nvSpPr>
      <xdr:spPr>
        <a:xfrm>
          <a:off x="4902200" y="139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128886</xdr:rowOff>
    </xdr:from>
    <xdr:ext cx="762000" cy="259045"/>
    <xdr:sp macro="" textlink="">
      <xdr:nvSpPr>
        <xdr:cNvPr id="218" name="人件費・物件費等の状況該当値テキスト"/>
        <xdr:cNvSpPr txBox="1"/>
      </xdr:nvSpPr>
      <xdr:spPr>
        <a:xfrm>
          <a:off x="5041900" y="1384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55159</xdr:rowOff>
    </xdr:from>
    <xdr:to>
      <xdr:col>19</xdr:col>
      <xdr:colOff>184150</xdr:colOff>
      <xdr:row>81</xdr:row>
      <xdr:rowOff>156759</xdr:rowOff>
    </xdr:to>
    <xdr:sp macro="" textlink="">
      <xdr:nvSpPr>
        <xdr:cNvPr id="219" name="楕円 218"/>
        <xdr:cNvSpPr/>
      </xdr:nvSpPr>
      <xdr:spPr>
        <a:xfrm>
          <a:off x="4064000" y="139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166936</xdr:rowOff>
    </xdr:from>
    <xdr:ext cx="736600" cy="259045"/>
    <xdr:sp macro="" textlink="">
      <xdr:nvSpPr>
        <xdr:cNvPr id="220" name="テキスト ボックス 219"/>
        <xdr:cNvSpPr txBox="1"/>
      </xdr:nvSpPr>
      <xdr:spPr>
        <a:xfrm>
          <a:off x="3733800" y="13711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136097</xdr:rowOff>
    </xdr:from>
    <xdr:to>
      <xdr:col>15</xdr:col>
      <xdr:colOff>133350</xdr:colOff>
      <xdr:row>81</xdr:row>
      <xdr:rowOff>66247</xdr:rowOff>
    </xdr:to>
    <xdr:sp macro="" textlink="">
      <xdr:nvSpPr>
        <xdr:cNvPr id="221" name="楕円 220"/>
        <xdr:cNvSpPr/>
      </xdr:nvSpPr>
      <xdr:spPr>
        <a:xfrm>
          <a:off x="3175000" y="1385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76424</xdr:rowOff>
    </xdr:from>
    <xdr:ext cx="762000" cy="259045"/>
    <xdr:sp macro="" textlink="">
      <xdr:nvSpPr>
        <xdr:cNvPr id="222" name="テキスト ボックス 221"/>
        <xdr:cNvSpPr txBox="1"/>
      </xdr:nvSpPr>
      <xdr:spPr>
        <a:xfrm>
          <a:off x="2844800" y="1362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111585</xdr:rowOff>
    </xdr:from>
    <xdr:to>
      <xdr:col>11</xdr:col>
      <xdr:colOff>82550</xdr:colOff>
      <xdr:row>81</xdr:row>
      <xdr:rowOff>41735</xdr:rowOff>
    </xdr:to>
    <xdr:sp macro="" textlink="">
      <xdr:nvSpPr>
        <xdr:cNvPr id="223" name="楕円 222"/>
        <xdr:cNvSpPr/>
      </xdr:nvSpPr>
      <xdr:spPr>
        <a:xfrm>
          <a:off x="2286000" y="138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51912</xdr:rowOff>
    </xdr:from>
    <xdr:ext cx="762000" cy="259045"/>
    <xdr:sp macro="" textlink="">
      <xdr:nvSpPr>
        <xdr:cNvPr id="224" name="テキスト ボックス 223"/>
        <xdr:cNvSpPr txBox="1"/>
      </xdr:nvSpPr>
      <xdr:spPr>
        <a:xfrm>
          <a:off x="1955800" y="1359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103843</xdr:rowOff>
    </xdr:from>
    <xdr:to>
      <xdr:col>7</xdr:col>
      <xdr:colOff>31750</xdr:colOff>
      <xdr:row>81</xdr:row>
      <xdr:rowOff>33993</xdr:rowOff>
    </xdr:to>
    <xdr:sp macro="" textlink="">
      <xdr:nvSpPr>
        <xdr:cNvPr id="225" name="楕円 224"/>
        <xdr:cNvSpPr/>
      </xdr:nvSpPr>
      <xdr:spPr>
        <a:xfrm>
          <a:off x="1397000" y="138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44170</xdr:rowOff>
    </xdr:from>
    <xdr:ext cx="762000" cy="259045"/>
    <xdr:sp macro="" textlink="">
      <xdr:nvSpPr>
        <xdr:cNvPr id="226" name="テキスト ボックス 225"/>
        <xdr:cNvSpPr txBox="1"/>
      </xdr:nvSpPr>
      <xdr:spPr>
        <a:xfrm>
          <a:off x="1066800" y="135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ラスパイレス指数については、今後も人事院勧告による国・県の給与改定等を踏まえ、給与水準の適正化に努める。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0" name="直線コネクタ 259"/>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101600</xdr:rowOff>
    </xdr:to>
    <xdr:cxnSp macro="">
      <xdr:nvCxnSpPr>
        <xdr:cNvPr id="263" name="直線コネクタ 262"/>
        <xdr:cNvCxnSpPr/>
      </xdr:nvCxnSpPr>
      <xdr:spPr>
        <a:xfrm>
          <a:off x="15290800" y="147524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7761</xdr:rowOff>
    </xdr:to>
    <xdr:cxnSp macro="">
      <xdr:nvCxnSpPr>
        <xdr:cNvPr id="266" name="直線コネクタ 265"/>
        <xdr:cNvCxnSpPr/>
      </xdr:nvCxnSpPr>
      <xdr:spPr>
        <a:xfrm>
          <a:off x="14401800" y="146452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165805</xdr:rowOff>
    </xdr:to>
    <xdr:cxnSp macro="">
      <xdr:nvCxnSpPr>
        <xdr:cNvPr id="269" name="直線コネクタ 268"/>
        <xdr:cNvCxnSpPr/>
      </xdr:nvCxnSpPr>
      <xdr:spPr>
        <a:xfrm flipV="1">
          <a:off x="13512800" y="146452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3" name="テキスト ボックス 272"/>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9" name="楕円 278"/>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0"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1" name="楕円 280"/>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2" name="テキスト ボックス 28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3" name="楕円 282"/>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43338</xdr:rowOff>
    </xdr:from>
    <xdr:ext cx="762000" cy="259045"/>
    <xdr:sp macro="" textlink="">
      <xdr:nvSpPr>
        <xdr:cNvPr id="284" name="テキスト ボックス 283"/>
        <xdr:cNvSpPr txBox="1"/>
      </xdr:nvSpPr>
      <xdr:spPr>
        <a:xfrm>
          <a:off x="14909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5" name="楕円 284"/>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6" name="テキスト ボックス 28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7" name="楕円 286"/>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8" name="テキスト ボックス 287"/>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人で、前年度に比べ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人増加したが、類似団体の中でも低い水準を維持している。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今後も事務事業等の見直しを継続的に行い、本町の実情を考慮しつつ、町民サービスの低下を招くことのないよう、適正な定員管理に努める。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154347</xdr:rowOff>
    </xdr:from>
    <xdr:to>
      <xdr:col>81</xdr:col>
      <xdr:colOff>44450</xdr:colOff>
      <xdr:row>58</xdr:row>
      <xdr:rowOff>155956</xdr:rowOff>
    </xdr:to>
    <xdr:cxnSp macro="">
      <xdr:nvCxnSpPr>
        <xdr:cNvPr id="323" name="直線コネクタ 322"/>
        <xdr:cNvCxnSpPr/>
      </xdr:nvCxnSpPr>
      <xdr:spPr>
        <a:xfrm>
          <a:off x="16179800" y="10098447"/>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149521</xdr:rowOff>
    </xdr:from>
    <xdr:to>
      <xdr:col>77</xdr:col>
      <xdr:colOff>44450</xdr:colOff>
      <xdr:row>58</xdr:row>
      <xdr:rowOff>154347</xdr:rowOff>
    </xdr:to>
    <xdr:cxnSp macro="">
      <xdr:nvCxnSpPr>
        <xdr:cNvPr id="326" name="直線コネクタ 325"/>
        <xdr:cNvCxnSpPr/>
      </xdr:nvCxnSpPr>
      <xdr:spPr>
        <a:xfrm>
          <a:off x="15290800" y="1009362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122174</xdr:rowOff>
    </xdr:from>
    <xdr:to>
      <xdr:col>72</xdr:col>
      <xdr:colOff>203200</xdr:colOff>
      <xdr:row>58</xdr:row>
      <xdr:rowOff>149521</xdr:rowOff>
    </xdr:to>
    <xdr:cxnSp macro="">
      <xdr:nvCxnSpPr>
        <xdr:cNvPr id="329" name="直線コネクタ 328"/>
        <xdr:cNvCxnSpPr/>
      </xdr:nvCxnSpPr>
      <xdr:spPr>
        <a:xfrm>
          <a:off x="14401800" y="1006627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114131</xdr:rowOff>
    </xdr:from>
    <xdr:to>
      <xdr:col>68</xdr:col>
      <xdr:colOff>152400</xdr:colOff>
      <xdr:row>58</xdr:row>
      <xdr:rowOff>122174</xdr:rowOff>
    </xdr:to>
    <xdr:cxnSp macro="">
      <xdr:nvCxnSpPr>
        <xdr:cNvPr id="332" name="直線コネクタ 331"/>
        <xdr:cNvCxnSpPr/>
      </xdr:nvCxnSpPr>
      <xdr:spPr>
        <a:xfrm>
          <a:off x="13512800" y="1005823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155888</xdr:rowOff>
    </xdr:from>
    <xdr:ext cx="762000" cy="259045"/>
    <xdr:sp macro="" textlink="">
      <xdr:nvSpPr>
        <xdr:cNvPr id="334" name="テキスト ボックス 333"/>
        <xdr:cNvSpPr txBox="1"/>
      </xdr:nvSpPr>
      <xdr:spPr>
        <a:xfrm>
          <a:off x="14020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105215</xdr:rowOff>
    </xdr:from>
    <xdr:ext cx="762000" cy="259045"/>
    <xdr:sp macro="" textlink="">
      <xdr:nvSpPr>
        <xdr:cNvPr id="336" name="テキスト ボックス 335"/>
        <xdr:cNvSpPr txBox="1"/>
      </xdr:nvSpPr>
      <xdr:spPr>
        <a:xfrm>
          <a:off x="13131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105156</xdr:rowOff>
    </xdr:from>
    <xdr:to>
      <xdr:col>81</xdr:col>
      <xdr:colOff>95250</xdr:colOff>
      <xdr:row>59</xdr:row>
      <xdr:rowOff>35306</xdr:rowOff>
    </xdr:to>
    <xdr:sp macro="" textlink="">
      <xdr:nvSpPr>
        <xdr:cNvPr id="342" name="楕円 341"/>
        <xdr:cNvSpPr/>
      </xdr:nvSpPr>
      <xdr:spPr>
        <a:xfrm>
          <a:off x="169672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26433</xdr:rowOff>
    </xdr:from>
    <xdr:ext cx="762000" cy="259045"/>
    <xdr:sp macro="" textlink="">
      <xdr:nvSpPr>
        <xdr:cNvPr id="343" name="定員管理の状況該当値テキスト"/>
        <xdr:cNvSpPr txBox="1"/>
      </xdr:nvSpPr>
      <xdr:spPr>
        <a:xfrm>
          <a:off x="17106900" y="997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103547</xdr:rowOff>
    </xdr:from>
    <xdr:to>
      <xdr:col>77</xdr:col>
      <xdr:colOff>95250</xdr:colOff>
      <xdr:row>59</xdr:row>
      <xdr:rowOff>33697</xdr:rowOff>
    </xdr:to>
    <xdr:sp macro="" textlink="">
      <xdr:nvSpPr>
        <xdr:cNvPr id="344" name="楕円 343"/>
        <xdr:cNvSpPr/>
      </xdr:nvSpPr>
      <xdr:spPr>
        <a:xfrm>
          <a:off x="16129000" y="100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43874</xdr:rowOff>
    </xdr:from>
    <xdr:ext cx="736600" cy="259045"/>
    <xdr:sp macro="" textlink="">
      <xdr:nvSpPr>
        <xdr:cNvPr id="345" name="テキスト ボックス 344"/>
        <xdr:cNvSpPr txBox="1"/>
      </xdr:nvSpPr>
      <xdr:spPr>
        <a:xfrm>
          <a:off x="15798800" y="981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98721</xdr:rowOff>
    </xdr:from>
    <xdr:to>
      <xdr:col>73</xdr:col>
      <xdr:colOff>44450</xdr:colOff>
      <xdr:row>59</xdr:row>
      <xdr:rowOff>28871</xdr:rowOff>
    </xdr:to>
    <xdr:sp macro="" textlink="">
      <xdr:nvSpPr>
        <xdr:cNvPr id="346" name="楕円 345"/>
        <xdr:cNvSpPr/>
      </xdr:nvSpPr>
      <xdr:spPr>
        <a:xfrm>
          <a:off x="15240000" y="100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39048</xdr:rowOff>
    </xdr:from>
    <xdr:ext cx="762000" cy="259045"/>
    <xdr:sp macro="" textlink="">
      <xdr:nvSpPr>
        <xdr:cNvPr id="347" name="テキスト ボックス 346"/>
        <xdr:cNvSpPr txBox="1"/>
      </xdr:nvSpPr>
      <xdr:spPr>
        <a:xfrm>
          <a:off x="14909800" y="981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71374</xdr:rowOff>
    </xdr:from>
    <xdr:to>
      <xdr:col>68</xdr:col>
      <xdr:colOff>203200</xdr:colOff>
      <xdr:row>59</xdr:row>
      <xdr:rowOff>1524</xdr:rowOff>
    </xdr:to>
    <xdr:sp macro="" textlink="">
      <xdr:nvSpPr>
        <xdr:cNvPr id="348" name="楕円 347"/>
        <xdr:cNvSpPr/>
      </xdr:nvSpPr>
      <xdr:spPr>
        <a:xfrm>
          <a:off x="143510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11701</xdr:rowOff>
    </xdr:from>
    <xdr:ext cx="762000" cy="259045"/>
    <xdr:sp macro="" textlink="">
      <xdr:nvSpPr>
        <xdr:cNvPr id="349" name="テキスト ボックス 348"/>
        <xdr:cNvSpPr txBox="1"/>
      </xdr:nvSpPr>
      <xdr:spPr>
        <a:xfrm>
          <a:off x="14020800" y="97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63331</xdr:rowOff>
    </xdr:from>
    <xdr:to>
      <xdr:col>64</xdr:col>
      <xdr:colOff>152400</xdr:colOff>
      <xdr:row>58</xdr:row>
      <xdr:rowOff>164931</xdr:rowOff>
    </xdr:to>
    <xdr:sp macro="" textlink="">
      <xdr:nvSpPr>
        <xdr:cNvPr id="350" name="楕円 349"/>
        <xdr:cNvSpPr/>
      </xdr:nvSpPr>
      <xdr:spPr>
        <a:xfrm>
          <a:off x="13462000" y="100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3658</xdr:rowOff>
    </xdr:from>
    <xdr:ext cx="762000" cy="259045"/>
    <xdr:sp macro="" textlink="">
      <xdr:nvSpPr>
        <xdr:cNvPr id="351" name="テキスト ボックス 350"/>
        <xdr:cNvSpPr txBox="1"/>
      </xdr:nvSpPr>
      <xdr:spPr>
        <a:xfrm>
          <a:off x="13131800" y="9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％改善したが、類似団体の中で最も高い数値である。</a:t>
          </a:r>
        </a:p>
        <a:p>
          <a:r>
            <a:rPr kumimoji="1" lang="ja-JP" altLang="en-US" sz="1300">
              <a:latin typeface="ＭＳ Ｐゴシック" panose="020B0600070205080204" pitchFamily="50" charset="-128"/>
              <a:ea typeface="ＭＳ Ｐゴシック" panose="020B0600070205080204" pitchFamily="50" charset="-128"/>
            </a:rPr>
            <a:t>　今後も低下していくと試算しているが、施設の改修等が見込まれるため、長期的な視点に立ち地方債発行額に留意していく。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133955</xdr:rowOff>
    </xdr:from>
    <xdr:to>
      <xdr:col>81</xdr:col>
      <xdr:colOff>44450</xdr:colOff>
      <xdr:row>43</xdr:row>
      <xdr:rowOff>129722</xdr:rowOff>
    </xdr:to>
    <xdr:cxnSp macro="">
      <xdr:nvCxnSpPr>
        <xdr:cNvPr id="383" name="直線コネクタ 382"/>
        <xdr:cNvCxnSpPr/>
      </xdr:nvCxnSpPr>
      <xdr:spPr>
        <a:xfrm flipV="1">
          <a:off x="17018000" y="61347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101799</xdr:rowOff>
    </xdr:from>
    <xdr:ext cx="762000" cy="259045"/>
    <xdr:sp macro="" textlink="">
      <xdr:nvSpPr>
        <xdr:cNvPr id="384"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129722</xdr:rowOff>
    </xdr:from>
    <xdr:to>
      <xdr:col>81</xdr:col>
      <xdr:colOff>133350</xdr:colOff>
      <xdr:row>43</xdr:row>
      <xdr:rowOff>129722</xdr:rowOff>
    </xdr:to>
    <xdr:cxnSp macro="">
      <xdr:nvCxnSpPr>
        <xdr:cNvPr id="385" name="直線コネクタ 384"/>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48882</xdr:rowOff>
    </xdr:from>
    <xdr:ext cx="762000" cy="259045"/>
    <xdr:sp macro="" textlink="">
      <xdr:nvSpPr>
        <xdr:cNvPr id="386" name="公債費負担の状況最大値テキスト"/>
        <xdr:cNvSpPr txBox="1"/>
      </xdr:nvSpPr>
      <xdr:spPr>
        <a:xfrm>
          <a:off x="17106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133955</xdr:rowOff>
    </xdr:from>
    <xdr:to>
      <xdr:col>81</xdr:col>
      <xdr:colOff>133350</xdr:colOff>
      <xdr:row>35</xdr:row>
      <xdr:rowOff>133955</xdr:rowOff>
    </xdr:to>
    <xdr:cxnSp macro="">
      <xdr:nvCxnSpPr>
        <xdr:cNvPr id="387" name="直線コネクタ 386"/>
        <xdr:cNvCxnSpPr/>
      </xdr:nvCxnSpPr>
      <xdr:spPr>
        <a:xfrm>
          <a:off x="16929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129722</xdr:rowOff>
    </xdr:to>
    <xdr:cxnSp macro="">
      <xdr:nvCxnSpPr>
        <xdr:cNvPr id="388" name="直線コネクタ 387"/>
        <xdr:cNvCxnSpPr/>
      </xdr:nvCxnSpPr>
      <xdr:spPr>
        <a:xfrm flipV="1">
          <a:off x="16179800" y="74676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9"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0" name="フローチャート: 判断 389"/>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129722</xdr:rowOff>
    </xdr:from>
    <xdr:to>
      <xdr:col>77</xdr:col>
      <xdr:colOff>44450</xdr:colOff>
      <xdr:row>44</xdr:row>
      <xdr:rowOff>50195</xdr:rowOff>
    </xdr:to>
    <xdr:cxnSp macro="">
      <xdr:nvCxnSpPr>
        <xdr:cNvPr id="391" name="直線コネクタ 390"/>
        <xdr:cNvCxnSpPr/>
      </xdr:nvCxnSpPr>
      <xdr:spPr>
        <a:xfrm flipV="1">
          <a:off x="15290800" y="750207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2" name="フローチャート: 判断 391"/>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3" name="テキスト ボックス 392"/>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50195</xdr:rowOff>
    </xdr:from>
    <xdr:to>
      <xdr:col>72</xdr:col>
      <xdr:colOff>203200</xdr:colOff>
      <xdr:row>44</xdr:row>
      <xdr:rowOff>119138</xdr:rowOff>
    </xdr:to>
    <xdr:cxnSp macro="">
      <xdr:nvCxnSpPr>
        <xdr:cNvPr id="394" name="直線コネクタ 393"/>
        <xdr:cNvCxnSpPr/>
      </xdr:nvCxnSpPr>
      <xdr:spPr>
        <a:xfrm flipV="1">
          <a:off x="14401800" y="75939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109765</xdr:rowOff>
    </xdr:from>
    <xdr:to>
      <xdr:col>73</xdr:col>
      <xdr:colOff>44450</xdr:colOff>
      <xdr:row>40</xdr:row>
      <xdr:rowOff>39915</xdr:rowOff>
    </xdr:to>
    <xdr:sp macro="" textlink="">
      <xdr:nvSpPr>
        <xdr:cNvPr id="395" name="フローチャート: 判断 394"/>
        <xdr:cNvSpPr/>
      </xdr:nvSpPr>
      <xdr:spPr>
        <a:xfrm>
          <a:off x="15240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396" name="テキスト ボックス 395"/>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119138</xdr:rowOff>
    </xdr:from>
    <xdr:to>
      <xdr:col>68</xdr:col>
      <xdr:colOff>152400</xdr:colOff>
      <xdr:row>45</xdr:row>
      <xdr:rowOff>74083</xdr:rowOff>
    </xdr:to>
    <xdr:cxnSp macro="">
      <xdr:nvCxnSpPr>
        <xdr:cNvPr id="397" name="直線コネクタ 396"/>
        <xdr:cNvCxnSpPr/>
      </xdr:nvCxnSpPr>
      <xdr:spPr>
        <a:xfrm flipV="1">
          <a:off x="13512800" y="76629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17841</xdr:rowOff>
    </xdr:from>
    <xdr:to>
      <xdr:col>68</xdr:col>
      <xdr:colOff>203200</xdr:colOff>
      <xdr:row>39</xdr:row>
      <xdr:rowOff>119441</xdr:rowOff>
    </xdr:to>
    <xdr:sp macro="" textlink="">
      <xdr:nvSpPr>
        <xdr:cNvPr id="398" name="フローチャート: 判断 397"/>
        <xdr:cNvSpPr/>
      </xdr:nvSpPr>
      <xdr:spPr>
        <a:xfrm>
          <a:off x="14351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129618</xdr:rowOff>
    </xdr:from>
    <xdr:ext cx="762000" cy="259045"/>
    <xdr:sp macro="" textlink="">
      <xdr:nvSpPr>
        <xdr:cNvPr id="399" name="テキスト ボックス 398"/>
        <xdr:cNvSpPr txBox="1"/>
      </xdr:nvSpPr>
      <xdr:spPr>
        <a:xfrm>
          <a:off x="14020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0" name="フローチャート: 判断 399"/>
        <xdr:cNvSpPr/>
      </xdr:nvSpPr>
      <xdr:spPr>
        <a:xfrm>
          <a:off x="13462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1" name="テキスト ボックス 400"/>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7" name="楕円 406"/>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111777</xdr:rowOff>
    </xdr:from>
    <xdr:ext cx="762000" cy="259045"/>
    <xdr:sp macro="" textlink="">
      <xdr:nvSpPr>
        <xdr:cNvPr id="408" name="公債費負担の状況該当値テキスト"/>
        <xdr:cNvSpPr txBox="1"/>
      </xdr:nvSpPr>
      <xdr:spPr>
        <a:xfrm>
          <a:off x="17106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78922</xdr:rowOff>
    </xdr:from>
    <xdr:to>
      <xdr:col>77</xdr:col>
      <xdr:colOff>95250</xdr:colOff>
      <xdr:row>44</xdr:row>
      <xdr:rowOff>9072</xdr:rowOff>
    </xdr:to>
    <xdr:sp macro="" textlink="">
      <xdr:nvSpPr>
        <xdr:cNvPr id="409" name="楕円 408"/>
        <xdr:cNvSpPr/>
      </xdr:nvSpPr>
      <xdr:spPr>
        <a:xfrm>
          <a:off x="16129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165299</xdr:rowOff>
    </xdr:from>
    <xdr:ext cx="736600" cy="259045"/>
    <xdr:sp macro="" textlink="">
      <xdr:nvSpPr>
        <xdr:cNvPr id="410" name="テキスト ボックス 409"/>
        <xdr:cNvSpPr txBox="1"/>
      </xdr:nvSpPr>
      <xdr:spPr>
        <a:xfrm>
          <a:off x="15798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170845</xdr:rowOff>
    </xdr:from>
    <xdr:to>
      <xdr:col>73</xdr:col>
      <xdr:colOff>44450</xdr:colOff>
      <xdr:row>44</xdr:row>
      <xdr:rowOff>100995</xdr:rowOff>
    </xdr:to>
    <xdr:sp macro="" textlink="">
      <xdr:nvSpPr>
        <xdr:cNvPr id="411" name="楕円 410"/>
        <xdr:cNvSpPr/>
      </xdr:nvSpPr>
      <xdr:spPr>
        <a:xfrm>
          <a:off x="15240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85772</xdr:rowOff>
    </xdr:from>
    <xdr:ext cx="762000" cy="259045"/>
    <xdr:sp macro="" textlink="">
      <xdr:nvSpPr>
        <xdr:cNvPr id="412" name="テキスト ボックス 411"/>
        <xdr:cNvSpPr txBox="1"/>
      </xdr:nvSpPr>
      <xdr:spPr>
        <a:xfrm>
          <a:off x="14909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68338</xdr:rowOff>
    </xdr:from>
    <xdr:to>
      <xdr:col>68</xdr:col>
      <xdr:colOff>203200</xdr:colOff>
      <xdr:row>44</xdr:row>
      <xdr:rowOff>169938</xdr:rowOff>
    </xdr:to>
    <xdr:sp macro="" textlink="">
      <xdr:nvSpPr>
        <xdr:cNvPr id="413" name="楕円 412"/>
        <xdr:cNvSpPr/>
      </xdr:nvSpPr>
      <xdr:spPr>
        <a:xfrm>
          <a:off x="14351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154715</xdr:rowOff>
    </xdr:from>
    <xdr:ext cx="762000" cy="259045"/>
    <xdr:sp macro="" textlink="">
      <xdr:nvSpPr>
        <xdr:cNvPr id="414" name="テキスト ボックス 413"/>
        <xdr:cNvSpPr txBox="1"/>
      </xdr:nvSpPr>
      <xdr:spPr>
        <a:xfrm>
          <a:off x="14020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15" name="楕円 414"/>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16" name="テキスト ボックス 415"/>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102.4</a:t>
          </a:r>
          <a:r>
            <a:rPr kumimoji="1" lang="ja-JP" altLang="en-US" sz="1300">
              <a:latin typeface="ＭＳ Ｐゴシック" panose="020B0600070205080204" pitchFamily="50" charset="-128"/>
              <a:ea typeface="ＭＳ Ｐゴシック" panose="020B0600070205080204" pitchFamily="50" charset="-128"/>
            </a:rPr>
            <a:t>％で、地方債の償還が進んだことなどによる将来負担額の減により、前年度に比べて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％減少したもの、類似団体、全国平均、長野県平均と比較しても非常に高い水準である。</a:t>
          </a:r>
        </a:p>
        <a:p>
          <a:r>
            <a:rPr kumimoji="1" lang="ja-JP" altLang="en-US" sz="1300">
              <a:latin typeface="ＭＳ Ｐゴシック" panose="020B0600070205080204" pitchFamily="50" charset="-128"/>
              <a:ea typeface="ＭＳ Ｐゴシック" panose="020B0600070205080204" pitchFamily="50" charset="-128"/>
            </a:rPr>
            <a:t>　事業の優先度を十分検討した上で、新規地方債の発行を抑制し、町債残高の削減に努めると同時に、計画的な基金積立による将来財源の確保を一体的に進め、財政健全化を推進する。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3" name="直線コネクタ 442"/>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4"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5" name="直線コネクタ 444"/>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10465</xdr:rowOff>
    </xdr:from>
    <xdr:to>
      <xdr:col>81</xdr:col>
      <xdr:colOff>44450</xdr:colOff>
      <xdr:row>20</xdr:row>
      <xdr:rowOff>164897</xdr:rowOff>
    </xdr:to>
    <xdr:cxnSp macro="">
      <xdr:nvCxnSpPr>
        <xdr:cNvPr id="448" name="直線コネクタ 447"/>
        <xdr:cNvCxnSpPr/>
      </xdr:nvCxnSpPr>
      <xdr:spPr>
        <a:xfrm flipV="1">
          <a:off x="16179800" y="3439465"/>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9"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50" name="フローチャート: 判断 449"/>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130149</xdr:rowOff>
    </xdr:from>
    <xdr:to>
      <xdr:col>77</xdr:col>
      <xdr:colOff>44450</xdr:colOff>
      <xdr:row>20</xdr:row>
      <xdr:rowOff>164897</xdr:rowOff>
    </xdr:to>
    <xdr:cxnSp macro="">
      <xdr:nvCxnSpPr>
        <xdr:cNvPr id="451" name="直線コネクタ 450"/>
        <xdr:cNvCxnSpPr/>
      </xdr:nvCxnSpPr>
      <xdr:spPr>
        <a:xfrm>
          <a:off x="15290800" y="3559149"/>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2" name="フローチャート: 判断 451"/>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3" name="テキスト ボックス 452"/>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130149</xdr:rowOff>
    </xdr:from>
    <xdr:to>
      <xdr:col>72</xdr:col>
      <xdr:colOff>203200</xdr:colOff>
      <xdr:row>21</xdr:row>
      <xdr:rowOff>92863</xdr:rowOff>
    </xdr:to>
    <xdr:cxnSp macro="">
      <xdr:nvCxnSpPr>
        <xdr:cNvPr id="454" name="直線コネクタ 453"/>
        <xdr:cNvCxnSpPr/>
      </xdr:nvCxnSpPr>
      <xdr:spPr>
        <a:xfrm flipV="1">
          <a:off x="14401800" y="3559149"/>
          <a:ext cx="889000" cy="1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5" name="フローチャート: 判断 454"/>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6" name="テキスト ボックス 455"/>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92863</xdr:rowOff>
    </xdr:from>
    <xdr:to>
      <xdr:col>68</xdr:col>
      <xdr:colOff>152400</xdr:colOff>
      <xdr:row>21</xdr:row>
      <xdr:rowOff>113131</xdr:rowOff>
    </xdr:to>
    <xdr:cxnSp macro="">
      <xdr:nvCxnSpPr>
        <xdr:cNvPr id="457" name="直線コネクタ 456"/>
        <xdr:cNvCxnSpPr/>
      </xdr:nvCxnSpPr>
      <xdr:spPr>
        <a:xfrm flipV="1">
          <a:off x="13512800" y="3693313"/>
          <a:ext cx="8890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8" name="フローチャート: 判断 45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9" name="テキスト ボックス 45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60" name="フローチャート: 判断 459"/>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61" name="テキスト ボックス 460"/>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131115</xdr:rowOff>
    </xdr:from>
    <xdr:to>
      <xdr:col>81</xdr:col>
      <xdr:colOff>95250</xdr:colOff>
      <xdr:row>20</xdr:row>
      <xdr:rowOff>61265</xdr:rowOff>
    </xdr:to>
    <xdr:sp macro="" textlink="">
      <xdr:nvSpPr>
        <xdr:cNvPr id="467" name="楕円 466"/>
        <xdr:cNvSpPr/>
      </xdr:nvSpPr>
      <xdr:spPr>
        <a:xfrm>
          <a:off x="16967200" y="33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103192</xdr:rowOff>
    </xdr:from>
    <xdr:ext cx="762000" cy="259045"/>
    <xdr:sp macro="" textlink="">
      <xdr:nvSpPr>
        <xdr:cNvPr id="468" name="将来負担の状況該当値テキスト"/>
        <xdr:cNvSpPr txBox="1"/>
      </xdr:nvSpPr>
      <xdr:spPr>
        <a:xfrm>
          <a:off x="17106900" y="336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114097</xdr:rowOff>
    </xdr:from>
    <xdr:to>
      <xdr:col>77</xdr:col>
      <xdr:colOff>95250</xdr:colOff>
      <xdr:row>21</xdr:row>
      <xdr:rowOff>44247</xdr:rowOff>
    </xdr:to>
    <xdr:sp macro="" textlink="">
      <xdr:nvSpPr>
        <xdr:cNvPr id="469" name="楕円 468"/>
        <xdr:cNvSpPr/>
      </xdr:nvSpPr>
      <xdr:spPr>
        <a:xfrm>
          <a:off x="161290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29024</xdr:rowOff>
    </xdr:from>
    <xdr:ext cx="736600" cy="259045"/>
    <xdr:sp macro="" textlink="">
      <xdr:nvSpPr>
        <xdr:cNvPr id="470" name="テキスト ボックス 469"/>
        <xdr:cNvSpPr txBox="1"/>
      </xdr:nvSpPr>
      <xdr:spPr>
        <a:xfrm>
          <a:off x="15798800" y="362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79349</xdr:rowOff>
    </xdr:from>
    <xdr:to>
      <xdr:col>73</xdr:col>
      <xdr:colOff>44450</xdr:colOff>
      <xdr:row>21</xdr:row>
      <xdr:rowOff>9499</xdr:rowOff>
    </xdr:to>
    <xdr:sp macro="" textlink="">
      <xdr:nvSpPr>
        <xdr:cNvPr id="471" name="楕円 470"/>
        <xdr:cNvSpPr/>
      </xdr:nvSpPr>
      <xdr:spPr>
        <a:xfrm>
          <a:off x="15240000" y="35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165726</xdr:rowOff>
    </xdr:from>
    <xdr:ext cx="762000" cy="259045"/>
    <xdr:sp macro="" textlink="">
      <xdr:nvSpPr>
        <xdr:cNvPr id="472" name="テキスト ボックス 471"/>
        <xdr:cNvSpPr txBox="1"/>
      </xdr:nvSpPr>
      <xdr:spPr>
        <a:xfrm>
          <a:off x="14909800" y="3594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42063</xdr:rowOff>
    </xdr:from>
    <xdr:to>
      <xdr:col>68</xdr:col>
      <xdr:colOff>203200</xdr:colOff>
      <xdr:row>21</xdr:row>
      <xdr:rowOff>143663</xdr:rowOff>
    </xdr:to>
    <xdr:sp macro="" textlink="">
      <xdr:nvSpPr>
        <xdr:cNvPr id="473" name="楕円 472"/>
        <xdr:cNvSpPr/>
      </xdr:nvSpPr>
      <xdr:spPr>
        <a:xfrm>
          <a:off x="14351000" y="364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128440</xdr:rowOff>
    </xdr:from>
    <xdr:ext cx="762000" cy="259045"/>
    <xdr:sp macro="" textlink="">
      <xdr:nvSpPr>
        <xdr:cNvPr id="474" name="テキスト ボックス 473"/>
        <xdr:cNvSpPr txBox="1"/>
      </xdr:nvSpPr>
      <xdr:spPr>
        <a:xfrm>
          <a:off x="14020800" y="372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62331</xdr:rowOff>
    </xdr:from>
    <xdr:to>
      <xdr:col>64</xdr:col>
      <xdr:colOff>152400</xdr:colOff>
      <xdr:row>21</xdr:row>
      <xdr:rowOff>163931</xdr:rowOff>
    </xdr:to>
    <xdr:sp macro="" textlink="">
      <xdr:nvSpPr>
        <xdr:cNvPr id="475" name="楕円 474"/>
        <xdr:cNvSpPr/>
      </xdr:nvSpPr>
      <xdr:spPr>
        <a:xfrm>
          <a:off x="13462000" y="36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148708</xdr:rowOff>
    </xdr:from>
    <xdr:ext cx="762000" cy="259045"/>
    <xdr:sp macro="" textlink="">
      <xdr:nvSpPr>
        <xdr:cNvPr id="476" name="テキスト ボックス 475"/>
        <xdr:cNvSpPr txBox="1"/>
      </xdr:nvSpPr>
      <xdr:spPr>
        <a:xfrm>
          <a:off x="13131800" y="37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13,199
13,088
45.36
6,935,405
6,441,530
476,001
3,926,671
6,082,454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経常収支比率における人件費は、</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％増加したものの、類似団体の中で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番目の低い数値となっている。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今後も、定員適正化計画に基づき、行政サービスを低下させることなく、子育て施策などの諸施策を充実させていくため、適正な人員配置を行っていく。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46990</xdr:rowOff>
    </xdr:from>
    <xdr:to>
      <xdr:col>24</xdr:col>
      <xdr:colOff>25400</xdr:colOff>
      <xdr:row>33</xdr:row>
      <xdr:rowOff>123190</xdr:rowOff>
    </xdr:to>
    <xdr:cxnSp macro="">
      <xdr:nvCxnSpPr>
        <xdr:cNvPr id="66" name="直線コネクタ 65"/>
        <xdr:cNvCxnSpPr/>
      </xdr:nvCxnSpPr>
      <xdr:spPr>
        <a:xfrm>
          <a:off x="3987800" y="57048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46990</xdr:rowOff>
    </xdr:from>
    <xdr:to>
      <xdr:col>19</xdr:col>
      <xdr:colOff>187325</xdr:colOff>
      <xdr:row>33</xdr:row>
      <xdr:rowOff>54610</xdr:rowOff>
    </xdr:to>
    <xdr:cxnSp macro="">
      <xdr:nvCxnSpPr>
        <xdr:cNvPr id="69" name="直線コネクタ 68"/>
        <xdr:cNvCxnSpPr/>
      </xdr:nvCxnSpPr>
      <xdr:spPr>
        <a:xfrm flipV="1">
          <a:off x="3098800" y="570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1270</xdr:rowOff>
    </xdr:from>
    <xdr:to>
      <xdr:col>15</xdr:col>
      <xdr:colOff>98425</xdr:colOff>
      <xdr:row>33</xdr:row>
      <xdr:rowOff>54610</xdr:rowOff>
    </xdr:to>
    <xdr:cxnSp macro="">
      <xdr:nvCxnSpPr>
        <xdr:cNvPr id="72" name="直線コネクタ 71"/>
        <xdr:cNvCxnSpPr/>
      </xdr:nvCxnSpPr>
      <xdr:spPr>
        <a:xfrm>
          <a:off x="2209800" y="5659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xdr:rowOff>
    </xdr:from>
    <xdr:to>
      <xdr:col>11</xdr:col>
      <xdr:colOff>9525</xdr:colOff>
      <xdr:row>33</xdr:row>
      <xdr:rowOff>16510</xdr:rowOff>
    </xdr:to>
    <xdr:cxnSp macro="">
      <xdr:nvCxnSpPr>
        <xdr:cNvPr id="75" name="直線コネクタ 74"/>
        <xdr:cNvCxnSpPr/>
      </xdr:nvCxnSpPr>
      <xdr:spPr>
        <a:xfrm flipV="1">
          <a:off x="1320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72390</xdr:rowOff>
    </xdr:from>
    <xdr:to>
      <xdr:col>24</xdr:col>
      <xdr:colOff>76200</xdr:colOff>
      <xdr:row>34</xdr:row>
      <xdr:rowOff>2540</xdr:rowOff>
    </xdr:to>
    <xdr:sp macro="" textlink="">
      <xdr:nvSpPr>
        <xdr:cNvPr id="85" name="楕円 84"/>
        <xdr:cNvSpPr/>
      </xdr:nvSpPr>
      <xdr:spPr>
        <a:xfrm>
          <a:off x="4775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152417</xdr:rowOff>
    </xdr:from>
    <xdr:ext cx="762000" cy="259045"/>
    <xdr:sp macro="" textlink="">
      <xdr:nvSpPr>
        <xdr:cNvPr id="86" name="人件費該当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167640</xdr:rowOff>
    </xdr:from>
    <xdr:to>
      <xdr:col>20</xdr:col>
      <xdr:colOff>38100</xdr:colOff>
      <xdr:row>33</xdr:row>
      <xdr:rowOff>97790</xdr:rowOff>
    </xdr:to>
    <xdr:sp macro="" textlink="">
      <xdr:nvSpPr>
        <xdr:cNvPr id="87" name="楕円 86"/>
        <xdr:cNvSpPr/>
      </xdr:nvSpPr>
      <xdr:spPr>
        <a:xfrm>
          <a:off x="3937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107967</xdr:rowOff>
    </xdr:from>
    <xdr:ext cx="736600" cy="259045"/>
    <xdr:sp macro="" textlink="">
      <xdr:nvSpPr>
        <xdr:cNvPr id="88" name="テキスト ボックス 87"/>
        <xdr:cNvSpPr txBox="1"/>
      </xdr:nvSpPr>
      <xdr:spPr>
        <a:xfrm>
          <a:off x="3606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3810</xdr:rowOff>
    </xdr:from>
    <xdr:to>
      <xdr:col>15</xdr:col>
      <xdr:colOff>149225</xdr:colOff>
      <xdr:row>33</xdr:row>
      <xdr:rowOff>105410</xdr:rowOff>
    </xdr:to>
    <xdr:sp macro="" textlink="">
      <xdr:nvSpPr>
        <xdr:cNvPr id="89" name="楕円 88"/>
        <xdr:cNvSpPr/>
      </xdr:nvSpPr>
      <xdr:spPr>
        <a:xfrm>
          <a:off x="3048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115587</xdr:rowOff>
    </xdr:from>
    <xdr:ext cx="762000" cy="259045"/>
    <xdr:sp macro="" textlink="">
      <xdr:nvSpPr>
        <xdr:cNvPr id="90" name="テキスト ボックス 89"/>
        <xdr:cNvSpPr txBox="1"/>
      </xdr:nvSpPr>
      <xdr:spPr>
        <a:xfrm>
          <a:off x="2717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121920</xdr:rowOff>
    </xdr:from>
    <xdr:to>
      <xdr:col>11</xdr:col>
      <xdr:colOff>60325</xdr:colOff>
      <xdr:row>33</xdr:row>
      <xdr:rowOff>52070</xdr:rowOff>
    </xdr:to>
    <xdr:sp macro="" textlink="">
      <xdr:nvSpPr>
        <xdr:cNvPr id="91" name="楕円 90"/>
        <xdr:cNvSpPr/>
      </xdr:nvSpPr>
      <xdr:spPr>
        <a:xfrm>
          <a:off x="2159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62247</xdr:rowOff>
    </xdr:from>
    <xdr:ext cx="762000" cy="259045"/>
    <xdr:sp macro="" textlink="">
      <xdr:nvSpPr>
        <xdr:cNvPr id="92" name="テキスト ボックス 91"/>
        <xdr:cNvSpPr txBox="1"/>
      </xdr:nvSpPr>
      <xdr:spPr>
        <a:xfrm>
          <a:off x="1828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137160</xdr:rowOff>
    </xdr:from>
    <xdr:to>
      <xdr:col>6</xdr:col>
      <xdr:colOff>171450</xdr:colOff>
      <xdr:row>33</xdr:row>
      <xdr:rowOff>67310</xdr:rowOff>
    </xdr:to>
    <xdr:sp macro="" textlink="">
      <xdr:nvSpPr>
        <xdr:cNvPr id="93" name="楕円 92"/>
        <xdr:cNvSpPr/>
      </xdr:nvSpPr>
      <xdr:spPr>
        <a:xfrm>
          <a:off x="1270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77487</xdr:rowOff>
    </xdr:from>
    <xdr:ext cx="762000" cy="259045"/>
    <xdr:sp macro="" textlink="">
      <xdr:nvSpPr>
        <xdr:cNvPr id="94" name="テキスト ボックス 93"/>
        <xdr:cNvSpPr txBox="1"/>
      </xdr:nvSpPr>
      <xdr:spPr>
        <a:xfrm>
          <a:off x="939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経常収支比率における物件費は、</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％増加したもの、類似団体平均値とほぼ同じである。</a:t>
          </a:r>
        </a:p>
        <a:p>
          <a:r>
            <a:rPr kumimoji="1" lang="ja-JP" altLang="en-US" sz="1300">
              <a:latin typeface="ＭＳ Ｐゴシック" panose="020B0600070205080204" pitchFamily="50" charset="-128"/>
              <a:ea typeface="ＭＳ Ｐゴシック" panose="020B0600070205080204" pitchFamily="50" charset="-128"/>
            </a:rPr>
            <a:t>　職員が少ない中で、業務の民間委託や臨時職員の雇用などにより、物件費は増加傾向にあるため、業務の見直しや効率化により経費削減に取り組む。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151493</xdr:rowOff>
    </xdr:from>
    <xdr:to>
      <xdr:col>82</xdr:col>
      <xdr:colOff>107950</xdr:colOff>
      <xdr:row>16</xdr:row>
      <xdr:rowOff>12700</xdr:rowOff>
    </xdr:to>
    <xdr:cxnSp macro="">
      <xdr:nvCxnSpPr>
        <xdr:cNvPr id="129" name="直線コネクタ 128"/>
        <xdr:cNvCxnSpPr/>
      </xdr:nvCxnSpPr>
      <xdr:spPr>
        <a:xfrm>
          <a:off x="15671800" y="2723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23586</xdr:rowOff>
    </xdr:to>
    <xdr:cxnSp macro="">
      <xdr:nvCxnSpPr>
        <xdr:cNvPr id="132" name="直線コネクタ 131"/>
        <xdr:cNvCxnSpPr/>
      </xdr:nvCxnSpPr>
      <xdr:spPr>
        <a:xfrm flipV="1">
          <a:off x="14782800" y="2723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78014</xdr:rowOff>
    </xdr:to>
    <xdr:cxnSp macro="">
      <xdr:nvCxnSpPr>
        <xdr:cNvPr id="135" name="直線コネクタ 134"/>
        <xdr:cNvCxnSpPr/>
      </xdr:nvCxnSpPr>
      <xdr:spPr>
        <a:xfrm flipV="1">
          <a:off x="13893800" y="2766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78014</xdr:rowOff>
    </xdr:to>
    <xdr:cxnSp macro="">
      <xdr:nvCxnSpPr>
        <xdr:cNvPr id="138" name="直線コネクタ 137"/>
        <xdr:cNvCxnSpPr/>
      </xdr:nvCxnSpPr>
      <xdr:spPr>
        <a:xfrm>
          <a:off x="13004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9"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50" name="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51" name="テキスト ボックス 150"/>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59163</xdr:rowOff>
    </xdr:from>
    <xdr:ext cx="762000" cy="259045"/>
    <xdr:sp macro="" textlink="">
      <xdr:nvSpPr>
        <xdr:cNvPr id="153" name="テキスト ボックス 152"/>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55" name="テキスト ボックス 154"/>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57" name="テキスト ボックス 156"/>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経常収支比率における扶助費は、</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障害者自立支援給付の増加などが扶助費を増加させる要因となっている。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127000</xdr:rowOff>
    </xdr:to>
    <xdr:cxnSp macro="">
      <xdr:nvCxnSpPr>
        <xdr:cNvPr id="192" name="直線コネクタ 191"/>
        <xdr:cNvCxnSpPr/>
      </xdr:nvCxnSpPr>
      <xdr:spPr>
        <a:xfrm>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94343</xdr:rowOff>
    </xdr:to>
    <xdr:cxnSp macro="">
      <xdr:nvCxnSpPr>
        <xdr:cNvPr id="195" name="直線コネクタ 194"/>
        <xdr:cNvCxnSpPr/>
      </xdr:nvCxnSpPr>
      <xdr:spPr>
        <a:xfrm>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78015</xdr:rowOff>
    </xdr:to>
    <xdr:cxnSp macro="">
      <xdr:nvCxnSpPr>
        <xdr:cNvPr id="198" name="直線コネクタ 197"/>
        <xdr:cNvCxnSpPr/>
      </xdr:nvCxnSpPr>
      <xdr:spPr>
        <a:xfrm>
          <a:off x="2209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56</xdr:row>
      <xdr:rowOff>45357</xdr:rowOff>
    </xdr:to>
    <xdr:cxnSp macro="">
      <xdr:nvCxnSpPr>
        <xdr:cNvPr id="201" name="直線コネクタ 200"/>
        <xdr:cNvCxnSpPr/>
      </xdr:nvCxnSpPr>
      <xdr:spPr>
        <a:xfrm>
          <a:off x="1320800" y="94669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13" name="楕円 212"/>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14" name="テキスト ボックス 213"/>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7" name="楕円 216"/>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8" name="テキスト ボックス 217"/>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9" name="楕円 218"/>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72770</xdr:rowOff>
    </xdr:from>
    <xdr:ext cx="762000" cy="259045"/>
    <xdr:sp macro="" textlink="">
      <xdr:nvSpPr>
        <xdr:cNvPr id="220" name="テキスト ボックス 219"/>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繰出金、維持補修費などが含まれる「その他」にかかる経常収支比率は、</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％減少したものの、類似団体、全国平均、長野県平均と比較しても非常に高い水準である。</a:t>
          </a:r>
        </a:p>
        <a:p>
          <a:r>
            <a:rPr kumimoji="1" lang="ja-JP" altLang="en-US" sz="1300">
              <a:latin typeface="ＭＳ Ｐゴシック" panose="020B0600070205080204" pitchFamily="50" charset="-128"/>
              <a:ea typeface="ＭＳ Ｐゴシック" panose="020B0600070205080204" pitchFamily="50" charset="-128"/>
            </a:rPr>
            <a:t>　これは、特別会計の中でも、農業集落排水事業特別会計、公共下水道事業特別会計への繰出金が多額となっているためで、今後、下水道事業の統合、料金の値上げなどによる経営健全化等によ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81280</xdr:rowOff>
    </xdr:to>
    <xdr:cxnSp macro="">
      <xdr:nvCxnSpPr>
        <xdr:cNvPr id="253" name="直線コネクタ 252"/>
        <xdr:cNvCxnSpPr/>
      </xdr:nvCxnSpPr>
      <xdr:spPr>
        <a:xfrm flipV="1">
          <a:off x="15671800" y="99720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81280</xdr:rowOff>
    </xdr:to>
    <xdr:cxnSp macro="">
      <xdr:nvCxnSpPr>
        <xdr:cNvPr id="256" name="直線コネクタ 255"/>
        <xdr:cNvCxnSpPr/>
      </xdr:nvCxnSpPr>
      <xdr:spPr>
        <a:xfrm>
          <a:off x="14782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81280</xdr:rowOff>
    </xdr:to>
    <xdr:cxnSp macro="">
      <xdr:nvCxnSpPr>
        <xdr:cNvPr id="259" name="直線コネクタ 258"/>
        <xdr:cNvCxnSpPr/>
      </xdr:nvCxnSpPr>
      <xdr:spPr>
        <a:xfrm flipV="1">
          <a:off x="13893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88900</xdr:rowOff>
    </xdr:to>
    <xdr:cxnSp macro="">
      <xdr:nvCxnSpPr>
        <xdr:cNvPr id="262" name="直線コネクタ 261"/>
        <xdr:cNvCxnSpPr/>
      </xdr:nvCxnSpPr>
      <xdr:spPr>
        <a:xfrm flipV="1">
          <a:off x="13004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4" name="テキスト ボックス 263"/>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6" name="テキスト ボックス 26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72" name="楕円 271"/>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120667</xdr:rowOff>
    </xdr:from>
    <xdr:ext cx="762000" cy="259045"/>
    <xdr:sp macro="" textlink="">
      <xdr:nvSpPr>
        <xdr:cNvPr id="273"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4" name="楕円 273"/>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5" name="テキスト ボックス 274"/>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6" name="楕円 275"/>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7" name="テキスト ボックス 276"/>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8" name="楕円 277"/>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9" name="テキスト ボックス 278"/>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0" name="楕円 279"/>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1" name="テキスト ボックス 280"/>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％増加し、類似団体と比べても高めの数値となっている。</a:t>
          </a:r>
        </a:p>
        <a:p>
          <a:r>
            <a:rPr kumimoji="1" lang="ja-JP" altLang="en-US" sz="1300">
              <a:latin typeface="ＭＳ Ｐゴシック" panose="020B0600070205080204" pitchFamily="50" charset="-128"/>
              <a:ea typeface="ＭＳ Ｐゴシック" panose="020B0600070205080204" pitchFamily="50" charset="-128"/>
            </a:rPr>
            <a:t>　引き続き、負担金・補助金の交付先が適当な事業を行っているのかなどについて検証を行うとともに、広域行政の運営効率化に努める。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97608</xdr:rowOff>
    </xdr:from>
    <xdr:to>
      <xdr:col>82</xdr:col>
      <xdr:colOff>107950</xdr:colOff>
      <xdr:row>36</xdr:row>
      <xdr:rowOff>123734</xdr:rowOff>
    </xdr:to>
    <xdr:cxnSp macro="">
      <xdr:nvCxnSpPr>
        <xdr:cNvPr id="315" name="直線コネクタ 314"/>
        <xdr:cNvCxnSpPr/>
      </xdr:nvCxnSpPr>
      <xdr:spPr>
        <a:xfrm>
          <a:off x="15671800" y="62698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97608</xdr:rowOff>
    </xdr:to>
    <xdr:cxnSp macro="">
      <xdr:nvCxnSpPr>
        <xdr:cNvPr id="318" name="直線コネクタ 317"/>
        <xdr:cNvCxnSpPr/>
      </xdr:nvCxnSpPr>
      <xdr:spPr>
        <a:xfrm>
          <a:off x="14782800" y="62306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71483</xdr:rowOff>
    </xdr:to>
    <xdr:cxnSp macro="">
      <xdr:nvCxnSpPr>
        <xdr:cNvPr id="321" name="直線コネクタ 320"/>
        <xdr:cNvCxnSpPr/>
      </xdr:nvCxnSpPr>
      <xdr:spPr>
        <a:xfrm flipV="1">
          <a:off x="13893800" y="62306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71483</xdr:rowOff>
    </xdr:from>
    <xdr:to>
      <xdr:col>69</xdr:col>
      <xdr:colOff>92075</xdr:colOff>
      <xdr:row>36</xdr:row>
      <xdr:rowOff>78014</xdr:rowOff>
    </xdr:to>
    <xdr:cxnSp macro="">
      <xdr:nvCxnSpPr>
        <xdr:cNvPr id="324" name="直線コネクタ 323"/>
        <xdr:cNvCxnSpPr/>
      </xdr:nvCxnSpPr>
      <xdr:spPr>
        <a:xfrm flipV="1">
          <a:off x="13004800" y="62436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26" name="テキスト ボックス 325"/>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8" name="テキスト ボックス 327"/>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72934</xdr:rowOff>
    </xdr:from>
    <xdr:to>
      <xdr:col>82</xdr:col>
      <xdr:colOff>158750</xdr:colOff>
      <xdr:row>37</xdr:row>
      <xdr:rowOff>3084</xdr:rowOff>
    </xdr:to>
    <xdr:sp macro="" textlink="">
      <xdr:nvSpPr>
        <xdr:cNvPr id="334" name="楕円 333"/>
        <xdr:cNvSpPr/>
      </xdr:nvSpPr>
      <xdr:spPr>
        <a:xfrm>
          <a:off x="16459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89461</xdr:rowOff>
    </xdr:from>
    <xdr:ext cx="762000" cy="259045"/>
    <xdr:sp macro="" textlink="">
      <xdr:nvSpPr>
        <xdr:cNvPr id="335" name="補助費等該当値テキスト"/>
        <xdr:cNvSpPr txBox="1"/>
      </xdr:nvSpPr>
      <xdr:spPr>
        <a:xfrm>
          <a:off x="1659890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46808</xdr:rowOff>
    </xdr:from>
    <xdr:to>
      <xdr:col>78</xdr:col>
      <xdr:colOff>120650</xdr:colOff>
      <xdr:row>36</xdr:row>
      <xdr:rowOff>148408</xdr:rowOff>
    </xdr:to>
    <xdr:sp macro="" textlink="">
      <xdr:nvSpPr>
        <xdr:cNvPr id="336" name="楕円 335"/>
        <xdr:cNvSpPr/>
      </xdr:nvSpPr>
      <xdr:spPr>
        <a:xfrm>
          <a:off x="15621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158585</xdr:rowOff>
    </xdr:from>
    <xdr:ext cx="736600" cy="259045"/>
    <xdr:sp macro="" textlink="">
      <xdr:nvSpPr>
        <xdr:cNvPr id="337" name="テキスト ボックス 336"/>
        <xdr:cNvSpPr txBox="1"/>
      </xdr:nvSpPr>
      <xdr:spPr>
        <a:xfrm>
          <a:off x="15290800" y="598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8" name="楕円 337"/>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9" name="テキスト ボックス 338"/>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20683</xdr:rowOff>
    </xdr:from>
    <xdr:to>
      <xdr:col>69</xdr:col>
      <xdr:colOff>142875</xdr:colOff>
      <xdr:row>36</xdr:row>
      <xdr:rowOff>122283</xdr:rowOff>
    </xdr:to>
    <xdr:sp macro="" textlink="">
      <xdr:nvSpPr>
        <xdr:cNvPr id="340" name="楕円 339"/>
        <xdr:cNvSpPr/>
      </xdr:nvSpPr>
      <xdr:spPr>
        <a:xfrm>
          <a:off x="13843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132460</xdr:rowOff>
    </xdr:from>
    <xdr:ext cx="762000" cy="259045"/>
    <xdr:sp macro="" textlink="">
      <xdr:nvSpPr>
        <xdr:cNvPr id="341" name="テキスト ボックス 340"/>
        <xdr:cNvSpPr txBox="1"/>
      </xdr:nvSpPr>
      <xdr:spPr>
        <a:xfrm>
          <a:off x="13512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42" name="楕円 341"/>
        <xdr:cNvSpPr/>
      </xdr:nvSpPr>
      <xdr:spPr>
        <a:xfrm>
          <a:off x="12954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43" name="テキスト ボックス 342"/>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経常収支比率における公債費は、</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％減少したものの、類似団体平均と比べても高い数値である。</a:t>
          </a:r>
        </a:p>
        <a:p>
          <a:r>
            <a:rPr kumimoji="1" lang="ja-JP" altLang="en-US" sz="1300">
              <a:latin typeface="ＭＳ Ｐゴシック" panose="020B0600070205080204" pitchFamily="50" charset="-128"/>
              <a:ea typeface="ＭＳ Ｐゴシック" panose="020B0600070205080204" pitchFamily="50" charset="-128"/>
            </a:rPr>
            <a:t>　引き続き、新規地方債の発行に当たっては、事業の優先度を十分検討した上で、交付税措置率の高い起債を活用するとともに、毎年の借入額が元金償還額を上回らないように取り組んでいく。</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78</xdr:row>
      <xdr:rowOff>99568</xdr:rowOff>
    </xdr:to>
    <xdr:cxnSp macro="">
      <xdr:nvCxnSpPr>
        <xdr:cNvPr id="373" name="直線コネクタ 372"/>
        <xdr:cNvCxnSpPr/>
      </xdr:nvCxnSpPr>
      <xdr:spPr>
        <a:xfrm flipV="1">
          <a:off x="3987800" y="133492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99568</xdr:rowOff>
    </xdr:to>
    <xdr:cxnSp macro="">
      <xdr:nvCxnSpPr>
        <xdr:cNvPr id="376" name="直線コネクタ 375"/>
        <xdr:cNvCxnSpPr/>
      </xdr:nvCxnSpPr>
      <xdr:spPr>
        <a:xfrm>
          <a:off x="3098800" y="13454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99568</xdr:rowOff>
    </xdr:to>
    <xdr:cxnSp macro="">
      <xdr:nvCxnSpPr>
        <xdr:cNvPr id="379" name="直線コネクタ 378"/>
        <xdr:cNvCxnSpPr/>
      </xdr:nvCxnSpPr>
      <xdr:spPr>
        <a:xfrm flipV="1">
          <a:off x="2209800" y="13454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99568</xdr:rowOff>
    </xdr:from>
    <xdr:to>
      <xdr:col>11</xdr:col>
      <xdr:colOff>9525</xdr:colOff>
      <xdr:row>78</xdr:row>
      <xdr:rowOff>117856</xdr:rowOff>
    </xdr:to>
    <xdr:cxnSp macro="">
      <xdr:nvCxnSpPr>
        <xdr:cNvPr id="382" name="直線コネクタ 381"/>
        <xdr:cNvCxnSpPr/>
      </xdr:nvCxnSpPr>
      <xdr:spPr>
        <a:xfrm flipV="1">
          <a:off x="1320800" y="13472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4" name="テキスト ボックス 383"/>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92" name="楕円 391"/>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93" name="公債費該当値テキスト"/>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94" name="楕円 393"/>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95" name="テキスト ボックス 394"/>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96" name="楕円 39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97" name="テキスト ボックス 396"/>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98" name="楕円 397"/>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99" name="テキスト ボックス 398"/>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400" name="楕円 399"/>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401" name="テキスト ボックス 400"/>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％増加したが類似団体の平均よりも若干低い水準である。</a:t>
          </a:r>
        </a:p>
        <a:p>
          <a:r>
            <a:rPr kumimoji="1" lang="ja-JP" altLang="en-US" sz="1300">
              <a:latin typeface="ＭＳ Ｐゴシック" panose="020B0600070205080204" pitchFamily="50" charset="-128"/>
              <a:ea typeface="ＭＳ Ｐゴシック" panose="020B0600070205080204" pitchFamily="50" charset="-128"/>
            </a:rPr>
            <a:t>　引き続き総人件費の抑制や一般行政経費の縮減を図るとともに、下水道事業の経営健全化や一部事務組合の負担の適正化を図り数値の改善に努める。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76</xdr:row>
      <xdr:rowOff>3556</xdr:rowOff>
    </xdr:to>
    <xdr:cxnSp macro="">
      <xdr:nvCxnSpPr>
        <xdr:cNvPr id="432" name="直線コネクタ 431"/>
        <xdr:cNvCxnSpPr/>
      </xdr:nvCxnSpPr>
      <xdr:spPr>
        <a:xfrm>
          <a:off x="15671800" y="129788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120142</xdr:rowOff>
    </xdr:to>
    <xdr:cxnSp macro="">
      <xdr:nvCxnSpPr>
        <xdr:cNvPr id="435" name="直線コネクタ 434"/>
        <xdr:cNvCxnSpPr/>
      </xdr:nvCxnSpPr>
      <xdr:spPr>
        <a:xfrm>
          <a:off x="14782800" y="12946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7" name="テキスト ボックス 436"/>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75</xdr:row>
      <xdr:rowOff>101854</xdr:rowOff>
    </xdr:to>
    <xdr:cxnSp macro="">
      <xdr:nvCxnSpPr>
        <xdr:cNvPr id="438" name="直線コネクタ 437"/>
        <xdr:cNvCxnSpPr/>
      </xdr:nvCxnSpPr>
      <xdr:spPr>
        <a:xfrm flipV="1">
          <a:off x="13893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40" name="テキスト ボックス 439"/>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75</xdr:row>
      <xdr:rowOff>101854</xdr:rowOff>
    </xdr:to>
    <xdr:cxnSp macro="">
      <xdr:nvCxnSpPr>
        <xdr:cNvPr id="441" name="直線コネクタ 440"/>
        <xdr:cNvCxnSpPr/>
      </xdr:nvCxnSpPr>
      <xdr:spPr>
        <a:xfrm>
          <a:off x="13004800" y="12896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3" name="テキスト ボックス 442"/>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7129</xdr:rowOff>
    </xdr:from>
    <xdr:ext cx="762000" cy="259045"/>
    <xdr:sp macro="" textlink="">
      <xdr:nvSpPr>
        <xdr:cNvPr id="445" name="テキスト ボックス 444"/>
        <xdr:cNvSpPr txBox="1"/>
      </xdr:nvSpPr>
      <xdr:spPr>
        <a:xfrm>
          <a:off x="12623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51" name="楕円 450"/>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52"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53" name="楕円 452"/>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54" name="テキスト ボックス 453"/>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55" name="楕円 454"/>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6" name="テキスト ボックス 455"/>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57" name="楕円 456"/>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58" name="テキスト ボックス 457"/>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59" name="楕円 458"/>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60" name="テキスト ボックス 459"/>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1148</xdr:rowOff>
    </xdr:from>
    <xdr:to>
      <xdr:col>29</xdr:col>
      <xdr:colOff>127000</xdr:colOff>
      <xdr:row>19</xdr:row>
      <xdr:rowOff>23878</xdr:rowOff>
    </xdr:to>
    <xdr:cxnSp macro="">
      <xdr:nvCxnSpPr>
        <xdr:cNvPr id="50" name="直線コネクタ 49"/>
        <xdr:cNvCxnSpPr/>
      </xdr:nvCxnSpPr>
      <xdr:spPr bwMode="auto">
        <a:xfrm flipV="1">
          <a:off x="5003800" y="3306323"/>
          <a:ext cx="647700" cy="22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15809</xdr:rowOff>
    </xdr:from>
    <xdr:to>
      <xdr:col>26</xdr:col>
      <xdr:colOff>50800</xdr:colOff>
      <xdr:row>19</xdr:row>
      <xdr:rowOff>23878</xdr:rowOff>
    </xdr:to>
    <xdr:cxnSp macro="">
      <xdr:nvCxnSpPr>
        <xdr:cNvPr id="53" name="直線コネクタ 52"/>
        <xdr:cNvCxnSpPr/>
      </xdr:nvCxnSpPr>
      <xdr:spPr bwMode="auto">
        <a:xfrm>
          <a:off x="4305300" y="3320984"/>
          <a:ext cx="698500" cy="8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15809</xdr:rowOff>
    </xdr:from>
    <xdr:to>
      <xdr:col>22</xdr:col>
      <xdr:colOff>114300</xdr:colOff>
      <xdr:row>19</xdr:row>
      <xdr:rowOff>42586</xdr:rowOff>
    </xdr:to>
    <xdr:cxnSp macro="">
      <xdr:nvCxnSpPr>
        <xdr:cNvPr id="56" name="直線コネクタ 55"/>
        <xdr:cNvCxnSpPr/>
      </xdr:nvCxnSpPr>
      <xdr:spPr bwMode="auto">
        <a:xfrm flipV="1">
          <a:off x="3606800" y="3320984"/>
          <a:ext cx="698500" cy="26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42586</xdr:rowOff>
    </xdr:from>
    <xdr:to>
      <xdr:col>18</xdr:col>
      <xdr:colOff>177800</xdr:colOff>
      <xdr:row>19</xdr:row>
      <xdr:rowOff>47607</xdr:rowOff>
    </xdr:to>
    <xdr:cxnSp macro="">
      <xdr:nvCxnSpPr>
        <xdr:cNvPr id="59" name="直線コネクタ 58"/>
        <xdr:cNvCxnSpPr/>
      </xdr:nvCxnSpPr>
      <xdr:spPr bwMode="auto">
        <a:xfrm flipV="1">
          <a:off x="2908300" y="3347761"/>
          <a:ext cx="698500" cy="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121798</xdr:rowOff>
    </xdr:from>
    <xdr:to>
      <xdr:col>29</xdr:col>
      <xdr:colOff>177800</xdr:colOff>
      <xdr:row>19</xdr:row>
      <xdr:rowOff>51948</xdr:rowOff>
    </xdr:to>
    <xdr:sp macro="" textlink="">
      <xdr:nvSpPr>
        <xdr:cNvPr id="69" name="楕円 68"/>
        <xdr:cNvSpPr/>
      </xdr:nvSpPr>
      <xdr:spPr bwMode="auto">
        <a:xfrm>
          <a:off x="5600700" y="32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93875</xdr:rowOff>
    </xdr:from>
    <xdr:ext cx="762000" cy="259045"/>
    <xdr:sp macro="" textlink="">
      <xdr:nvSpPr>
        <xdr:cNvPr id="70" name="人口1人当たり決算額の推移該当値テキスト130"/>
        <xdr:cNvSpPr txBox="1"/>
      </xdr:nvSpPr>
      <xdr:spPr>
        <a:xfrm>
          <a:off x="5740400" y="322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144528</xdr:rowOff>
    </xdr:from>
    <xdr:to>
      <xdr:col>26</xdr:col>
      <xdr:colOff>101600</xdr:colOff>
      <xdr:row>19</xdr:row>
      <xdr:rowOff>74678</xdr:rowOff>
    </xdr:to>
    <xdr:sp macro="" textlink="">
      <xdr:nvSpPr>
        <xdr:cNvPr id="71" name="楕円 70"/>
        <xdr:cNvSpPr/>
      </xdr:nvSpPr>
      <xdr:spPr bwMode="auto">
        <a:xfrm>
          <a:off x="4953000" y="3278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59455</xdr:rowOff>
    </xdr:from>
    <xdr:ext cx="736600" cy="259045"/>
    <xdr:sp macro="" textlink="">
      <xdr:nvSpPr>
        <xdr:cNvPr id="72" name="テキスト ボックス 71"/>
        <xdr:cNvSpPr txBox="1"/>
      </xdr:nvSpPr>
      <xdr:spPr>
        <a:xfrm>
          <a:off x="4622800" y="336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136459</xdr:rowOff>
    </xdr:from>
    <xdr:to>
      <xdr:col>22</xdr:col>
      <xdr:colOff>165100</xdr:colOff>
      <xdr:row>19</xdr:row>
      <xdr:rowOff>66609</xdr:rowOff>
    </xdr:to>
    <xdr:sp macro="" textlink="">
      <xdr:nvSpPr>
        <xdr:cNvPr id="73" name="楕円 72"/>
        <xdr:cNvSpPr/>
      </xdr:nvSpPr>
      <xdr:spPr bwMode="auto">
        <a:xfrm>
          <a:off x="4254500" y="327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51386</xdr:rowOff>
    </xdr:from>
    <xdr:ext cx="762000" cy="259045"/>
    <xdr:sp macro="" textlink="">
      <xdr:nvSpPr>
        <xdr:cNvPr id="74" name="テキスト ボックス 73"/>
        <xdr:cNvSpPr txBox="1"/>
      </xdr:nvSpPr>
      <xdr:spPr>
        <a:xfrm>
          <a:off x="3924300" y="33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163236</xdr:rowOff>
    </xdr:from>
    <xdr:to>
      <xdr:col>19</xdr:col>
      <xdr:colOff>38100</xdr:colOff>
      <xdr:row>19</xdr:row>
      <xdr:rowOff>93386</xdr:rowOff>
    </xdr:to>
    <xdr:sp macro="" textlink="">
      <xdr:nvSpPr>
        <xdr:cNvPr id="75" name="楕円 74"/>
        <xdr:cNvSpPr/>
      </xdr:nvSpPr>
      <xdr:spPr bwMode="auto">
        <a:xfrm>
          <a:off x="3556000" y="329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78163</xdr:rowOff>
    </xdr:from>
    <xdr:ext cx="762000" cy="259045"/>
    <xdr:sp macro="" textlink="">
      <xdr:nvSpPr>
        <xdr:cNvPr id="76" name="テキスト ボックス 75"/>
        <xdr:cNvSpPr txBox="1"/>
      </xdr:nvSpPr>
      <xdr:spPr>
        <a:xfrm>
          <a:off x="3225800" y="338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168257</xdr:rowOff>
    </xdr:from>
    <xdr:to>
      <xdr:col>15</xdr:col>
      <xdr:colOff>101600</xdr:colOff>
      <xdr:row>19</xdr:row>
      <xdr:rowOff>98407</xdr:rowOff>
    </xdr:to>
    <xdr:sp macro="" textlink="">
      <xdr:nvSpPr>
        <xdr:cNvPr id="77" name="楕円 76"/>
        <xdr:cNvSpPr/>
      </xdr:nvSpPr>
      <xdr:spPr bwMode="auto">
        <a:xfrm>
          <a:off x="2857500" y="330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83184</xdr:rowOff>
    </xdr:from>
    <xdr:ext cx="762000" cy="259045"/>
    <xdr:sp macro="" textlink="">
      <xdr:nvSpPr>
        <xdr:cNvPr id="78" name="テキスト ボックス 77"/>
        <xdr:cNvSpPr txBox="1"/>
      </xdr:nvSpPr>
      <xdr:spPr>
        <a:xfrm>
          <a:off x="2527300" y="338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11557</xdr:rowOff>
    </xdr:from>
    <xdr:to>
      <xdr:col>29</xdr:col>
      <xdr:colOff>127000</xdr:colOff>
      <xdr:row>35</xdr:row>
      <xdr:rowOff>134886</xdr:rowOff>
    </xdr:to>
    <xdr:cxnSp macro="">
      <xdr:nvCxnSpPr>
        <xdr:cNvPr id="110" name="直線コネクタ 109"/>
        <xdr:cNvCxnSpPr/>
      </xdr:nvCxnSpPr>
      <xdr:spPr bwMode="auto">
        <a:xfrm>
          <a:off x="5003800" y="6621907"/>
          <a:ext cx="647700" cy="123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11557</xdr:rowOff>
    </xdr:from>
    <xdr:to>
      <xdr:col>26</xdr:col>
      <xdr:colOff>50800</xdr:colOff>
      <xdr:row>35</xdr:row>
      <xdr:rowOff>73279</xdr:rowOff>
    </xdr:to>
    <xdr:cxnSp macro="">
      <xdr:nvCxnSpPr>
        <xdr:cNvPr id="113" name="直線コネクタ 112"/>
        <xdr:cNvCxnSpPr/>
      </xdr:nvCxnSpPr>
      <xdr:spPr bwMode="auto">
        <a:xfrm flipV="1">
          <a:off x="4305300" y="6621907"/>
          <a:ext cx="698500" cy="6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73279</xdr:rowOff>
    </xdr:from>
    <xdr:to>
      <xdr:col>22</xdr:col>
      <xdr:colOff>114300</xdr:colOff>
      <xdr:row>35</xdr:row>
      <xdr:rowOff>114358</xdr:rowOff>
    </xdr:to>
    <xdr:cxnSp macro="">
      <xdr:nvCxnSpPr>
        <xdr:cNvPr id="116" name="直線コネクタ 115"/>
        <xdr:cNvCxnSpPr/>
      </xdr:nvCxnSpPr>
      <xdr:spPr bwMode="auto">
        <a:xfrm flipV="1">
          <a:off x="3606800" y="6683629"/>
          <a:ext cx="698500" cy="4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259085</xdr:rowOff>
    </xdr:from>
    <xdr:to>
      <xdr:col>18</xdr:col>
      <xdr:colOff>177800</xdr:colOff>
      <xdr:row>35</xdr:row>
      <xdr:rowOff>114358</xdr:rowOff>
    </xdr:to>
    <xdr:cxnSp macro="">
      <xdr:nvCxnSpPr>
        <xdr:cNvPr id="119" name="直線コネクタ 118"/>
        <xdr:cNvCxnSpPr/>
      </xdr:nvCxnSpPr>
      <xdr:spPr bwMode="auto">
        <a:xfrm>
          <a:off x="2908300" y="6526535"/>
          <a:ext cx="698500" cy="19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3" name="テキスト ボックス 122"/>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84086</xdr:rowOff>
    </xdr:from>
    <xdr:to>
      <xdr:col>29</xdr:col>
      <xdr:colOff>177800</xdr:colOff>
      <xdr:row>35</xdr:row>
      <xdr:rowOff>185686</xdr:rowOff>
    </xdr:to>
    <xdr:sp macro="" textlink="">
      <xdr:nvSpPr>
        <xdr:cNvPr id="129" name="楕円 128"/>
        <xdr:cNvSpPr/>
      </xdr:nvSpPr>
      <xdr:spPr bwMode="auto">
        <a:xfrm>
          <a:off x="5600700" y="669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272063</xdr:rowOff>
    </xdr:from>
    <xdr:ext cx="762000" cy="259045"/>
    <xdr:sp macro="" textlink="">
      <xdr:nvSpPr>
        <xdr:cNvPr id="130" name="人口1人当たり決算額の推移該当値テキスト445"/>
        <xdr:cNvSpPr txBox="1"/>
      </xdr:nvSpPr>
      <xdr:spPr>
        <a:xfrm>
          <a:off x="5740400" y="653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303657</xdr:rowOff>
    </xdr:from>
    <xdr:to>
      <xdr:col>26</xdr:col>
      <xdr:colOff>101600</xdr:colOff>
      <xdr:row>35</xdr:row>
      <xdr:rowOff>62357</xdr:rowOff>
    </xdr:to>
    <xdr:sp macro="" textlink="">
      <xdr:nvSpPr>
        <xdr:cNvPr id="131" name="楕円 130"/>
        <xdr:cNvSpPr/>
      </xdr:nvSpPr>
      <xdr:spPr bwMode="auto">
        <a:xfrm>
          <a:off x="4953000" y="6571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72534</xdr:rowOff>
    </xdr:from>
    <xdr:ext cx="736600" cy="259045"/>
    <xdr:sp macro="" textlink="">
      <xdr:nvSpPr>
        <xdr:cNvPr id="132" name="テキスト ボックス 131"/>
        <xdr:cNvSpPr txBox="1"/>
      </xdr:nvSpPr>
      <xdr:spPr>
        <a:xfrm>
          <a:off x="4622800" y="6339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22479</xdr:rowOff>
    </xdr:from>
    <xdr:to>
      <xdr:col>22</xdr:col>
      <xdr:colOff>165100</xdr:colOff>
      <xdr:row>35</xdr:row>
      <xdr:rowOff>124079</xdr:rowOff>
    </xdr:to>
    <xdr:sp macro="" textlink="">
      <xdr:nvSpPr>
        <xdr:cNvPr id="133" name="楕円 132"/>
        <xdr:cNvSpPr/>
      </xdr:nvSpPr>
      <xdr:spPr bwMode="auto">
        <a:xfrm>
          <a:off x="4254500" y="663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134256</xdr:rowOff>
    </xdr:from>
    <xdr:ext cx="762000" cy="259045"/>
    <xdr:sp macro="" textlink="">
      <xdr:nvSpPr>
        <xdr:cNvPr id="134" name="テキスト ボックス 133"/>
        <xdr:cNvSpPr txBox="1"/>
      </xdr:nvSpPr>
      <xdr:spPr>
        <a:xfrm>
          <a:off x="3924300" y="640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63558</xdr:rowOff>
    </xdr:from>
    <xdr:to>
      <xdr:col>19</xdr:col>
      <xdr:colOff>38100</xdr:colOff>
      <xdr:row>35</xdr:row>
      <xdr:rowOff>165158</xdr:rowOff>
    </xdr:to>
    <xdr:sp macro="" textlink="">
      <xdr:nvSpPr>
        <xdr:cNvPr id="135" name="楕円 134"/>
        <xdr:cNvSpPr/>
      </xdr:nvSpPr>
      <xdr:spPr bwMode="auto">
        <a:xfrm>
          <a:off x="3556000" y="6673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175335</xdr:rowOff>
    </xdr:from>
    <xdr:ext cx="762000" cy="259045"/>
    <xdr:sp macro="" textlink="">
      <xdr:nvSpPr>
        <xdr:cNvPr id="136" name="テキスト ボックス 135"/>
        <xdr:cNvSpPr txBox="1"/>
      </xdr:nvSpPr>
      <xdr:spPr>
        <a:xfrm>
          <a:off x="3225800" y="644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208285</xdr:rowOff>
    </xdr:from>
    <xdr:to>
      <xdr:col>15</xdr:col>
      <xdr:colOff>101600</xdr:colOff>
      <xdr:row>34</xdr:row>
      <xdr:rowOff>309885</xdr:rowOff>
    </xdr:to>
    <xdr:sp macro="" textlink="">
      <xdr:nvSpPr>
        <xdr:cNvPr id="137" name="楕円 136"/>
        <xdr:cNvSpPr/>
      </xdr:nvSpPr>
      <xdr:spPr bwMode="auto">
        <a:xfrm>
          <a:off x="2857500" y="647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320062</xdr:rowOff>
    </xdr:from>
    <xdr:ext cx="762000" cy="259045"/>
    <xdr:sp macro="" textlink="">
      <xdr:nvSpPr>
        <xdr:cNvPr id="138" name="テキスト ボックス 137"/>
        <xdr:cNvSpPr txBox="1"/>
      </xdr:nvSpPr>
      <xdr:spPr>
        <a:xfrm>
          <a:off x="2527300" y="624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13,199
13,088
45.36
6,935,405
6,441,530
476,001
3,926,671
6,082,454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90960</xdr:rowOff>
    </xdr:from>
    <xdr:to>
      <xdr:col>24</xdr:col>
      <xdr:colOff>63500</xdr:colOff>
      <xdr:row>38</xdr:row>
      <xdr:rowOff>105163</xdr:rowOff>
    </xdr:to>
    <xdr:cxnSp macro="">
      <xdr:nvCxnSpPr>
        <xdr:cNvPr id="65" name="直線コネクタ 64"/>
        <xdr:cNvCxnSpPr/>
      </xdr:nvCxnSpPr>
      <xdr:spPr>
        <a:xfrm flipV="1">
          <a:off x="3797300" y="6606060"/>
          <a:ext cx="838200" cy="1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81321</xdr:rowOff>
    </xdr:from>
    <xdr:to>
      <xdr:col>19</xdr:col>
      <xdr:colOff>177800</xdr:colOff>
      <xdr:row>38</xdr:row>
      <xdr:rowOff>105163</xdr:rowOff>
    </xdr:to>
    <xdr:cxnSp macro="">
      <xdr:nvCxnSpPr>
        <xdr:cNvPr id="68" name="直線コネクタ 67"/>
        <xdr:cNvCxnSpPr/>
      </xdr:nvCxnSpPr>
      <xdr:spPr>
        <a:xfrm>
          <a:off x="2908300" y="6596421"/>
          <a:ext cx="889000" cy="2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81321</xdr:rowOff>
    </xdr:from>
    <xdr:to>
      <xdr:col>15</xdr:col>
      <xdr:colOff>50800</xdr:colOff>
      <xdr:row>38</xdr:row>
      <xdr:rowOff>116411</xdr:rowOff>
    </xdr:to>
    <xdr:cxnSp macro="">
      <xdr:nvCxnSpPr>
        <xdr:cNvPr id="71" name="直線コネクタ 70"/>
        <xdr:cNvCxnSpPr/>
      </xdr:nvCxnSpPr>
      <xdr:spPr>
        <a:xfrm flipV="1">
          <a:off x="2019300" y="6596421"/>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116411</xdr:rowOff>
    </xdr:from>
    <xdr:to>
      <xdr:col>10</xdr:col>
      <xdr:colOff>114300</xdr:colOff>
      <xdr:row>38</xdr:row>
      <xdr:rowOff>130184</xdr:rowOff>
    </xdr:to>
    <xdr:cxnSp macro="">
      <xdr:nvCxnSpPr>
        <xdr:cNvPr id="74" name="直線コネクタ 73"/>
        <xdr:cNvCxnSpPr/>
      </xdr:nvCxnSpPr>
      <xdr:spPr>
        <a:xfrm flipV="1">
          <a:off x="1130300" y="6631511"/>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70543</xdr:rowOff>
    </xdr:from>
    <xdr:ext cx="534377" cy="259045"/>
    <xdr:sp macro="" textlink="">
      <xdr:nvSpPr>
        <xdr:cNvPr id="78" name="テキスト ボックス 77"/>
        <xdr:cNvSpPr txBox="1"/>
      </xdr:nvSpPr>
      <xdr:spPr>
        <a:xfrm>
          <a:off x="863111" y="6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40160</xdr:rowOff>
    </xdr:from>
    <xdr:to>
      <xdr:col>24</xdr:col>
      <xdr:colOff>114300</xdr:colOff>
      <xdr:row>38</xdr:row>
      <xdr:rowOff>141760</xdr:rowOff>
    </xdr:to>
    <xdr:sp macro="" textlink="">
      <xdr:nvSpPr>
        <xdr:cNvPr id="84" name="楕円 83"/>
        <xdr:cNvSpPr/>
      </xdr:nvSpPr>
      <xdr:spPr>
        <a:xfrm>
          <a:off x="4584700" y="65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126537</xdr:rowOff>
    </xdr:from>
    <xdr:ext cx="534377" cy="259045"/>
    <xdr:sp macro="" textlink="">
      <xdr:nvSpPr>
        <xdr:cNvPr id="85" name="人件費該当値テキスト"/>
        <xdr:cNvSpPr txBox="1"/>
      </xdr:nvSpPr>
      <xdr:spPr>
        <a:xfrm>
          <a:off x="4686300" y="647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54363</xdr:rowOff>
    </xdr:from>
    <xdr:to>
      <xdr:col>20</xdr:col>
      <xdr:colOff>38100</xdr:colOff>
      <xdr:row>38</xdr:row>
      <xdr:rowOff>155963</xdr:rowOff>
    </xdr:to>
    <xdr:sp macro="" textlink="">
      <xdr:nvSpPr>
        <xdr:cNvPr id="86" name="楕円 85"/>
        <xdr:cNvSpPr/>
      </xdr:nvSpPr>
      <xdr:spPr>
        <a:xfrm>
          <a:off x="3746500" y="65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147090</xdr:rowOff>
    </xdr:from>
    <xdr:ext cx="534377" cy="259045"/>
    <xdr:sp macro="" textlink="">
      <xdr:nvSpPr>
        <xdr:cNvPr id="87" name="テキスト ボックス 86"/>
        <xdr:cNvSpPr txBox="1"/>
      </xdr:nvSpPr>
      <xdr:spPr>
        <a:xfrm>
          <a:off x="3530111" y="66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30521</xdr:rowOff>
    </xdr:from>
    <xdr:to>
      <xdr:col>15</xdr:col>
      <xdr:colOff>101600</xdr:colOff>
      <xdr:row>38</xdr:row>
      <xdr:rowOff>132121</xdr:rowOff>
    </xdr:to>
    <xdr:sp macro="" textlink="">
      <xdr:nvSpPr>
        <xdr:cNvPr id="88" name="楕円 87"/>
        <xdr:cNvSpPr/>
      </xdr:nvSpPr>
      <xdr:spPr>
        <a:xfrm>
          <a:off x="2857500" y="65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123248</xdr:rowOff>
    </xdr:from>
    <xdr:ext cx="534377" cy="259045"/>
    <xdr:sp macro="" textlink="">
      <xdr:nvSpPr>
        <xdr:cNvPr id="89" name="テキスト ボックス 88"/>
        <xdr:cNvSpPr txBox="1"/>
      </xdr:nvSpPr>
      <xdr:spPr>
        <a:xfrm>
          <a:off x="2641111" y="66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65611</xdr:rowOff>
    </xdr:from>
    <xdr:to>
      <xdr:col>10</xdr:col>
      <xdr:colOff>165100</xdr:colOff>
      <xdr:row>38</xdr:row>
      <xdr:rowOff>167211</xdr:rowOff>
    </xdr:to>
    <xdr:sp macro="" textlink="">
      <xdr:nvSpPr>
        <xdr:cNvPr id="90" name="楕円 89"/>
        <xdr:cNvSpPr/>
      </xdr:nvSpPr>
      <xdr:spPr>
        <a:xfrm>
          <a:off x="1968500" y="65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158338</xdr:rowOff>
    </xdr:from>
    <xdr:ext cx="534377" cy="259045"/>
    <xdr:sp macro="" textlink="">
      <xdr:nvSpPr>
        <xdr:cNvPr id="91" name="テキスト ボックス 90"/>
        <xdr:cNvSpPr txBox="1"/>
      </xdr:nvSpPr>
      <xdr:spPr>
        <a:xfrm>
          <a:off x="1752111" y="66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79384</xdr:rowOff>
    </xdr:from>
    <xdr:to>
      <xdr:col>6</xdr:col>
      <xdr:colOff>38100</xdr:colOff>
      <xdr:row>39</xdr:row>
      <xdr:rowOff>9534</xdr:rowOff>
    </xdr:to>
    <xdr:sp macro="" textlink="">
      <xdr:nvSpPr>
        <xdr:cNvPr id="92" name="楕円 91"/>
        <xdr:cNvSpPr/>
      </xdr:nvSpPr>
      <xdr:spPr>
        <a:xfrm>
          <a:off x="1079500" y="65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661</xdr:rowOff>
    </xdr:from>
    <xdr:ext cx="534377" cy="259045"/>
    <xdr:sp macro="" textlink="">
      <xdr:nvSpPr>
        <xdr:cNvPr id="93" name="テキスト ボックス 92"/>
        <xdr:cNvSpPr txBox="1"/>
      </xdr:nvSpPr>
      <xdr:spPr>
        <a:xfrm>
          <a:off x="863111" y="668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100450</xdr:rowOff>
    </xdr:from>
    <xdr:to>
      <xdr:col>24</xdr:col>
      <xdr:colOff>63500</xdr:colOff>
      <xdr:row>57</xdr:row>
      <xdr:rowOff>24371</xdr:rowOff>
    </xdr:to>
    <xdr:cxnSp macro="">
      <xdr:nvCxnSpPr>
        <xdr:cNvPr id="123" name="直線コネクタ 122"/>
        <xdr:cNvCxnSpPr/>
      </xdr:nvCxnSpPr>
      <xdr:spPr>
        <a:xfrm flipV="1">
          <a:off x="3797300" y="9701650"/>
          <a:ext cx="8382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24371</xdr:rowOff>
    </xdr:from>
    <xdr:to>
      <xdr:col>19</xdr:col>
      <xdr:colOff>177800</xdr:colOff>
      <xdr:row>58</xdr:row>
      <xdr:rowOff>31283</xdr:rowOff>
    </xdr:to>
    <xdr:cxnSp macro="">
      <xdr:nvCxnSpPr>
        <xdr:cNvPr id="126" name="直線コネクタ 125"/>
        <xdr:cNvCxnSpPr/>
      </xdr:nvCxnSpPr>
      <xdr:spPr>
        <a:xfrm flipV="1">
          <a:off x="2908300" y="9797021"/>
          <a:ext cx="889000" cy="17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31283</xdr:rowOff>
    </xdr:from>
    <xdr:to>
      <xdr:col>15</xdr:col>
      <xdr:colOff>50800</xdr:colOff>
      <xdr:row>58</xdr:row>
      <xdr:rowOff>58089</xdr:rowOff>
    </xdr:to>
    <xdr:cxnSp macro="">
      <xdr:nvCxnSpPr>
        <xdr:cNvPr id="129" name="直線コネクタ 128"/>
        <xdr:cNvCxnSpPr/>
      </xdr:nvCxnSpPr>
      <xdr:spPr>
        <a:xfrm flipV="1">
          <a:off x="2019300" y="9975383"/>
          <a:ext cx="889000" cy="2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58089</xdr:rowOff>
    </xdr:from>
    <xdr:to>
      <xdr:col>10</xdr:col>
      <xdr:colOff>114300</xdr:colOff>
      <xdr:row>58</xdr:row>
      <xdr:rowOff>64415</xdr:rowOff>
    </xdr:to>
    <xdr:cxnSp macro="">
      <xdr:nvCxnSpPr>
        <xdr:cNvPr id="132" name="直線コネクタ 131"/>
        <xdr:cNvCxnSpPr/>
      </xdr:nvCxnSpPr>
      <xdr:spPr>
        <a:xfrm flipV="1">
          <a:off x="1130300" y="10002189"/>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49650</xdr:rowOff>
    </xdr:from>
    <xdr:to>
      <xdr:col>24</xdr:col>
      <xdr:colOff>114300</xdr:colOff>
      <xdr:row>56</xdr:row>
      <xdr:rowOff>151250</xdr:rowOff>
    </xdr:to>
    <xdr:sp macro="" textlink="">
      <xdr:nvSpPr>
        <xdr:cNvPr id="142" name="楕円 141"/>
        <xdr:cNvSpPr/>
      </xdr:nvSpPr>
      <xdr:spPr>
        <a:xfrm>
          <a:off x="4584700" y="96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72527</xdr:rowOff>
    </xdr:from>
    <xdr:ext cx="599010" cy="259045"/>
    <xdr:sp macro="" textlink="">
      <xdr:nvSpPr>
        <xdr:cNvPr id="143" name="物件費該当値テキスト"/>
        <xdr:cNvSpPr txBox="1"/>
      </xdr:nvSpPr>
      <xdr:spPr>
        <a:xfrm>
          <a:off x="4686300" y="95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145021</xdr:rowOff>
    </xdr:from>
    <xdr:to>
      <xdr:col>20</xdr:col>
      <xdr:colOff>38100</xdr:colOff>
      <xdr:row>57</xdr:row>
      <xdr:rowOff>75171</xdr:rowOff>
    </xdr:to>
    <xdr:sp macro="" textlink="">
      <xdr:nvSpPr>
        <xdr:cNvPr id="144" name="楕円 143"/>
        <xdr:cNvSpPr/>
      </xdr:nvSpPr>
      <xdr:spPr>
        <a:xfrm>
          <a:off x="3746500" y="97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91698</xdr:rowOff>
    </xdr:from>
    <xdr:ext cx="534377" cy="259045"/>
    <xdr:sp macro="" textlink="">
      <xdr:nvSpPr>
        <xdr:cNvPr id="145" name="テキスト ボックス 144"/>
        <xdr:cNvSpPr txBox="1"/>
      </xdr:nvSpPr>
      <xdr:spPr>
        <a:xfrm>
          <a:off x="3530111" y="95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151933</xdr:rowOff>
    </xdr:from>
    <xdr:to>
      <xdr:col>15</xdr:col>
      <xdr:colOff>101600</xdr:colOff>
      <xdr:row>58</xdr:row>
      <xdr:rowOff>82083</xdr:rowOff>
    </xdr:to>
    <xdr:sp macro="" textlink="">
      <xdr:nvSpPr>
        <xdr:cNvPr id="146" name="楕円 145"/>
        <xdr:cNvSpPr/>
      </xdr:nvSpPr>
      <xdr:spPr>
        <a:xfrm>
          <a:off x="2857500" y="99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73210</xdr:rowOff>
    </xdr:from>
    <xdr:ext cx="534377" cy="259045"/>
    <xdr:sp macro="" textlink="">
      <xdr:nvSpPr>
        <xdr:cNvPr id="147" name="テキスト ボックス 146"/>
        <xdr:cNvSpPr txBox="1"/>
      </xdr:nvSpPr>
      <xdr:spPr>
        <a:xfrm>
          <a:off x="2641111" y="1001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7289</xdr:rowOff>
    </xdr:from>
    <xdr:to>
      <xdr:col>10</xdr:col>
      <xdr:colOff>165100</xdr:colOff>
      <xdr:row>58</xdr:row>
      <xdr:rowOff>108889</xdr:rowOff>
    </xdr:to>
    <xdr:sp macro="" textlink="">
      <xdr:nvSpPr>
        <xdr:cNvPr id="148" name="楕円 147"/>
        <xdr:cNvSpPr/>
      </xdr:nvSpPr>
      <xdr:spPr>
        <a:xfrm>
          <a:off x="1968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100016</xdr:rowOff>
    </xdr:from>
    <xdr:ext cx="534377" cy="259045"/>
    <xdr:sp macro="" textlink="">
      <xdr:nvSpPr>
        <xdr:cNvPr id="149" name="テキスト ボックス 148"/>
        <xdr:cNvSpPr txBox="1"/>
      </xdr:nvSpPr>
      <xdr:spPr>
        <a:xfrm>
          <a:off x="1752111" y="1004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13615</xdr:rowOff>
    </xdr:from>
    <xdr:to>
      <xdr:col>6</xdr:col>
      <xdr:colOff>38100</xdr:colOff>
      <xdr:row>58</xdr:row>
      <xdr:rowOff>115215</xdr:rowOff>
    </xdr:to>
    <xdr:sp macro="" textlink="">
      <xdr:nvSpPr>
        <xdr:cNvPr id="150" name="楕円 149"/>
        <xdr:cNvSpPr/>
      </xdr:nvSpPr>
      <xdr:spPr>
        <a:xfrm>
          <a:off x="1079500" y="99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106342</xdr:rowOff>
    </xdr:from>
    <xdr:ext cx="534377" cy="259045"/>
    <xdr:sp macro="" textlink="">
      <xdr:nvSpPr>
        <xdr:cNvPr id="151" name="テキスト ボックス 150"/>
        <xdr:cNvSpPr txBox="1"/>
      </xdr:nvSpPr>
      <xdr:spPr>
        <a:xfrm>
          <a:off x="863111" y="100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73471</xdr:rowOff>
    </xdr:from>
    <xdr:to>
      <xdr:col>24</xdr:col>
      <xdr:colOff>63500</xdr:colOff>
      <xdr:row>79</xdr:row>
      <xdr:rowOff>78893</xdr:rowOff>
    </xdr:to>
    <xdr:cxnSp macro="">
      <xdr:nvCxnSpPr>
        <xdr:cNvPr id="182" name="直線コネクタ 181"/>
        <xdr:cNvCxnSpPr/>
      </xdr:nvCxnSpPr>
      <xdr:spPr>
        <a:xfrm flipV="1">
          <a:off x="3797300" y="13618021"/>
          <a:ext cx="8382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78516</xdr:rowOff>
    </xdr:from>
    <xdr:to>
      <xdr:col>19</xdr:col>
      <xdr:colOff>177800</xdr:colOff>
      <xdr:row>79</xdr:row>
      <xdr:rowOff>78893</xdr:rowOff>
    </xdr:to>
    <xdr:cxnSp macro="">
      <xdr:nvCxnSpPr>
        <xdr:cNvPr id="185" name="直線コネクタ 184"/>
        <xdr:cNvCxnSpPr/>
      </xdr:nvCxnSpPr>
      <xdr:spPr>
        <a:xfrm>
          <a:off x="2908300" y="13623066"/>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78516</xdr:rowOff>
    </xdr:from>
    <xdr:to>
      <xdr:col>15</xdr:col>
      <xdr:colOff>50800</xdr:colOff>
      <xdr:row>79</xdr:row>
      <xdr:rowOff>79153</xdr:rowOff>
    </xdr:to>
    <xdr:cxnSp macro="">
      <xdr:nvCxnSpPr>
        <xdr:cNvPr id="188" name="直線コネクタ 187"/>
        <xdr:cNvCxnSpPr/>
      </xdr:nvCxnSpPr>
      <xdr:spPr>
        <a:xfrm flipV="1">
          <a:off x="2019300" y="13623066"/>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74092</xdr:rowOff>
    </xdr:from>
    <xdr:to>
      <xdr:col>10</xdr:col>
      <xdr:colOff>114300</xdr:colOff>
      <xdr:row>79</xdr:row>
      <xdr:rowOff>79153</xdr:rowOff>
    </xdr:to>
    <xdr:cxnSp macro="">
      <xdr:nvCxnSpPr>
        <xdr:cNvPr id="191" name="直線コネクタ 190"/>
        <xdr:cNvCxnSpPr/>
      </xdr:nvCxnSpPr>
      <xdr:spPr>
        <a:xfrm>
          <a:off x="1130300" y="13618642"/>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101561</xdr:rowOff>
    </xdr:from>
    <xdr:ext cx="469744" cy="259045"/>
    <xdr:sp macro="" textlink="">
      <xdr:nvSpPr>
        <xdr:cNvPr id="195" name="テキスト ボックス 194"/>
        <xdr:cNvSpPr txBox="1"/>
      </xdr:nvSpPr>
      <xdr:spPr>
        <a:xfrm>
          <a:off x="895428" y="133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22671</xdr:rowOff>
    </xdr:from>
    <xdr:to>
      <xdr:col>24</xdr:col>
      <xdr:colOff>114300</xdr:colOff>
      <xdr:row>79</xdr:row>
      <xdr:rowOff>124271</xdr:rowOff>
    </xdr:to>
    <xdr:sp macro="" textlink="">
      <xdr:nvSpPr>
        <xdr:cNvPr id="201" name="楕円 200"/>
        <xdr:cNvSpPr/>
      </xdr:nvSpPr>
      <xdr:spPr>
        <a:xfrm>
          <a:off x="4584700" y="135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109048</xdr:rowOff>
    </xdr:from>
    <xdr:ext cx="469744" cy="259045"/>
    <xdr:sp macro="" textlink="">
      <xdr:nvSpPr>
        <xdr:cNvPr id="202" name="維持補修費該当値テキスト"/>
        <xdr:cNvSpPr txBox="1"/>
      </xdr:nvSpPr>
      <xdr:spPr>
        <a:xfrm>
          <a:off x="4686300" y="1348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28093</xdr:rowOff>
    </xdr:from>
    <xdr:to>
      <xdr:col>20</xdr:col>
      <xdr:colOff>38100</xdr:colOff>
      <xdr:row>79</xdr:row>
      <xdr:rowOff>129693</xdr:rowOff>
    </xdr:to>
    <xdr:sp macro="" textlink="">
      <xdr:nvSpPr>
        <xdr:cNvPr id="203" name="楕円 202"/>
        <xdr:cNvSpPr/>
      </xdr:nvSpPr>
      <xdr:spPr>
        <a:xfrm>
          <a:off x="3746500" y="135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120820</xdr:rowOff>
    </xdr:from>
    <xdr:ext cx="469744" cy="259045"/>
    <xdr:sp macro="" textlink="">
      <xdr:nvSpPr>
        <xdr:cNvPr id="204" name="テキスト ボックス 203"/>
        <xdr:cNvSpPr txBox="1"/>
      </xdr:nvSpPr>
      <xdr:spPr>
        <a:xfrm>
          <a:off x="3562428" y="136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27716</xdr:rowOff>
    </xdr:from>
    <xdr:to>
      <xdr:col>15</xdr:col>
      <xdr:colOff>101600</xdr:colOff>
      <xdr:row>79</xdr:row>
      <xdr:rowOff>129316</xdr:rowOff>
    </xdr:to>
    <xdr:sp macro="" textlink="">
      <xdr:nvSpPr>
        <xdr:cNvPr id="205" name="楕円 204"/>
        <xdr:cNvSpPr/>
      </xdr:nvSpPr>
      <xdr:spPr>
        <a:xfrm>
          <a:off x="2857500" y="135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120443</xdr:rowOff>
    </xdr:from>
    <xdr:ext cx="469744" cy="259045"/>
    <xdr:sp macro="" textlink="">
      <xdr:nvSpPr>
        <xdr:cNvPr id="206" name="テキスト ボックス 205"/>
        <xdr:cNvSpPr txBox="1"/>
      </xdr:nvSpPr>
      <xdr:spPr>
        <a:xfrm>
          <a:off x="2673428" y="1366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28353</xdr:rowOff>
    </xdr:from>
    <xdr:to>
      <xdr:col>10</xdr:col>
      <xdr:colOff>165100</xdr:colOff>
      <xdr:row>79</xdr:row>
      <xdr:rowOff>129953</xdr:rowOff>
    </xdr:to>
    <xdr:sp macro="" textlink="">
      <xdr:nvSpPr>
        <xdr:cNvPr id="207" name="楕円 206"/>
        <xdr:cNvSpPr/>
      </xdr:nvSpPr>
      <xdr:spPr>
        <a:xfrm>
          <a:off x="1968500" y="135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121080</xdr:rowOff>
    </xdr:from>
    <xdr:ext cx="469744" cy="259045"/>
    <xdr:sp macro="" textlink="">
      <xdr:nvSpPr>
        <xdr:cNvPr id="208" name="テキスト ボックス 207"/>
        <xdr:cNvSpPr txBox="1"/>
      </xdr:nvSpPr>
      <xdr:spPr>
        <a:xfrm>
          <a:off x="1784428" y="136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23292</xdr:rowOff>
    </xdr:from>
    <xdr:to>
      <xdr:col>6</xdr:col>
      <xdr:colOff>38100</xdr:colOff>
      <xdr:row>79</xdr:row>
      <xdr:rowOff>124892</xdr:rowOff>
    </xdr:to>
    <xdr:sp macro="" textlink="">
      <xdr:nvSpPr>
        <xdr:cNvPr id="209" name="楕円 208"/>
        <xdr:cNvSpPr/>
      </xdr:nvSpPr>
      <xdr:spPr>
        <a:xfrm>
          <a:off x="1079500" y="135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116019</xdr:rowOff>
    </xdr:from>
    <xdr:ext cx="469744" cy="259045"/>
    <xdr:sp macro="" textlink="">
      <xdr:nvSpPr>
        <xdr:cNvPr id="210" name="テキスト ボックス 209"/>
        <xdr:cNvSpPr txBox="1"/>
      </xdr:nvSpPr>
      <xdr:spPr>
        <a:xfrm>
          <a:off x="895428" y="1366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144044</xdr:rowOff>
    </xdr:from>
    <xdr:to>
      <xdr:col>24</xdr:col>
      <xdr:colOff>63500</xdr:colOff>
      <xdr:row>97</xdr:row>
      <xdr:rowOff>10313</xdr:rowOff>
    </xdr:to>
    <xdr:cxnSp macro="">
      <xdr:nvCxnSpPr>
        <xdr:cNvPr id="240" name="直線コネクタ 239"/>
        <xdr:cNvCxnSpPr/>
      </xdr:nvCxnSpPr>
      <xdr:spPr>
        <a:xfrm>
          <a:off x="3797300" y="16603244"/>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144044</xdr:rowOff>
    </xdr:from>
    <xdr:to>
      <xdr:col>19</xdr:col>
      <xdr:colOff>177800</xdr:colOff>
      <xdr:row>97</xdr:row>
      <xdr:rowOff>61252</xdr:rowOff>
    </xdr:to>
    <xdr:cxnSp macro="">
      <xdr:nvCxnSpPr>
        <xdr:cNvPr id="243" name="直線コネクタ 242"/>
        <xdr:cNvCxnSpPr/>
      </xdr:nvCxnSpPr>
      <xdr:spPr>
        <a:xfrm flipV="1">
          <a:off x="2908300" y="16603244"/>
          <a:ext cx="8890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59823</xdr:rowOff>
    </xdr:from>
    <xdr:to>
      <xdr:col>15</xdr:col>
      <xdr:colOff>50800</xdr:colOff>
      <xdr:row>97</xdr:row>
      <xdr:rowOff>61252</xdr:rowOff>
    </xdr:to>
    <xdr:cxnSp macro="">
      <xdr:nvCxnSpPr>
        <xdr:cNvPr id="246" name="直線コネクタ 245"/>
        <xdr:cNvCxnSpPr/>
      </xdr:nvCxnSpPr>
      <xdr:spPr>
        <a:xfrm>
          <a:off x="2019300" y="16690473"/>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59823</xdr:rowOff>
    </xdr:from>
    <xdr:to>
      <xdr:col>10</xdr:col>
      <xdr:colOff>114300</xdr:colOff>
      <xdr:row>97</xdr:row>
      <xdr:rowOff>152597</xdr:rowOff>
    </xdr:to>
    <xdr:cxnSp macro="">
      <xdr:nvCxnSpPr>
        <xdr:cNvPr id="249" name="直線コネクタ 248"/>
        <xdr:cNvCxnSpPr/>
      </xdr:nvCxnSpPr>
      <xdr:spPr>
        <a:xfrm flipV="1">
          <a:off x="1130300" y="16690473"/>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17245</xdr:rowOff>
    </xdr:from>
    <xdr:ext cx="534377" cy="259045"/>
    <xdr:sp macro="" textlink="">
      <xdr:nvSpPr>
        <xdr:cNvPr id="251" name="テキスト ボックス 250"/>
        <xdr:cNvSpPr txBox="1"/>
      </xdr:nvSpPr>
      <xdr:spPr>
        <a:xfrm>
          <a:off x="1752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126592</xdr:rowOff>
    </xdr:from>
    <xdr:ext cx="534377" cy="259045"/>
    <xdr:sp macro="" textlink="">
      <xdr:nvSpPr>
        <xdr:cNvPr id="253" name="テキスト ボックス 252"/>
        <xdr:cNvSpPr txBox="1"/>
      </xdr:nvSpPr>
      <xdr:spPr>
        <a:xfrm>
          <a:off x="863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130963</xdr:rowOff>
    </xdr:from>
    <xdr:to>
      <xdr:col>24</xdr:col>
      <xdr:colOff>114300</xdr:colOff>
      <xdr:row>97</xdr:row>
      <xdr:rowOff>61113</xdr:rowOff>
    </xdr:to>
    <xdr:sp macro="" textlink="">
      <xdr:nvSpPr>
        <xdr:cNvPr id="259" name="楕円 258"/>
        <xdr:cNvSpPr/>
      </xdr:nvSpPr>
      <xdr:spPr>
        <a:xfrm>
          <a:off x="4584700" y="16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109390</xdr:rowOff>
    </xdr:from>
    <xdr:ext cx="534377" cy="259045"/>
    <xdr:sp macro="" textlink="">
      <xdr:nvSpPr>
        <xdr:cNvPr id="260" name="扶助費該当値テキスト"/>
        <xdr:cNvSpPr txBox="1"/>
      </xdr:nvSpPr>
      <xdr:spPr>
        <a:xfrm>
          <a:off x="4686300" y="165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93244</xdr:rowOff>
    </xdr:from>
    <xdr:to>
      <xdr:col>20</xdr:col>
      <xdr:colOff>38100</xdr:colOff>
      <xdr:row>97</xdr:row>
      <xdr:rowOff>23394</xdr:rowOff>
    </xdr:to>
    <xdr:sp macro="" textlink="">
      <xdr:nvSpPr>
        <xdr:cNvPr id="261" name="楕円 260"/>
        <xdr:cNvSpPr/>
      </xdr:nvSpPr>
      <xdr:spPr>
        <a:xfrm>
          <a:off x="3746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39921</xdr:rowOff>
    </xdr:from>
    <xdr:ext cx="534377" cy="259045"/>
    <xdr:sp macro="" textlink="">
      <xdr:nvSpPr>
        <xdr:cNvPr id="262" name="テキスト ボックス 261"/>
        <xdr:cNvSpPr txBox="1"/>
      </xdr:nvSpPr>
      <xdr:spPr>
        <a:xfrm>
          <a:off x="3530111" y="163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10452</xdr:rowOff>
    </xdr:from>
    <xdr:to>
      <xdr:col>15</xdr:col>
      <xdr:colOff>101600</xdr:colOff>
      <xdr:row>97</xdr:row>
      <xdr:rowOff>112052</xdr:rowOff>
    </xdr:to>
    <xdr:sp macro="" textlink="">
      <xdr:nvSpPr>
        <xdr:cNvPr id="263" name="楕円 262"/>
        <xdr:cNvSpPr/>
      </xdr:nvSpPr>
      <xdr:spPr>
        <a:xfrm>
          <a:off x="2857500" y="166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103179</xdr:rowOff>
    </xdr:from>
    <xdr:ext cx="534377" cy="259045"/>
    <xdr:sp macro="" textlink="">
      <xdr:nvSpPr>
        <xdr:cNvPr id="264" name="テキスト ボックス 263"/>
        <xdr:cNvSpPr txBox="1"/>
      </xdr:nvSpPr>
      <xdr:spPr>
        <a:xfrm>
          <a:off x="2641111" y="1673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9023</xdr:rowOff>
    </xdr:from>
    <xdr:to>
      <xdr:col>10</xdr:col>
      <xdr:colOff>165100</xdr:colOff>
      <xdr:row>97</xdr:row>
      <xdr:rowOff>110623</xdr:rowOff>
    </xdr:to>
    <xdr:sp macro="" textlink="">
      <xdr:nvSpPr>
        <xdr:cNvPr id="265" name="楕円 264"/>
        <xdr:cNvSpPr/>
      </xdr:nvSpPr>
      <xdr:spPr>
        <a:xfrm>
          <a:off x="1968500" y="166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127150</xdr:rowOff>
    </xdr:from>
    <xdr:ext cx="534377" cy="259045"/>
    <xdr:sp macro="" textlink="">
      <xdr:nvSpPr>
        <xdr:cNvPr id="266" name="テキスト ボックス 265"/>
        <xdr:cNvSpPr txBox="1"/>
      </xdr:nvSpPr>
      <xdr:spPr>
        <a:xfrm>
          <a:off x="1752111" y="164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101797</xdr:rowOff>
    </xdr:from>
    <xdr:to>
      <xdr:col>6</xdr:col>
      <xdr:colOff>38100</xdr:colOff>
      <xdr:row>98</xdr:row>
      <xdr:rowOff>31947</xdr:rowOff>
    </xdr:to>
    <xdr:sp macro="" textlink="">
      <xdr:nvSpPr>
        <xdr:cNvPr id="267" name="楕円 266"/>
        <xdr:cNvSpPr/>
      </xdr:nvSpPr>
      <xdr:spPr>
        <a:xfrm>
          <a:off x="1079500" y="167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48474</xdr:rowOff>
    </xdr:from>
    <xdr:ext cx="534377" cy="259045"/>
    <xdr:sp macro="" textlink="">
      <xdr:nvSpPr>
        <xdr:cNvPr id="268" name="テキスト ボックス 267"/>
        <xdr:cNvSpPr txBox="1"/>
      </xdr:nvSpPr>
      <xdr:spPr>
        <a:xfrm>
          <a:off x="863111" y="165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69652</xdr:rowOff>
    </xdr:from>
    <xdr:to>
      <xdr:col>55</xdr:col>
      <xdr:colOff>0</xdr:colOff>
      <xdr:row>37</xdr:row>
      <xdr:rowOff>72642</xdr:rowOff>
    </xdr:to>
    <xdr:cxnSp macro="">
      <xdr:nvCxnSpPr>
        <xdr:cNvPr id="295" name="直線コネクタ 294"/>
        <xdr:cNvCxnSpPr/>
      </xdr:nvCxnSpPr>
      <xdr:spPr>
        <a:xfrm flipV="1">
          <a:off x="9639300" y="6413302"/>
          <a:ext cx="8382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70215</xdr:rowOff>
    </xdr:from>
    <xdr:to>
      <xdr:col>50</xdr:col>
      <xdr:colOff>114300</xdr:colOff>
      <xdr:row>37</xdr:row>
      <xdr:rowOff>72642</xdr:rowOff>
    </xdr:to>
    <xdr:cxnSp macro="">
      <xdr:nvCxnSpPr>
        <xdr:cNvPr id="298" name="直線コネクタ 297"/>
        <xdr:cNvCxnSpPr/>
      </xdr:nvCxnSpPr>
      <xdr:spPr>
        <a:xfrm>
          <a:off x="8750300" y="6413865"/>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21642</xdr:rowOff>
    </xdr:from>
    <xdr:to>
      <xdr:col>45</xdr:col>
      <xdr:colOff>177800</xdr:colOff>
      <xdr:row>37</xdr:row>
      <xdr:rowOff>70215</xdr:rowOff>
    </xdr:to>
    <xdr:cxnSp macro="">
      <xdr:nvCxnSpPr>
        <xdr:cNvPr id="301" name="直線コネクタ 300"/>
        <xdr:cNvCxnSpPr/>
      </xdr:nvCxnSpPr>
      <xdr:spPr>
        <a:xfrm>
          <a:off x="7861300" y="6365292"/>
          <a:ext cx="889000" cy="4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21642</xdr:rowOff>
    </xdr:from>
    <xdr:to>
      <xdr:col>41</xdr:col>
      <xdr:colOff>50800</xdr:colOff>
      <xdr:row>37</xdr:row>
      <xdr:rowOff>69168</xdr:rowOff>
    </xdr:to>
    <xdr:cxnSp macro="">
      <xdr:nvCxnSpPr>
        <xdr:cNvPr id="304" name="直線コネクタ 303"/>
        <xdr:cNvCxnSpPr/>
      </xdr:nvCxnSpPr>
      <xdr:spPr>
        <a:xfrm flipV="1">
          <a:off x="6972300" y="6365292"/>
          <a:ext cx="8890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6" name="テキスト ボックス 305"/>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08" name="テキスト ボックス 307"/>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18852</xdr:rowOff>
    </xdr:from>
    <xdr:to>
      <xdr:col>55</xdr:col>
      <xdr:colOff>50800</xdr:colOff>
      <xdr:row>37</xdr:row>
      <xdr:rowOff>120452</xdr:rowOff>
    </xdr:to>
    <xdr:sp macro="" textlink="">
      <xdr:nvSpPr>
        <xdr:cNvPr id="314" name="楕円 313"/>
        <xdr:cNvSpPr/>
      </xdr:nvSpPr>
      <xdr:spPr>
        <a:xfrm>
          <a:off x="10426700" y="63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105229</xdr:rowOff>
    </xdr:from>
    <xdr:ext cx="534377" cy="259045"/>
    <xdr:sp macro="" textlink="">
      <xdr:nvSpPr>
        <xdr:cNvPr id="315" name="補助費等該当値テキスト"/>
        <xdr:cNvSpPr txBox="1"/>
      </xdr:nvSpPr>
      <xdr:spPr>
        <a:xfrm>
          <a:off x="10528300" y="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21842</xdr:rowOff>
    </xdr:from>
    <xdr:to>
      <xdr:col>50</xdr:col>
      <xdr:colOff>165100</xdr:colOff>
      <xdr:row>37</xdr:row>
      <xdr:rowOff>123442</xdr:rowOff>
    </xdr:to>
    <xdr:sp macro="" textlink="">
      <xdr:nvSpPr>
        <xdr:cNvPr id="316" name="楕円 315"/>
        <xdr:cNvSpPr/>
      </xdr:nvSpPr>
      <xdr:spPr>
        <a:xfrm>
          <a:off x="9588500" y="636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114569</xdr:rowOff>
    </xdr:from>
    <xdr:ext cx="534377" cy="259045"/>
    <xdr:sp macro="" textlink="">
      <xdr:nvSpPr>
        <xdr:cNvPr id="317" name="テキスト ボックス 316"/>
        <xdr:cNvSpPr txBox="1"/>
      </xdr:nvSpPr>
      <xdr:spPr>
        <a:xfrm>
          <a:off x="9372111" y="64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19415</xdr:rowOff>
    </xdr:from>
    <xdr:to>
      <xdr:col>46</xdr:col>
      <xdr:colOff>38100</xdr:colOff>
      <xdr:row>37</xdr:row>
      <xdr:rowOff>121015</xdr:rowOff>
    </xdr:to>
    <xdr:sp macro="" textlink="">
      <xdr:nvSpPr>
        <xdr:cNvPr id="318" name="楕円 317"/>
        <xdr:cNvSpPr/>
      </xdr:nvSpPr>
      <xdr:spPr>
        <a:xfrm>
          <a:off x="8699500" y="63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112142</xdr:rowOff>
    </xdr:from>
    <xdr:ext cx="534377" cy="259045"/>
    <xdr:sp macro="" textlink="">
      <xdr:nvSpPr>
        <xdr:cNvPr id="319" name="テキスト ボックス 318"/>
        <xdr:cNvSpPr txBox="1"/>
      </xdr:nvSpPr>
      <xdr:spPr>
        <a:xfrm>
          <a:off x="8483111" y="645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142292</xdr:rowOff>
    </xdr:from>
    <xdr:to>
      <xdr:col>41</xdr:col>
      <xdr:colOff>101600</xdr:colOff>
      <xdr:row>37</xdr:row>
      <xdr:rowOff>72442</xdr:rowOff>
    </xdr:to>
    <xdr:sp macro="" textlink="">
      <xdr:nvSpPr>
        <xdr:cNvPr id="320" name="楕円 319"/>
        <xdr:cNvSpPr/>
      </xdr:nvSpPr>
      <xdr:spPr>
        <a:xfrm>
          <a:off x="7810500" y="63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63569</xdr:rowOff>
    </xdr:from>
    <xdr:ext cx="534377" cy="259045"/>
    <xdr:sp macro="" textlink="">
      <xdr:nvSpPr>
        <xdr:cNvPr id="321" name="テキスト ボックス 320"/>
        <xdr:cNvSpPr txBox="1"/>
      </xdr:nvSpPr>
      <xdr:spPr>
        <a:xfrm>
          <a:off x="7594111" y="640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18368</xdr:rowOff>
    </xdr:from>
    <xdr:to>
      <xdr:col>36</xdr:col>
      <xdr:colOff>165100</xdr:colOff>
      <xdr:row>37</xdr:row>
      <xdr:rowOff>119968</xdr:rowOff>
    </xdr:to>
    <xdr:sp macro="" textlink="">
      <xdr:nvSpPr>
        <xdr:cNvPr id="322" name="楕円 321"/>
        <xdr:cNvSpPr/>
      </xdr:nvSpPr>
      <xdr:spPr>
        <a:xfrm>
          <a:off x="6921500" y="63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111095</xdr:rowOff>
    </xdr:from>
    <xdr:ext cx="534377" cy="259045"/>
    <xdr:sp macro="" textlink="">
      <xdr:nvSpPr>
        <xdr:cNvPr id="323" name="テキスト ボックス 322"/>
        <xdr:cNvSpPr txBox="1"/>
      </xdr:nvSpPr>
      <xdr:spPr>
        <a:xfrm>
          <a:off x="6705111" y="645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83799</xdr:rowOff>
    </xdr:from>
    <xdr:to>
      <xdr:col>55</xdr:col>
      <xdr:colOff>0</xdr:colOff>
      <xdr:row>58</xdr:row>
      <xdr:rowOff>111836</xdr:rowOff>
    </xdr:to>
    <xdr:cxnSp macro="">
      <xdr:nvCxnSpPr>
        <xdr:cNvPr id="350" name="直線コネクタ 349"/>
        <xdr:cNvCxnSpPr/>
      </xdr:nvCxnSpPr>
      <xdr:spPr>
        <a:xfrm>
          <a:off x="9639300" y="10027899"/>
          <a:ext cx="838200" cy="2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83799</xdr:rowOff>
    </xdr:from>
    <xdr:to>
      <xdr:col>50</xdr:col>
      <xdr:colOff>114300</xdr:colOff>
      <xdr:row>58</xdr:row>
      <xdr:rowOff>112034</xdr:rowOff>
    </xdr:to>
    <xdr:cxnSp macro="">
      <xdr:nvCxnSpPr>
        <xdr:cNvPr id="353" name="直線コネクタ 352"/>
        <xdr:cNvCxnSpPr/>
      </xdr:nvCxnSpPr>
      <xdr:spPr>
        <a:xfrm flipV="1">
          <a:off x="8750300" y="10027899"/>
          <a:ext cx="889000" cy="2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112034</xdr:rowOff>
    </xdr:from>
    <xdr:to>
      <xdr:col>45</xdr:col>
      <xdr:colOff>177800</xdr:colOff>
      <xdr:row>58</xdr:row>
      <xdr:rowOff>112588</xdr:rowOff>
    </xdr:to>
    <xdr:cxnSp macro="">
      <xdr:nvCxnSpPr>
        <xdr:cNvPr id="356" name="直線コネクタ 355"/>
        <xdr:cNvCxnSpPr/>
      </xdr:nvCxnSpPr>
      <xdr:spPr>
        <a:xfrm flipV="1">
          <a:off x="7861300" y="10056134"/>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112588</xdr:rowOff>
    </xdr:from>
    <xdr:to>
      <xdr:col>41</xdr:col>
      <xdr:colOff>50800</xdr:colOff>
      <xdr:row>58</xdr:row>
      <xdr:rowOff>119289</xdr:rowOff>
    </xdr:to>
    <xdr:cxnSp macro="">
      <xdr:nvCxnSpPr>
        <xdr:cNvPr id="359" name="直線コネクタ 358"/>
        <xdr:cNvCxnSpPr/>
      </xdr:nvCxnSpPr>
      <xdr:spPr>
        <a:xfrm flipV="1">
          <a:off x="6972300" y="10056688"/>
          <a:ext cx="8890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61036</xdr:rowOff>
    </xdr:from>
    <xdr:to>
      <xdr:col>55</xdr:col>
      <xdr:colOff>50800</xdr:colOff>
      <xdr:row>58</xdr:row>
      <xdr:rowOff>162636</xdr:rowOff>
    </xdr:to>
    <xdr:sp macro="" textlink="">
      <xdr:nvSpPr>
        <xdr:cNvPr id="369" name="楕円 368"/>
        <xdr:cNvSpPr/>
      </xdr:nvSpPr>
      <xdr:spPr>
        <a:xfrm>
          <a:off x="10426700" y="100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32999</xdr:rowOff>
    </xdr:from>
    <xdr:to>
      <xdr:col>50</xdr:col>
      <xdr:colOff>165100</xdr:colOff>
      <xdr:row>58</xdr:row>
      <xdr:rowOff>134599</xdr:rowOff>
    </xdr:to>
    <xdr:sp macro="" textlink="">
      <xdr:nvSpPr>
        <xdr:cNvPr id="371" name="楕円 370"/>
        <xdr:cNvSpPr/>
      </xdr:nvSpPr>
      <xdr:spPr>
        <a:xfrm>
          <a:off x="9588500" y="997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151126</xdr:rowOff>
    </xdr:from>
    <xdr:ext cx="599010" cy="259045"/>
    <xdr:sp macro="" textlink="">
      <xdr:nvSpPr>
        <xdr:cNvPr id="372" name="テキスト ボックス 371"/>
        <xdr:cNvSpPr txBox="1"/>
      </xdr:nvSpPr>
      <xdr:spPr>
        <a:xfrm>
          <a:off x="9339795" y="975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61234</xdr:rowOff>
    </xdr:from>
    <xdr:to>
      <xdr:col>46</xdr:col>
      <xdr:colOff>38100</xdr:colOff>
      <xdr:row>58</xdr:row>
      <xdr:rowOff>162834</xdr:rowOff>
    </xdr:to>
    <xdr:sp macro="" textlink="">
      <xdr:nvSpPr>
        <xdr:cNvPr id="373" name="楕円 372"/>
        <xdr:cNvSpPr/>
      </xdr:nvSpPr>
      <xdr:spPr>
        <a:xfrm>
          <a:off x="8699500" y="100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153961</xdr:rowOff>
    </xdr:from>
    <xdr:ext cx="534377" cy="259045"/>
    <xdr:sp macro="" textlink="">
      <xdr:nvSpPr>
        <xdr:cNvPr id="374" name="テキスト ボックス 373"/>
        <xdr:cNvSpPr txBox="1"/>
      </xdr:nvSpPr>
      <xdr:spPr>
        <a:xfrm>
          <a:off x="8483111" y="100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61788</xdr:rowOff>
    </xdr:from>
    <xdr:to>
      <xdr:col>41</xdr:col>
      <xdr:colOff>101600</xdr:colOff>
      <xdr:row>58</xdr:row>
      <xdr:rowOff>163388</xdr:rowOff>
    </xdr:to>
    <xdr:sp macro="" textlink="">
      <xdr:nvSpPr>
        <xdr:cNvPr id="375" name="楕円 374"/>
        <xdr:cNvSpPr/>
      </xdr:nvSpPr>
      <xdr:spPr>
        <a:xfrm>
          <a:off x="7810500" y="100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154515</xdr:rowOff>
    </xdr:from>
    <xdr:ext cx="534377" cy="259045"/>
    <xdr:sp macro="" textlink="">
      <xdr:nvSpPr>
        <xdr:cNvPr id="376" name="テキスト ボックス 375"/>
        <xdr:cNvSpPr txBox="1"/>
      </xdr:nvSpPr>
      <xdr:spPr>
        <a:xfrm>
          <a:off x="7594111" y="1009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68489</xdr:rowOff>
    </xdr:from>
    <xdr:to>
      <xdr:col>36</xdr:col>
      <xdr:colOff>165100</xdr:colOff>
      <xdr:row>58</xdr:row>
      <xdr:rowOff>170089</xdr:rowOff>
    </xdr:to>
    <xdr:sp macro="" textlink="">
      <xdr:nvSpPr>
        <xdr:cNvPr id="377" name="楕円 376"/>
        <xdr:cNvSpPr/>
      </xdr:nvSpPr>
      <xdr:spPr>
        <a:xfrm>
          <a:off x="6921500" y="1001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161216</xdr:rowOff>
    </xdr:from>
    <xdr:ext cx="534377" cy="259045"/>
    <xdr:sp macro="" textlink="">
      <xdr:nvSpPr>
        <xdr:cNvPr id="378" name="テキスト ボックス 377"/>
        <xdr:cNvSpPr txBox="1"/>
      </xdr:nvSpPr>
      <xdr:spPr>
        <a:xfrm>
          <a:off x="6705111" y="101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96211</xdr:rowOff>
    </xdr:from>
    <xdr:to>
      <xdr:col>55</xdr:col>
      <xdr:colOff>0</xdr:colOff>
      <xdr:row>79</xdr:row>
      <xdr:rowOff>7483</xdr:rowOff>
    </xdr:to>
    <xdr:cxnSp macro="">
      <xdr:nvCxnSpPr>
        <xdr:cNvPr id="407" name="直線コネクタ 406"/>
        <xdr:cNvCxnSpPr/>
      </xdr:nvCxnSpPr>
      <xdr:spPr>
        <a:xfrm>
          <a:off x="9639300" y="13469311"/>
          <a:ext cx="838200" cy="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96211</xdr:rowOff>
    </xdr:from>
    <xdr:to>
      <xdr:col>50</xdr:col>
      <xdr:colOff>114300</xdr:colOff>
      <xdr:row>78</xdr:row>
      <xdr:rowOff>147517</xdr:rowOff>
    </xdr:to>
    <xdr:cxnSp macro="">
      <xdr:nvCxnSpPr>
        <xdr:cNvPr id="410" name="直線コネクタ 409"/>
        <xdr:cNvCxnSpPr/>
      </xdr:nvCxnSpPr>
      <xdr:spPr>
        <a:xfrm flipV="1">
          <a:off x="8750300" y="13469311"/>
          <a:ext cx="889000" cy="5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147517</xdr:rowOff>
    </xdr:from>
    <xdr:to>
      <xdr:col>45</xdr:col>
      <xdr:colOff>177800</xdr:colOff>
      <xdr:row>79</xdr:row>
      <xdr:rowOff>1093</xdr:rowOff>
    </xdr:to>
    <xdr:cxnSp macro="">
      <xdr:nvCxnSpPr>
        <xdr:cNvPr id="413" name="直線コネクタ 412"/>
        <xdr:cNvCxnSpPr/>
      </xdr:nvCxnSpPr>
      <xdr:spPr>
        <a:xfrm flipV="1">
          <a:off x="7861300" y="13520617"/>
          <a:ext cx="889000" cy="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128133</xdr:rowOff>
    </xdr:from>
    <xdr:to>
      <xdr:col>55</xdr:col>
      <xdr:colOff>50800</xdr:colOff>
      <xdr:row>79</xdr:row>
      <xdr:rowOff>58283</xdr:rowOff>
    </xdr:to>
    <xdr:sp macro="" textlink="">
      <xdr:nvSpPr>
        <xdr:cNvPr id="423" name="楕円 422"/>
        <xdr:cNvSpPr/>
      </xdr:nvSpPr>
      <xdr:spPr>
        <a:xfrm>
          <a:off x="10426700" y="135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99172</xdr:rowOff>
    </xdr:from>
    <xdr:ext cx="534377" cy="259045"/>
    <xdr:sp macro="" textlink="">
      <xdr:nvSpPr>
        <xdr:cNvPr id="424" name="普通建設事業費 （ うち新規整備　）該当値テキスト"/>
        <xdr:cNvSpPr txBox="1"/>
      </xdr:nvSpPr>
      <xdr:spPr>
        <a:xfrm>
          <a:off x="10528300" y="1347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45411</xdr:rowOff>
    </xdr:from>
    <xdr:to>
      <xdr:col>50</xdr:col>
      <xdr:colOff>165100</xdr:colOff>
      <xdr:row>78</xdr:row>
      <xdr:rowOff>147011</xdr:rowOff>
    </xdr:to>
    <xdr:sp macro="" textlink="">
      <xdr:nvSpPr>
        <xdr:cNvPr id="425" name="楕円 424"/>
        <xdr:cNvSpPr/>
      </xdr:nvSpPr>
      <xdr:spPr>
        <a:xfrm>
          <a:off x="9588500" y="134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163538</xdr:rowOff>
    </xdr:from>
    <xdr:ext cx="534377" cy="259045"/>
    <xdr:sp macro="" textlink="">
      <xdr:nvSpPr>
        <xdr:cNvPr id="426" name="テキスト ボックス 425"/>
        <xdr:cNvSpPr txBox="1"/>
      </xdr:nvSpPr>
      <xdr:spPr>
        <a:xfrm>
          <a:off x="9372111" y="131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96717</xdr:rowOff>
    </xdr:from>
    <xdr:to>
      <xdr:col>46</xdr:col>
      <xdr:colOff>38100</xdr:colOff>
      <xdr:row>79</xdr:row>
      <xdr:rowOff>26867</xdr:rowOff>
    </xdr:to>
    <xdr:sp macro="" textlink="">
      <xdr:nvSpPr>
        <xdr:cNvPr id="427" name="楕円 426"/>
        <xdr:cNvSpPr/>
      </xdr:nvSpPr>
      <xdr:spPr>
        <a:xfrm>
          <a:off x="8699500" y="134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17994</xdr:rowOff>
    </xdr:from>
    <xdr:ext cx="534377" cy="259045"/>
    <xdr:sp macro="" textlink="">
      <xdr:nvSpPr>
        <xdr:cNvPr id="428" name="テキスト ボックス 427"/>
        <xdr:cNvSpPr txBox="1"/>
      </xdr:nvSpPr>
      <xdr:spPr>
        <a:xfrm>
          <a:off x="8483111" y="135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121743</xdr:rowOff>
    </xdr:from>
    <xdr:to>
      <xdr:col>41</xdr:col>
      <xdr:colOff>101600</xdr:colOff>
      <xdr:row>79</xdr:row>
      <xdr:rowOff>51893</xdr:rowOff>
    </xdr:to>
    <xdr:sp macro="" textlink="">
      <xdr:nvSpPr>
        <xdr:cNvPr id="429" name="楕円 428"/>
        <xdr:cNvSpPr/>
      </xdr:nvSpPr>
      <xdr:spPr>
        <a:xfrm>
          <a:off x="7810500" y="134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43020</xdr:rowOff>
    </xdr:from>
    <xdr:ext cx="534377" cy="259045"/>
    <xdr:sp macro="" textlink="">
      <xdr:nvSpPr>
        <xdr:cNvPr id="430" name="テキスト ボックス 429"/>
        <xdr:cNvSpPr txBox="1"/>
      </xdr:nvSpPr>
      <xdr:spPr>
        <a:xfrm>
          <a:off x="7594111" y="1358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89923</xdr:rowOff>
    </xdr:from>
    <xdr:to>
      <xdr:col>55</xdr:col>
      <xdr:colOff>0</xdr:colOff>
      <xdr:row>98</xdr:row>
      <xdr:rowOff>106524</xdr:rowOff>
    </xdr:to>
    <xdr:cxnSp macro="">
      <xdr:nvCxnSpPr>
        <xdr:cNvPr id="457" name="直線コネクタ 456"/>
        <xdr:cNvCxnSpPr/>
      </xdr:nvCxnSpPr>
      <xdr:spPr>
        <a:xfrm>
          <a:off x="9639300" y="16892023"/>
          <a:ext cx="8382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89923</xdr:rowOff>
    </xdr:from>
    <xdr:to>
      <xdr:col>50</xdr:col>
      <xdr:colOff>114300</xdr:colOff>
      <xdr:row>98</xdr:row>
      <xdr:rowOff>123191</xdr:rowOff>
    </xdr:to>
    <xdr:cxnSp macro="">
      <xdr:nvCxnSpPr>
        <xdr:cNvPr id="460" name="直線コネクタ 459"/>
        <xdr:cNvCxnSpPr/>
      </xdr:nvCxnSpPr>
      <xdr:spPr>
        <a:xfrm flipV="1">
          <a:off x="8750300" y="16892023"/>
          <a:ext cx="889000" cy="3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114799</xdr:rowOff>
    </xdr:from>
    <xdr:to>
      <xdr:col>45</xdr:col>
      <xdr:colOff>177800</xdr:colOff>
      <xdr:row>98</xdr:row>
      <xdr:rowOff>123191</xdr:rowOff>
    </xdr:to>
    <xdr:cxnSp macro="">
      <xdr:nvCxnSpPr>
        <xdr:cNvPr id="463" name="直線コネクタ 462"/>
        <xdr:cNvCxnSpPr/>
      </xdr:nvCxnSpPr>
      <xdr:spPr>
        <a:xfrm>
          <a:off x="7861300" y="16916899"/>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7" name="テキスト ボックス 466"/>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55724</xdr:rowOff>
    </xdr:from>
    <xdr:to>
      <xdr:col>55</xdr:col>
      <xdr:colOff>50800</xdr:colOff>
      <xdr:row>98</xdr:row>
      <xdr:rowOff>157324</xdr:rowOff>
    </xdr:to>
    <xdr:sp macro="" textlink="">
      <xdr:nvSpPr>
        <xdr:cNvPr id="473" name="楕円 472"/>
        <xdr:cNvSpPr/>
      </xdr:nvSpPr>
      <xdr:spPr>
        <a:xfrm>
          <a:off x="10426700" y="168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22702</xdr:rowOff>
    </xdr:from>
    <xdr:ext cx="534377" cy="259045"/>
    <xdr:sp macro="" textlink="">
      <xdr:nvSpPr>
        <xdr:cNvPr id="474" name="普通建設事業費 （ うち更新整備　）該当値テキスト"/>
        <xdr:cNvSpPr txBox="1"/>
      </xdr:nvSpPr>
      <xdr:spPr>
        <a:xfrm>
          <a:off x="10528300" y="168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39123</xdr:rowOff>
    </xdr:from>
    <xdr:to>
      <xdr:col>50</xdr:col>
      <xdr:colOff>165100</xdr:colOff>
      <xdr:row>98</xdr:row>
      <xdr:rowOff>140723</xdr:rowOff>
    </xdr:to>
    <xdr:sp macro="" textlink="">
      <xdr:nvSpPr>
        <xdr:cNvPr id="475" name="楕円 474"/>
        <xdr:cNvSpPr/>
      </xdr:nvSpPr>
      <xdr:spPr>
        <a:xfrm>
          <a:off x="9588500" y="168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157250</xdr:rowOff>
    </xdr:from>
    <xdr:ext cx="534377" cy="259045"/>
    <xdr:sp macro="" textlink="">
      <xdr:nvSpPr>
        <xdr:cNvPr id="476" name="テキスト ボックス 475"/>
        <xdr:cNvSpPr txBox="1"/>
      </xdr:nvSpPr>
      <xdr:spPr>
        <a:xfrm>
          <a:off x="9372111" y="1661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72391</xdr:rowOff>
    </xdr:from>
    <xdr:to>
      <xdr:col>46</xdr:col>
      <xdr:colOff>38100</xdr:colOff>
      <xdr:row>99</xdr:row>
      <xdr:rowOff>2541</xdr:rowOff>
    </xdr:to>
    <xdr:sp macro="" textlink="">
      <xdr:nvSpPr>
        <xdr:cNvPr id="477" name="楕円 476"/>
        <xdr:cNvSpPr/>
      </xdr:nvSpPr>
      <xdr:spPr>
        <a:xfrm>
          <a:off x="8699500" y="168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165118</xdr:rowOff>
    </xdr:from>
    <xdr:ext cx="534377" cy="259045"/>
    <xdr:sp macro="" textlink="">
      <xdr:nvSpPr>
        <xdr:cNvPr id="478" name="テキスト ボックス 477"/>
        <xdr:cNvSpPr txBox="1"/>
      </xdr:nvSpPr>
      <xdr:spPr>
        <a:xfrm>
          <a:off x="8483111" y="169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63999</xdr:rowOff>
    </xdr:from>
    <xdr:to>
      <xdr:col>41</xdr:col>
      <xdr:colOff>101600</xdr:colOff>
      <xdr:row>98</xdr:row>
      <xdr:rowOff>165599</xdr:rowOff>
    </xdr:to>
    <xdr:sp macro="" textlink="">
      <xdr:nvSpPr>
        <xdr:cNvPr id="479" name="楕円 478"/>
        <xdr:cNvSpPr/>
      </xdr:nvSpPr>
      <xdr:spPr>
        <a:xfrm>
          <a:off x="7810500" y="168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156726</xdr:rowOff>
    </xdr:from>
    <xdr:ext cx="534377" cy="259045"/>
    <xdr:sp macro="" textlink="">
      <xdr:nvSpPr>
        <xdr:cNvPr id="480" name="テキスト ボックス 479"/>
        <xdr:cNvSpPr txBox="1"/>
      </xdr:nvSpPr>
      <xdr:spPr>
        <a:xfrm>
          <a:off x="7594111" y="169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7" name="直線コネクタ 51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110020</xdr:rowOff>
    </xdr:from>
    <xdr:to>
      <xdr:col>85</xdr:col>
      <xdr:colOff>127000</xdr:colOff>
      <xdr:row>76</xdr:row>
      <xdr:rowOff>164633</xdr:rowOff>
    </xdr:to>
    <xdr:cxnSp macro="">
      <xdr:nvCxnSpPr>
        <xdr:cNvPr id="617" name="直線コネクタ 616"/>
        <xdr:cNvCxnSpPr/>
      </xdr:nvCxnSpPr>
      <xdr:spPr>
        <a:xfrm>
          <a:off x="15481300" y="13140220"/>
          <a:ext cx="8382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110020</xdr:rowOff>
    </xdr:from>
    <xdr:to>
      <xdr:col>81</xdr:col>
      <xdr:colOff>50800</xdr:colOff>
      <xdr:row>76</xdr:row>
      <xdr:rowOff>116543</xdr:rowOff>
    </xdr:to>
    <xdr:cxnSp macro="">
      <xdr:nvCxnSpPr>
        <xdr:cNvPr id="620" name="直線コネクタ 619"/>
        <xdr:cNvCxnSpPr/>
      </xdr:nvCxnSpPr>
      <xdr:spPr>
        <a:xfrm flipV="1">
          <a:off x="14592300" y="13140220"/>
          <a:ext cx="8890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116543</xdr:rowOff>
    </xdr:from>
    <xdr:to>
      <xdr:col>76</xdr:col>
      <xdr:colOff>114300</xdr:colOff>
      <xdr:row>76</xdr:row>
      <xdr:rowOff>117351</xdr:rowOff>
    </xdr:to>
    <xdr:cxnSp macro="">
      <xdr:nvCxnSpPr>
        <xdr:cNvPr id="623" name="直線コネクタ 622"/>
        <xdr:cNvCxnSpPr/>
      </xdr:nvCxnSpPr>
      <xdr:spPr>
        <a:xfrm flipV="1">
          <a:off x="13703300" y="13146743"/>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5" name="テキスト ボックス 624"/>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117351</xdr:rowOff>
    </xdr:from>
    <xdr:to>
      <xdr:col>71</xdr:col>
      <xdr:colOff>177800</xdr:colOff>
      <xdr:row>76</xdr:row>
      <xdr:rowOff>121740</xdr:rowOff>
    </xdr:to>
    <xdr:cxnSp macro="">
      <xdr:nvCxnSpPr>
        <xdr:cNvPr id="626" name="直線コネクタ 625"/>
        <xdr:cNvCxnSpPr/>
      </xdr:nvCxnSpPr>
      <xdr:spPr>
        <a:xfrm flipV="1">
          <a:off x="12814300" y="13147551"/>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91208</xdr:rowOff>
    </xdr:from>
    <xdr:ext cx="534377" cy="259045"/>
    <xdr:sp macro="" textlink="">
      <xdr:nvSpPr>
        <xdr:cNvPr id="628" name="テキスト ボックス 627"/>
        <xdr:cNvSpPr txBox="1"/>
      </xdr:nvSpPr>
      <xdr:spPr>
        <a:xfrm>
          <a:off x="13436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72753</xdr:rowOff>
    </xdr:from>
    <xdr:ext cx="534377" cy="259045"/>
    <xdr:sp macro="" textlink="">
      <xdr:nvSpPr>
        <xdr:cNvPr id="630" name="テキスト ボックス 629"/>
        <xdr:cNvSpPr txBox="1"/>
      </xdr:nvSpPr>
      <xdr:spPr>
        <a:xfrm>
          <a:off x="12547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113833</xdr:rowOff>
    </xdr:from>
    <xdr:to>
      <xdr:col>85</xdr:col>
      <xdr:colOff>177800</xdr:colOff>
      <xdr:row>77</xdr:row>
      <xdr:rowOff>43983</xdr:rowOff>
    </xdr:to>
    <xdr:sp macro="" textlink="">
      <xdr:nvSpPr>
        <xdr:cNvPr id="636" name="楕円 635"/>
        <xdr:cNvSpPr/>
      </xdr:nvSpPr>
      <xdr:spPr>
        <a:xfrm>
          <a:off x="16268700" y="1314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92260</xdr:rowOff>
    </xdr:from>
    <xdr:ext cx="534377" cy="259045"/>
    <xdr:sp macro="" textlink="">
      <xdr:nvSpPr>
        <xdr:cNvPr id="637" name="公債費該当値テキスト"/>
        <xdr:cNvSpPr txBox="1"/>
      </xdr:nvSpPr>
      <xdr:spPr>
        <a:xfrm>
          <a:off x="16370300" y="1312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59220</xdr:rowOff>
    </xdr:from>
    <xdr:to>
      <xdr:col>81</xdr:col>
      <xdr:colOff>101600</xdr:colOff>
      <xdr:row>76</xdr:row>
      <xdr:rowOff>160820</xdr:rowOff>
    </xdr:to>
    <xdr:sp macro="" textlink="">
      <xdr:nvSpPr>
        <xdr:cNvPr id="638" name="楕円 637"/>
        <xdr:cNvSpPr/>
      </xdr:nvSpPr>
      <xdr:spPr>
        <a:xfrm>
          <a:off x="15430500" y="130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151947</xdr:rowOff>
    </xdr:from>
    <xdr:ext cx="534377" cy="259045"/>
    <xdr:sp macro="" textlink="">
      <xdr:nvSpPr>
        <xdr:cNvPr id="639" name="テキスト ボックス 638"/>
        <xdr:cNvSpPr txBox="1"/>
      </xdr:nvSpPr>
      <xdr:spPr>
        <a:xfrm>
          <a:off x="15214111" y="131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65743</xdr:rowOff>
    </xdr:from>
    <xdr:to>
      <xdr:col>76</xdr:col>
      <xdr:colOff>165100</xdr:colOff>
      <xdr:row>76</xdr:row>
      <xdr:rowOff>167343</xdr:rowOff>
    </xdr:to>
    <xdr:sp macro="" textlink="">
      <xdr:nvSpPr>
        <xdr:cNvPr id="640" name="楕円 639"/>
        <xdr:cNvSpPr/>
      </xdr:nvSpPr>
      <xdr:spPr>
        <a:xfrm>
          <a:off x="14541500" y="130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12419</xdr:rowOff>
    </xdr:from>
    <xdr:ext cx="534377" cy="259045"/>
    <xdr:sp macro="" textlink="">
      <xdr:nvSpPr>
        <xdr:cNvPr id="641" name="テキスト ボックス 640"/>
        <xdr:cNvSpPr txBox="1"/>
      </xdr:nvSpPr>
      <xdr:spPr>
        <a:xfrm>
          <a:off x="14325111" y="1287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66551</xdr:rowOff>
    </xdr:from>
    <xdr:to>
      <xdr:col>72</xdr:col>
      <xdr:colOff>38100</xdr:colOff>
      <xdr:row>76</xdr:row>
      <xdr:rowOff>168151</xdr:rowOff>
    </xdr:to>
    <xdr:sp macro="" textlink="">
      <xdr:nvSpPr>
        <xdr:cNvPr id="642" name="楕円 641"/>
        <xdr:cNvSpPr/>
      </xdr:nvSpPr>
      <xdr:spPr>
        <a:xfrm>
          <a:off x="13652500" y="1309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13227</xdr:rowOff>
    </xdr:from>
    <xdr:ext cx="534377" cy="259045"/>
    <xdr:sp macro="" textlink="">
      <xdr:nvSpPr>
        <xdr:cNvPr id="643" name="テキスト ボックス 642"/>
        <xdr:cNvSpPr txBox="1"/>
      </xdr:nvSpPr>
      <xdr:spPr>
        <a:xfrm>
          <a:off x="13436111" y="1287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70940</xdr:rowOff>
    </xdr:from>
    <xdr:to>
      <xdr:col>67</xdr:col>
      <xdr:colOff>101600</xdr:colOff>
      <xdr:row>77</xdr:row>
      <xdr:rowOff>1090</xdr:rowOff>
    </xdr:to>
    <xdr:sp macro="" textlink="">
      <xdr:nvSpPr>
        <xdr:cNvPr id="644" name="楕円 643"/>
        <xdr:cNvSpPr/>
      </xdr:nvSpPr>
      <xdr:spPr>
        <a:xfrm>
          <a:off x="12763500" y="1310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17617</xdr:rowOff>
    </xdr:from>
    <xdr:ext cx="534377" cy="259045"/>
    <xdr:sp macro="" textlink="">
      <xdr:nvSpPr>
        <xdr:cNvPr id="645" name="テキスト ボックス 644"/>
        <xdr:cNvSpPr txBox="1"/>
      </xdr:nvSpPr>
      <xdr:spPr>
        <a:xfrm>
          <a:off x="12547111" y="1287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126701</xdr:rowOff>
    </xdr:from>
    <xdr:to>
      <xdr:col>85</xdr:col>
      <xdr:colOff>127000</xdr:colOff>
      <xdr:row>99</xdr:row>
      <xdr:rowOff>6316</xdr:rowOff>
    </xdr:to>
    <xdr:cxnSp macro="">
      <xdr:nvCxnSpPr>
        <xdr:cNvPr id="674" name="直線コネクタ 673"/>
        <xdr:cNvCxnSpPr/>
      </xdr:nvCxnSpPr>
      <xdr:spPr>
        <a:xfrm flipV="1">
          <a:off x="15481300" y="16928801"/>
          <a:ext cx="838200" cy="5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2905</xdr:rowOff>
    </xdr:from>
    <xdr:to>
      <xdr:col>81</xdr:col>
      <xdr:colOff>50800</xdr:colOff>
      <xdr:row>99</xdr:row>
      <xdr:rowOff>6316</xdr:rowOff>
    </xdr:to>
    <xdr:cxnSp macro="">
      <xdr:nvCxnSpPr>
        <xdr:cNvPr id="677" name="直線コネクタ 676"/>
        <xdr:cNvCxnSpPr/>
      </xdr:nvCxnSpPr>
      <xdr:spPr>
        <a:xfrm>
          <a:off x="14592300" y="16976455"/>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2905</xdr:rowOff>
    </xdr:from>
    <xdr:to>
      <xdr:col>76</xdr:col>
      <xdr:colOff>114300</xdr:colOff>
      <xdr:row>99</xdr:row>
      <xdr:rowOff>41608</xdr:rowOff>
    </xdr:to>
    <xdr:cxnSp macro="">
      <xdr:nvCxnSpPr>
        <xdr:cNvPr id="680" name="直線コネクタ 679"/>
        <xdr:cNvCxnSpPr/>
      </xdr:nvCxnSpPr>
      <xdr:spPr>
        <a:xfrm flipV="1">
          <a:off x="13703300" y="16976455"/>
          <a:ext cx="889000" cy="3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33313</xdr:rowOff>
    </xdr:from>
    <xdr:to>
      <xdr:col>71</xdr:col>
      <xdr:colOff>177800</xdr:colOff>
      <xdr:row>99</xdr:row>
      <xdr:rowOff>41608</xdr:rowOff>
    </xdr:to>
    <xdr:cxnSp macro="">
      <xdr:nvCxnSpPr>
        <xdr:cNvPr id="683" name="直線コネクタ 682"/>
        <xdr:cNvCxnSpPr/>
      </xdr:nvCxnSpPr>
      <xdr:spPr>
        <a:xfrm>
          <a:off x="12814300" y="17006863"/>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21964</xdr:rowOff>
    </xdr:from>
    <xdr:ext cx="534377" cy="259045"/>
    <xdr:sp macro="" textlink="">
      <xdr:nvSpPr>
        <xdr:cNvPr id="687" name="テキスト ボックス 686"/>
        <xdr:cNvSpPr txBox="1"/>
      </xdr:nvSpPr>
      <xdr:spPr>
        <a:xfrm>
          <a:off x="12547111" y="166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75901</xdr:rowOff>
    </xdr:from>
    <xdr:to>
      <xdr:col>85</xdr:col>
      <xdr:colOff>177800</xdr:colOff>
      <xdr:row>99</xdr:row>
      <xdr:rowOff>6051</xdr:rowOff>
    </xdr:to>
    <xdr:sp macro="" textlink="">
      <xdr:nvSpPr>
        <xdr:cNvPr id="693" name="楕円 692"/>
        <xdr:cNvSpPr/>
      </xdr:nvSpPr>
      <xdr:spPr>
        <a:xfrm>
          <a:off x="16268700" y="1687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51387</xdr:rowOff>
    </xdr:from>
    <xdr:ext cx="534377" cy="259045"/>
    <xdr:sp macro="" textlink="">
      <xdr:nvSpPr>
        <xdr:cNvPr id="694" name="積立金該当値テキスト"/>
        <xdr:cNvSpPr txBox="1"/>
      </xdr:nvSpPr>
      <xdr:spPr>
        <a:xfrm>
          <a:off x="16370300" y="1685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126966</xdr:rowOff>
    </xdr:from>
    <xdr:to>
      <xdr:col>81</xdr:col>
      <xdr:colOff>101600</xdr:colOff>
      <xdr:row>99</xdr:row>
      <xdr:rowOff>57116</xdr:rowOff>
    </xdr:to>
    <xdr:sp macro="" textlink="">
      <xdr:nvSpPr>
        <xdr:cNvPr id="695" name="楕円 694"/>
        <xdr:cNvSpPr/>
      </xdr:nvSpPr>
      <xdr:spPr>
        <a:xfrm>
          <a:off x="15430500" y="169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48243</xdr:rowOff>
    </xdr:from>
    <xdr:ext cx="534377" cy="259045"/>
    <xdr:sp macro="" textlink="">
      <xdr:nvSpPr>
        <xdr:cNvPr id="696" name="テキスト ボックス 695"/>
        <xdr:cNvSpPr txBox="1"/>
      </xdr:nvSpPr>
      <xdr:spPr>
        <a:xfrm>
          <a:off x="15214111" y="170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123555</xdr:rowOff>
    </xdr:from>
    <xdr:to>
      <xdr:col>76</xdr:col>
      <xdr:colOff>165100</xdr:colOff>
      <xdr:row>99</xdr:row>
      <xdr:rowOff>53705</xdr:rowOff>
    </xdr:to>
    <xdr:sp macro="" textlink="">
      <xdr:nvSpPr>
        <xdr:cNvPr id="697" name="楕円 696"/>
        <xdr:cNvSpPr/>
      </xdr:nvSpPr>
      <xdr:spPr>
        <a:xfrm>
          <a:off x="14541500" y="169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44832</xdr:rowOff>
    </xdr:from>
    <xdr:ext cx="534377" cy="259045"/>
    <xdr:sp macro="" textlink="">
      <xdr:nvSpPr>
        <xdr:cNvPr id="698" name="テキスト ボックス 697"/>
        <xdr:cNvSpPr txBox="1"/>
      </xdr:nvSpPr>
      <xdr:spPr>
        <a:xfrm>
          <a:off x="14325111" y="1701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162258</xdr:rowOff>
    </xdr:from>
    <xdr:to>
      <xdr:col>72</xdr:col>
      <xdr:colOff>38100</xdr:colOff>
      <xdr:row>99</xdr:row>
      <xdr:rowOff>92408</xdr:rowOff>
    </xdr:to>
    <xdr:sp macro="" textlink="">
      <xdr:nvSpPr>
        <xdr:cNvPr id="699" name="楕円 698"/>
        <xdr:cNvSpPr/>
      </xdr:nvSpPr>
      <xdr:spPr>
        <a:xfrm>
          <a:off x="13652500" y="169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83535</xdr:rowOff>
    </xdr:from>
    <xdr:ext cx="378565" cy="259045"/>
    <xdr:sp macro="" textlink="">
      <xdr:nvSpPr>
        <xdr:cNvPr id="700" name="テキスト ボックス 699"/>
        <xdr:cNvSpPr txBox="1"/>
      </xdr:nvSpPr>
      <xdr:spPr>
        <a:xfrm>
          <a:off x="13514017" y="17057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153963</xdr:rowOff>
    </xdr:from>
    <xdr:to>
      <xdr:col>67</xdr:col>
      <xdr:colOff>101600</xdr:colOff>
      <xdr:row>99</xdr:row>
      <xdr:rowOff>84113</xdr:rowOff>
    </xdr:to>
    <xdr:sp macro="" textlink="">
      <xdr:nvSpPr>
        <xdr:cNvPr id="701" name="楕円 700"/>
        <xdr:cNvSpPr/>
      </xdr:nvSpPr>
      <xdr:spPr>
        <a:xfrm>
          <a:off x="12763500" y="169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75240</xdr:rowOff>
    </xdr:from>
    <xdr:ext cx="469744" cy="259045"/>
    <xdr:sp macro="" textlink="">
      <xdr:nvSpPr>
        <xdr:cNvPr id="702" name="テキスト ボックス 701"/>
        <xdr:cNvSpPr txBox="1"/>
      </xdr:nvSpPr>
      <xdr:spPr>
        <a:xfrm>
          <a:off x="12579428" y="170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1" name="テキスト ボックス 740"/>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28166</xdr:rowOff>
    </xdr:from>
    <xdr:to>
      <xdr:col>116</xdr:col>
      <xdr:colOff>63500</xdr:colOff>
      <xdr:row>58</xdr:row>
      <xdr:rowOff>30658</xdr:rowOff>
    </xdr:to>
    <xdr:cxnSp macro="">
      <xdr:nvCxnSpPr>
        <xdr:cNvPr id="788" name="直線コネクタ 787"/>
        <xdr:cNvCxnSpPr/>
      </xdr:nvCxnSpPr>
      <xdr:spPr>
        <a:xfrm flipV="1">
          <a:off x="21323300" y="9972266"/>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30658</xdr:rowOff>
    </xdr:from>
    <xdr:to>
      <xdr:col>111</xdr:col>
      <xdr:colOff>177800</xdr:colOff>
      <xdr:row>58</xdr:row>
      <xdr:rowOff>34224</xdr:rowOff>
    </xdr:to>
    <xdr:cxnSp macro="">
      <xdr:nvCxnSpPr>
        <xdr:cNvPr id="791" name="直線コネクタ 790"/>
        <xdr:cNvCxnSpPr/>
      </xdr:nvCxnSpPr>
      <xdr:spPr>
        <a:xfrm flipV="1">
          <a:off x="20434300" y="9974758"/>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34224</xdr:rowOff>
    </xdr:from>
    <xdr:to>
      <xdr:col>107</xdr:col>
      <xdr:colOff>50800</xdr:colOff>
      <xdr:row>58</xdr:row>
      <xdr:rowOff>46523</xdr:rowOff>
    </xdr:to>
    <xdr:cxnSp macro="">
      <xdr:nvCxnSpPr>
        <xdr:cNvPr id="794" name="直線コネクタ 793"/>
        <xdr:cNvCxnSpPr/>
      </xdr:nvCxnSpPr>
      <xdr:spPr>
        <a:xfrm flipV="1">
          <a:off x="19545300" y="9978324"/>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46134</xdr:rowOff>
    </xdr:from>
    <xdr:to>
      <xdr:col>102</xdr:col>
      <xdr:colOff>114300</xdr:colOff>
      <xdr:row>58</xdr:row>
      <xdr:rowOff>46523</xdr:rowOff>
    </xdr:to>
    <xdr:cxnSp macro="">
      <xdr:nvCxnSpPr>
        <xdr:cNvPr id="797" name="直線コネクタ 796"/>
        <xdr:cNvCxnSpPr/>
      </xdr:nvCxnSpPr>
      <xdr:spPr>
        <a:xfrm>
          <a:off x="18656300" y="9990234"/>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102234</xdr:rowOff>
    </xdr:from>
    <xdr:ext cx="469744" cy="259045"/>
    <xdr:sp macro="" textlink="">
      <xdr:nvSpPr>
        <xdr:cNvPr id="799" name="テキスト ボックス 798"/>
        <xdr:cNvSpPr txBox="1"/>
      </xdr:nvSpPr>
      <xdr:spPr>
        <a:xfrm>
          <a:off x="19310428" y="100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144136</xdr:rowOff>
    </xdr:from>
    <xdr:ext cx="469744" cy="259045"/>
    <xdr:sp macro="" textlink="">
      <xdr:nvSpPr>
        <xdr:cNvPr id="801" name="テキスト ボックス 800"/>
        <xdr:cNvSpPr txBox="1"/>
      </xdr:nvSpPr>
      <xdr:spPr>
        <a:xfrm>
          <a:off x="18421428"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148816</xdr:rowOff>
    </xdr:from>
    <xdr:to>
      <xdr:col>116</xdr:col>
      <xdr:colOff>114300</xdr:colOff>
      <xdr:row>58</xdr:row>
      <xdr:rowOff>78966</xdr:rowOff>
    </xdr:to>
    <xdr:sp macro="" textlink="">
      <xdr:nvSpPr>
        <xdr:cNvPr id="807" name="楕円 806"/>
        <xdr:cNvSpPr/>
      </xdr:nvSpPr>
      <xdr:spPr>
        <a:xfrm>
          <a:off x="22110700" y="9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114533</xdr:rowOff>
    </xdr:from>
    <xdr:ext cx="469744" cy="259045"/>
    <xdr:sp macro="" textlink="">
      <xdr:nvSpPr>
        <xdr:cNvPr id="808" name="貸付金該当値テキスト"/>
        <xdr:cNvSpPr txBox="1"/>
      </xdr:nvSpPr>
      <xdr:spPr>
        <a:xfrm>
          <a:off x="22212300" y="988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151308</xdr:rowOff>
    </xdr:from>
    <xdr:to>
      <xdr:col>112</xdr:col>
      <xdr:colOff>38100</xdr:colOff>
      <xdr:row>58</xdr:row>
      <xdr:rowOff>81458</xdr:rowOff>
    </xdr:to>
    <xdr:sp macro="" textlink="">
      <xdr:nvSpPr>
        <xdr:cNvPr id="809" name="楕円 808"/>
        <xdr:cNvSpPr/>
      </xdr:nvSpPr>
      <xdr:spPr>
        <a:xfrm>
          <a:off x="21272500" y="99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72585</xdr:rowOff>
    </xdr:from>
    <xdr:ext cx="469744" cy="259045"/>
    <xdr:sp macro="" textlink="">
      <xdr:nvSpPr>
        <xdr:cNvPr id="810" name="テキスト ボックス 809"/>
        <xdr:cNvSpPr txBox="1"/>
      </xdr:nvSpPr>
      <xdr:spPr>
        <a:xfrm>
          <a:off x="21088428" y="1001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154874</xdr:rowOff>
    </xdr:from>
    <xdr:to>
      <xdr:col>107</xdr:col>
      <xdr:colOff>101600</xdr:colOff>
      <xdr:row>58</xdr:row>
      <xdr:rowOff>85024</xdr:rowOff>
    </xdr:to>
    <xdr:sp macro="" textlink="">
      <xdr:nvSpPr>
        <xdr:cNvPr id="811" name="楕円 810"/>
        <xdr:cNvSpPr/>
      </xdr:nvSpPr>
      <xdr:spPr>
        <a:xfrm>
          <a:off x="20383500" y="992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76151</xdr:rowOff>
    </xdr:from>
    <xdr:ext cx="469744" cy="259045"/>
    <xdr:sp macro="" textlink="">
      <xdr:nvSpPr>
        <xdr:cNvPr id="812" name="テキスト ボックス 811"/>
        <xdr:cNvSpPr txBox="1"/>
      </xdr:nvSpPr>
      <xdr:spPr>
        <a:xfrm>
          <a:off x="20199428" y="1002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167173</xdr:rowOff>
    </xdr:from>
    <xdr:to>
      <xdr:col>102</xdr:col>
      <xdr:colOff>165100</xdr:colOff>
      <xdr:row>58</xdr:row>
      <xdr:rowOff>97323</xdr:rowOff>
    </xdr:to>
    <xdr:sp macro="" textlink="">
      <xdr:nvSpPr>
        <xdr:cNvPr id="813" name="楕円 812"/>
        <xdr:cNvSpPr/>
      </xdr:nvSpPr>
      <xdr:spPr>
        <a:xfrm>
          <a:off x="19494500" y="99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113850</xdr:rowOff>
    </xdr:from>
    <xdr:ext cx="469744" cy="259045"/>
    <xdr:sp macro="" textlink="">
      <xdr:nvSpPr>
        <xdr:cNvPr id="814" name="テキスト ボックス 813"/>
        <xdr:cNvSpPr txBox="1"/>
      </xdr:nvSpPr>
      <xdr:spPr>
        <a:xfrm>
          <a:off x="19310428" y="97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166784</xdr:rowOff>
    </xdr:from>
    <xdr:to>
      <xdr:col>98</xdr:col>
      <xdr:colOff>38100</xdr:colOff>
      <xdr:row>58</xdr:row>
      <xdr:rowOff>96934</xdr:rowOff>
    </xdr:to>
    <xdr:sp macro="" textlink="">
      <xdr:nvSpPr>
        <xdr:cNvPr id="815" name="楕円 814"/>
        <xdr:cNvSpPr/>
      </xdr:nvSpPr>
      <xdr:spPr>
        <a:xfrm>
          <a:off x="18605500" y="99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113461</xdr:rowOff>
    </xdr:from>
    <xdr:ext cx="469744" cy="259045"/>
    <xdr:sp macro="" textlink="">
      <xdr:nvSpPr>
        <xdr:cNvPr id="816" name="テキスト ボックス 815"/>
        <xdr:cNvSpPr txBox="1"/>
      </xdr:nvSpPr>
      <xdr:spPr>
        <a:xfrm>
          <a:off x="18421428" y="971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33159</xdr:rowOff>
    </xdr:from>
    <xdr:to>
      <xdr:col>116</xdr:col>
      <xdr:colOff>63500</xdr:colOff>
      <xdr:row>76</xdr:row>
      <xdr:rowOff>55474</xdr:rowOff>
    </xdr:to>
    <xdr:cxnSp macro="">
      <xdr:nvCxnSpPr>
        <xdr:cNvPr id="846" name="直線コネクタ 845"/>
        <xdr:cNvCxnSpPr/>
      </xdr:nvCxnSpPr>
      <xdr:spPr>
        <a:xfrm>
          <a:off x="21323300" y="13063359"/>
          <a:ext cx="8382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47"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33159</xdr:rowOff>
    </xdr:from>
    <xdr:to>
      <xdr:col>111</xdr:col>
      <xdr:colOff>177800</xdr:colOff>
      <xdr:row>76</xdr:row>
      <xdr:rowOff>53290</xdr:rowOff>
    </xdr:to>
    <xdr:cxnSp macro="">
      <xdr:nvCxnSpPr>
        <xdr:cNvPr id="849" name="直線コネクタ 848"/>
        <xdr:cNvCxnSpPr/>
      </xdr:nvCxnSpPr>
      <xdr:spPr>
        <a:xfrm flipV="1">
          <a:off x="20434300" y="13063359"/>
          <a:ext cx="889000" cy="2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51" name="テキスト ボックス 850"/>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52451</xdr:rowOff>
    </xdr:from>
    <xdr:to>
      <xdr:col>107</xdr:col>
      <xdr:colOff>50800</xdr:colOff>
      <xdr:row>76</xdr:row>
      <xdr:rowOff>53290</xdr:rowOff>
    </xdr:to>
    <xdr:cxnSp macro="">
      <xdr:nvCxnSpPr>
        <xdr:cNvPr id="852" name="直線コネクタ 851"/>
        <xdr:cNvCxnSpPr/>
      </xdr:nvCxnSpPr>
      <xdr:spPr>
        <a:xfrm>
          <a:off x="19545300" y="1308265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4" name="テキスト ボックス 853"/>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52451</xdr:rowOff>
    </xdr:from>
    <xdr:to>
      <xdr:col>102</xdr:col>
      <xdr:colOff>114300</xdr:colOff>
      <xdr:row>76</xdr:row>
      <xdr:rowOff>90957</xdr:rowOff>
    </xdr:to>
    <xdr:cxnSp macro="">
      <xdr:nvCxnSpPr>
        <xdr:cNvPr id="855" name="直線コネクタ 854"/>
        <xdr:cNvCxnSpPr/>
      </xdr:nvCxnSpPr>
      <xdr:spPr>
        <a:xfrm flipV="1">
          <a:off x="18656300" y="13082651"/>
          <a:ext cx="889000" cy="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130776</xdr:rowOff>
    </xdr:from>
    <xdr:ext cx="534377" cy="259045"/>
    <xdr:sp macro="" textlink="">
      <xdr:nvSpPr>
        <xdr:cNvPr id="857" name="テキスト ボックス 856"/>
        <xdr:cNvSpPr txBox="1"/>
      </xdr:nvSpPr>
      <xdr:spPr>
        <a:xfrm>
          <a:off x="19278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136619</xdr:rowOff>
    </xdr:from>
    <xdr:ext cx="534377" cy="259045"/>
    <xdr:sp macro="" textlink="">
      <xdr:nvSpPr>
        <xdr:cNvPr id="859" name="テキスト ボックス 858"/>
        <xdr:cNvSpPr txBox="1"/>
      </xdr:nvSpPr>
      <xdr:spPr>
        <a:xfrm>
          <a:off x="18389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4674</xdr:rowOff>
    </xdr:from>
    <xdr:to>
      <xdr:col>116</xdr:col>
      <xdr:colOff>114300</xdr:colOff>
      <xdr:row>76</xdr:row>
      <xdr:rowOff>106274</xdr:rowOff>
    </xdr:to>
    <xdr:sp macro="" textlink="">
      <xdr:nvSpPr>
        <xdr:cNvPr id="865" name="楕円 864"/>
        <xdr:cNvSpPr/>
      </xdr:nvSpPr>
      <xdr:spPr>
        <a:xfrm>
          <a:off x="22110700" y="130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27550</xdr:rowOff>
    </xdr:from>
    <xdr:ext cx="534377" cy="259045"/>
    <xdr:sp macro="" textlink="">
      <xdr:nvSpPr>
        <xdr:cNvPr id="866" name="繰出金該当値テキスト"/>
        <xdr:cNvSpPr txBox="1"/>
      </xdr:nvSpPr>
      <xdr:spPr>
        <a:xfrm>
          <a:off x="22212300" y="128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153809</xdr:rowOff>
    </xdr:from>
    <xdr:to>
      <xdr:col>112</xdr:col>
      <xdr:colOff>38100</xdr:colOff>
      <xdr:row>76</xdr:row>
      <xdr:rowOff>83959</xdr:rowOff>
    </xdr:to>
    <xdr:sp macro="" textlink="">
      <xdr:nvSpPr>
        <xdr:cNvPr id="867" name="楕円 866"/>
        <xdr:cNvSpPr/>
      </xdr:nvSpPr>
      <xdr:spPr>
        <a:xfrm>
          <a:off x="21272500" y="13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100487</xdr:rowOff>
    </xdr:from>
    <xdr:ext cx="534377" cy="259045"/>
    <xdr:sp macro="" textlink="">
      <xdr:nvSpPr>
        <xdr:cNvPr id="868" name="テキスト ボックス 867"/>
        <xdr:cNvSpPr txBox="1"/>
      </xdr:nvSpPr>
      <xdr:spPr>
        <a:xfrm>
          <a:off x="21056111" y="127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2490</xdr:rowOff>
    </xdr:from>
    <xdr:to>
      <xdr:col>107</xdr:col>
      <xdr:colOff>101600</xdr:colOff>
      <xdr:row>76</xdr:row>
      <xdr:rowOff>104090</xdr:rowOff>
    </xdr:to>
    <xdr:sp macro="" textlink="">
      <xdr:nvSpPr>
        <xdr:cNvPr id="869" name="楕円 868"/>
        <xdr:cNvSpPr/>
      </xdr:nvSpPr>
      <xdr:spPr>
        <a:xfrm>
          <a:off x="20383500" y="130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120616</xdr:rowOff>
    </xdr:from>
    <xdr:ext cx="534377" cy="259045"/>
    <xdr:sp macro="" textlink="">
      <xdr:nvSpPr>
        <xdr:cNvPr id="870" name="テキスト ボックス 869"/>
        <xdr:cNvSpPr txBox="1"/>
      </xdr:nvSpPr>
      <xdr:spPr>
        <a:xfrm>
          <a:off x="20167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1651</xdr:rowOff>
    </xdr:from>
    <xdr:to>
      <xdr:col>102</xdr:col>
      <xdr:colOff>165100</xdr:colOff>
      <xdr:row>76</xdr:row>
      <xdr:rowOff>103251</xdr:rowOff>
    </xdr:to>
    <xdr:sp macro="" textlink="">
      <xdr:nvSpPr>
        <xdr:cNvPr id="871" name="楕円 870"/>
        <xdr:cNvSpPr/>
      </xdr:nvSpPr>
      <xdr:spPr>
        <a:xfrm>
          <a:off x="19494500" y="130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119778</xdr:rowOff>
    </xdr:from>
    <xdr:ext cx="534377" cy="259045"/>
    <xdr:sp macro="" textlink="">
      <xdr:nvSpPr>
        <xdr:cNvPr id="872" name="テキスト ボックス 871"/>
        <xdr:cNvSpPr txBox="1"/>
      </xdr:nvSpPr>
      <xdr:spPr>
        <a:xfrm>
          <a:off x="19278111" y="128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40157</xdr:rowOff>
    </xdr:from>
    <xdr:to>
      <xdr:col>98</xdr:col>
      <xdr:colOff>38100</xdr:colOff>
      <xdr:row>76</xdr:row>
      <xdr:rowOff>141757</xdr:rowOff>
    </xdr:to>
    <xdr:sp macro="" textlink="">
      <xdr:nvSpPr>
        <xdr:cNvPr id="873" name="楕円 872"/>
        <xdr:cNvSpPr/>
      </xdr:nvSpPr>
      <xdr:spPr>
        <a:xfrm>
          <a:off x="18605500" y="130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158284</xdr:rowOff>
    </xdr:from>
    <xdr:ext cx="534377" cy="259045"/>
    <xdr:sp macro="" textlink="">
      <xdr:nvSpPr>
        <xdr:cNvPr id="874" name="テキスト ボックス 873"/>
        <xdr:cNvSpPr txBox="1"/>
      </xdr:nvSpPr>
      <xdr:spPr>
        <a:xfrm>
          <a:off x="18389111" y="128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主な構成項目のうち、人件費</a:t>
          </a:r>
          <a:r>
            <a:rPr kumimoji="1" lang="en-US" altLang="ja-JP" sz="1300">
              <a:latin typeface="ＭＳ Ｐゴシック" panose="020B0600070205080204" pitchFamily="50" charset="-128"/>
              <a:ea typeface="ＭＳ Ｐゴシック" panose="020B0600070205080204" pitchFamily="50" charset="-128"/>
            </a:rPr>
            <a:t>53,117</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86,936</a:t>
          </a:r>
          <a:r>
            <a:rPr kumimoji="1" lang="ja-JP" altLang="en-US" sz="1300">
              <a:latin typeface="ＭＳ Ｐゴシック" panose="020B0600070205080204" pitchFamily="50" charset="-128"/>
              <a:ea typeface="ＭＳ Ｐゴシック" panose="020B0600070205080204" pitchFamily="50" charset="-128"/>
            </a:rPr>
            <a:t>円）、補助費等</a:t>
          </a:r>
          <a:r>
            <a:rPr kumimoji="1" lang="en-US" altLang="ja-JP" sz="1300">
              <a:latin typeface="ＭＳ Ｐゴシック" panose="020B0600070205080204" pitchFamily="50" charset="-128"/>
              <a:ea typeface="ＭＳ Ｐゴシック" panose="020B0600070205080204" pitchFamily="50" charset="-128"/>
            </a:rPr>
            <a:t>52,821</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78,232</a:t>
          </a:r>
          <a:r>
            <a:rPr kumimoji="1" lang="ja-JP" altLang="en-US" sz="1300">
              <a:latin typeface="ＭＳ Ｐゴシック" panose="020B0600070205080204" pitchFamily="50" charset="-128"/>
              <a:ea typeface="ＭＳ Ｐゴシック" panose="020B0600070205080204" pitchFamily="50" charset="-128"/>
            </a:rPr>
            <a:t>円）、普通建設事業費</a:t>
          </a:r>
          <a:r>
            <a:rPr kumimoji="1" lang="en-US" altLang="ja-JP" sz="1300">
              <a:latin typeface="ＭＳ Ｐゴシック" panose="020B0600070205080204" pitchFamily="50" charset="-128"/>
              <a:ea typeface="ＭＳ Ｐゴシック" panose="020B0600070205080204" pitchFamily="50" charset="-128"/>
            </a:rPr>
            <a:t>60,945</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82,993</a:t>
          </a:r>
          <a:r>
            <a:rPr kumimoji="1" lang="ja-JP" altLang="en-US" sz="1300">
              <a:latin typeface="ＭＳ Ｐゴシック" panose="020B0600070205080204" pitchFamily="50" charset="-128"/>
              <a:ea typeface="ＭＳ Ｐゴシック" panose="020B0600070205080204" pitchFamily="50" charset="-128"/>
            </a:rPr>
            <a:t>円）、貸付金</a:t>
          </a:r>
          <a:r>
            <a:rPr kumimoji="1" lang="en-US" altLang="ja-JP" sz="1300">
              <a:latin typeface="ＭＳ Ｐゴシック" panose="020B0600070205080204" pitchFamily="50" charset="-128"/>
              <a:ea typeface="ＭＳ Ｐゴシック" panose="020B0600070205080204" pitchFamily="50" charset="-128"/>
            </a:rPr>
            <a:t>4,879</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5,435</a:t>
          </a:r>
          <a:r>
            <a:rPr kumimoji="1" lang="ja-JP" altLang="en-US" sz="1300">
              <a:latin typeface="ＭＳ Ｐゴシック" panose="020B0600070205080204" pitchFamily="50" charset="-128"/>
              <a:ea typeface="ＭＳ Ｐゴシック" panose="020B0600070205080204" pitchFamily="50" charset="-128"/>
            </a:rPr>
            <a:t>円）、公債費</a:t>
          </a:r>
          <a:r>
            <a:rPr kumimoji="1" lang="en-US" altLang="ja-JP" sz="1300">
              <a:latin typeface="ＭＳ Ｐゴシック" panose="020B0600070205080204" pitchFamily="50" charset="-128"/>
              <a:ea typeface="ＭＳ Ｐゴシック" panose="020B0600070205080204" pitchFamily="50" charset="-128"/>
            </a:rPr>
            <a:t>51,728</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58,133</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59,792</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61,202</a:t>
          </a:r>
          <a:r>
            <a:rPr kumimoji="1" lang="ja-JP" altLang="en-US" sz="1300">
              <a:latin typeface="ＭＳ Ｐゴシック" panose="020B0600070205080204" pitchFamily="50" charset="-128"/>
              <a:ea typeface="ＭＳ Ｐゴシック" panose="020B0600070205080204" pitchFamily="50" charset="-128"/>
            </a:rPr>
            <a:t>円）は類似団体平均と比べて低い水準にある。一方で、物件費</a:t>
          </a:r>
          <a:r>
            <a:rPr kumimoji="1" lang="en-US" altLang="ja-JP" sz="1300">
              <a:latin typeface="ＭＳ Ｐゴシック" panose="020B0600070205080204" pitchFamily="50" charset="-128"/>
              <a:ea typeface="ＭＳ Ｐゴシック" panose="020B0600070205080204" pitchFamily="50" charset="-128"/>
            </a:rPr>
            <a:t>110,151</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85,330</a:t>
          </a:r>
          <a:r>
            <a:rPr kumimoji="1" lang="ja-JP" altLang="en-US" sz="1300">
              <a:latin typeface="ＭＳ Ｐゴシック" panose="020B0600070205080204" pitchFamily="50" charset="-128"/>
              <a:ea typeface="ＭＳ Ｐゴシック" panose="020B0600070205080204" pitchFamily="50" charset="-128"/>
            </a:rPr>
            <a:t>円）、繰出金</a:t>
          </a:r>
          <a:r>
            <a:rPr kumimoji="1" lang="en-US" altLang="ja-JP" sz="1300">
              <a:latin typeface="ＭＳ Ｐゴシック" panose="020B0600070205080204" pitchFamily="50" charset="-128"/>
              <a:ea typeface="ＭＳ Ｐゴシック" panose="020B0600070205080204" pitchFamily="50" charset="-128"/>
            </a:rPr>
            <a:t>69,632</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61,375</a:t>
          </a:r>
          <a:r>
            <a:rPr kumimoji="1" lang="ja-JP" altLang="en-US" sz="1300">
              <a:latin typeface="ＭＳ Ｐゴシック" panose="020B0600070205080204" pitchFamily="50" charset="-128"/>
              <a:ea typeface="ＭＳ Ｐゴシック" panose="020B0600070205080204" pitchFamily="50" charset="-128"/>
            </a:rPr>
            <a:t>円）は高い水準にあり、積立金はこれまで低い水準で推移していたが、基金の積み増し等により</a:t>
          </a:r>
          <a:r>
            <a:rPr kumimoji="1" lang="en-US" altLang="ja-JP" sz="1300">
              <a:latin typeface="ＭＳ Ｐゴシック" panose="020B0600070205080204" pitchFamily="50" charset="-128"/>
              <a:ea typeface="ＭＳ Ｐゴシック" panose="020B0600070205080204" pitchFamily="50" charset="-128"/>
            </a:rPr>
            <a:t>23,412</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24,184</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引き続き、人件費の抑制を図るとともに、現在策定中の個別施設計画に基づく施設維持管理経費の削減に努めていく。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13,199
13,088
45.36
6,935,405
6,441,530
476,001
3,926,671
6,082,454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55771</xdr:rowOff>
    </xdr:from>
    <xdr:to>
      <xdr:col>24</xdr:col>
      <xdr:colOff>63500</xdr:colOff>
      <xdr:row>38</xdr:row>
      <xdr:rowOff>82386</xdr:rowOff>
    </xdr:to>
    <xdr:cxnSp macro="">
      <xdr:nvCxnSpPr>
        <xdr:cNvPr id="63" name="直線コネクタ 62"/>
        <xdr:cNvCxnSpPr/>
      </xdr:nvCxnSpPr>
      <xdr:spPr>
        <a:xfrm>
          <a:off x="3797300" y="6570871"/>
          <a:ext cx="8382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149007</xdr:rowOff>
    </xdr:from>
    <xdr:to>
      <xdr:col>19</xdr:col>
      <xdr:colOff>177800</xdr:colOff>
      <xdr:row>38</xdr:row>
      <xdr:rowOff>55771</xdr:rowOff>
    </xdr:to>
    <xdr:cxnSp macro="">
      <xdr:nvCxnSpPr>
        <xdr:cNvPr id="66" name="直線コネクタ 65"/>
        <xdr:cNvCxnSpPr/>
      </xdr:nvCxnSpPr>
      <xdr:spPr>
        <a:xfrm>
          <a:off x="2908300" y="6492657"/>
          <a:ext cx="889000" cy="7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149007</xdr:rowOff>
    </xdr:from>
    <xdr:to>
      <xdr:col>15</xdr:col>
      <xdr:colOff>50800</xdr:colOff>
      <xdr:row>38</xdr:row>
      <xdr:rowOff>30135</xdr:rowOff>
    </xdr:to>
    <xdr:cxnSp macro="">
      <xdr:nvCxnSpPr>
        <xdr:cNvPr id="69" name="直線コネクタ 68"/>
        <xdr:cNvCxnSpPr/>
      </xdr:nvCxnSpPr>
      <xdr:spPr>
        <a:xfrm flipV="1">
          <a:off x="2019300" y="649265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30135</xdr:rowOff>
    </xdr:from>
    <xdr:to>
      <xdr:col>10</xdr:col>
      <xdr:colOff>114300</xdr:colOff>
      <xdr:row>38</xdr:row>
      <xdr:rowOff>56587</xdr:rowOff>
    </xdr:to>
    <xdr:cxnSp macro="">
      <xdr:nvCxnSpPr>
        <xdr:cNvPr id="72" name="直線コネクタ 71"/>
        <xdr:cNvCxnSpPr/>
      </xdr:nvCxnSpPr>
      <xdr:spPr>
        <a:xfrm flipV="1">
          <a:off x="1130300" y="654523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56151</xdr:rowOff>
    </xdr:from>
    <xdr:ext cx="469744" cy="259045"/>
    <xdr:sp macro="" textlink="">
      <xdr:nvSpPr>
        <xdr:cNvPr id="76" name="テキスト ボックス 75"/>
        <xdr:cNvSpPr txBox="1"/>
      </xdr:nvSpPr>
      <xdr:spPr>
        <a:xfrm>
          <a:off x="895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31586</xdr:rowOff>
    </xdr:from>
    <xdr:to>
      <xdr:col>24</xdr:col>
      <xdr:colOff>114300</xdr:colOff>
      <xdr:row>38</xdr:row>
      <xdr:rowOff>133186</xdr:rowOff>
    </xdr:to>
    <xdr:sp macro="" textlink="">
      <xdr:nvSpPr>
        <xdr:cNvPr id="82" name="楕円 81"/>
        <xdr:cNvSpPr/>
      </xdr:nvSpPr>
      <xdr:spPr>
        <a:xfrm>
          <a:off x="4584700" y="654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10013</xdr:rowOff>
    </xdr:from>
    <xdr:ext cx="469744" cy="259045"/>
    <xdr:sp macro="" textlink="">
      <xdr:nvSpPr>
        <xdr:cNvPr id="83" name="議会費該当値テキスト"/>
        <xdr:cNvSpPr txBox="1"/>
      </xdr:nvSpPr>
      <xdr:spPr>
        <a:xfrm>
          <a:off x="4686300" y="652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4971</xdr:rowOff>
    </xdr:from>
    <xdr:to>
      <xdr:col>20</xdr:col>
      <xdr:colOff>38100</xdr:colOff>
      <xdr:row>38</xdr:row>
      <xdr:rowOff>106571</xdr:rowOff>
    </xdr:to>
    <xdr:sp macro="" textlink="">
      <xdr:nvSpPr>
        <xdr:cNvPr id="84" name="楕円 83"/>
        <xdr:cNvSpPr/>
      </xdr:nvSpPr>
      <xdr:spPr>
        <a:xfrm>
          <a:off x="3746500" y="65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97698</xdr:rowOff>
    </xdr:from>
    <xdr:ext cx="469744" cy="259045"/>
    <xdr:sp macro="" textlink="">
      <xdr:nvSpPr>
        <xdr:cNvPr id="85" name="テキスト ボックス 84"/>
        <xdr:cNvSpPr txBox="1"/>
      </xdr:nvSpPr>
      <xdr:spPr>
        <a:xfrm>
          <a:off x="3562428" y="661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98207</xdr:rowOff>
    </xdr:from>
    <xdr:to>
      <xdr:col>15</xdr:col>
      <xdr:colOff>101600</xdr:colOff>
      <xdr:row>38</xdr:row>
      <xdr:rowOff>28357</xdr:rowOff>
    </xdr:to>
    <xdr:sp macro="" textlink="">
      <xdr:nvSpPr>
        <xdr:cNvPr id="86" name="楕円 85"/>
        <xdr:cNvSpPr/>
      </xdr:nvSpPr>
      <xdr:spPr>
        <a:xfrm>
          <a:off x="2857500" y="6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19484</xdr:rowOff>
    </xdr:from>
    <xdr:ext cx="469744" cy="259045"/>
    <xdr:sp macro="" textlink="">
      <xdr:nvSpPr>
        <xdr:cNvPr id="87" name="テキスト ボックス 86"/>
        <xdr:cNvSpPr txBox="1"/>
      </xdr:nvSpPr>
      <xdr:spPr>
        <a:xfrm>
          <a:off x="2673428" y="65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150785</xdr:rowOff>
    </xdr:from>
    <xdr:to>
      <xdr:col>10</xdr:col>
      <xdr:colOff>165100</xdr:colOff>
      <xdr:row>38</xdr:row>
      <xdr:rowOff>80935</xdr:rowOff>
    </xdr:to>
    <xdr:sp macro="" textlink="">
      <xdr:nvSpPr>
        <xdr:cNvPr id="88" name="楕円 87"/>
        <xdr:cNvSpPr/>
      </xdr:nvSpPr>
      <xdr:spPr>
        <a:xfrm>
          <a:off x="1968500" y="64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72062</xdr:rowOff>
    </xdr:from>
    <xdr:ext cx="469744" cy="259045"/>
    <xdr:sp macro="" textlink="">
      <xdr:nvSpPr>
        <xdr:cNvPr id="89" name="テキスト ボックス 88"/>
        <xdr:cNvSpPr txBox="1"/>
      </xdr:nvSpPr>
      <xdr:spPr>
        <a:xfrm>
          <a:off x="1784428" y="658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5787</xdr:rowOff>
    </xdr:from>
    <xdr:to>
      <xdr:col>6</xdr:col>
      <xdr:colOff>38100</xdr:colOff>
      <xdr:row>38</xdr:row>
      <xdr:rowOff>107387</xdr:rowOff>
    </xdr:to>
    <xdr:sp macro="" textlink="">
      <xdr:nvSpPr>
        <xdr:cNvPr id="90" name="楕円 89"/>
        <xdr:cNvSpPr/>
      </xdr:nvSpPr>
      <xdr:spPr>
        <a:xfrm>
          <a:off x="1079500" y="65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98514</xdr:rowOff>
    </xdr:from>
    <xdr:ext cx="469744" cy="259045"/>
    <xdr:sp macro="" textlink="">
      <xdr:nvSpPr>
        <xdr:cNvPr id="91" name="テキスト ボックス 90"/>
        <xdr:cNvSpPr txBox="1"/>
      </xdr:nvSpPr>
      <xdr:spPr>
        <a:xfrm>
          <a:off x="895428" y="661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115158</xdr:rowOff>
    </xdr:from>
    <xdr:to>
      <xdr:col>24</xdr:col>
      <xdr:colOff>63500</xdr:colOff>
      <xdr:row>58</xdr:row>
      <xdr:rowOff>20514</xdr:rowOff>
    </xdr:to>
    <xdr:cxnSp macro="">
      <xdr:nvCxnSpPr>
        <xdr:cNvPr id="122" name="直線コネクタ 121"/>
        <xdr:cNvCxnSpPr/>
      </xdr:nvCxnSpPr>
      <xdr:spPr>
        <a:xfrm flipV="1">
          <a:off x="3797300" y="9887808"/>
          <a:ext cx="838200" cy="7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20514</xdr:rowOff>
    </xdr:from>
    <xdr:to>
      <xdr:col>19</xdr:col>
      <xdr:colOff>177800</xdr:colOff>
      <xdr:row>58</xdr:row>
      <xdr:rowOff>60647</xdr:rowOff>
    </xdr:to>
    <xdr:cxnSp macro="">
      <xdr:nvCxnSpPr>
        <xdr:cNvPr id="125" name="直線コネクタ 124"/>
        <xdr:cNvCxnSpPr/>
      </xdr:nvCxnSpPr>
      <xdr:spPr>
        <a:xfrm flipV="1">
          <a:off x="2908300" y="9964614"/>
          <a:ext cx="889000" cy="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60647</xdr:rowOff>
    </xdr:from>
    <xdr:to>
      <xdr:col>15</xdr:col>
      <xdr:colOff>50800</xdr:colOff>
      <xdr:row>58</xdr:row>
      <xdr:rowOff>86499</xdr:rowOff>
    </xdr:to>
    <xdr:cxnSp macro="">
      <xdr:nvCxnSpPr>
        <xdr:cNvPr id="128" name="直線コネクタ 127"/>
        <xdr:cNvCxnSpPr/>
      </xdr:nvCxnSpPr>
      <xdr:spPr>
        <a:xfrm flipV="1">
          <a:off x="2019300" y="10004747"/>
          <a:ext cx="889000" cy="2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86499</xdr:rowOff>
    </xdr:from>
    <xdr:to>
      <xdr:col>10</xdr:col>
      <xdr:colOff>114300</xdr:colOff>
      <xdr:row>58</xdr:row>
      <xdr:rowOff>88183</xdr:rowOff>
    </xdr:to>
    <xdr:cxnSp macro="">
      <xdr:nvCxnSpPr>
        <xdr:cNvPr id="131" name="直線コネクタ 130"/>
        <xdr:cNvCxnSpPr/>
      </xdr:nvCxnSpPr>
      <xdr:spPr>
        <a:xfrm flipV="1">
          <a:off x="1130300" y="10030599"/>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64358</xdr:rowOff>
    </xdr:from>
    <xdr:to>
      <xdr:col>24</xdr:col>
      <xdr:colOff>114300</xdr:colOff>
      <xdr:row>57</xdr:row>
      <xdr:rowOff>165958</xdr:rowOff>
    </xdr:to>
    <xdr:sp macro="" textlink="">
      <xdr:nvSpPr>
        <xdr:cNvPr id="141" name="楕円 140"/>
        <xdr:cNvSpPr/>
      </xdr:nvSpPr>
      <xdr:spPr>
        <a:xfrm>
          <a:off x="4584700" y="98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87235</xdr:rowOff>
    </xdr:from>
    <xdr:ext cx="599010" cy="259045"/>
    <xdr:sp macro="" textlink="">
      <xdr:nvSpPr>
        <xdr:cNvPr id="142" name="総務費該当値テキスト"/>
        <xdr:cNvSpPr txBox="1"/>
      </xdr:nvSpPr>
      <xdr:spPr>
        <a:xfrm>
          <a:off x="4686300" y="968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141164</xdr:rowOff>
    </xdr:from>
    <xdr:to>
      <xdr:col>20</xdr:col>
      <xdr:colOff>38100</xdr:colOff>
      <xdr:row>58</xdr:row>
      <xdr:rowOff>71314</xdr:rowOff>
    </xdr:to>
    <xdr:sp macro="" textlink="">
      <xdr:nvSpPr>
        <xdr:cNvPr id="143" name="楕円 142"/>
        <xdr:cNvSpPr/>
      </xdr:nvSpPr>
      <xdr:spPr>
        <a:xfrm>
          <a:off x="3746500" y="99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62441</xdr:rowOff>
    </xdr:from>
    <xdr:ext cx="534377" cy="259045"/>
    <xdr:sp macro="" textlink="">
      <xdr:nvSpPr>
        <xdr:cNvPr id="144" name="テキスト ボックス 143"/>
        <xdr:cNvSpPr txBox="1"/>
      </xdr:nvSpPr>
      <xdr:spPr>
        <a:xfrm>
          <a:off x="3530111" y="100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9847</xdr:rowOff>
    </xdr:from>
    <xdr:to>
      <xdr:col>15</xdr:col>
      <xdr:colOff>101600</xdr:colOff>
      <xdr:row>58</xdr:row>
      <xdr:rowOff>111447</xdr:rowOff>
    </xdr:to>
    <xdr:sp macro="" textlink="">
      <xdr:nvSpPr>
        <xdr:cNvPr id="145" name="楕円 144"/>
        <xdr:cNvSpPr/>
      </xdr:nvSpPr>
      <xdr:spPr>
        <a:xfrm>
          <a:off x="2857500" y="99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102574</xdr:rowOff>
    </xdr:from>
    <xdr:ext cx="534377" cy="259045"/>
    <xdr:sp macro="" textlink="">
      <xdr:nvSpPr>
        <xdr:cNvPr id="146" name="テキスト ボックス 145"/>
        <xdr:cNvSpPr txBox="1"/>
      </xdr:nvSpPr>
      <xdr:spPr>
        <a:xfrm>
          <a:off x="2641111" y="100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35699</xdr:rowOff>
    </xdr:from>
    <xdr:to>
      <xdr:col>10</xdr:col>
      <xdr:colOff>165100</xdr:colOff>
      <xdr:row>58</xdr:row>
      <xdr:rowOff>137299</xdr:rowOff>
    </xdr:to>
    <xdr:sp macro="" textlink="">
      <xdr:nvSpPr>
        <xdr:cNvPr id="147" name="楕円 146"/>
        <xdr:cNvSpPr/>
      </xdr:nvSpPr>
      <xdr:spPr>
        <a:xfrm>
          <a:off x="1968500" y="99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128426</xdr:rowOff>
    </xdr:from>
    <xdr:ext cx="534377" cy="259045"/>
    <xdr:sp macro="" textlink="">
      <xdr:nvSpPr>
        <xdr:cNvPr id="148" name="テキスト ボックス 147"/>
        <xdr:cNvSpPr txBox="1"/>
      </xdr:nvSpPr>
      <xdr:spPr>
        <a:xfrm>
          <a:off x="1752111" y="100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37383</xdr:rowOff>
    </xdr:from>
    <xdr:to>
      <xdr:col>6</xdr:col>
      <xdr:colOff>38100</xdr:colOff>
      <xdr:row>58</xdr:row>
      <xdr:rowOff>138983</xdr:rowOff>
    </xdr:to>
    <xdr:sp macro="" textlink="">
      <xdr:nvSpPr>
        <xdr:cNvPr id="149" name="楕円 148"/>
        <xdr:cNvSpPr/>
      </xdr:nvSpPr>
      <xdr:spPr>
        <a:xfrm>
          <a:off x="1079500" y="99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130110</xdr:rowOff>
    </xdr:from>
    <xdr:ext cx="534377" cy="259045"/>
    <xdr:sp macro="" textlink="">
      <xdr:nvSpPr>
        <xdr:cNvPr id="150" name="テキスト ボックス 149"/>
        <xdr:cNvSpPr txBox="1"/>
      </xdr:nvSpPr>
      <xdr:spPr>
        <a:xfrm>
          <a:off x="863111" y="1007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111665</xdr:rowOff>
    </xdr:from>
    <xdr:to>
      <xdr:col>24</xdr:col>
      <xdr:colOff>63500</xdr:colOff>
      <xdr:row>77</xdr:row>
      <xdr:rowOff>159158</xdr:rowOff>
    </xdr:to>
    <xdr:cxnSp macro="">
      <xdr:nvCxnSpPr>
        <xdr:cNvPr id="178" name="直線コネクタ 177"/>
        <xdr:cNvCxnSpPr/>
      </xdr:nvCxnSpPr>
      <xdr:spPr>
        <a:xfrm flipV="1">
          <a:off x="3797300" y="13313315"/>
          <a:ext cx="838200" cy="4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159158</xdr:rowOff>
    </xdr:from>
    <xdr:to>
      <xdr:col>19</xdr:col>
      <xdr:colOff>177800</xdr:colOff>
      <xdr:row>78</xdr:row>
      <xdr:rowOff>22369</xdr:rowOff>
    </xdr:to>
    <xdr:cxnSp macro="">
      <xdr:nvCxnSpPr>
        <xdr:cNvPr id="181" name="直線コネクタ 180"/>
        <xdr:cNvCxnSpPr/>
      </xdr:nvCxnSpPr>
      <xdr:spPr>
        <a:xfrm flipV="1">
          <a:off x="2908300" y="13360808"/>
          <a:ext cx="889000" cy="3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137995</xdr:rowOff>
    </xdr:from>
    <xdr:to>
      <xdr:col>15</xdr:col>
      <xdr:colOff>50800</xdr:colOff>
      <xdr:row>78</xdr:row>
      <xdr:rowOff>22369</xdr:rowOff>
    </xdr:to>
    <xdr:cxnSp macro="">
      <xdr:nvCxnSpPr>
        <xdr:cNvPr id="184" name="直線コネクタ 183"/>
        <xdr:cNvCxnSpPr/>
      </xdr:nvCxnSpPr>
      <xdr:spPr>
        <a:xfrm>
          <a:off x="2019300" y="13339645"/>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137995</xdr:rowOff>
    </xdr:from>
    <xdr:to>
      <xdr:col>10</xdr:col>
      <xdr:colOff>114300</xdr:colOff>
      <xdr:row>78</xdr:row>
      <xdr:rowOff>51735</xdr:rowOff>
    </xdr:to>
    <xdr:cxnSp macro="">
      <xdr:nvCxnSpPr>
        <xdr:cNvPr id="187" name="直線コネクタ 186"/>
        <xdr:cNvCxnSpPr/>
      </xdr:nvCxnSpPr>
      <xdr:spPr>
        <a:xfrm flipV="1">
          <a:off x="1130300" y="13339645"/>
          <a:ext cx="889000" cy="8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60865</xdr:rowOff>
    </xdr:from>
    <xdr:to>
      <xdr:col>24</xdr:col>
      <xdr:colOff>114300</xdr:colOff>
      <xdr:row>77</xdr:row>
      <xdr:rowOff>162465</xdr:rowOff>
    </xdr:to>
    <xdr:sp macro="" textlink="">
      <xdr:nvSpPr>
        <xdr:cNvPr id="197" name="楕円 196"/>
        <xdr:cNvSpPr/>
      </xdr:nvSpPr>
      <xdr:spPr>
        <a:xfrm>
          <a:off x="4584700" y="132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39292</xdr:rowOff>
    </xdr:from>
    <xdr:ext cx="599010" cy="259045"/>
    <xdr:sp macro="" textlink="">
      <xdr:nvSpPr>
        <xdr:cNvPr id="198" name="民生費該当値テキスト"/>
        <xdr:cNvSpPr txBox="1"/>
      </xdr:nvSpPr>
      <xdr:spPr>
        <a:xfrm>
          <a:off x="4686300" y="1324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108358</xdr:rowOff>
    </xdr:from>
    <xdr:to>
      <xdr:col>20</xdr:col>
      <xdr:colOff>38100</xdr:colOff>
      <xdr:row>78</xdr:row>
      <xdr:rowOff>38508</xdr:rowOff>
    </xdr:to>
    <xdr:sp macro="" textlink="">
      <xdr:nvSpPr>
        <xdr:cNvPr id="199" name="楕円 198"/>
        <xdr:cNvSpPr/>
      </xdr:nvSpPr>
      <xdr:spPr>
        <a:xfrm>
          <a:off x="3746500" y="133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29635</xdr:rowOff>
    </xdr:from>
    <xdr:ext cx="599010" cy="259045"/>
    <xdr:sp macro="" textlink="">
      <xdr:nvSpPr>
        <xdr:cNvPr id="200" name="テキスト ボックス 199"/>
        <xdr:cNvSpPr txBox="1"/>
      </xdr:nvSpPr>
      <xdr:spPr>
        <a:xfrm>
          <a:off x="3497795" y="1340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143019</xdr:rowOff>
    </xdr:from>
    <xdr:to>
      <xdr:col>15</xdr:col>
      <xdr:colOff>101600</xdr:colOff>
      <xdr:row>78</xdr:row>
      <xdr:rowOff>73169</xdr:rowOff>
    </xdr:to>
    <xdr:sp macro="" textlink="">
      <xdr:nvSpPr>
        <xdr:cNvPr id="201" name="楕円 200"/>
        <xdr:cNvSpPr/>
      </xdr:nvSpPr>
      <xdr:spPr>
        <a:xfrm>
          <a:off x="2857500" y="133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64296</xdr:rowOff>
    </xdr:from>
    <xdr:ext cx="599010" cy="259045"/>
    <xdr:sp macro="" textlink="">
      <xdr:nvSpPr>
        <xdr:cNvPr id="202" name="テキスト ボックス 201"/>
        <xdr:cNvSpPr txBox="1"/>
      </xdr:nvSpPr>
      <xdr:spPr>
        <a:xfrm>
          <a:off x="2608795" y="1343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87195</xdr:rowOff>
    </xdr:from>
    <xdr:to>
      <xdr:col>10</xdr:col>
      <xdr:colOff>165100</xdr:colOff>
      <xdr:row>78</xdr:row>
      <xdr:rowOff>17345</xdr:rowOff>
    </xdr:to>
    <xdr:sp macro="" textlink="">
      <xdr:nvSpPr>
        <xdr:cNvPr id="203" name="楕円 202"/>
        <xdr:cNvSpPr/>
      </xdr:nvSpPr>
      <xdr:spPr>
        <a:xfrm>
          <a:off x="1968500" y="132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8472</xdr:rowOff>
    </xdr:from>
    <xdr:ext cx="599010" cy="259045"/>
    <xdr:sp macro="" textlink="">
      <xdr:nvSpPr>
        <xdr:cNvPr id="204" name="テキスト ボックス 203"/>
        <xdr:cNvSpPr txBox="1"/>
      </xdr:nvSpPr>
      <xdr:spPr>
        <a:xfrm>
          <a:off x="1719795" y="1338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935</xdr:rowOff>
    </xdr:from>
    <xdr:to>
      <xdr:col>6</xdr:col>
      <xdr:colOff>38100</xdr:colOff>
      <xdr:row>78</xdr:row>
      <xdr:rowOff>102535</xdr:rowOff>
    </xdr:to>
    <xdr:sp macro="" textlink="">
      <xdr:nvSpPr>
        <xdr:cNvPr id="205" name="楕円 204"/>
        <xdr:cNvSpPr/>
      </xdr:nvSpPr>
      <xdr:spPr>
        <a:xfrm>
          <a:off x="1079500" y="1337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93662</xdr:rowOff>
    </xdr:from>
    <xdr:ext cx="599010" cy="259045"/>
    <xdr:sp macro="" textlink="">
      <xdr:nvSpPr>
        <xdr:cNvPr id="206" name="テキスト ボックス 205"/>
        <xdr:cNvSpPr txBox="1"/>
      </xdr:nvSpPr>
      <xdr:spPr>
        <a:xfrm>
          <a:off x="830795" y="1346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113520</xdr:rowOff>
    </xdr:from>
    <xdr:to>
      <xdr:col>24</xdr:col>
      <xdr:colOff>63500</xdr:colOff>
      <xdr:row>97</xdr:row>
      <xdr:rowOff>135586</xdr:rowOff>
    </xdr:to>
    <xdr:cxnSp macro="">
      <xdr:nvCxnSpPr>
        <xdr:cNvPr id="237" name="直線コネクタ 236"/>
        <xdr:cNvCxnSpPr/>
      </xdr:nvCxnSpPr>
      <xdr:spPr>
        <a:xfrm>
          <a:off x="3797300" y="16744170"/>
          <a:ext cx="838200" cy="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113520</xdr:rowOff>
    </xdr:from>
    <xdr:to>
      <xdr:col>19</xdr:col>
      <xdr:colOff>177800</xdr:colOff>
      <xdr:row>97</xdr:row>
      <xdr:rowOff>114271</xdr:rowOff>
    </xdr:to>
    <xdr:cxnSp macro="">
      <xdr:nvCxnSpPr>
        <xdr:cNvPr id="240" name="直線コネクタ 239"/>
        <xdr:cNvCxnSpPr/>
      </xdr:nvCxnSpPr>
      <xdr:spPr>
        <a:xfrm flipV="1">
          <a:off x="2908300" y="16744170"/>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147777</xdr:rowOff>
    </xdr:from>
    <xdr:to>
      <xdr:col>15</xdr:col>
      <xdr:colOff>50800</xdr:colOff>
      <xdr:row>97</xdr:row>
      <xdr:rowOff>114271</xdr:rowOff>
    </xdr:to>
    <xdr:cxnSp macro="">
      <xdr:nvCxnSpPr>
        <xdr:cNvPr id="243" name="直線コネクタ 242"/>
        <xdr:cNvCxnSpPr/>
      </xdr:nvCxnSpPr>
      <xdr:spPr>
        <a:xfrm>
          <a:off x="2019300" y="16606977"/>
          <a:ext cx="889000" cy="13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147777</xdr:rowOff>
    </xdr:from>
    <xdr:to>
      <xdr:col>10</xdr:col>
      <xdr:colOff>114300</xdr:colOff>
      <xdr:row>97</xdr:row>
      <xdr:rowOff>56522</xdr:rowOff>
    </xdr:to>
    <xdr:cxnSp macro="">
      <xdr:nvCxnSpPr>
        <xdr:cNvPr id="246" name="直線コネクタ 245"/>
        <xdr:cNvCxnSpPr/>
      </xdr:nvCxnSpPr>
      <xdr:spPr>
        <a:xfrm flipV="1">
          <a:off x="1130300" y="16606977"/>
          <a:ext cx="889000" cy="8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0" name="テキスト ボックス 249"/>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84786</xdr:rowOff>
    </xdr:from>
    <xdr:to>
      <xdr:col>24</xdr:col>
      <xdr:colOff>114300</xdr:colOff>
      <xdr:row>98</xdr:row>
      <xdr:rowOff>14936</xdr:rowOff>
    </xdr:to>
    <xdr:sp macro="" textlink="">
      <xdr:nvSpPr>
        <xdr:cNvPr id="256" name="楕円 255"/>
        <xdr:cNvSpPr/>
      </xdr:nvSpPr>
      <xdr:spPr>
        <a:xfrm>
          <a:off x="4584700" y="167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171163</xdr:rowOff>
    </xdr:from>
    <xdr:ext cx="534377" cy="259045"/>
    <xdr:sp macro="" textlink="">
      <xdr:nvSpPr>
        <xdr:cNvPr id="257" name="衛生費該当値テキスト"/>
        <xdr:cNvSpPr txBox="1"/>
      </xdr:nvSpPr>
      <xdr:spPr>
        <a:xfrm>
          <a:off x="4686300" y="166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62720</xdr:rowOff>
    </xdr:from>
    <xdr:to>
      <xdr:col>20</xdr:col>
      <xdr:colOff>38100</xdr:colOff>
      <xdr:row>97</xdr:row>
      <xdr:rowOff>164320</xdr:rowOff>
    </xdr:to>
    <xdr:sp macro="" textlink="">
      <xdr:nvSpPr>
        <xdr:cNvPr id="258" name="楕円 257"/>
        <xdr:cNvSpPr/>
      </xdr:nvSpPr>
      <xdr:spPr>
        <a:xfrm>
          <a:off x="3746500" y="1669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155447</xdr:rowOff>
    </xdr:from>
    <xdr:ext cx="534377" cy="259045"/>
    <xdr:sp macro="" textlink="">
      <xdr:nvSpPr>
        <xdr:cNvPr id="259" name="テキスト ボックス 258"/>
        <xdr:cNvSpPr txBox="1"/>
      </xdr:nvSpPr>
      <xdr:spPr>
        <a:xfrm>
          <a:off x="3530111" y="167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63471</xdr:rowOff>
    </xdr:from>
    <xdr:to>
      <xdr:col>15</xdr:col>
      <xdr:colOff>101600</xdr:colOff>
      <xdr:row>97</xdr:row>
      <xdr:rowOff>165071</xdr:rowOff>
    </xdr:to>
    <xdr:sp macro="" textlink="">
      <xdr:nvSpPr>
        <xdr:cNvPr id="260" name="楕円 259"/>
        <xdr:cNvSpPr/>
      </xdr:nvSpPr>
      <xdr:spPr>
        <a:xfrm>
          <a:off x="2857500" y="1669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156198</xdr:rowOff>
    </xdr:from>
    <xdr:ext cx="534377" cy="259045"/>
    <xdr:sp macro="" textlink="">
      <xdr:nvSpPr>
        <xdr:cNvPr id="261" name="テキスト ボックス 260"/>
        <xdr:cNvSpPr txBox="1"/>
      </xdr:nvSpPr>
      <xdr:spPr>
        <a:xfrm>
          <a:off x="2641111" y="1678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96977</xdr:rowOff>
    </xdr:from>
    <xdr:to>
      <xdr:col>10</xdr:col>
      <xdr:colOff>165100</xdr:colOff>
      <xdr:row>97</xdr:row>
      <xdr:rowOff>27127</xdr:rowOff>
    </xdr:to>
    <xdr:sp macro="" textlink="">
      <xdr:nvSpPr>
        <xdr:cNvPr id="262" name="楕円 261"/>
        <xdr:cNvSpPr/>
      </xdr:nvSpPr>
      <xdr:spPr>
        <a:xfrm>
          <a:off x="1968500" y="165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18254</xdr:rowOff>
    </xdr:from>
    <xdr:ext cx="534377" cy="259045"/>
    <xdr:sp macro="" textlink="">
      <xdr:nvSpPr>
        <xdr:cNvPr id="263" name="テキスト ボックス 262"/>
        <xdr:cNvSpPr txBox="1"/>
      </xdr:nvSpPr>
      <xdr:spPr>
        <a:xfrm>
          <a:off x="1752111" y="166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5722</xdr:rowOff>
    </xdr:from>
    <xdr:to>
      <xdr:col>6</xdr:col>
      <xdr:colOff>38100</xdr:colOff>
      <xdr:row>97</xdr:row>
      <xdr:rowOff>107322</xdr:rowOff>
    </xdr:to>
    <xdr:sp macro="" textlink="">
      <xdr:nvSpPr>
        <xdr:cNvPr id="264" name="楕円 263"/>
        <xdr:cNvSpPr/>
      </xdr:nvSpPr>
      <xdr:spPr>
        <a:xfrm>
          <a:off x="1079500" y="166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98449</xdr:rowOff>
    </xdr:from>
    <xdr:ext cx="534377" cy="259045"/>
    <xdr:sp macro="" textlink="">
      <xdr:nvSpPr>
        <xdr:cNvPr id="265" name="テキスト ボックス 264"/>
        <xdr:cNvSpPr txBox="1"/>
      </xdr:nvSpPr>
      <xdr:spPr>
        <a:xfrm>
          <a:off x="863111" y="1672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11684</xdr:rowOff>
    </xdr:from>
    <xdr:to>
      <xdr:col>55</xdr:col>
      <xdr:colOff>0</xdr:colOff>
      <xdr:row>38</xdr:row>
      <xdr:rowOff>12598</xdr:rowOff>
    </xdr:to>
    <xdr:cxnSp macro="">
      <xdr:nvCxnSpPr>
        <xdr:cNvPr id="292" name="直線コネクタ 291"/>
        <xdr:cNvCxnSpPr/>
      </xdr:nvCxnSpPr>
      <xdr:spPr>
        <a:xfrm flipV="1">
          <a:off x="9639300" y="652678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12598</xdr:rowOff>
    </xdr:from>
    <xdr:to>
      <xdr:col>50</xdr:col>
      <xdr:colOff>114300</xdr:colOff>
      <xdr:row>38</xdr:row>
      <xdr:rowOff>14427</xdr:rowOff>
    </xdr:to>
    <xdr:cxnSp macro="">
      <xdr:nvCxnSpPr>
        <xdr:cNvPr id="295" name="直線コネクタ 294"/>
        <xdr:cNvCxnSpPr/>
      </xdr:nvCxnSpPr>
      <xdr:spPr>
        <a:xfrm flipV="1">
          <a:off x="8750300" y="652769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158903</xdr:rowOff>
    </xdr:from>
    <xdr:to>
      <xdr:col>45</xdr:col>
      <xdr:colOff>177800</xdr:colOff>
      <xdr:row>38</xdr:row>
      <xdr:rowOff>14427</xdr:rowOff>
    </xdr:to>
    <xdr:cxnSp macro="">
      <xdr:nvCxnSpPr>
        <xdr:cNvPr id="298" name="直線コネクタ 297"/>
        <xdr:cNvCxnSpPr/>
      </xdr:nvCxnSpPr>
      <xdr:spPr>
        <a:xfrm>
          <a:off x="7861300" y="6502553"/>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110896</xdr:rowOff>
    </xdr:from>
    <xdr:to>
      <xdr:col>41</xdr:col>
      <xdr:colOff>50800</xdr:colOff>
      <xdr:row>37</xdr:row>
      <xdr:rowOff>158903</xdr:rowOff>
    </xdr:to>
    <xdr:cxnSp macro="">
      <xdr:nvCxnSpPr>
        <xdr:cNvPr id="301" name="直線コネクタ 300"/>
        <xdr:cNvCxnSpPr/>
      </xdr:nvCxnSpPr>
      <xdr:spPr>
        <a:xfrm>
          <a:off x="6972300" y="645454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132334</xdr:rowOff>
    </xdr:from>
    <xdr:to>
      <xdr:col>55</xdr:col>
      <xdr:colOff>50800</xdr:colOff>
      <xdr:row>38</xdr:row>
      <xdr:rowOff>62485</xdr:rowOff>
    </xdr:to>
    <xdr:sp macro="" textlink="">
      <xdr:nvSpPr>
        <xdr:cNvPr id="311" name="楕円 310"/>
        <xdr:cNvSpPr/>
      </xdr:nvSpPr>
      <xdr:spPr>
        <a:xfrm>
          <a:off x="104267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110761</xdr:rowOff>
    </xdr:from>
    <xdr:ext cx="378565" cy="259045"/>
    <xdr:sp macro="" textlink="">
      <xdr:nvSpPr>
        <xdr:cNvPr id="312" name="労働費該当値テキスト"/>
        <xdr:cNvSpPr txBox="1"/>
      </xdr:nvSpPr>
      <xdr:spPr>
        <a:xfrm>
          <a:off x="10528300"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133248</xdr:rowOff>
    </xdr:from>
    <xdr:to>
      <xdr:col>50</xdr:col>
      <xdr:colOff>165100</xdr:colOff>
      <xdr:row>38</xdr:row>
      <xdr:rowOff>63398</xdr:rowOff>
    </xdr:to>
    <xdr:sp macro="" textlink="">
      <xdr:nvSpPr>
        <xdr:cNvPr id="313" name="楕円 312"/>
        <xdr:cNvSpPr/>
      </xdr:nvSpPr>
      <xdr:spPr>
        <a:xfrm>
          <a:off x="9588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54525</xdr:rowOff>
    </xdr:from>
    <xdr:ext cx="378565" cy="259045"/>
    <xdr:sp macro="" textlink="">
      <xdr:nvSpPr>
        <xdr:cNvPr id="314" name="テキスト ボックス 313"/>
        <xdr:cNvSpPr txBox="1"/>
      </xdr:nvSpPr>
      <xdr:spPr>
        <a:xfrm>
          <a:off x="9450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135077</xdr:rowOff>
    </xdr:from>
    <xdr:to>
      <xdr:col>46</xdr:col>
      <xdr:colOff>38100</xdr:colOff>
      <xdr:row>38</xdr:row>
      <xdr:rowOff>65227</xdr:rowOff>
    </xdr:to>
    <xdr:sp macro="" textlink="">
      <xdr:nvSpPr>
        <xdr:cNvPr id="315" name="楕円 314"/>
        <xdr:cNvSpPr/>
      </xdr:nvSpPr>
      <xdr:spPr>
        <a:xfrm>
          <a:off x="8699500" y="64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56354</xdr:rowOff>
    </xdr:from>
    <xdr:ext cx="378565" cy="259045"/>
    <xdr:sp macro="" textlink="">
      <xdr:nvSpPr>
        <xdr:cNvPr id="316" name="テキスト ボックス 315"/>
        <xdr:cNvSpPr txBox="1"/>
      </xdr:nvSpPr>
      <xdr:spPr>
        <a:xfrm>
          <a:off x="8561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108102</xdr:rowOff>
    </xdr:from>
    <xdr:to>
      <xdr:col>41</xdr:col>
      <xdr:colOff>101600</xdr:colOff>
      <xdr:row>38</xdr:row>
      <xdr:rowOff>38252</xdr:rowOff>
    </xdr:to>
    <xdr:sp macro="" textlink="">
      <xdr:nvSpPr>
        <xdr:cNvPr id="317" name="楕円 316"/>
        <xdr:cNvSpPr/>
      </xdr:nvSpPr>
      <xdr:spPr>
        <a:xfrm>
          <a:off x="7810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29380</xdr:rowOff>
    </xdr:from>
    <xdr:ext cx="378565" cy="259045"/>
    <xdr:sp macro="" textlink="">
      <xdr:nvSpPr>
        <xdr:cNvPr id="318" name="テキスト ボックス 317"/>
        <xdr:cNvSpPr txBox="1"/>
      </xdr:nvSpPr>
      <xdr:spPr>
        <a:xfrm>
          <a:off x="7672017" y="65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60096</xdr:rowOff>
    </xdr:from>
    <xdr:to>
      <xdr:col>36</xdr:col>
      <xdr:colOff>165100</xdr:colOff>
      <xdr:row>37</xdr:row>
      <xdr:rowOff>161696</xdr:rowOff>
    </xdr:to>
    <xdr:sp macro="" textlink="">
      <xdr:nvSpPr>
        <xdr:cNvPr id="319" name="楕円 318"/>
        <xdr:cNvSpPr/>
      </xdr:nvSpPr>
      <xdr:spPr>
        <a:xfrm>
          <a:off x="6921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152823</xdr:rowOff>
    </xdr:from>
    <xdr:ext cx="378565" cy="259045"/>
    <xdr:sp macro="" textlink="">
      <xdr:nvSpPr>
        <xdr:cNvPr id="320" name="テキスト ボックス 319"/>
        <xdr:cNvSpPr txBox="1"/>
      </xdr:nvSpPr>
      <xdr:spPr>
        <a:xfrm>
          <a:off x="6783017" y="649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9215</xdr:rowOff>
    </xdr:from>
    <xdr:to>
      <xdr:col>55</xdr:col>
      <xdr:colOff>0</xdr:colOff>
      <xdr:row>57</xdr:row>
      <xdr:rowOff>38327</xdr:rowOff>
    </xdr:to>
    <xdr:cxnSp macro="">
      <xdr:nvCxnSpPr>
        <xdr:cNvPr id="345" name="直線コネクタ 344"/>
        <xdr:cNvCxnSpPr/>
      </xdr:nvCxnSpPr>
      <xdr:spPr>
        <a:xfrm flipV="1">
          <a:off x="9639300" y="9781865"/>
          <a:ext cx="838200" cy="2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38327</xdr:rowOff>
    </xdr:from>
    <xdr:to>
      <xdr:col>50</xdr:col>
      <xdr:colOff>114300</xdr:colOff>
      <xdr:row>57</xdr:row>
      <xdr:rowOff>40539</xdr:rowOff>
    </xdr:to>
    <xdr:cxnSp macro="">
      <xdr:nvCxnSpPr>
        <xdr:cNvPr id="348" name="直線コネクタ 347"/>
        <xdr:cNvCxnSpPr/>
      </xdr:nvCxnSpPr>
      <xdr:spPr>
        <a:xfrm flipV="1">
          <a:off x="8750300" y="9810977"/>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13822</xdr:rowOff>
    </xdr:from>
    <xdr:to>
      <xdr:col>45</xdr:col>
      <xdr:colOff>177800</xdr:colOff>
      <xdr:row>57</xdr:row>
      <xdr:rowOff>40539</xdr:rowOff>
    </xdr:to>
    <xdr:cxnSp macro="">
      <xdr:nvCxnSpPr>
        <xdr:cNvPr id="351" name="直線コネクタ 350"/>
        <xdr:cNvCxnSpPr/>
      </xdr:nvCxnSpPr>
      <xdr:spPr>
        <a:xfrm>
          <a:off x="7861300" y="9786472"/>
          <a:ext cx="889000" cy="2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13822</xdr:rowOff>
    </xdr:from>
    <xdr:to>
      <xdr:col>41</xdr:col>
      <xdr:colOff>50800</xdr:colOff>
      <xdr:row>57</xdr:row>
      <xdr:rowOff>23040</xdr:rowOff>
    </xdr:to>
    <xdr:cxnSp macro="">
      <xdr:nvCxnSpPr>
        <xdr:cNvPr id="354" name="直線コネクタ 353"/>
        <xdr:cNvCxnSpPr/>
      </xdr:nvCxnSpPr>
      <xdr:spPr>
        <a:xfrm flipV="1">
          <a:off x="6972300" y="9786472"/>
          <a:ext cx="889000" cy="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58" name="テキスト ボックス 357"/>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129865</xdr:rowOff>
    </xdr:from>
    <xdr:to>
      <xdr:col>55</xdr:col>
      <xdr:colOff>50800</xdr:colOff>
      <xdr:row>57</xdr:row>
      <xdr:rowOff>60015</xdr:rowOff>
    </xdr:to>
    <xdr:sp macro="" textlink="">
      <xdr:nvSpPr>
        <xdr:cNvPr id="364" name="楕円 363"/>
        <xdr:cNvSpPr/>
      </xdr:nvSpPr>
      <xdr:spPr>
        <a:xfrm>
          <a:off x="10426700" y="97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108292</xdr:rowOff>
    </xdr:from>
    <xdr:ext cx="534377" cy="259045"/>
    <xdr:sp macro="" textlink="">
      <xdr:nvSpPr>
        <xdr:cNvPr id="365" name="農林水産業費該当値テキスト"/>
        <xdr:cNvSpPr txBox="1"/>
      </xdr:nvSpPr>
      <xdr:spPr>
        <a:xfrm>
          <a:off x="10528300" y="970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158977</xdr:rowOff>
    </xdr:from>
    <xdr:to>
      <xdr:col>50</xdr:col>
      <xdr:colOff>165100</xdr:colOff>
      <xdr:row>57</xdr:row>
      <xdr:rowOff>89127</xdr:rowOff>
    </xdr:to>
    <xdr:sp macro="" textlink="">
      <xdr:nvSpPr>
        <xdr:cNvPr id="366" name="楕円 365"/>
        <xdr:cNvSpPr/>
      </xdr:nvSpPr>
      <xdr:spPr>
        <a:xfrm>
          <a:off x="9588500" y="97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80254</xdr:rowOff>
    </xdr:from>
    <xdr:ext cx="534377" cy="259045"/>
    <xdr:sp macro="" textlink="">
      <xdr:nvSpPr>
        <xdr:cNvPr id="367" name="テキスト ボックス 366"/>
        <xdr:cNvSpPr txBox="1"/>
      </xdr:nvSpPr>
      <xdr:spPr>
        <a:xfrm>
          <a:off x="9372111" y="985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161189</xdr:rowOff>
    </xdr:from>
    <xdr:to>
      <xdr:col>46</xdr:col>
      <xdr:colOff>38100</xdr:colOff>
      <xdr:row>57</xdr:row>
      <xdr:rowOff>91339</xdr:rowOff>
    </xdr:to>
    <xdr:sp macro="" textlink="">
      <xdr:nvSpPr>
        <xdr:cNvPr id="368" name="楕円 367"/>
        <xdr:cNvSpPr/>
      </xdr:nvSpPr>
      <xdr:spPr>
        <a:xfrm>
          <a:off x="8699500" y="97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82466</xdr:rowOff>
    </xdr:from>
    <xdr:ext cx="534377" cy="259045"/>
    <xdr:sp macro="" textlink="">
      <xdr:nvSpPr>
        <xdr:cNvPr id="369" name="テキスト ボックス 368"/>
        <xdr:cNvSpPr txBox="1"/>
      </xdr:nvSpPr>
      <xdr:spPr>
        <a:xfrm>
          <a:off x="8483111" y="98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134472</xdr:rowOff>
    </xdr:from>
    <xdr:to>
      <xdr:col>41</xdr:col>
      <xdr:colOff>101600</xdr:colOff>
      <xdr:row>57</xdr:row>
      <xdr:rowOff>64622</xdr:rowOff>
    </xdr:to>
    <xdr:sp macro="" textlink="">
      <xdr:nvSpPr>
        <xdr:cNvPr id="370" name="楕円 369"/>
        <xdr:cNvSpPr/>
      </xdr:nvSpPr>
      <xdr:spPr>
        <a:xfrm>
          <a:off x="7810500" y="973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55749</xdr:rowOff>
    </xdr:from>
    <xdr:ext cx="534377" cy="259045"/>
    <xdr:sp macro="" textlink="">
      <xdr:nvSpPr>
        <xdr:cNvPr id="371" name="テキスト ボックス 370"/>
        <xdr:cNvSpPr txBox="1"/>
      </xdr:nvSpPr>
      <xdr:spPr>
        <a:xfrm>
          <a:off x="7594111" y="98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143690</xdr:rowOff>
    </xdr:from>
    <xdr:to>
      <xdr:col>36</xdr:col>
      <xdr:colOff>165100</xdr:colOff>
      <xdr:row>57</xdr:row>
      <xdr:rowOff>73840</xdr:rowOff>
    </xdr:to>
    <xdr:sp macro="" textlink="">
      <xdr:nvSpPr>
        <xdr:cNvPr id="372" name="楕円 371"/>
        <xdr:cNvSpPr/>
      </xdr:nvSpPr>
      <xdr:spPr>
        <a:xfrm>
          <a:off x="6921500" y="97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64967</xdr:rowOff>
    </xdr:from>
    <xdr:ext cx="534377" cy="259045"/>
    <xdr:sp macro="" textlink="">
      <xdr:nvSpPr>
        <xdr:cNvPr id="373" name="テキスト ボックス 372"/>
        <xdr:cNvSpPr txBox="1"/>
      </xdr:nvSpPr>
      <xdr:spPr>
        <a:xfrm>
          <a:off x="6705111" y="983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49403</xdr:rowOff>
    </xdr:from>
    <xdr:to>
      <xdr:col>55</xdr:col>
      <xdr:colOff>0</xdr:colOff>
      <xdr:row>78</xdr:row>
      <xdr:rowOff>76491</xdr:rowOff>
    </xdr:to>
    <xdr:cxnSp macro="">
      <xdr:nvCxnSpPr>
        <xdr:cNvPr id="402" name="直線コネクタ 401"/>
        <xdr:cNvCxnSpPr/>
      </xdr:nvCxnSpPr>
      <xdr:spPr>
        <a:xfrm flipV="1">
          <a:off x="9639300" y="13422503"/>
          <a:ext cx="8382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75464</xdr:rowOff>
    </xdr:from>
    <xdr:to>
      <xdr:col>50</xdr:col>
      <xdr:colOff>114300</xdr:colOff>
      <xdr:row>78</xdr:row>
      <xdr:rowOff>76491</xdr:rowOff>
    </xdr:to>
    <xdr:cxnSp macro="">
      <xdr:nvCxnSpPr>
        <xdr:cNvPr id="405" name="直線コネクタ 404"/>
        <xdr:cNvCxnSpPr/>
      </xdr:nvCxnSpPr>
      <xdr:spPr>
        <a:xfrm>
          <a:off x="8750300" y="13448564"/>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75464</xdr:rowOff>
    </xdr:from>
    <xdr:to>
      <xdr:col>45</xdr:col>
      <xdr:colOff>177800</xdr:colOff>
      <xdr:row>78</xdr:row>
      <xdr:rowOff>106896</xdr:rowOff>
    </xdr:to>
    <xdr:cxnSp macro="">
      <xdr:nvCxnSpPr>
        <xdr:cNvPr id="408" name="直線コネクタ 407"/>
        <xdr:cNvCxnSpPr/>
      </xdr:nvCxnSpPr>
      <xdr:spPr>
        <a:xfrm flipV="1">
          <a:off x="7861300" y="13448564"/>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62015</xdr:rowOff>
    </xdr:from>
    <xdr:to>
      <xdr:col>41</xdr:col>
      <xdr:colOff>50800</xdr:colOff>
      <xdr:row>78</xdr:row>
      <xdr:rowOff>106896</xdr:rowOff>
    </xdr:to>
    <xdr:cxnSp macro="">
      <xdr:nvCxnSpPr>
        <xdr:cNvPr id="411" name="直線コネクタ 410"/>
        <xdr:cNvCxnSpPr/>
      </xdr:nvCxnSpPr>
      <xdr:spPr>
        <a:xfrm>
          <a:off x="6972300" y="13435115"/>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3" name="テキスト ボックス 412"/>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147083</xdr:rowOff>
    </xdr:from>
    <xdr:ext cx="469744" cy="259045"/>
    <xdr:sp macro="" textlink="">
      <xdr:nvSpPr>
        <xdr:cNvPr id="415" name="テキスト ボックス 414"/>
        <xdr:cNvSpPr txBox="1"/>
      </xdr:nvSpPr>
      <xdr:spPr>
        <a:xfrm>
          <a:off x="6737428" y="1352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170053</xdr:rowOff>
    </xdr:from>
    <xdr:to>
      <xdr:col>55</xdr:col>
      <xdr:colOff>50800</xdr:colOff>
      <xdr:row>78</xdr:row>
      <xdr:rowOff>100203</xdr:rowOff>
    </xdr:to>
    <xdr:sp macro="" textlink="">
      <xdr:nvSpPr>
        <xdr:cNvPr id="421" name="楕円 420"/>
        <xdr:cNvSpPr/>
      </xdr:nvSpPr>
      <xdr:spPr>
        <a:xfrm>
          <a:off x="104267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148480</xdr:rowOff>
    </xdr:from>
    <xdr:ext cx="534377" cy="259045"/>
    <xdr:sp macro="" textlink="">
      <xdr:nvSpPr>
        <xdr:cNvPr id="422" name="商工費該当値テキスト"/>
        <xdr:cNvSpPr txBox="1"/>
      </xdr:nvSpPr>
      <xdr:spPr>
        <a:xfrm>
          <a:off x="10528300" y="133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25691</xdr:rowOff>
    </xdr:from>
    <xdr:to>
      <xdr:col>50</xdr:col>
      <xdr:colOff>165100</xdr:colOff>
      <xdr:row>78</xdr:row>
      <xdr:rowOff>127291</xdr:rowOff>
    </xdr:to>
    <xdr:sp macro="" textlink="">
      <xdr:nvSpPr>
        <xdr:cNvPr id="423" name="楕円 422"/>
        <xdr:cNvSpPr/>
      </xdr:nvSpPr>
      <xdr:spPr>
        <a:xfrm>
          <a:off x="9588500" y="133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118418</xdr:rowOff>
    </xdr:from>
    <xdr:ext cx="534377" cy="259045"/>
    <xdr:sp macro="" textlink="">
      <xdr:nvSpPr>
        <xdr:cNvPr id="424" name="テキスト ボックス 423"/>
        <xdr:cNvSpPr txBox="1"/>
      </xdr:nvSpPr>
      <xdr:spPr>
        <a:xfrm>
          <a:off x="9372111" y="13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24664</xdr:rowOff>
    </xdr:from>
    <xdr:to>
      <xdr:col>46</xdr:col>
      <xdr:colOff>38100</xdr:colOff>
      <xdr:row>78</xdr:row>
      <xdr:rowOff>126264</xdr:rowOff>
    </xdr:to>
    <xdr:sp macro="" textlink="">
      <xdr:nvSpPr>
        <xdr:cNvPr id="425" name="楕円 424"/>
        <xdr:cNvSpPr/>
      </xdr:nvSpPr>
      <xdr:spPr>
        <a:xfrm>
          <a:off x="8699500" y="133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117391</xdr:rowOff>
    </xdr:from>
    <xdr:ext cx="534377" cy="259045"/>
    <xdr:sp macro="" textlink="">
      <xdr:nvSpPr>
        <xdr:cNvPr id="426" name="テキスト ボックス 425"/>
        <xdr:cNvSpPr txBox="1"/>
      </xdr:nvSpPr>
      <xdr:spPr>
        <a:xfrm>
          <a:off x="8483111" y="1349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56096</xdr:rowOff>
    </xdr:from>
    <xdr:to>
      <xdr:col>41</xdr:col>
      <xdr:colOff>101600</xdr:colOff>
      <xdr:row>78</xdr:row>
      <xdr:rowOff>157696</xdr:rowOff>
    </xdr:to>
    <xdr:sp macro="" textlink="">
      <xdr:nvSpPr>
        <xdr:cNvPr id="427" name="楕円 426"/>
        <xdr:cNvSpPr/>
      </xdr:nvSpPr>
      <xdr:spPr>
        <a:xfrm>
          <a:off x="7810500" y="134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148823</xdr:rowOff>
    </xdr:from>
    <xdr:ext cx="469744" cy="259045"/>
    <xdr:sp macro="" textlink="">
      <xdr:nvSpPr>
        <xdr:cNvPr id="428" name="テキスト ボックス 427"/>
        <xdr:cNvSpPr txBox="1"/>
      </xdr:nvSpPr>
      <xdr:spPr>
        <a:xfrm>
          <a:off x="7626428" y="1352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11215</xdr:rowOff>
    </xdr:from>
    <xdr:to>
      <xdr:col>36</xdr:col>
      <xdr:colOff>165100</xdr:colOff>
      <xdr:row>78</xdr:row>
      <xdr:rowOff>112815</xdr:rowOff>
    </xdr:to>
    <xdr:sp macro="" textlink="">
      <xdr:nvSpPr>
        <xdr:cNvPr id="429" name="楕円 428"/>
        <xdr:cNvSpPr/>
      </xdr:nvSpPr>
      <xdr:spPr>
        <a:xfrm>
          <a:off x="6921500" y="13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129342</xdr:rowOff>
    </xdr:from>
    <xdr:ext cx="534377" cy="259045"/>
    <xdr:sp macro="" textlink="">
      <xdr:nvSpPr>
        <xdr:cNvPr id="430" name="テキスト ボックス 429"/>
        <xdr:cNvSpPr txBox="1"/>
      </xdr:nvSpPr>
      <xdr:spPr>
        <a:xfrm>
          <a:off x="6705111" y="131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158975</xdr:rowOff>
    </xdr:from>
    <xdr:to>
      <xdr:col>55</xdr:col>
      <xdr:colOff>0</xdr:colOff>
      <xdr:row>97</xdr:row>
      <xdr:rowOff>164322</xdr:rowOff>
    </xdr:to>
    <xdr:cxnSp macro="">
      <xdr:nvCxnSpPr>
        <xdr:cNvPr id="455" name="直線コネクタ 454"/>
        <xdr:cNvCxnSpPr/>
      </xdr:nvCxnSpPr>
      <xdr:spPr>
        <a:xfrm>
          <a:off x="9639300" y="16789625"/>
          <a:ext cx="8382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158975</xdr:rowOff>
    </xdr:from>
    <xdr:to>
      <xdr:col>50</xdr:col>
      <xdr:colOff>114300</xdr:colOff>
      <xdr:row>97</xdr:row>
      <xdr:rowOff>163395</xdr:rowOff>
    </xdr:to>
    <xdr:cxnSp macro="">
      <xdr:nvCxnSpPr>
        <xdr:cNvPr id="458" name="直線コネクタ 457"/>
        <xdr:cNvCxnSpPr/>
      </xdr:nvCxnSpPr>
      <xdr:spPr>
        <a:xfrm flipV="1">
          <a:off x="8750300" y="16789625"/>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163395</xdr:rowOff>
    </xdr:from>
    <xdr:to>
      <xdr:col>45</xdr:col>
      <xdr:colOff>177800</xdr:colOff>
      <xdr:row>98</xdr:row>
      <xdr:rowOff>984</xdr:rowOff>
    </xdr:to>
    <xdr:cxnSp macro="">
      <xdr:nvCxnSpPr>
        <xdr:cNvPr id="461" name="直線コネクタ 460"/>
        <xdr:cNvCxnSpPr/>
      </xdr:nvCxnSpPr>
      <xdr:spPr>
        <a:xfrm flipV="1">
          <a:off x="7861300" y="16794045"/>
          <a:ext cx="8890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984</xdr:rowOff>
    </xdr:from>
    <xdr:to>
      <xdr:col>41</xdr:col>
      <xdr:colOff>50800</xdr:colOff>
      <xdr:row>98</xdr:row>
      <xdr:rowOff>1708</xdr:rowOff>
    </xdr:to>
    <xdr:cxnSp macro="">
      <xdr:nvCxnSpPr>
        <xdr:cNvPr id="464" name="直線コネクタ 463"/>
        <xdr:cNvCxnSpPr/>
      </xdr:nvCxnSpPr>
      <xdr:spPr>
        <a:xfrm flipV="1">
          <a:off x="6972300" y="1680308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58596</xdr:rowOff>
    </xdr:from>
    <xdr:ext cx="534377" cy="259045"/>
    <xdr:sp macro="" textlink="">
      <xdr:nvSpPr>
        <xdr:cNvPr id="468" name="テキスト ボックス 467"/>
        <xdr:cNvSpPr txBox="1"/>
      </xdr:nvSpPr>
      <xdr:spPr>
        <a:xfrm>
          <a:off x="6705111" y="165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113522</xdr:rowOff>
    </xdr:from>
    <xdr:to>
      <xdr:col>55</xdr:col>
      <xdr:colOff>50800</xdr:colOff>
      <xdr:row>98</xdr:row>
      <xdr:rowOff>43672</xdr:rowOff>
    </xdr:to>
    <xdr:sp macro="" textlink="">
      <xdr:nvSpPr>
        <xdr:cNvPr id="474" name="楕円 473"/>
        <xdr:cNvSpPr/>
      </xdr:nvSpPr>
      <xdr:spPr>
        <a:xfrm>
          <a:off x="10426700" y="167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108175</xdr:rowOff>
    </xdr:from>
    <xdr:to>
      <xdr:col>50</xdr:col>
      <xdr:colOff>165100</xdr:colOff>
      <xdr:row>98</xdr:row>
      <xdr:rowOff>38325</xdr:rowOff>
    </xdr:to>
    <xdr:sp macro="" textlink="">
      <xdr:nvSpPr>
        <xdr:cNvPr id="476" name="楕円 475"/>
        <xdr:cNvSpPr/>
      </xdr:nvSpPr>
      <xdr:spPr>
        <a:xfrm>
          <a:off x="9588500" y="167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54852</xdr:rowOff>
    </xdr:from>
    <xdr:ext cx="534377" cy="259045"/>
    <xdr:sp macro="" textlink="">
      <xdr:nvSpPr>
        <xdr:cNvPr id="477" name="テキスト ボックス 476"/>
        <xdr:cNvSpPr txBox="1"/>
      </xdr:nvSpPr>
      <xdr:spPr>
        <a:xfrm>
          <a:off x="9372111" y="165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112595</xdr:rowOff>
    </xdr:from>
    <xdr:to>
      <xdr:col>46</xdr:col>
      <xdr:colOff>38100</xdr:colOff>
      <xdr:row>98</xdr:row>
      <xdr:rowOff>42745</xdr:rowOff>
    </xdr:to>
    <xdr:sp macro="" textlink="">
      <xdr:nvSpPr>
        <xdr:cNvPr id="478" name="楕円 477"/>
        <xdr:cNvSpPr/>
      </xdr:nvSpPr>
      <xdr:spPr>
        <a:xfrm>
          <a:off x="8699500" y="167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33872</xdr:rowOff>
    </xdr:from>
    <xdr:ext cx="534377" cy="259045"/>
    <xdr:sp macro="" textlink="">
      <xdr:nvSpPr>
        <xdr:cNvPr id="479" name="テキスト ボックス 478"/>
        <xdr:cNvSpPr txBox="1"/>
      </xdr:nvSpPr>
      <xdr:spPr>
        <a:xfrm>
          <a:off x="8483111" y="1683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121634</xdr:rowOff>
    </xdr:from>
    <xdr:to>
      <xdr:col>41</xdr:col>
      <xdr:colOff>101600</xdr:colOff>
      <xdr:row>98</xdr:row>
      <xdr:rowOff>51784</xdr:rowOff>
    </xdr:to>
    <xdr:sp macro="" textlink="">
      <xdr:nvSpPr>
        <xdr:cNvPr id="480" name="楕円 479"/>
        <xdr:cNvSpPr/>
      </xdr:nvSpPr>
      <xdr:spPr>
        <a:xfrm>
          <a:off x="7810500" y="167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42911</xdr:rowOff>
    </xdr:from>
    <xdr:ext cx="534377" cy="259045"/>
    <xdr:sp macro="" textlink="">
      <xdr:nvSpPr>
        <xdr:cNvPr id="481" name="テキスト ボックス 480"/>
        <xdr:cNvSpPr txBox="1"/>
      </xdr:nvSpPr>
      <xdr:spPr>
        <a:xfrm>
          <a:off x="7594111" y="168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122358</xdr:rowOff>
    </xdr:from>
    <xdr:to>
      <xdr:col>36</xdr:col>
      <xdr:colOff>165100</xdr:colOff>
      <xdr:row>98</xdr:row>
      <xdr:rowOff>52508</xdr:rowOff>
    </xdr:to>
    <xdr:sp macro="" textlink="">
      <xdr:nvSpPr>
        <xdr:cNvPr id="482" name="楕円 481"/>
        <xdr:cNvSpPr/>
      </xdr:nvSpPr>
      <xdr:spPr>
        <a:xfrm>
          <a:off x="6921500" y="167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43635</xdr:rowOff>
    </xdr:from>
    <xdr:ext cx="534377" cy="259045"/>
    <xdr:sp macro="" textlink="">
      <xdr:nvSpPr>
        <xdr:cNvPr id="483" name="テキスト ボックス 482"/>
        <xdr:cNvSpPr txBox="1"/>
      </xdr:nvSpPr>
      <xdr:spPr>
        <a:xfrm>
          <a:off x="6705111" y="1684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26200</xdr:rowOff>
    </xdr:from>
    <xdr:to>
      <xdr:col>85</xdr:col>
      <xdr:colOff>127000</xdr:colOff>
      <xdr:row>37</xdr:row>
      <xdr:rowOff>157057</xdr:rowOff>
    </xdr:to>
    <xdr:cxnSp macro="">
      <xdr:nvCxnSpPr>
        <xdr:cNvPr id="514" name="直線コネクタ 513"/>
        <xdr:cNvCxnSpPr/>
      </xdr:nvCxnSpPr>
      <xdr:spPr>
        <a:xfrm>
          <a:off x="15481300" y="6369850"/>
          <a:ext cx="838200" cy="1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26200</xdr:rowOff>
    </xdr:from>
    <xdr:to>
      <xdr:col>81</xdr:col>
      <xdr:colOff>50800</xdr:colOff>
      <xdr:row>37</xdr:row>
      <xdr:rowOff>41255</xdr:rowOff>
    </xdr:to>
    <xdr:cxnSp macro="">
      <xdr:nvCxnSpPr>
        <xdr:cNvPr id="517" name="直線コネクタ 516"/>
        <xdr:cNvCxnSpPr/>
      </xdr:nvCxnSpPr>
      <xdr:spPr>
        <a:xfrm flipV="1">
          <a:off x="14592300" y="6369850"/>
          <a:ext cx="8890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41255</xdr:rowOff>
    </xdr:from>
    <xdr:to>
      <xdr:col>76</xdr:col>
      <xdr:colOff>114300</xdr:colOff>
      <xdr:row>37</xdr:row>
      <xdr:rowOff>126131</xdr:rowOff>
    </xdr:to>
    <xdr:cxnSp macro="">
      <xdr:nvCxnSpPr>
        <xdr:cNvPr id="520" name="直線コネクタ 519"/>
        <xdr:cNvCxnSpPr/>
      </xdr:nvCxnSpPr>
      <xdr:spPr>
        <a:xfrm flipV="1">
          <a:off x="13703300" y="6384905"/>
          <a:ext cx="889000" cy="8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2" name="テキスト ボックス 521"/>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126131</xdr:rowOff>
    </xdr:from>
    <xdr:to>
      <xdr:col>71</xdr:col>
      <xdr:colOff>177800</xdr:colOff>
      <xdr:row>37</xdr:row>
      <xdr:rowOff>162005</xdr:rowOff>
    </xdr:to>
    <xdr:cxnSp macro="">
      <xdr:nvCxnSpPr>
        <xdr:cNvPr id="523" name="直線コネクタ 522"/>
        <xdr:cNvCxnSpPr/>
      </xdr:nvCxnSpPr>
      <xdr:spPr>
        <a:xfrm flipV="1">
          <a:off x="12814300" y="6469781"/>
          <a:ext cx="889000" cy="3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106257</xdr:rowOff>
    </xdr:from>
    <xdr:to>
      <xdr:col>85</xdr:col>
      <xdr:colOff>177800</xdr:colOff>
      <xdr:row>38</xdr:row>
      <xdr:rowOff>36407</xdr:rowOff>
    </xdr:to>
    <xdr:sp macro="" textlink="">
      <xdr:nvSpPr>
        <xdr:cNvPr id="533" name="楕円 532"/>
        <xdr:cNvSpPr/>
      </xdr:nvSpPr>
      <xdr:spPr>
        <a:xfrm>
          <a:off x="16268700" y="64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21184</xdr:rowOff>
    </xdr:from>
    <xdr:ext cx="534377" cy="259045"/>
    <xdr:sp macro="" textlink="">
      <xdr:nvSpPr>
        <xdr:cNvPr id="534" name="消防費該当値テキスト"/>
        <xdr:cNvSpPr txBox="1"/>
      </xdr:nvSpPr>
      <xdr:spPr>
        <a:xfrm>
          <a:off x="16370300" y="636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146850</xdr:rowOff>
    </xdr:from>
    <xdr:to>
      <xdr:col>81</xdr:col>
      <xdr:colOff>101600</xdr:colOff>
      <xdr:row>37</xdr:row>
      <xdr:rowOff>77000</xdr:rowOff>
    </xdr:to>
    <xdr:sp macro="" textlink="">
      <xdr:nvSpPr>
        <xdr:cNvPr id="535" name="楕円 534"/>
        <xdr:cNvSpPr/>
      </xdr:nvSpPr>
      <xdr:spPr>
        <a:xfrm>
          <a:off x="15430500" y="63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68127</xdr:rowOff>
    </xdr:from>
    <xdr:ext cx="534377" cy="259045"/>
    <xdr:sp macro="" textlink="">
      <xdr:nvSpPr>
        <xdr:cNvPr id="536" name="テキスト ボックス 535"/>
        <xdr:cNvSpPr txBox="1"/>
      </xdr:nvSpPr>
      <xdr:spPr>
        <a:xfrm>
          <a:off x="15214111" y="641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161905</xdr:rowOff>
    </xdr:from>
    <xdr:to>
      <xdr:col>76</xdr:col>
      <xdr:colOff>165100</xdr:colOff>
      <xdr:row>37</xdr:row>
      <xdr:rowOff>92055</xdr:rowOff>
    </xdr:to>
    <xdr:sp macro="" textlink="">
      <xdr:nvSpPr>
        <xdr:cNvPr id="537" name="楕円 536"/>
        <xdr:cNvSpPr/>
      </xdr:nvSpPr>
      <xdr:spPr>
        <a:xfrm>
          <a:off x="14541500" y="6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108582</xdr:rowOff>
    </xdr:from>
    <xdr:ext cx="534377" cy="259045"/>
    <xdr:sp macro="" textlink="">
      <xdr:nvSpPr>
        <xdr:cNvPr id="538" name="テキスト ボックス 537"/>
        <xdr:cNvSpPr txBox="1"/>
      </xdr:nvSpPr>
      <xdr:spPr>
        <a:xfrm>
          <a:off x="14325111" y="61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75331</xdr:rowOff>
    </xdr:from>
    <xdr:to>
      <xdr:col>72</xdr:col>
      <xdr:colOff>38100</xdr:colOff>
      <xdr:row>38</xdr:row>
      <xdr:rowOff>5481</xdr:rowOff>
    </xdr:to>
    <xdr:sp macro="" textlink="">
      <xdr:nvSpPr>
        <xdr:cNvPr id="539" name="楕円 538"/>
        <xdr:cNvSpPr/>
      </xdr:nvSpPr>
      <xdr:spPr>
        <a:xfrm>
          <a:off x="13652500" y="64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168058</xdr:rowOff>
    </xdr:from>
    <xdr:ext cx="534377" cy="259045"/>
    <xdr:sp macro="" textlink="">
      <xdr:nvSpPr>
        <xdr:cNvPr id="540" name="テキスト ボックス 539"/>
        <xdr:cNvSpPr txBox="1"/>
      </xdr:nvSpPr>
      <xdr:spPr>
        <a:xfrm>
          <a:off x="13436111" y="651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111205</xdr:rowOff>
    </xdr:from>
    <xdr:to>
      <xdr:col>67</xdr:col>
      <xdr:colOff>101600</xdr:colOff>
      <xdr:row>38</xdr:row>
      <xdr:rowOff>41355</xdr:rowOff>
    </xdr:to>
    <xdr:sp macro="" textlink="">
      <xdr:nvSpPr>
        <xdr:cNvPr id="541" name="楕円 540"/>
        <xdr:cNvSpPr/>
      </xdr:nvSpPr>
      <xdr:spPr>
        <a:xfrm>
          <a:off x="12763500" y="64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32482</xdr:rowOff>
    </xdr:from>
    <xdr:ext cx="534377" cy="259045"/>
    <xdr:sp macro="" textlink="">
      <xdr:nvSpPr>
        <xdr:cNvPr id="542" name="テキスト ボックス 541"/>
        <xdr:cNvSpPr txBox="1"/>
      </xdr:nvSpPr>
      <xdr:spPr>
        <a:xfrm>
          <a:off x="12547111" y="65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51638</xdr:rowOff>
    </xdr:from>
    <xdr:to>
      <xdr:col>85</xdr:col>
      <xdr:colOff>127000</xdr:colOff>
      <xdr:row>58</xdr:row>
      <xdr:rowOff>104102</xdr:rowOff>
    </xdr:to>
    <xdr:cxnSp macro="">
      <xdr:nvCxnSpPr>
        <xdr:cNvPr id="572" name="直線コネクタ 571"/>
        <xdr:cNvCxnSpPr/>
      </xdr:nvCxnSpPr>
      <xdr:spPr>
        <a:xfrm>
          <a:off x="15481300" y="9309938"/>
          <a:ext cx="838200" cy="7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51638</xdr:rowOff>
    </xdr:from>
    <xdr:to>
      <xdr:col>81</xdr:col>
      <xdr:colOff>50800</xdr:colOff>
      <xdr:row>58</xdr:row>
      <xdr:rowOff>117424</xdr:rowOff>
    </xdr:to>
    <xdr:cxnSp macro="">
      <xdr:nvCxnSpPr>
        <xdr:cNvPr id="575" name="直線コネクタ 574"/>
        <xdr:cNvCxnSpPr/>
      </xdr:nvCxnSpPr>
      <xdr:spPr>
        <a:xfrm flipV="1">
          <a:off x="14592300" y="9309938"/>
          <a:ext cx="889000" cy="75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77" name="テキスト ボックス 576"/>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117424</xdr:rowOff>
    </xdr:from>
    <xdr:to>
      <xdr:col>76</xdr:col>
      <xdr:colOff>114300</xdr:colOff>
      <xdr:row>59</xdr:row>
      <xdr:rowOff>25641</xdr:rowOff>
    </xdr:to>
    <xdr:cxnSp macro="">
      <xdr:nvCxnSpPr>
        <xdr:cNvPr id="578" name="直線コネクタ 577"/>
        <xdr:cNvCxnSpPr/>
      </xdr:nvCxnSpPr>
      <xdr:spPr>
        <a:xfrm flipV="1">
          <a:off x="13703300" y="10061524"/>
          <a:ext cx="8890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25641</xdr:rowOff>
    </xdr:from>
    <xdr:to>
      <xdr:col>71</xdr:col>
      <xdr:colOff>177800</xdr:colOff>
      <xdr:row>59</xdr:row>
      <xdr:rowOff>84189</xdr:rowOff>
    </xdr:to>
    <xdr:cxnSp macro="">
      <xdr:nvCxnSpPr>
        <xdr:cNvPr id="581" name="直線コネクタ 580"/>
        <xdr:cNvCxnSpPr/>
      </xdr:nvCxnSpPr>
      <xdr:spPr>
        <a:xfrm flipV="1">
          <a:off x="12814300" y="10141191"/>
          <a:ext cx="889000" cy="5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15841</xdr:rowOff>
    </xdr:from>
    <xdr:ext cx="534377" cy="259045"/>
    <xdr:sp macro="" textlink="">
      <xdr:nvSpPr>
        <xdr:cNvPr id="583" name="テキスト ボックス 582"/>
        <xdr:cNvSpPr txBox="1"/>
      </xdr:nvSpPr>
      <xdr:spPr>
        <a:xfrm>
          <a:off x="13436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7155</xdr:rowOff>
    </xdr:from>
    <xdr:ext cx="534377" cy="259045"/>
    <xdr:sp macro="" textlink="">
      <xdr:nvSpPr>
        <xdr:cNvPr id="585" name="テキスト ボックス 584"/>
        <xdr:cNvSpPr txBox="1"/>
      </xdr:nvSpPr>
      <xdr:spPr>
        <a:xfrm>
          <a:off x="12547111" y="94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53302</xdr:rowOff>
    </xdr:from>
    <xdr:to>
      <xdr:col>85</xdr:col>
      <xdr:colOff>177800</xdr:colOff>
      <xdr:row>58</xdr:row>
      <xdr:rowOff>154902</xdr:rowOff>
    </xdr:to>
    <xdr:sp macro="" textlink="">
      <xdr:nvSpPr>
        <xdr:cNvPr id="591" name="楕円 590"/>
        <xdr:cNvSpPr/>
      </xdr:nvSpPr>
      <xdr:spPr>
        <a:xfrm>
          <a:off x="16268700" y="99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31729</xdr:rowOff>
    </xdr:from>
    <xdr:ext cx="534377" cy="259045"/>
    <xdr:sp macro="" textlink="">
      <xdr:nvSpPr>
        <xdr:cNvPr id="592" name="教育費該当値テキスト"/>
        <xdr:cNvSpPr txBox="1"/>
      </xdr:nvSpPr>
      <xdr:spPr>
        <a:xfrm>
          <a:off x="16370300" y="99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838</xdr:rowOff>
    </xdr:from>
    <xdr:to>
      <xdr:col>81</xdr:col>
      <xdr:colOff>101600</xdr:colOff>
      <xdr:row>54</xdr:row>
      <xdr:rowOff>102438</xdr:rowOff>
    </xdr:to>
    <xdr:sp macro="" textlink="">
      <xdr:nvSpPr>
        <xdr:cNvPr id="593" name="楕円 592"/>
        <xdr:cNvSpPr/>
      </xdr:nvSpPr>
      <xdr:spPr>
        <a:xfrm>
          <a:off x="15430500" y="92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118965</xdr:rowOff>
    </xdr:from>
    <xdr:ext cx="534377" cy="259045"/>
    <xdr:sp macro="" textlink="">
      <xdr:nvSpPr>
        <xdr:cNvPr id="594" name="テキスト ボックス 593"/>
        <xdr:cNvSpPr txBox="1"/>
      </xdr:nvSpPr>
      <xdr:spPr>
        <a:xfrm>
          <a:off x="15214111" y="90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66624</xdr:rowOff>
    </xdr:from>
    <xdr:to>
      <xdr:col>76</xdr:col>
      <xdr:colOff>165100</xdr:colOff>
      <xdr:row>58</xdr:row>
      <xdr:rowOff>168224</xdr:rowOff>
    </xdr:to>
    <xdr:sp macro="" textlink="">
      <xdr:nvSpPr>
        <xdr:cNvPr id="595" name="楕円 594"/>
        <xdr:cNvSpPr/>
      </xdr:nvSpPr>
      <xdr:spPr>
        <a:xfrm>
          <a:off x="14541500" y="100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159351</xdr:rowOff>
    </xdr:from>
    <xdr:ext cx="534377" cy="259045"/>
    <xdr:sp macro="" textlink="">
      <xdr:nvSpPr>
        <xdr:cNvPr id="596" name="テキスト ボックス 595"/>
        <xdr:cNvSpPr txBox="1"/>
      </xdr:nvSpPr>
      <xdr:spPr>
        <a:xfrm>
          <a:off x="14325111" y="101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146291</xdr:rowOff>
    </xdr:from>
    <xdr:to>
      <xdr:col>72</xdr:col>
      <xdr:colOff>38100</xdr:colOff>
      <xdr:row>59</xdr:row>
      <xdr:rowOff>76441</xdr:rowOff>
    </xdr:to>
    <xdr:sp macro="" textlink="">
      <xdr:nvSpPr>
        <xdr:cNvPr id="597" name="楕円 596"/>
        <xdr:cNvSpPr/>
      </xdr:nvSpPr>
      <xdr:spPr>
        <a:xfrm>
          <a:off x="13652500" y="100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67568</xdr:rowOff>
    </xdr:from>
    <xdr:ext cx="534377" cy="259045"/>
    <xdr:sp macro="" textlink="">
      <xdr:nvSpPr>
        <xdr:cNvPr id="598" name="テキスト ボックス 597"/>
        <xdr:cNvSpPr txBox="1"/>
      </xdr:nvSpPr>
      <xdr:spPr>
        <a:xfrm>
          <a:off x="13436111" y="101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33389</xdr:rowOff>
    </xdr:from>
    <xdr:to>
      <xdr:col>67</xdr:col>
      <xdr:colOff>101600</xdr:colOff>
      <xdr:row>59</xdr:row>
      <xdr:rowOff>134989</xdr:rowOff>
    </xdr:to>
    <xdr:sp macro="" textlink="">
      <xdr:nvSpPr>
        <xdr:cNvPr id="599" name="楕円 598"/>
        <xdr:cNvSpPr/>
      </xdr:nvSpPr>
      <xdr:spPr>
        <a:xfrm>
          <a:off x="12763500" y="101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126116</xdr:rowOff>
    </xdr:from>
    <xdr:ext cx="534377" cy="259045"/>
    <xdr:sp macro="" textlink="">
      <xdr:nvSpPr>
        <xdr:cNvPr id="600" name="テキスト ボックス 599"/>
        <xdr:cNvSpPr txBox="1"/>
      </xdr:nvSpPr>
      <xdr:spPr>
        <a:xfrm>
          <a:off x="12547111" y="102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4" name="テキスト ボックス 643"/>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110020</xdr:rowOff>
    </xdr:from>
    <xdr:to>
      <xdr:col>85</xdr:col>
      <xdr:colOff>127000</xdr:colOff>
      <xdr:row>96</xdr:row>
      <xdr:rowOff>164633</xdr:rowOff>
    </xdr:to>
    <xdr:cxnSp macro="">
      <xdr:nvCxnSpPr>
        <xdr:cNvPr id="688" name="直線コネクタ 687"/>
        <xdr:cNvCxnSpPr/>
      </xdr:nvCxnSpPr>
      <xdr:spPr>
        <a:xfrm>
          <a:off x="15481300" y="16569220"/>
          <a:ext cx="8382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110020</xdr:rowOff>
    </xdr:from>
    <xdr:to>
      <xdr:col>81</xdr:col>
      <xdr:colOff>50800</xdr:colOff>
      <xdr:row>96</xdr:row>
      <xdr:rowOff>116543</xdr:rowOff>
    </xdr:to>
    <xdr:cxnSp macro="">
      <xdr:nvCxnSpPr>
        <xdr:cNvPr id="691" name="直線コネクタ 690"/>
        <xdr:cNvCxnSpPr/>
      </xdr:nvCxnSpPr>
      <xdr:spPr>
        <a:xfrm flipV="1">
          <a:off x="14592300" y="16569220"/>
          <a:ext cx="8890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116543</xdr:rowOff>
    </xdr:from>
    <xdr:to>
      <xdr:col>76</xdr:col>
      <xdr:colOff>114300</xdr:colOff>
      <xdr:row>96</xdr:row>
      <xdr:rowOff>117351</xdr:rowOff>
    </xdr:to>
    <xdr:cxnSp macro="">
      <xdr:nvCxnSpPr>
        <xdr:cNvPr id="694" name="直線コネクタ 693"/>
        <xdr:cNvCxnSpPr/>
      </xdr:nvCxnSpPr>
      <xdr:spPr>
        <a:xfrm flipV="1">
          <a:off x="13703300" y="16575743"/>
          <a:ext cx="8890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6" name="テキスト ボックス 695"/>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117351</xdr:rowOff>
    </xdr:from>
    <xdr:to>
      <xdr:col>71</xdr:col>
      <xdr:colOff>177800</xdr:colOff>
      <xdr:row>96</xdr:row>
      <xdr:rowOff>121740</xdr:rowOff>
    </xdr:to>
    <xdr:cxnSp macro="">
      <xdr:nvCxnSpPr>
        <xdr:cNvPr id="697" name="直線コネクタ 696"/>
        <xdr:cNvCxnSpPr/>
      </xdr:nvCxnSpPr>
      <xdr:spPr>
        <a:xfrm flipV="1">
          <a:off x="12814300" y="16576551"/>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91184</xdr:rowOff>
    </xdr:from>
    <xdr:ext cx="534377" cy="259045"/>
    <xdr:sp macro="" textlink="">
      <xdr:nvSpPr>
        <xdr:cNvPr id="699" name="テキスト ボックス 698"/>
        <xdr:cNvSpPr txBox="1"/>
      </xdr:nvSpPr>
      <xdr:spPr>
        <a:xfrm>
          <a:off x="13436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72753</xdr:rowOff>
    </xdr:from>
    <xdr:ext cx="534377" cy="259045"/>
    <xdr:sp macro="" textlink="">
      <xdr:nvSpPr>
        <xdr:cNvPr id="701" name="テキスト ボックス 700"/>
        <xdr:cNvSpPr txBox="1"/>
      </xdr:nvSpPr>
      <xdr:spPr>
        <a:xfrm>
          <a:off x="12547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113833</xdr:rowOff>
    </xdr:from>
    <xdr:to>
      <xdr:col>85</xdr:col>
      <xdr:colOff>177800</xdr:colOff>
      <xdr:row>97</xdr:row>
      <xdr:rowOff>43983</xdr:rowOff>
    </xdr:to>
    <xdr:sp macro="" textlink="">
      <xdr:nvSpPr>
        <xdr:cNvPr id="707" name="楕円 706"/>
        <xdr:cNvSpPr/>
      </xdr:nvSpPr>
      <xdr:spPr>
        <a:xfrm>
          <a:off x="16268700" y="165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92260</xdr:rowOff>
    </xdr:from>
    <xdr:ext cx="534377" cy="259045"/>
    <xdr:sp macro="" textlink="">
      <xdr:nvSpPr>
        <xdr:cNvPr id="708" name="公債費該当値テキスト"/>
        <xdr:cNvSpPr txBox="1"/>
      </xdr:nvSpPr>
      <xdr:spPr>
        <a:xfrm>
          <a:off x="16370300" y="1655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59220</xdr:rowOff>
    </xdr:from>
    <xdr:to>
      <xdr:col>81</xdr:col>
      <xdr:colOff>101600</xdr:colOff>
      <xdr:row>96</xdr:row>
      <xdr:rowOff>160820</xdr:rowOff>
    </xdr:to>
    <xdr:sp macro="" textlink="">
      <xdr:nvSpPr>
        <xdr:cNvPr id="709" name="楕円 708"/>
        <xdr:cNvSpPr/>
      </xdr:nvSpPr>
      <xdr:spPr>
        <a:xfrm>
          <a:off x="15430500" y="165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151947</xdr:rowOff>
    </xdr:from>
    <xdr:ext cx="534377" cy="259045"/>
    <xdr:sp macro="" textlink="">
      <xdr:nvSpPr>
        <xdr:cNvPr id="710" name="テキスト ボックス 709"/>
        <xdr:cNvSpPr txBox="1"/>
      </xdr:nvSpPr>
      <xdr:spPr>
        <a:xfrm>
          <a:off x="15214111" y="166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65743</xdr:rowOff>
    </xdr:from>
    <xdr:to>
      <xdr:col>76</xdr:col>
      <xdr:colOff>165100</xdr:colOff>
      <xdr:row>96</xdr:row>
      <xdr:rowOff>167343</xdr:rowOff>
    </xdr:to>
    <xdr:sp macro="" textlink="">
      <xdr:nvSpPr>
        <xdr:cNvPr id="711" name="楕円 710"/>
        <xdr:cNvSpPr/>
      </xdr:nvSpPr>
      <xdr:spPr>
        <a:xfrm>
          <a:off x="14541500" y="1652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12420</xdr:rowOff>
    </xdr:from>
    <xdr:ext cx="534377" cy="259045"/>
    <xdr:sp macro="" textlink="">
      <xdr:nvSpPr>
        <xdr:cNvPr id="712" name="テキスト ボックス 711"/>
        <xdr:cNvSpPr txBox="1"/>
      </xdr:nvSpPr>
      <xdr:spPr>
        <a:xfrm>
          <a:off x="14325111" y="163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66551</xdr:rowOff>
    </xdr:from>
    <xdr:to>
      <xdr:col>72</xdr:col>
      <xdr:colOff>38100</xdr:colOff>
      <xdr:row>96</xdr:row>
      <xdr:rowOff>168151</xdr:rowOff>
    </xdr:to>
    <xdr:sp macro="" textlink="">
      <xdr:nvSpPr>
        <xdr:cNvPr id="713" name="楕円 712"/>
        <xdr:cNvSpPr/>
      </xdr:nvSpPr>
      <xdr:spPr>
        <a:xfrm>
          <a:off x="13652500" y="165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13228</xdr:rowOff>
    </xdr:from>
    <xdr:ext cx="534377" cy="259045"/>
    <xdr:sp macro="" textlink="">
      <xdr:nvSpPr>
        <xdr:cNvPr id="714" name="テキスト ボックス 713"/>
        <xdr:cNvSpPr txBox="1"/>
      </xdr:nvSpPr>
      <xdr:spPr>
        <a:xfrm>
          <a:off x="13436111" y="1630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70940</xdr:rowOff>
    </xdr:from>
    <xdr:to>
      <xdr:col>67</xdr:col>
      <xdr:colOff>101600</xdr:colOff>
      <xdr:row>97</xdr:row>
      <xdr:rowOff>1090</xdr:rowOff>
    </xdr:to>
    <xdr:sp macro="" textlink="">
      <xdr:nvSpPr>
        <xdr:cNvPr id="715" name="楕円 714"/>
        <xdr:cNvSpPr/>
      </xdr:nvSpPr>
      <xdr:spPr>
        <a:xfrm>
          <a:off x="12763500" y="1653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17617</xdr:rowOff>
    </xdr:from>
    <xdr:ext cx="534377" cy="259045"/>
    <xdr:sp macro="" textlink="">
      <xdr:nvSpPr>
        <xdr:cNvPr id="716" name="テキスト ボックス 715"/>
        <xdr:cNvSpPr txBox="1"/>
      </xdr:nvSpPr>
      <xdr:spPr>
        <a:xfrm>
          <a:off x="12547111" y="163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60" name="テキスト ボックス 759"/>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公債費が住民一人当たり</a:t>
          </a:r>
          <a:r>
            <a:rPr kumimoji="1" lang="en-US" altLang="ja-JP" sz="1300">
              <a:latin typeface="ＭＳ Ｐゴシック" panose="020B0600070205080204" pitchFamily="50" charset="-128"/>
              <a:ea typeface="ＭＳ Ｐゴシック" panose="020B0600070205080204" pitchFamily="50" charset="-128"/>
            </a:rPr>
            <a:t>51,728</a:t>
          </a:r>
          <a:r>
            <a:rPr kumimoji="1" lang="ja-JP" altLang="en-US" sz="1300">
              <a:latin typeface="ＭＳ Ｐゴシック" panose="020B0600070205080204" pitchFamily="50" charset="-128"/>
              <a:ea typeface="ＭＳ Ｐゴシック" panose="020B0600070205080204" pitchFamily="50" charset="-128"/>
            </a:rPr>
            <a:t>円で、類似団体平均</a:t>
          </a:r>
          <a:r>
            <a:rPr kumimoji="1" lang="en-US" altLang="ja-JP" sz="1300">
              <a:latin typeface="ＭＳ Ｐゴシック" panose="020B0600070205080204" pitchFamily="50" charset="-128"/>
              <a:ea typeface="ＭＳ Ｐゴシック" panose="020B0600070205080204" pitchFamily="50" charset="-128"/>
            </a:rPr>
            <a:t>58,134</a:t>
          </a:r>
          <a:r>
            <a:rPr kumimoji="1" lang="ja-JP" altLang="en-US" sz="1300">
              <a:latin typeface="ＭＳ Ｐゴシック" panose="020B0600070205080204" pitchFamily="50" charset="-128"/>
              <a:ea typeface="ＭＳ Ｐゴシック" panose="020B0600070205080204" pitchFamily="50" charset="-128"/>
            </a:rPr>
            <a:t>円を下回った。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a:t>
          </a:r>
          <a:r>
            <a:rPr kumimoji="1" lang="en-US" altLang="ja-JP" sz="1300">
              <a:latin typeface="ＭＳ Ｐゴシック" panose="020B0600070205080204" pitchFamily="50" charset="-128"/>
              <a:ea typeface="ＭＳ Ｐゴシック" panose="020B0600070205080204" pitchFamily="50" charset="-128"/>
            </a:rPr>
            <a:t>38,803</a:t>
          </a:r>
          <a:r>
            <a:rPr kumimoji="1" lang="ja-JP" altLang="en-US" sz="1300">
              <a:latin typeface="ＭＳ Ｐゴシック" panose="020B0600070205080204" pitchFamily="50" charset="-128"/>
              <a:ea typeface="ＭＳ Ｐゴシック" panose="020B0600070205080204" pitchFamily="50" charset="-128"/>
            </a:rPr>
            <a:t>円は、前年度に学校給食センターの建設に伴い</a:t>
          </a:r>
          <a:r>
            <a:rPr kumimoji="1" lang="en-US" altLang="ja-JP" sz="1300">
              <a:latin typeface="ＭＳ Ｐゴシック" panose="020B0600070205080204" pitchFamily="50" charset="-128"/>
              <a:ea typeface="ＭＳ Ｐゴシック" panose="020B0600070205080204" pitchFamily="50" charset="-128"/>
            </a:rPr>
            <a:t>96,934</a:t>
          </a:r>
          <a:r>
            <a:rPr kumimoji="1" lang="ja-JP" altLang="en-US" sz="1300">
              <a:latin typeface="ＭＳ Ｐゴシック" panose="020B0600070205080204" pitchFamily="50" charset="-128"/>
              <a:ea typeface="ＭＳ Ｐゴシック" panose="020B0600070205080204" pitchFamily="50" charset="-128"/>
            </a:rPr>
            <a:t>円と一時的に大きく増加したが、類似団体と比較しても低い水準となっている。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その他においても、総務費を除くすべての費目について、類似団体と比較し低い水準で推移している。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財政調整基金残高は、類似団体と比較し少ない傾向にあるが、計画的な積み増しにより、標準財政規模に対し増額傾向で推移している。</a:t>
          </a:r>
        </a:p>
        <a:p>
          <a:r>
            <a:rPr kumimoji="1" lang="ja-JP" altLang="en-US" sz="1400">
              <a:latin typeface="ＭＳ ゴシック" pitchFamily="49" charset="-128"/>
              <a:ea typeface="ＭＳ ゴシック" pitchFamily="49" charset="-128"/>
            </a:rPr>
            <a:t>　今後は、財政収支を改善するとともに基金の充実による将来財源の確保を図り、財政の安定化とさらなる健全化に努める。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各会計において、実質赤字は発生していない。</a:t>
          </a:r>
        </a:p>
        <a:p>
          <a:r>
            <a:rPr kumimoji="1" lang="ja-JP" altLang="en-US" sz="1400">
              <a:latin typeface="ＭＳ ゴシック" pitchFamily="49" charset="-128"/>
              <a:ea typeface="ＭＳ ゴシック" pitchFamily="49" charset="-128"/>
            </a:rPr>
            <a:t>　しかし、多くの特別会計で、使用料などその会計独自の収入で収支均衡を図っているわけではなく、一定のルールに基づく一般会計からの繰出金によって運営をしている状況にあり、当町は類似団体等と比較しても繰出金の水準が高いため、繰出金の推移に留意した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6935405</v>
      </c>
      <c r="BO4" s="441"/>
      <c r="BP4" s="441"/>
      <c r="BQ4" s="441"/>
      <c r="BR4" s="441"/>
      <c r="BS4" s="441"/>
      <c r="BT4" s="441"/>
      <c r="BU4" s="442"/>
      <c r="BV4" s="440">
        <v>7438506</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12.1</v>
      </c>
      <c r="CU4" s="622"/>
      <c r="CV4" s="622"/>
      <c r="CW4" s="622"/>
      <c r="CX4" s="622"/>
      <c r="CY4" s="622"/>
      <c r="CZ4" s="622"/>
      <c r="DA4" s="623"/>
      <c r="DB4" s="621">
        <v>9.8000000000000007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6441530</v>
      </c>
      <c r="BO5" s="446"/>
      <c r="BP5" s="446"/>
      <c r="BQ5" s="446"/>
      <c r="BR5" s="446"/>
      <c r="BS5" s="446"/>
      <c r="BT5" s="446"/>
      <c r="BU5" s="447"/>
      <c r="BV5" s="445">
        <v>7043081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86.5</v>
      </c>
      <c r="CU5" s="416"/>
      <c r="CV5" s="416"/>
      <c r="CW5" s="416"/>
      <c r="CX5" s="416"/>
      <c r="CY5" s="416"/>
      <c r="CZ5" s="416"/>
      <c r="DA5" s="417"/>
      <c r="DB5" s="415">
        <v>88</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493875</v>
      </c>
      <c r="BO6" s="446"/>
      <c r="BP6" s="446"/>
      <c r="BQ6" s="446"/>
      <c r="BR6" s="446"/>
      <c r="BS6" s="446"/>
      <c r="BT6" s="446"/>
      <c r="BU6" s="447"/>
      <c r="BV6" s="445">
        <v>395425</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91.1</v>
      </c>
      <c r="CU6" s="596"/>
      <c r="CV6" s="596"/>
      <c r="CW6" s="596"/>
      <c r="CX6" s="596"/>
      <c r="CY6" s="596"/>
      <c r="CZ6" s="596"/>
      <c r="DA6" s="597"/>
      <c r="DB6" s="595">
        <v>92.5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17874</v>
      </c>
      <c r="BO7" s="446"/>
      <c r="BP7" s="446"/>
      <c r="BQ7" s="446"/>
      <c r="BR7" s="446"/>
      <c r="BS7" s="446"/>
      <c r="BT7" s="446"/>
      <c r="BU7" s="447"/>
      <c r="BV7" s="445">
        <v>7627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3926671</v>
      </c>
      <c r="CU7" s="446"/>
      <c r="CV7" s="446"/>
      <c r="CW7" s="446"/>
      <c r="CX7" s="446"/>
      <c r="CY7" s="446"/>
      <c r="CZ7" s="446"/>
      <c r="DA7" s="447"/>
      <c r="DB7" s="445">
        <v>3954680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98</v>
      </c>
      <c r="AV8" s="503"/>
      <c r="AW8" s="503"/>
      <c r="AX8" s="503"/>
      <c r="AY8" s="425" t="s">
        <v>102</v>
      </c>
      <c r="AZ8" s="426"/>
      <c r="BA8" s="426"/>
      <c r="BB8" s="426"/>
      <c r="BC8" s="426"/>
      <c r="BD8" s="426"/>
      <c r="BE8" s="426"/>
      <c r="BF8" s="426"/>
      <c r="BG8" s="426"/>
      <c r="BH8" s="426"/>
      <c r="BI8" s="426"/>
      <c r="BJ8" s="426"/>
      <c r="BK8" s="426"/>
      <c r="BL8" s="426"/>
      <c r="BM8" s="427"/>
      <c r="BN8" s="445">
        <v>476001</v>
      </c>
      <c r="BO8" s="446"/>
      <c r="BP8" s="446"/>
      <c r="BQ8" s="446"/>
      <c r="BR8" s="446"/>
      <c r="BS8" s="446"/>
      <c r="BT8" s="446"/>
      <c r="BU8" s="447"/>
      <c r="BV8" s="445">
        <v>387798</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0.41</v>
      </c>
      <c r="CU8" s="559"/>
      <c r="CV8" s="559"/>
      <c r="CW8" s="559"/>
      <c r="CX8" s="559"/>
      <c r="CY8" s="559"/>
      <c r="CZ8" s="559"/>
      <c r="DA8" s="560"/>
      <c r="DB8" s="558">
        <v>0.41</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13080</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88203</v>
      </c>
      <c r="BO9" s="446"/>
      <c r="BP9" s="446"/>
      <c r="BQ9" s="446"/>
      <c r="BR9" s="446"/>
      <c r="BS9" s="446"/>
      <c r="BT9" s="446"/>
      <c r="BU9" s="447"/>
      <c r="BV9" s="445">
        <v>-9357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12.9</v>
      </c>
      <c r="CU9" s="416"/>
      <c r="CV9" s="416"/>
      <c r="CW9" s="416"/>
      <c r="CX9" s="416"/>
      <c r="CY9" s="416"/>
      <c r="CZ9" s="416"/>
      <c r="DA9" s="417"/>
      <c r="DB9" s="415">
        <v>15.1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13216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87</v>
      </c>
      <c r="AV10" s="503"/>
      <c r="AW10" s="503"/>
      <c r="AX10" s="503"/>
      <c r="AY10" s="425" t="s">
        <v>113</v>
      </c>
      <c r="AZ10" s="426"/>
      <c r="BA10" s="426"/>
      <c r="BB10" s="426"/>
      <c r="BC10" s="426"/>
      <c r="BD10" s="426"/>
      <c r="BE10" s="426"/>
      <c r="BF10" s="426"/>
      <c r="BG10" s="426"/>
      <c r="BH10" s="426"/>
      <c r="BI10" s="426"/>
      <c r="BJ10" s="426"/>
      <c r="BK10" s="426"/>
      <c r="BL10" s="426"/>
      <c r="BM10" s="427"/>
      <c r="BN10" s="445">
        <v>31971</v>
      </c>
      <c r="BO10" s="446"/>
      <c r="BP10" s="446"/>
      <c r="BQ10" s="446"/>
      <c r="BR10" s="446"/>
      <c r="BS10" s="446"/>
      <c r="BT10" s="446"/>
      <c r="BU10" s="447"/>
      <c r="BV10" s="445">
        <v>32210</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13199</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13088</v>
      </c>
      <c r="S13" s="549"/>
      <c r="T13" s="549"/>
      <c r="U13" s="549"/>
      <c r="V13" s="550"/>
      <c r="W13" s="536" t="s">
        <v>132</v>
      </c>
      <c r="X13" s="458"/>
      <c r="Y13" s="458"/>
      <c r="Z13" s="458"/>
      <c r="AA13" s="458"/>
      <c r="AB13" s="459"/>
      <c r="AC13" s="421">
        <v>1212</v>
      </c>
      <c r="AD13" s="422"/>
      <c r="AE13" s="422"/>
      <c r="AF13" s="422"/>
      <c r="AG13" s="423"/>
      <c r="AH13" s="421">
        <v>1257</v>
      </c>
      <c r="AI13" s="422"/>
      <c r="AJ13" s="422"/>
      <c r="AK13" s="422"/>
      <c r="AL13" s="424"/>
      <c r="AM13" s="514" t="s">
        <v>133</v>
      </c>
      <c r="AN13" s="419"/>
      <c r="AO13" s="419"/>
      <c r="AP13" s="419"/>
      <c r="AQ13" s="419"/>
      <c r="AR13" s="419"/>
      <c r="AS13" s="419"/>
      <c r="AT13" s="420"/>
      <c r="AU13" s="502" t="s">
        <v>127</v>
      </c>
      <c r="AV13" s="503"/>
      <c r="AW13" s="503"/>
      <c r="AX13" s="503"/>
      <c r="AY13" s="425" t="s">
        <v>134</v>
      </c>
      <c r="AZ13" s="426"/>
      <c r="BA13" s="426"/>
      <c r="BB13" s="426"/>
      <c r="BC13" s="426"/>
      <c r="BD13" s="426"/>
      <c r="BE13" s="426"/>
      <c r="BF13" s="426"/>
      <c r="BG13" s="426"/>
      <c r="BH13" s="426"/>
      <c r="BI13" s="426"/>
      <c r="BJ13" s="426"/>
      <c r="BK13" s="426"/>
      <c r="BL13" s="426"/>
      <c r="BM13" s="427"/>
      <c r="BN13" s="445">
        <v>120174</v>
      </c>
      <c r="BO13" s="446"/>
      <c r="BP13" s="446"/>
      <c r="BQ13" s="446"/>
      <c r="BR13" s="446"/>
      <c r="BS13" s="446"/>
      <c r="BT13" s="446"/>
      <c r="BU13" s="447"/>
      <c r="BV13" s="445">
        <v>22853</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14.7</v>
      </c>
      <c r="CU13" s="416"/>
      <c r="CV13" s="416"/>
      <c r="CW13" s="416"/>
      <c r="CX13" s="416"/>
      <c r="CY13" s="416"/>
      <c r="CZ13" s="416"/>
      <c r="DA13" s="417"/>
      <c r="DB13" s="415">
        <v>15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13245</v>
      </c>
      <c r="S14" s="549"/>
      <c r="T14" s="549"/>
      <c r="U14" s="549"/>
      <c r="V14" s="550"/>
      <c r="W14" s="551"/>
      <c r="X14" s="461"/>
      <c r="Y14" s="461"/>
      <c r="Z14" s="461"/>
      <c r="AA14" s="461"/>
      <c r="AB14" s="462"/>
      <c r="AC14" s="541">
        <v>17.3</v>
      </c>
      <c r="AD14" s="542"/>
      <c r="AE14" s="542"/>
      <c r="AF14" s="542"/>
      <c r="AG14" s="543"/>
      <c r="AH14" s="541">
        <v>17.7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102.4</v>
      </c>
      <c r="CU14" s="553"/>
      <c r="CV14" s="553"/>
      <c r="CW14" s="553"/>
      <c r="CX14" s="553"/>
      <c r="CY14" s="553"/>
      <c r="CZ14" s="553"/>
      <c r="DA14" s="554"/>
      <c r="DB14" s="552">
        <v>118.4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13149</v>
      </c>
      <c r="S15" s="549"/>
      <c r="T15" s="549"/>
      <c r="U15" s="549"/>
      <c r="V15" s="550"/>
      <c r="W15" s="536" t="s">
        <v>138</v>
      </c>
      <c r="X15" s="458"/>
      <c r="Y15" s="458"/>
      <c r="Z15" s="458"/>
      <c r="AA15" s="458"/>
      <c r="AB15" s="459"/>
      <c r="AC15" s="421">
        <v>2094</v>
      </c>
      <c r="AD15" s="422"/>
      <c r="AE15" s="422"/>
      <c r="AF15" s="422"/>
      <c r="AG15" s="423"/>
      <c r="AH15" s="421">
        <v>2138</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1381535</v>
      </c>
      <c r="BO15" s="441"/>
      <c r="BP15" s="441"/>
      <c r="BQ15" s="441"/>
      <c r="BR15" s="441"/>
      <c r="BS15" s="441"/>
      <c r="BT15" s="441"/>
      <c r="BU15" s="442"/>
      <c r="BV15" s="440">
        <v>1382801</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30</v>
      </c>
      <c r="AD16" s="542"/>
      <c r="AE16" s="542"/>
      <c r="AF16" s="542"/>
      <c r="AG16" s="543"/>
      <c r="AH16" s="541">
        <v>30.1</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3370231</v>
      </c>
      <c r="BO16" s="446"/>
      <c r="BP16" s="446"/>
      <c r="BQ16" s="446"/>
      <c r="BR16" s="446"/>
      <c r="BS16" s="446"/>
      <c r="BT16" s="446"/>
      <c r="BU16" s="447"/>
      <c r="BV16" s="445">
        <v>3409242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3684</v>
      </c>
      <c r="AD17" s="422"/>
      <c r="AE17" s="422"/>
      <c r="AF17" s="422"/>
      <c r="AG17" s="423"/>
      <c r="AH17" s="421">
        <v>3700</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1737003</v>
      </c>
      <c r="BO17" s="446"/>
      <c r="BP17" s="446"/>
      <c r="BQ17" s="446"/>
      <c r="BR17" s="446"/>
      <c r="BS17" s="446"/>
      <c r="BT17" s="446"/>
      <c r="BU17" s="447"/>
      <c r="BV17" s="445">
        <v>1738470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45.36</v>
      </c>
      <c r="M18" s="510"/>
      <c r="N18" s="510"/>
      <c r="O18" s="510"/>
      <c r="P18" s="510"/>
      <c r="Q18" s="510"/>
      <c r="R18" s="511"/>
      <c r="S18" s="511"/>
      <c r="T18" s="511"/>
      <c r="U18" s="511"/>
      <c r="V18" s="512"/>
      <c r="W18" s="526"/>
      <c r="X18" s="527"/>
      <c r="Y18" s="527"/>
      <c r="Z18" s="527"/>
      <c r="AA18" s="527"/>
      <c r="AB18" s="537"/>
      <c r="AC18" s="409">
        <v>52.7</v>
      </c>
      <c r="AD18" s="410"/>
      <c r="AE18" s="410"/>
      <c r="AF18" s="410"/>
      <c r="AG18" s="513"/>
      <c r="AH18" s="409">
        <v>52.1</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3466606</v>
      </c>
      <c r="BO18" s="446"/>
      <c r="BP18" s="446"/>
      <c r="BQ18" s="446"/>
      <c r="BR18" s="446"/>
      <c r="BS18" s="446"/>
      <c r="BT18" s="446"/>
      <c r="BU18" s="447"/>
      <c r="BV18" s="445">
        <v>3514570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288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5307780</v>
      </c>
      <c r="BO19" s="446"/>
      <c r="BP19" s="446"/>
      <c r="BQ19" s="446"/>
      <c r="BR19" s="446"/>
      <c r="BS19" s="446"/>
      <c r="BT19" s="446"/>
      <c r="BU19" s="447"/>
      <c r="BV19" s="445">
        <v>5125072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4247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6082454</v>
      </c>
      <c r="BO23" s="446"/>
      <c r="BP23" s="446"/>
      <c r="BQ23" s="446"/>
      <c r="BR23" s="446"/>
      <c r="BS23" s="446"/>
      <c r="BT23" s="446"/>
      <c r="BU23" s="447"/>
      <c r="BV23" s="445">
        <v>6289127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6130</v>
      </c>
      <c r="R24" s="422"/>
      <c r="S24" s="422"/>
      <c r="T24" s="422"/>
      <c r="U24" s="422"/>
      <c r="V24" s="423"/>
      <c r="W24" s="487"/>
      <c r="X24" s="478"/>
      <c r="Y24" s="479"/>
      <c r="Z24" s="418" t="s">
        <v>162</v>
      </c>
      <c r="AA24" s="419"/>
      <c r="AB24" s="419"/>
      <c r="AC24" s="419"/>
      <c r="AD24" s="419"/>
      <c r="AE24" s="419"/>
      <c r="AF24" s="419"/>
      <c r="AG24" s="420"/>
      <c r="AH24" s="421">
        <v>84</v>
      </c>
      <c r="AI24" s="422"/>
      <c r="AJ24" s="422"/>
      <c r="AK24" s="422"/>
      <c r="AL24" s="423"/>
      <c r="AM24" s="421">
        <v>249816</v>
      </c>
      <c r="AN24" s="422"/>
      <c r="AO24" s="422"/>
      <c r="AP24" s="422"/>
      <c r="AQ24" s="422"/>
      <c r="AR24" s="423"/>
      <c r="AS24" s="421">
        <v>2974</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1452945</v>
      </c>
      <c r="BO24" s="446"/>
      <c r="BP24" s="446"/>
      <c r="BQ24" s="446"/>
      <c r="BR24" s="446"/>
      <c r="BS24" s="446"/>
      <c r="BT24" s="446"/>
      <c r="BU24" s="447"/>
      <c r="BV24" s="445">
        <v>1533039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5630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167</v>
      </c>
      <c r="AN25" s="422"/>
      <c r="AO25" s="422"/>
      <c r="AP25" s="422"/>
      <c r="AQ25" s="422"/>
      <c r="AR25" s="423"/>
      <c r="AS25" s="421" t="s">
        <v>120</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235534</v>
      </c>
      <c r="BO25" s="441"/>
      <c r="BP25" s="441"/>
      <c r="BQ25" s="441"/>
      <c r="BR25" s="441"/>
      <c r="BS25" s="441"/>
      <c r="BT25" s="441"/>
      <c r="BU25" s="442"/>
      <c r="BV25" s="440">
        <v>337538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4990</v>
      </c>
      <c r="R26" s="422"/>
      <c r="S26" s="422"/>
      <c r="T26" s="422"/>
      <c r="U26" s="422"/>
      <c r="V26" s="423"/>
      <c r="W26" s="487"/>
      <c r="X26" s="478"/>
      <c r="Y26" s="479"/>
      <c r="Z26" s="418" t="s">
        <v>170</v>
      </c>
      <c r="AA26" s="500"/>
      <c r="AB26" s="500"/>
      <c r="AC26" s="500"/>
      <c r="AD26" s="500"/>
      <c r="AE26" s="500"/>
      <c r="AF26" s="500"/>
      <c r="AG26" s="501"/>
      <c r="AH26" s="421" t="s">
        <v>120</v>
      </c>
      <c r="AI26" s="422"/>
      <c r="AJ26" s="422"/>
      <c r="AK26" s="422"/>
      <c r="AL26" s="423"/>
      <c r="AM26" s="421" t="s">
        <v>120</v>
      </c>
      <c r="AN26" s="422"/>
      <c r="AO26" s="422"/>
      <c r="AP26" s="422"/>
      <c r="AQ26" s="422"/>
      <c r="AR26" s="423"/>
      <c r="AS26" s="421" t="s">
        <v>120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2575</v>
      </c>
      <c r="R27" s="422"/>
      <c r="S27" s="422"/>
      <c r="T27" s="422"/>
      <c r="U27" s="422"/>
      <c r="V27" s="423"/>
      <c r="W27" s="487"/>
      <c r="X27" s="478"/>
      <c r="Y27" s="479"/>
      <c r="Z27" s="418" t="s">
        <v>173</v>
      </c>
      <c r="AA27" s="419"/>
      <c r="AB27" s="419"/>
      <c r="AC27" s="419"/>
      <c r="AD27" s="419"/>
      <c r="AE27" s="419"/>
      <c r="AF27" s="419"/>
      <c r="AG27" s="420"/>
      <c r="AH27" s="421" t="s">
        <v>167</v>
      </c>
      <c r="AI27" s="422"/>
      <c r="AJ27" s="422"/>
      <c r="AK27" s="422"/>
      <c r="AL27" s="423"/>
      <c r="AM27" s="421" t="s">
        <v>120</v>
      </c>
      <c r="AN27" s="422"/>
      <c r="AO27" s="422"/>
      <c r="AP27" s="422"/>
      <c r="AQ27" s="422"/>
      <c r="AR27" s="423"/>
      <c r="AS27" s="421" t="s">
        <v>130</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166</v>
      </c>
      <c r="BO27" s="449"/>
      <c r="BP27" s="449"/>
      <c r="BQ27" s="449"/>
      <c r="BR27" s="449"/>
      <c r="BS27" s="449"/>
      <c r="BT27" s="449"/>
      <c r="BU27" s="450"/>
      <c r="BV27" s="448" t="s">
        <v>167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1950</v>
      </c>
      <c r="R28" s="422"/>
      <c r="S28" s="422"/>
      <c r="T28" s="422"/>
      <c r="U28" s="422"/>
      <c r="V28" s="423"/>
      <c r="W28" s="487"/>
      <c r="X28" s="478"/>
      <c r="Y28" s="479"/>
      <c r="Z28" s="418" t="s">
        <v>176</v>
      </c>
      <c r="AA28" s="419"/>
      <c r="AB28" s="419"/>
      <c r="AC28" s="419"/>
      <c r="AD28" s="419"/>
      <c r="AE28" s="419"/>
      <c r="AF28" s="419"/>
      <c r="AG28" s="420"/>
      <c r="AH28" s="421" t="s">
        <v>167</v>
      </c>
      <c r="AI28" s="422"/>
      <c r="AJ28" s="422"/>
      <c r="AK28" s="422"/>
      <c r="AL28" s="423"/>
      <c r="AM28" s="421" t="s">
        <v>130</v>
      </c>
      <c r="AN28" s="422"/>
      <c r="AO28" s="422"/>
      <c r="AP28" s="422"/>
      <c r="AQ28" s="422"/>
      <c r="AR28" s="423"/>
      <c r="AS28" s="421" t="s">
        <v>130</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630774</v>
      </c>
      <c r="BO28" s="441"/>
      <c r="BP28" s="441"/>
      <c r="BQ28" s="441"/>
      <c r="BR28" s="441"/>
      <c r="BS28" s="441"/>
      <c r="BT28" s="441"/>
      <c r="BU28" s="442"/>
      <c r="BV28" s="440">
        <v>598803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13</v>
      </c>
      <c r="M29" s="422"/>
      <c r="N29" s="422"/>
      <c r="O29" s="422"/>
      <c r="P29" s="423"/>
      <c r="Q29" s="421">
        <v>1765</v>
      </c>
      <c r="R29" s="422"/>
      <c r="S29" s="422"/>
      <c r="T29" s="422"/>
      <c r="U29" s="422"/>
      <c r="V29" s="423"/>
      <c r="W29" s="488"/>
      <c r="X29" s="489"/>
      <c r="Y29" s="490"/>
      <c r="Z29" s="418" t="s">
        <v>179</v>
      </c>
      <c r="AA29" s="419"/>
      <c r="AB29" s="419"/>
      <c r="AC29" s="419"/>
      <c r="AD29" s="419"/>
      <c r="AE29" s="419"/>
      <c r="AF29" s="419"/>
      <c r="AG29" s="420"/>
      <c r="AH29" s="421">
        <v>84</v>
      </c>
      <c r="AI29" s="422"/>
      <c r="AJ29" s="422"/>
      <c r="AK29" s="422"/>
      <c r="AL29" s="423"/>
      <c r="AM29" s="421">
        <v>249816</v>
      </c>
      <c r="AN29" s="422"/>
      <c r="AO29" s="422"/>
      <c r="AP29" s="422"/>
      <c r="AQ29" s="422"/>
      <c r="AR29" s="423"/>
      <c r="AS29" s="421">
        <v>2974</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11035</v>
      </c>
      <c r="BO29" s="446"/>
      <c r="BP29" s="446"/>
      <c r="BQ29" s="446"/>
      <c r="BR29" s="446"/>
      <c r="BS29" s="446"/>
      <c r="BT29" s="446"/>
      <c r="BU29" s="447"/>
      <c r="BV29" s="445">
        <v>10999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811497</v>
      </c>
      <c r="BO30" s="449"/>
      <c r="BP30" s="449"/>
      <c r="BQ30" s="449"/>
      <c r="BR30" s="449"/>
      <c r="BS30" s="449"/>
      <c r="BT30" s="449"/>
      <c r="BU30" s="450"/>
      <c r="BV30" s="448">
        <v>556044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189</v>
      </c>
      <c r="AP33" s="407"/>
      <c r="AQ33" s="407"/>
      <c r="AR33" s="407"/>
      <c r="AS33" s="407"/>
      <c r="AT33" s="407"/>
      <c r="AU33" s="407"/>
      <c r="AV33" s="407"/>
      <c r="AW33" s="407"/>
      <c r="AX33" s="407"/>
      <c r="AY33" s="407"/>
      <c r="AZ33" s="407"/>
      <c r="BA33" s="407"/>
      <c r="BB33" s="407"/>
      <c r="BC33" s="407"/>
      <c r="BD33" s="196"/>
      <c r="BE33" s="407" t="s">
        <v>191</v>
      </c>
      <c r="BF33" s="407"/>
      <c r="BG33" s="407" t="s">
        <v>192</v>
      </c>
      <c r="BH33" s="407"/>
      <c r="BI33" s="407"/>
      <c r="BJ33" s="407"/>
      <c r="BK33" s="407"/>
      <c r="BL33" s="407"/>
      <c r="BM33" s="407"/>
      <c r="BN33" s="407"/>
      <c r="BO33" s="407"/>
      <c r="BP33" s="407"/>
      <c r="BQ33" s="407"/>
      <c r="BR33" s="407"/>
      <c r="BS33" s="407"/>
      <c r="BT33" s="407"/>
      <c r="BU33" s="407"/>
      <c r="BV33" s="196"/>
      <c r="BW33" s="408" t="s">
        <v>191</v>
      </c>
      <c r="BX33" s="408"/>
      <c r="BY33" s="407" t="s">
        <v>193</v>
      </c>
      <c r="BZ33" s="407"/>
      <c r="CA33" s="407"/>
      <c r="CB33" s="407"/>
      <c r="CC33" s="407"/>
      <c r="CD33" s="407"/>
      <c r="CE33" s="407"/>
      <c r="CF33" s="407"/>
      <c r="CG33" s="407"/>
      <c r="CH33" s="407"/>
      <c r="CI33" s="407"/>
      <c r="CJ33" s="407"/>
      <c r="CK33" s="407"/>
      <c r="CL33" s="407"/>
      <c r="CM33" s="407"/>
      <c r="CN33" s="195"/>
      <c r="CO33" s="408" t="s">
        <v>188</v>
      </c>
      <c r="CP33" s="408"/>
      <c r="CQ33" s="407" t="s">
        <v>194</v>
      </c>
      <c r="CR33" s="407"/>
      <c r="CS33" s="407"/>
      <c r="CT33" s="407"/>
      <c r="CU33" s="407"/>
      <c r="CV33" s="407"/>
      <c r="CW33" s="407"/>
      <c r="CX33" s="407"/>
      <c r="CY33" s="407"/>
      <c r="CZ33" s="407"/>
      <c r="DA33" s="407"/>
      <c r="DB33" s="407"/>
      <c r="DC33" s="407"/>
      <c r="DD33" s="407"/>
      <c r="DE33" s="407"/>
      <c r="DF33" s="195"/>
      <c r="DG33" s="406" t="s">
        <v>195</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南信州広域連合＿一般会計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18</v>
      </c>
      <c r="CP34" s="404"/>
      <c r="CQ34" s="403" t="str">
        <f>IF('各会計、関係団体の財政状況及び健全化判断比率'!BS7="","",'各会計、関係団体の財政状況及び健全化判断比率'!BS7)</f>
        <v>高森町まちづくり振興公社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南信州広域連合＿広域振興基金特別会計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南信州広域連合＿広域消防特別会計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南信州広域連合＿稲葉クリーンセンター特別会計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下伊那郡町村総合事務組合＿一般会計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下伊那自治センター組合＿一般会計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下伊那郡土木技術センター＿一般会計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南信地域交通災害共済事務組合＿一般会計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長野県市町村総合事務組合＿一般会計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長野県市町村総合事務組合＿非常勤職員公務災害補償特別会計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kZMyqDObyJz8KWUlzYMcZA0VJiA1fLNQypum8TP+o9TADlgxMrfjTXyxyublAfRIzusNkv50tDS6/8zTfFWg==" saltValue="E97F2ryn4JFrfeGlsWmh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5" t="s">
        <v>544</v>
      </c>
      <c r="D34" s="1225"/>
      <c r="E34" s="1226"/>
      <c r="F34" s="32">
        <v>21.06</v>
      </c>
      <c r="G34" s="33">
        <v>23.14</v>
      </c>
      <c r="H34" s="33">
        <v>24.74</v>
      </c>
      <c r="I34" s="33">
        <v>28.51</v>
      </c>
      <c r="J34" s="34">
        <v>31.09</v>
      </c>
      <c r="K34" s="22"/>
      <c r="L34" s="22"/>
      <c r="M34" s="22"/>
      <c r="N34" s="22"/>
      <c r="O34" s="22"/>
      <c r="P34" s="22"/>
    </row>
    <row r="35" spans="1:16" ht="39" customHeight="1" x14ac:dyDescent="0.15">
      <c r="A35" s="22"/>
      <c r="B35" s="35"/>
      <c r="C35" s="1219" t="s">
        <v>545</v>
      </c>
      <c r="D35" s="1220"/>
      <c r="E35" s="1221"/>
      <c r="F35" s="36">
        <v>10.35</v>
      </c>
      <c r="G35" s="37">
        <v>7.52</v>
      </c>
      <c r="H35" s="37">
        <v>9.65</v>
      </c>
      <c r="I35" s="37">
        <v>9.8000000000000007</v>
      </c>
      <c r="J35" s="38">
        <v>12.12</v>
      </c>
      <c r="K35" s="22"/>
      <c r="L35" s="22"/>
      <c r="M35" s="22"/>
      <c r="N35" s="22"/>
      <c r="O35" s="22"/>
      <c r="P35" s="22"/>
    </row>
    <row r="36" spans="1:16" ht="39" customHeight="1" x14ac:dyDescent="0.15">
      <c r="A36" s="22"/>
      <c r="B36" s="35"/>
      <c r="C36" s="1219" t="s">
        <v>546</v>
      </c>
      <c r="D36" s="1220"/>
      <c r="E36" s="1221"/>
      <c r="F36" s="36">
        <v>2.76</v>
      </c>
      <c r="G36" s="37">
        <v>2.81</v>
      </c>
      <c r="H36" s="37">
        <v>1.5</v>
      </c>
      <c r="I36" s="37">
        <v>2.96</v>
      </c>
      <c r="J36" s="38">
        <v>2.61</v>
      </c>
      <c r="K36" s="22"/>
      <c r="L36" s="22"/>
      <c r="M36" s="22"/>
      <c r="N36" s="22"/>
      <c r="O36" s="22"/>
      <c r="P36" s="22"/>
    </row>
    <row r="37" spans="1:16" ht="39" customHeight="1" x14ac:dyDescent="0.15">
      <c r="A37" s="22"/>
      <c r="B37" s="35"/>
      <c r="C37" s="1219" t="s">
        <v>547</v>
      </c>
      <c r="D37" s="1220"/>
      <c r="E37" s="1221"/>
      <c r="F37" s="36">
        <v>0.92</v>
      </c>
      <c r="G37" s="37">
        <v>1.39</v>
      </c>
      <c r="H37" s="37">
        <v>1.77</v>
      </c>
      <c r="I37" s="37">
        <v>2.75</v>
      </c>
      <c r="J37" s="38">
        <v>2.36</v>
      </c>
      <c r="K37" s="22"/>
      <c r="L37" s="22"/>
      <c r="M37" s="22"/>
      <c r="N37" s="22"/>
      <c r="O37" s="22"/>
      <c r="P37" s="22"/>
    </row>
    <row r="38" spans="1:16" ht="39" customHeight="1" x14ac:dyDescent="0.15">
      <c r="A38" s="22"/>
      <c r="B38" s="35"/>
      <c r="C38" s="1219" t="s">
        <v>548</v>
      </c>
      <c r="D38" s="1220"/>
      <c r="E38" s="1221"/>
      <c r="F38" s="36">
        <v>0.48</v>
      </c>
      <c r="G38" s="37">
        <v>0.36</v>
      </c>
      <c r="H38" s="37">
        <v>0.51</v>
      </c>
      <c r="I38" s="37">
        <v>0.44</v>
      </c>
      <c r="J38" s="38">
        <v>0.82</v>
      </c>
      <c r="K38" s="22"/>
      <c r="L38" s="22"/>
      <c r="M38" s="22"/>
      <c r="N38" s="22"/>
      <c r="O38" s="22"/>
      <c r="P38" s="22"/>
    </row>
    <row r="39" spans="1:16" ht="39" customHeight="1" x14ac:dyDescent="0.15">
      <c r="A39" s="22"/>
      <c r="B39" s="35"/>
      <c r="C39" s="1219" t="s">
        <v>549</v>
      </c>
      <c r="D39" s="1220"/>
      <c r="E39" s="1221"/>
      <c r="F39" s="36">
        <v>0.54</v>
      </c>
      <c r="G39" s="37">
        <v>0.38</v>
      </c>
      <c r="H39" s="37">
        <v>0.79</v>
      </c>
      <c r="I39" s="37">
        <v>0.31</v>
      </c>
      <c r="J39" s="38">
        <v>0.41</v>
      </c>
      <c r="K39" s="22"/>
      <c r="L39" s="22"/>
      <c r="M39" s="22"/>
      <c r="N39" s="22"/>
      <c r="O39" s="22"/>
      <c r="P39" s="22"/>
    </row>
    <row r="40" spans="1:16" ht="39" customHeight="1" x14ac:dyDescent="0.15">
      <c r="A40" s="22"/>
      <c r="B40" s="35"/>
      <c r="C40" s="1219" t="s">
        <v>550</v>
      </c>
      <c r="D40" s="1220"/>
      <c r="E40" s="1221"/>
      <c r="F40" s="36">
        <v>0.01</v>
      </c>
      <c r="G40" s="37">
        <v>0</v>
      </c>
      <c r="H40" s="37">
        <v>0.05</v>
      </c>
      <c r="I40" s="37">
        <v>0</v>
      </c>
      <c r="J40" s="38">
        <v>0</v>
      </c>
      <c r="K40" s="22"/>
      <c r="L40" s="22"/>
      <c r="M40" s="22"/>
      <c r="N40" s="22"/>
      <c r="O40" s="22"/>
      <c r="P40" s="22"/>
    </row>
    <row r="41" spans="1:16" ht="39" customHeight="1" x14ac:dyDescent="0.15">
      <c r="A41" s="22"/>
      <c r="B41" s="35"/>
      <c r="C41" s="1219"/>
      <c r="D41" s="1220"/>
      <c r="E41" s="1221"/>
      <c r="F41" s="36"/>
      <c r="G41" s="37"/>
      <c r="H41" s="37"/>
      <c r="I41" s="37"/>
      <c r="J41" s="38"/>
      <c r="K41" s="22"/>
      <c r="L41" s="22"/>
      <c r="M41" s="22"/>
      <c r="N41" s="22"/>
      <c r="O41" s="22"/>
      <c r="P41" s="22"/>
    </row>
    <row r="42" spans="1:16" ht="39" customHeight="1" x14ac:dyDescent="0.15">
      <c r="A42" s="22"/>
      <c r="B42" s="39"/>
      <c r="C42" s="1219" t="s">
        <v>551</v>
      </c>
      <c r="D42" s="1220"/>
      <c r="E42" s="1221"/>
      <c r="F42" s="36" t="s">
        <v>495</v>
      </c>
      <c r="G42" s="37" t="s">
        <v>495</v>
      </c>
      <c r="H42" s="37" t="s">
        <v>495</v>
      </c>
      <c r="I42" s="37" t="s">
        <v>495</v>
      </c>
      <c r="J42" s="38" t="s">
        <v>495</v>
      </c>
      <c r="K42" s="22"/>
      <c r="L42" s="22"/>
      <c r="M42" s="22"/>
      <c r="N42" s="22"/>
      <c r="O42" s="22"/>
      <c r="P42" s="22"/>
    </row>
    <row r="43" spans="1:16" ht="39" customHeight="1" thickBot="1" x14ac:dyDescent="0.2">
      <c r="A43" s="22"/>
      <c r="B43" s="40"/>
      <c r="C43" s="1222" t="s">
        <v>552</v>
      </c>
      <c r="D43" s="1223"/>
      <c r="E43" s="1224"/>
      <c r="F43" s="41">
        <v>0.33</v>
      </c>
      <c r="G43" s="42">
        <v>0.1</v>
      </c>
      <c r="H43" s="42">
        <v>0.19</v>
      </c>
      <c r="I43" s="42" t="s">
        <v>495</v>
      </c>
      <c r="J43" s="43" t="s">
        <v>495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f4xPtL0VQDUlW7QRg31VOWBl8aKF/gjM7G1rz9rwlK8E0LGifuKs8KIp3XiY8U9CgLKTn8dzR9kcyUshcABrg==" saltValue="E8JOouD2qOFuoDdqmPmS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840</v>
      </c>
      <c r="L45" s="60">
        <v>844</v>
      </c>
      <c r="M45" s="60">
        <v>839</v>
      </c>
      <c r="N45" s="60">
        <v>834</v>
      </c>
      <c r="O45" s="61">
        <v>696</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495</v>
      </c>
      <c r="L46" s="64" t="s">
        <v>495</v>
      </c>
      <c r="M46" s="64" t="s">
        <v>495</v>
      </c>
      <c r="N46" s="64" t="s">
        <v>495</v>
      </c>
      <c r="O46" s="65" t="s">
        <v>495</v>
      </c>
      <c r="P46" s="48"/>
      <c r="Q46" s="48"/>
      <c r="R46" s="48"/>
      <c r="S46" s="48"/>
      <c r="T46" s="48"/>
      <c r="U46" s="48"/>
    </row>
    <row r="47" spans="1:21" ht="30.75" customHeight="1" x14ac:dyDescent="0.15">
      <c r="A47" s="48"/>
      <c r="B47" s="1237"/>
      <c r="C47" s="1238"/>
      <c r="D47" s="62"/>
      <c r="E47" s="1229" t="s">
        <v>13</v>
      </c>
      <c r="F47" s="1229"/>
      <c r="G47" s="1229"/>
      <c r="H47" s="1229"/>
      <c r="I47" s="1229"/>
      <c r="J47" s="1230"/>
      <c r="K47" s="63" t="s">
        <v>495</v>
      </c>
      <c r="L47" s="64" t="s">
        <v>495</v>
      </c>
      <c r="M47" s="64" t="s">
        <v>495</v>
      </c>
      <c r="N47" s="64" t="s">
        <v>495</v>
      </c>
      <c r="O47" s="65" t="s">
        <v>495</v>
      </c>
      <c r="P47" s="48"/>
      <c r="Q47" s="48"/>
      <c r="R47" s="48"/>
      <c r="S47" s="48"/>
      <c r="T47" s="48"/>
      <c r="U47" s="48"/>
    </row>
    <row r="48" spans="1:21" ht="30.75" customHeight="1" x14ac:dyDescent="0.15">
      <c r="A48" s="48"/>
      <c r="B48" s="1237"/>
      <c r="C48" s="1238"/>
      <c r="D48" s="62"/>
      <c r="E48" s="1229" t="s">
        <v>14</v>
      </c>
      <c r="F48" s="1229"/>
      <c r="G48" s="1229"/>
      <c r="H48" s="1229"/>
      <c r="I48" s="1229"/>
      <c r="J48" s="1230"/>
      <c r="K48" s="63">
        <v>437</v>
      </c>
      <c r="L48" s="64">
        <v>436</v>
      </c>
      <c r="M48" s="64">
        <v>447</v>
      </c>
      <c r="N48" s="64">
        <v>458</v>
      </c>
      <c r="O48" s="65">
        <v>467</v>
      </c>
      <c r="P48" s="48"/>
      <c r="Q48" s="48"/>
      <c r="R48" s="48"/>
      <c r="S48" s="48"/>
      <c r="T48" s="48"/>
      <c r="U48" s="48"/>
    </row>
    <row r="49" spans="1:21" ht="30.75" customHeight="1" x14ac:dyDescent="0.15">
      <c r="A49" s="48"/>
      <c r="B49" s="1237"/>
      <c r="C49" s="1238"/>
      <c r="D49" s="62"/>
      <c r="E49" s="1229" t="s">
        <v>15</v>
      </c>
      <c r="F49" s="1229"/>
      <c r="G49" s="1229"/>
      <c r="H49" s="1229"/>
      <c r="I49" s="1229"/>
      <c r="J49" s="1230"/>
      <c r="K49" s="63">
        <v>11</v>
      </c>
      <c r="L49" s="64">
        <v>11</v>
      </c>
      <c r="M49" s="64">
        <v>12</v>
      </c>
      <c r="N49" s="64">
        <v>12</v>
      </c>
      <c r="O49" s="65">
        <v>13</v>
      </c>
      <c r="P49" s="48"/>
      <c r="Q49" s="48"/>
      <c r="R49" s="48"/>
      <c r="S49" s="48"/>
      <c r="T49" s="48"/>
      <c r="U49" s="48"/>
    </row>
    <row r="50" spans="1:21" ht="30.75" customHeight="1" x14ac:dyDescent="0.15">
      <c r="A50" s="48"/>
      <c r="B50" s="1237"/>
      <c r="C50" s="1238"/>
      <c r="D50" s="62"/>
      <c r="E50" s="1229" t="s">
        <v>16</v>
      </c>
      <c r="F50" s="1229"/>
      <c r="G50" s="1229"/>
      <c r="H50" s="1229"/>
      <c r="I50" s="1229"/>
      <c r="J50" s="1230"/>
      <c r="K50" s="63">
        <v>42</v>
      </c>
      <c r="L50" s="64">
        <v>40</v>
      </c>
      <c r="M50" s="64">
        <v>40</v>
      </c>
      <c r="N50" s="64">
        <v>40</v>
      </c>
      <c r="O50" s="65">
        <v>39</v>
      </c>
      <c r="P50" s="48"/>
      <c r="Q50" s="48"/>
      <c r="R50" s="48"/>
      <c r="S50" s="48"/>
      <c r="T50" s="48"/>
      <c r="U50" s="48"/>
    </row>
    <row r="51" spans="1:21" ht="30.75" customHeight="1" x14ac:dyDescent="0.15">
      <c r="A51" s="48"/>
      <c r="B51" s="1239"/>
      <c r="C51" s="1240"/>
      <c r="D51" s="66"/>
      <c r="E51" s="1229" t="s">
        <v>17</v>
      </c>
      <c r="F51" s="1229"/>
      <c r="G51" s="1229"/>
      <c r="H51" s="1229"/>
      <c r="I51" s="1229"/>
      <c r="J51" s="1230"/>
      <c r="K51" s="63" t="s">
        <v>495</v>
      </c>
      <c r="L51" s="64" t="s">
        <v>495</v>
      </c>
      <c r="M51" s="64" t="s">
        <v>495</v>
      </c>
      <c r="N51" s="64" t="s">
        <v>495</v>
      </c>
      <c r="O51" s="65" t="s">
        <v>495</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766</v>
      </c>
      <c r="L52" s="64">
        <v>887</v>
      </c>
      <c r="M52" s="64">
        <v>873</v>
      </c>
      <c r="N52" s="64">
        <v>848</v>
      </c>
      <c r="O52" s="65">
        <v>791</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564</v>
      </c>
      <c r="L53" s="69">
        <v>444</v>
      </c>
      <c r="M53" s="69">
        <v>465</v>
      </c>
      <c r="N53" s="69">
        <v>496</v>
      </c>
      <c r="O53" s="70">
        <v>424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5XL5r828OJxBT69JUnwnPwA70y1aXVIilsOp/yUUgAl3vZOvmVElJ+t1WT5oVqHvFfGxhYSuulI0KSltN8WfA==" saltValue="MWmwS0XNsmH2tsIvPYku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538</v>
      </c>
      <c r="J40" s="79" t="s">
        <v>539</v>
      </c>
      <c r="K40" s="79" t="s">
        <v>540</v>
      </c>
      <c r="L40" s="79" t="s">
        <v>541</v>
      </c>
      <c r="M40" s="80" t="s">
        <v>542</v>
      </c>
    </row>
    <row r="41" spans="2:13" ht="27.75" customHeight="1" x14ac:dyDescent="0.15">
      <c r="B41" s="1255" t="s">
        <v>23</v>
      </c>
      <c r="C41" s="1256"/>
      <c r="D41" s="81"/>
      <c r="E41" s="1257" t="s">
        <v>24</v>
      </c>
      <c r="F41" s="1257"/>
      <c r="G41" s="1257"/>
      <c r="H41" s="1258"/>
      <c r="I41" s="82">
        <v>6791</v>
      </c>
      <c r="J41" s="83">
        <v>6366</v>
      </c>
      <c r="K41" s="83">
        <v>6113</v>
      </c>
      <c r="L41" s="83">
        <v>6303</v>
      </c>
      <c r="M41" s="84">
        <v>6082</v>
      </c>
    </row>
    <row r="42" spans="2:13" ht="27.75" customHeight="1" x14ac:dyDescent="0.15">
      <c r="B42" s="1245"/>
      <c r="C42" s="1246"/>
      <c r="D42" s="85"/>
      <c r="E42" s="1249" t="s">
        <v>25</v>
      </c>
      <c r="F42" s="1249"/>
      <c r="G42" s="1249"/>
      <c r="H42" s="1250"/>
      <c r="I42" s="86">
        <v>278</v>
      </c>
      <c r="J42" s="87">
        <v>242</v>
      </c>
      <c r="K42" s="87">
        <v>205</v>
      </c>
      <c r="L42" s="87">
        <v>168</v>
      </c>
      <c r="M42" s="88">
        <v>131</v>
      </c>
    </row>
    <row r="43" spans="2:13" ht="27.75" customHeight="1" x14ac:dyDescent="0.15">
      <c r="B43" s="1245"/>
      <c r="C43" s="1246"/>
      <c r="D43" s="85"/>
      <c r="E43" s="1249" t="s">
        <v>26</v>
      </c>
      <c r="F43" s="1249"/>
      <c r="G43" s="1249"/>
      <c r="H43" s="1250"/>
      <c r="I43" s="86">
        <v>6485</v>
      </c>
      <c r="J43" s="87">
        <v>6324</v>
      </c>
      <c r="K43" s="87">
        <v>6068</v>
      </c>
      <c r="L43" s="87">
        <v>5712</v>
      </c>
      <c r="M43" s="88">
        <v>5325</v>
      </c>
    </row>
    <row r="44" spans="2:13" ht="27.75" customHeight="1" x14ac:dyDescent="0.15">
      <c r="B44" s="1245"/>
      <c r="C44" s="1246"/>
      <c r="D44" s="85"/>
      <c r="E44" s="1249" t="s">
        <v>27</v>
      </c>
      <c r="F44" s="1249"/>
      <c r="G44" s="1249"/>
      <c r="H44" s="1250"/>
      <c r="I44" s="86">
        <v>67</v>
      </c>
      <c r="J44" s="87">
        <v>58</v>
      </c>
      <c r="K44" s="87">
        <v>65</v>
      </c>
      <c r="L44" s="87">
        <v>156</v>
      </c>
      <c r="M44" s="88">
        <v>326</v>
      </c>
    </row>
    <row r="45" spans="2:13" ht="27.75" customHeight="1" x14ac:dyDescent="0.15">
      <c r="B45" s="1245"/>
      <c r="C45" s="1246"/>
      <c r="D45" s="85"/>
      <c r="E45" s="1249" t="s">
        <v>28</v>
      </c>
      <c r="F45" s="1249"/>
      <c r="G45" s="1249"/>
      <c r="H45" s="1250"/>
      <c r="I45" s="86">
        <v>727</v>
      </c>
      <c r="J45" s="87">
        <v>727</v>
      </c>
      <c r="K45" s="87">
        <v>715</v>
      </c>
      <c r="L45" s="87">
        <v>659</v>
      </c>
      <c r="M45" s="88">
        <v>691</v>
      </c>
    </row>
    <row r="46" spans="2:13" ht="27.75" customHeight="1" x14ac:dyDescent="0.15">
      <c r="B46" s="1245"/>
      <c r="C46" s="1246"/>
      <c r="D46" s="89"/>
      <c r="E46" s="1249" t="s">
        <v>29</v>
      </c>
      <c r="F46" s="1249"/>
      <c r="G46" s="1249"/>
      <c r="H46" s="1250"/>
      <c r="I46" s="86" t="s">
        <v>495</v>
      </c>
      <c r="J46" s="87" t="s">
        <v>495</v>
      </c>
      <c r="K46" s="87" t="s">
        <v>495</v>
      </c>
      <c r="L46" s="87" t="s">
        <v>495</v>
      </c>
      <c r="M46" s="88" t="s">
        <v>495</v>
      </c>
    </row>
    <row r="47" spans="2:13" ht="27.75" customHeight="1" x14ac:dyDescent="0.15">
      <c r="B47" s="1245"/>
      <c r="C47" s="1246"/>
      <c r="D47" s="90"/>
      <c r="E47" s="1259" t="s">
        <v>30</v>
      </c>
      <c r="F47" s="1260"/>
      <c r="G47" s="1260"/>
      <c r="H47" s="1261"/>
      <c r="I47" s="86" t="s">
        <v>495</v>
      </c>
      <c r="J47" s="87" t="s">
        <v>495</v>
      </c>
      <c r="K47" s="87" t="s">
        <v>495</v>
      </c>
      <c r="L47" s="87" t="s">
        <v>495</v>
      </c>
      <c r="M47" s="88" t="s">
        <v>495</v>
      </c>
    </row>
    <row r="48" spans="2:13" ht="27.75" customHeight="1" x14ac:dyDescent="0.15">
      <c r="B48" s="1245"/>
      <c r="C48" s="1246"/>
      <c r="D48" s="85"/>
      <c r="E48" s="1249" t="s">
        <v>31</v>
      </c>
      <c r="F48" s="1249"/>
      <c r="G48" s="1249"/>
      <c r="H48" s="1250"/>
      <c r="I48" s="86" t="s">
        <v>495</v>
      </c>
      <c r="J48" s="87" t="s">
        <v>495</v>
      </c>
      <c r="K48" s="87" t="s">
        <v>495</v>
      </c>
      <c r="L48" s="87" t="s">
        <v>495</v>
      </c>
      <c r="M48" s="88" t="s">
        <v>495</v>
      </c>
    </row>
    <row r="49" spans="2:13" ht="27.75" customHeight="1" x14ac:dyDescent="0.15">
      <c r="B49" s="1247"/>
      <c r="C49" s="1248"/>
      <c r="D49" s="85"/>
      <c r="E49" s="1249" t="s">
        <v>32</v>
      </c>
      <c r="F49" s="1249"/>
      <c r="G49" s="1249"/>
      <c r="H49" s="1250"/>
      <c r="I49" s="86" t="s">
        <v>495</v>
      </c>
      <c r="J49" s="87" t="s">
        <v>495</v>
      </c>
      <c r="K49" s="87" t="s">
        <v>495</v>
      </c>
      <c r="L49" s="87" t="s">
        <v>495</v>
      </c>
      <c r="M49" s="88" t="s">
        <v>495</v>
      </c>
    </row>
    <row r="50" spans="2:13" ht="27.75" customHeight="1" x14ac:dyDescent="0.15">
      <c r="B50" s="1243" t="s">
        <v>33</v>
      </c>
      <c r="C50" s="1244"/>
      <c r="D50" s="91"/>
      <c r="E50" s="1249" t="s">
        <v>34</v>
      </c>
      <c r="F50" s="1249"/>
      <c r="G50" s="1249"/>
      <c r="H50" s="1250"/>
      <c r="I50" s="86">
        <v>1098</v>
      </c>
      <c r="J50" s="87">
        <v>1016</v>
      </c>
      <c r="K50" s="87">
        <v>1108</v>
      </c>
      <c r="L50" s="87">
        <v>1240</v>
      </c>
      <c r="M50" s="88">
        <v>1658</v>
      </c>
    </row>
    <row r="51" spans="2:13" ht="27.75" customHeight="1" x14ac:dyDescent="0.15">
      <c r="B51" s="1245"/>
      <c r="C51" s="1246"/>
      <c r="D51" s="85"/>
      <c r="E51" s="1249" t="s">
        <v>35</v>
      </c>
      <c r="F51" s="1249"/>
      <c r="G51" s="1249"/>
      <c r="H51" s="1250"/>
      <c r="I51" s="86">
        <v>13</v>
      </c>
      <c r="J51" s="87">
        <v>9</v>
      </c>
      <c r="K51" s="87">
        <v>4</v>
      </c>
      <c r="L51" s="87" t="s">
        <v>495</v>
      </c>
      <c r="M51" s="88" t="s">
        <v>495</v>
      </c>
    </row>
    <row r="52" spans="2:13" ht="27.75" customHeight="1" x14ac:dyDescent="0.15">
      <c r="B52" s="1247"/>
      <c r="C52" s="1248"/>
      <c r="D52" s="85"/>
      <c r="E52" s="1249" t="s">
        <v>36</v>
      </c>
      <c r="F52" s="1249"/>
      <c r="G52" s="1249"/>
      <c r="H52" s="1250"/>
      <c r="I52" s="86">
        <v>9204</v>
      </c>
      <c r="J52" s="87">
        <v>8743</v>
      </c>
      <c r="K52" s="87">
        <v>8414</v>
      </c>
      <c r="L52" s="87">
        <v>8072</v>
      </c>
      <c r="M52" s="88">
        <v>7685</v>
      </c>
    </row>
    <row r="53" spans="2:13" ht="27.75" customHeight="1" thickBot="1" x14ac:dyDescent="0.2">
      <c r="B53" s="1251" t="s">
        <v>37</v>
      </c>
      <c r="C53" s="1252"/>
      <c r="D53" s="92"/>
      <c r="E53" s="1253" t="s">
        <v>38</v>
      </c>
      <c r="F53" s="1253"/>
      <c r="G53" s="1253"/>
      <c r="H53" s="1254"/>
      <c r="I53" s="93">
        <v>4033</v>
      </c>
      <c r="J53" s="94">
        <v>3949</v>
      </c>
      <c r="K53" s="94">
        <v>3639</v>
      </c>
      <c r="L53" s="94">
        <v>3686</v>
      </c>
      <c r="M53" s="95">
        <v>3213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tkBtXUuQjXCGOU9rReGGPMabErDywqpzxq4hgEEyXqNEHExeevN4WxWWINFQvTKGQWN/qZjZ+RZ4nxt7r5PLw==" saltValue="JmTxVjD7evm7Xx4FidyM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70" t="s">
        <v>41</v>
      </c>
      <c r="D55" s="1270"/>
      <c r="E55" s="1271"/>
      <c r="F55" s="107">
        <v>567</v>
      </c>
      <c r="G55" s="107">
        <v>599</v>
      </c>
      <c r="H55" s="108">
        <v>631</v>
      </c>
    </row>
    <row r="56" spans="2:8" ht="52.5" customHeight="1" x14ac:dyDescent="0.15">
      <c r="B56" s="109"/>
      <c r="C56" s="1272" t="s">
        <v>42</v>
      </c>
      <c r="D56" s="1272"/>
      <c r="E56" s="1273"/>
      <c r="F56" s="110">
        <v>11</v>
      </c>
      <c r="G56" s="110">
        <v>11</v>
      </c>
      <c r="H56" s="111">
        <v>11</v>
      </c>
    </row>
    <row r="57" spans="2:8" ht="53.25" customHeight="1" x14ac:dyDescent="0.15">
      <c r="B57" s="109"/>
      <c r="C57" s="1274" t="s">
        <v>43</v>
      </c>
      <c r="D57" s="1274"/>
      <c r="E57" s="1275"/>
      <c r="F57" s="112">
        <v>487</v>
      </c>
      <c r="G57" s="112">
        <v>556</v>
      </c>
      <c r="H57" s="113">
        <v>811</v>
      </c>
    </row>
    <row r="58" spans="2:8" ht="45.75" customHeight="1" x14ac:dyDescent="0.15">
      <c r="B58" s="114"/>
      <c r="C58" s="1262" t="s">
        <v>555</v>
      </c>
      <c r="D58" s="1263"/>
      <c r="E58" s="1264"/>
      <c r="F58" s="115">
        <v>326</v>
      </c>
      <c r="G58" s="115">
        <v>397</v>
      </c>
      <c r="H58" s="116">
        <v>478</v>
      </c>
    </row>
    <row r="59" spans="2:8" ht="45.75" customHeight="1" x14ac:dyDescent="0.15">
      <c r="B59" s="114"/>
      <c r="C59" s="1262" t="s">
        <v>556</v>
      </c>
      <c r="D59" s="1263"/>
      <c r="E59" s="1264"/>
      <c r="F59" s="115">
        <v>60</v>
      </c>
      <c r="G59" s="115">
        <v>61</v>
      </c>
      <c r="H59" s="116">
        <v>247</v>
      </c>
    </row>
    <row r="60" spans="2:8" ht="45.75" customHeight="1" x14ac:dyDescent="0.15">
      <c r="B60" s="114"/>
      <c r="C60" s="1262" t="s">
        <v>557</v>
      </c>
      <c r="D60" s="1263"/>
      <c r="E60" s="1264"/>
      <c r="F60" s="115">
        <v>66</v>
      </c>
      <c r="G60" s="115">
        <v>67</v>
      </c>
      <c r="H60" s="116">
        <v>69</v>
      </c>
    </row>
    <row r="61" spans="2:8" ht="45.75" customHeight="1" x14ac:dyDescent="0.15">
      <c r="B61" s="114"/>
      <c r="C61" s="1262" t="s">
        <v>558</v>
      </c>
      <c r="D61" s="1263"/>
      <c r="E61" s="1264"/>
      <c r="F61" s="115">
        <v>9</v>
      </c>
      <c r="G61" s="115">
        <v>17</v>
      </c>
      <c r="H61" s="116">
        <v>17</v>
      </c>
    </row>
    <row r="62" spans="2:8" ht="45.75" customHeight="1" thickBot="1" x14ac:dyDescent="0.2">
      <c r="B62" s="117"/>
      <c r="C62" s="1265" t="s">
        <v>575</v>
      </c>
      <c r="D62" s="1266"/>
      <c r="E62" s="1267"/>
      <c r="F62" s="118">
        <v>0</v>
      </c>
      <c r="G62" s="118">
        <v>0</v>
      </c>
      <c r="H62" s="119">
        <v>1</v>
      </c>
    </row>
    <row r="63" spans="2:8" ht="52.5" customHeight="1" thickBot="1" x14ac:dyDescent="0.2">
      <c r="B63" s="120"/>
      <c r="C63" s="1268" t="s">
        <v>44</v>
      </c>
      <c r="D63" s="1268"/>
      <c r="E63" s="1269"/>
      <c r="F63" s="121">
        <v>1064</v>
      </c>
      <c r="G63" s="121">
        <v>1166</v>
      </c>
      <c r="H63" s="122">
        <v>1453</v>
      </c>
    </row>
    <row r="64" spans="2:8" ht="15" customHeight="1" x14ac:dyDescent="0.15"/>
    <row r="65" ht="0" hidden="1" customHeight="1" x14ac:dyDescent="0.15"/>
    <row r="66" ht="0" hidden="1" customHeight="1" x14ac:dyDescent="0.15"/>
  </sheetData>
  <sheetProtection algorithmName="SHA-512" hashValue="OMJjVEuLhv++O/NqhFdqvYpYkRNAcvdu8tQ9xcuMliC2stjUoIsgLnztnOQSeac+anN72wPa45+utxZx1ZXCfw==" saltValue="dNeR5XEd3ZnCeV6ENYOA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6" t="s">
        <v>591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538</v>
      </c>
      <c r="BQ50" s="1289"/>
      <c r="BR50" s="1289"/>
      <c r="BS50" s="1289"/>
      <c r="BT50" s="1289"/>
      <c r="BU50" s="1289"/>
      <c r="BV50" s="1289"/>
      <c r="BW50" s="1289"/>
      <c r="BX50" s="1289" t="s">
        <v>539</v>
      </c>
      <c r="BY50" s="1289"/>
      <c r="BZ50" s="1289"/>
      <c r="CA50" s="1289"/>
      <c r="CB50" s="1289"/>
      <c r="CC50" s="1289"/>
      <c r="CD50" s="1289"/>
      <c r="CE50" s="1289"/>
      <c r="CF50" s="1289" t="s">
        <v>540</v>
      </c>
      <c r="CG50" s="1289"/>
      <c r="CH50" s="1289"/>
      <c r="CI50" s="1289"/>
      <c r="CJ50" s="1289"/>
      <c r="CK50" s="1289"/>
      <c r="CL50" s="1289"/>
      <c r="CM50" s="1289"/>
      <c r="CN50" s="1289" t="s">
        <v>541</v>
      </c>
      <c r="CO50" s="1289"/>
      <c r="CP50" s="1289"/>
      <c r="CQ50" s="1289"/>
      <c r="CR50" s="1289"/>
      <c r="CS50" s="1289"/>
      <c r="CT50" s="1289"/>
      <c r="CU50" s="1289"/>
      <c r="CV50" s="1289" t="s">
        <v>542</v>
      </c>
      <c r="CW50" s="1289"/>
      <c r="CX50" s="1289"/>
      <c r="CY50" s="1289"/>
      <c r="CZ50" s="1289"/>
      <c r="DA50" s="1289"/>
      <c r="DB50" s="1289"/>
      <c r="DC50" s="1289"/>
    </row>
    <row r="51" spans="1:109" ht="13.5" customHeight="1" x14ac:dyDescent="0.15">
      <c r="B51" s="374"/>
      <c r="G51" s="1296"/>
      <c r="H51" s="1296"/>
      <c r="I51" s="1294"/>
      <c r="J51" s="1294"/>
      <c r="K51" s="1291"/>
      <c r="L51" s="1291"/>
      <c r="M51" s="1291"/>
      <c r="N51" s="1291"/>
      <c r="AM51" s="383"/>
      <c r="AN51" s="1292" t="s">
        <v>583</v>
      </c>
      <c r="AO51" s="1292"/>
      <c r="AP51" s="1292"/>
      <c r="AQ51" s="1292"/>
      <c r="AR51" s="1292"/>
      <c r="AS51" s="1292"/>
      <c r="AT51" s="1292"/>
      <c r="AU51" s="1292"/>
      <c r="AV51" s="1292"/>
      <c r="AW51" s="1292"/>
      <c r="AX51" s="1292"/>
      <c r="AY51" s="1292"/>
      <c r="AZ51" s="1292"/>
      <c r="BA51" s="1292"/>
      <c r="BB51" s="1292" t="s">
        <v>584</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3"/>
      <c r="CG51" s="1290"/>
      <c r="CH51" s="1290"/>
      <c r="CI51" s="1290"/>
      <c r="CJ51" s="1290"/>
      <c r="CK51" s="1290"/>
      <c r="CL51" s="1290"/>
      <c r="CM51" s="1290"/>
      <c r="CN51" s="1290">
        <v>118.4</v>
      </c>
      <c r="CO51" s="1290"/>
      <c r="CP51" s="1290"/>
      <c r="CQ51" s="1290"/>
      <c r="CR51" s="1290"/>
      <c r="CS51" s="1290"/>
      <c r="CT51" s="1290"/>
      <c r="CU51" s="1290"/>
      <c r="CV51" s="1290">
        <v>102.4</v>
      </c>
      <c r="CW51" s="1290"/>
      <c r="CX51" s="1290"/>
      <c r="CY51" s="1290"/>
      <c r="CZ51" s="1290"/>
      <c r="DA51" s="1290"/>
      <c r="DB51" s="1290"/>
      <c r="DC51" s="1290"/>
    </row>
    <row r="52" spans="1:109" x14ac:dyDescent="0.15">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585</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3"/>
      <c r="CG53" s="1290"/>
      <c r="CH53" s="1290"/>
      <c r="CI53" s="1290"/>
      <c r="CJ53" s="1290"/>
      <c r="CK53" s="1290"/>
      <c r="CL53" s="1290"/>
      <c r="CM53" s="1290"/>
      <c r="CN53" s="1290">
        <v>49.8</v>
      </c>
      <c r="CO53" s="1290"/>
      <c r="CP53" s="1290"/>
      <c r="CQ53" s="1290"/>
      <c r="CR53" s="1290"/>
      <c r="CS53" s="1290"/>
      <c r="CT53" s="1290"/>
      <c r="CU53" s="1290"/>
      <c r="CV53" s="1290">
        <v>51.5</v>
      </c>
      <c r="CW53" s="1290"/>
      <c r="CX53" s="1290"/>
      <c r="CY53" s="1290"/>
      <c r="CZ53" s="1290"/>
      <c r="DA53" s="1290"/>
      <c r="DB53" s="1290"/>
      <c r="DC53" s="1290"/>
    </row>
    <row r="54" spans="1:109" x14ac:dyDescent="0.15">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5"/>
      <c r="H55" s="1285"/>
      <c r="I55" s="1285"/>
      <c r="J55" s="1285"/>
      <c r="K55" s="1291"/>
      <c r="L55" s="1291"/>
      <c r="M55" s="1291"/>
      <c r="N55" s="1291"/>
      <c r="AN55" s="1289" t="s">
        <v>586</v>
      </c>
      <c r="AO55" s="1289"/>
      <c r="AP55" s="1289"/>
      <c r="AQ55" s="1289"/>
      <c r="AR55" s="1289"/>
      <c r="AS55" s="1289"/>
      <c r="AT55" s="1289"/>
      <c r="AU55" s="1289"/>
      <c r="AV55" s="1289"/>
      <c r="AW55" s="1289"/>
      <c r="AX55" s="1289"/>
      <c r="AY55" s="1289"/>
      <c r="AZ55" s="1289"/>
      <c r="BA55" s="1289"/>
      <c r="BB55" s="1292" t="s">
        <v>587</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3"/>
      <c r="CG55" s="1290"/>
      <c r="CH55" s="1290"/>
      <c r="CI55" s="1290"/>
      <c r="CJ55" s="1290"/>
      <c r="CK55" s="1290"/>
      <c r="CL55" s="1290"/>
      <c r="CM55" s="1290"/>
      <c r="CN55" s="1290">
        <v>38.5</v>
      </c>
      <c r="CO55" s="1290"/>
      <c r="CP55" s="1290"/>
      <c r="CQ55" s="1290"/>
      <c r="CR55" s="1290"/>
      <c r="CS55" s="1290"/>
      <c r="CT55" s="1290"/>
      <c r="CU55" s="1290"/>
      <c r="CV55" s="1290">
        <v>32.799999999999997</v>
      </c>
      <c r="CW55" s="1290"/>
      <c r="CX55" s="1290"/>
      <c r="CY55" s="1290"/>
      <c r="CZ55" s="1290"/>
      <c r="DA55" s="1290"/>
      <c r="DB55" s="1290"/>
      <c r="DC55" s="1290"/>
    </row>
    <row r="56" spans="1:109" x14ac:dyDescent="0.15">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585</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3"/>
      <c r="CG57" s="1290"/>
      <c r="CH57" s="1290"/>
      <c r="CI57" s="1290"/>
      <c r="CJ57" s="1290"/>
      <c r="CK57" s="1290"/>
      <c r="CL57" s="1290"/>
      <c r="CM57" s="1290"/>
      <c r="CN57" s="1290">
        <v>57.6</v>
      </c>
      <c r="CO57" s="1290"/>
      <c r="CP57" s="1290"/>
      <c r="CQ57" s="1290"/>
      <c r="CR57" s="1290"/>
      <c r="CS57" s="1290"/>
      <c r="CT57" s="1290"/>
      <c r="CU57" s="1290"/>
      <c r="CV57" s="1290">
        <v>59.3</v>
      </c>
      <c r="CW57" s="1290"/>
      <c r="CX57" s="1290"/>
      <c r="CY57" s="1290"/>
      <c r="CZ57" s="1290"/>
      <c r="DA57" s="1290"/>
      <c r="DB57" s="1290"/>
      <c r="DC57" s="1290"/>
      <c r="DD57" s="387"/>
      <c r="DE57" s="386"/>
    </row>
    <row r="58" spans="1:109" s="382" customFormat="1" x14ac:dyDescent="0.15">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588</v>
      </c>
    </row>
    <row r="64" spans="1:109" x14ac:dyDescent="0.15">
      <c r="B64" s="374"/>
      <c r="G64" s="381"/>
      <c r="I64" s="394"/>
      <c r="J64" s="394"/>
      <c r="K64" s="394"/>
      <c r="L64" s="394"/>
      <c r="M64" s="394"/>
      <c r="N64" s="395"/>
      <c r="AM64" s="381"/>
      <c r="AN64" s="381" t="s">
        <v>581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6" t="s">
        <v>592</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538</v>
      </c>
      <c r="BQ72" s="1289"/>
      <c r="BR72" s="1289"/>
      <c r="BS72" s="1289"/>
      <c r="BT72" s="1289"/>
      <c r="BU72" s="1289"/>
      <c r="BV72" s="1289"/>
      <c r="BW72" s="1289"/>
      <c r="BX72" s="1289" t="s">
        <v>539</v>
      </c>
      <c r="BY72" s="1289"/>
      <c r="BZ72" s="1289"/>
      <c r="CA72" s="1289"/>
      <c r="CB72" s="1289"/>
      <c r="CC72" s="1289"/>
      <c r="CD72" s="1289"/>
      <c r="CE72" s="1289"/>
      <c r="CF72" s="1289" t="s">
        <v>540</v>
      </c>
      <c r="CG72" s="1289"/>
      <c r="CH72" s="1289"/>
      <c r="CI72" s="1289"/>
      <c r="CJ72" s="1289"/>
      <c r="CK72" s="1289"/>
      <c r="CL72" s="1289"/>
      <c r="CM72" s="1289"/>
      <c r="CN72" s="1289" t="s">
        <v>541</v>
      </c>
      <c r="CO72" s="1289"/>
      <c r="CP72" s="1289"/>
      <c r="CQ72" s="1289"/>
      <c r="CR72" s="1289"/>
      <c r="CS72" s="1289"/>
      <c r="CT72" s="1289"/>
      <c r="CU72" s="1289"/>
      <c r="CV72" s="1289" t="s">
        <v>542</v>
      </c>
      <c r="CW72" s="1289"/>
      <c r="CX72" s="1289"/>
      <c r="CY72" s="1289"/>
      <c r="CZ72" s="1289"/>
      <c r="DA72" s="1289"/>
      <c r="DB72" s="1289"/>
      <c r="DC72" s="1289"/>
    </row>
    <row r="73" spans="2:107" x14ac:dyDescent="0.15">
      <c r="B73" s="374"/>
      <c r="G73" s="1296"/>
      <c r="H73" s="1296"/>
      <c r="I73" s="1296"/>
      <c r="J73" s="1296"/>
      <c r="K73" s="1297"/>
      <c r="L73" s="1297"/>
      <c r="M73" s="1297"/>
      <c r="N73" s="1297"/>
      <c r="AM73" s="383"/>
      <c r="AN73" s="1292" t="s">
        <v>583</v>
      </c>
      <c r="AO73" s="1292"/>
      <c r="AP73" s="1292"/>
      <c r="AQ73" s="1292"/>
      <c r="AR73" s="1292"/>
      <c r="AS73" s="1292"/>
      <c r="AT73" s="1292"/>
      <c r="AU73" s="1292"/>
      <c r="AV73" s="1292"/>
      <c r="AW73" s="1292"/>
      <c r="AX73" s="1292"/>
      <c r="AY73" s="1292"/>
      <c r="AZ73" s="1292"/>
      <c r="BA73" s="1292"/>
      <c r="BB73" s="1292" t="s">
        <v>587</v>
      </c>
      <c r="BC73" s="1292"/>
      <c r="BD73" s="1292"/>
      <c r="BE73" s="1292"/>
      <c r="BF73" s="1292"/>
      <c r="BG73" s="1292"/>
      <c r="BH73" s="1292"/>
      <c r="BI73" s="1292"/>
      <c r="BJ73" s="1292"/>
      <c r="BK73" s="1292"/>
      <c r="BL73" s="1292"/>
      <c r="BM73" s="1292"/>
      <c r="BN73" s="1292"/>
      <c r="BO73" s="1292"/>
      <c r="BP73" s="1290">
        <v>130.80000000000001</v>
      </c>
      <c r="BQ73" s="1290"/>
      <c r="BR73" s="1290"/>
      <c r="BS73" s="1290"/>
      <c r="BT73" s="1290"/>
      <c r="BU73" s="1290"/>
      <c r="BV73" s="1290"/>
      <c r="BW73" s="1290"/>
      <c r="BX73" s="1290">
        <v>128.69999999999999</v>
      </c>
      <c r="BY73" s="1290"/>
      <c r="BZ73" s="1290"/>
      <c r="CA73" s="1290"/>
      <c r="CB73" s="1290"/>
      <c r="CC73" s="1290"/>
      <c r="CD73" s="1290"/>
      <c r="CE73" s="1290"/>
      <c r="CF73" s="1290">
        <v>114.8</v>
      </c>
      <c r="CG73" s="1290"/>
      <c r="CH73" s="1290"/>
      <c r="CI73" s="1290"/>
      <c r="CJ73" s="1290"/>
      <c r="CK73" s="1290"/>
      <c r="CL73" s="1290"/>
      <c r="CM73" s="1290"/>
      <c r="CN73" s="1290">
        <v>118.4</v>
      </c>
      <c r="CO73" s="1290"/>
      <c r="CP73" s="1290"/>
      <c r="CQ73" s="1290"/>
      <c r="CR73" s="1290"/>
      <c r="CS73" s="1290"/>
      <c r="CT73" s="1290"/>
      <c r="CU73" s="1290"/>
      <c r="CV73" s="1290">
        <v>102.4</v>
      </c>
      <c r="CW73" s="1290"/>
      <c r="CX73" s="1290"/>
      <c r="CY73" s="1290"/>
      <c r="CZ73" s="1290"/>
      <c r="DA73" s="1290"/>
      <c r="DB73" s="1290"/>
      <c r="DC73" s="1290"/>
    </row>
    <row r="74" spans="2:107" x14ac:dyDescent="0.15">
      <c r="B74" s="374"/>
      <c r="G74" s="1296"/>
      <c r="H74" s="1296"/>
      <c r="I74" s="1296"/>
      <c r="J74" s="1296"/>
      <c r="K74" s="1297"/>
      <c r="L74" s="1297"/>
      <c r="M74" s="1297"/>
      <c r="N74" s="1297"/>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589</v>
      </c>
      <c r="BC75" s="1292"/>
      <c r="BD75" s="1292"/>
      <c r="BE75" s="1292"/>
      <c r="BF75" s="1292"/>
      <c r="BG75" s="1292"/>
      <c r="BH75" s="1292"/>
      <c r="BI75" s="1292"/>
      <c r="BJ75" s="1292"/>
      <c r="BK75" s="1292"/>
      <c r="BL75" s="1292"/>
      <c r="BM75" s="1292"/>
      <c r="BN75" s="1292"/>
      <c r="BO75" s="1292"/>
      <c r="BP75" s="1290">
        <v>17.5</v>
      </c>
      <c r="BQ75" s="1290"/>
      <c r="BR75" s="1290"/>
      <c r="BS75" s="1290"/>
      <c r="BT75" s="1290"/>
      <c r="BU75" s="1290"/>
      <c r="BV75" s="1290"/>
      <c r="BW75" s="1290"/>
      <c r="BX75" s="1290">
        <v>16.399999999999999</v>
      </c>
      <c r="BY75" s="1290"/>
      <c r="BZ75" s="1290"/>
      <c r="CA75" s="1290"/>
      <c r="CB75" s="1290"/>
      <c r="CC75" s="1290"/>
      <c r="CD75" s="1290"/>
      <c r="CE75" s="1290"/>
      <c r="CF75" s="1290">
        <v>15.8</v>
      </c>
      <c r="CG75" s="1290"/>
      <c r="CH75" s="1290"/>
      <c r="CI75" s="1290"/>
      <c r="CJ75" s="1290"/>
      <c r="CK75" s="1290"/>
      <c r="CL75" s="1290"/>
      <c r="CM75" s="1290"/>
      <c r="CN75" s="1290">
        <v>15</v>
      </c>
      <c r="CO75" s="1290"/>
      <c r="CP75" s="1290"/>
      <c r="CQ75" s="1290"/>
      <c r="CR75" s="1290"/>
      <c r="CS75" s="1290"/>
      <c r="CT75" s="1290"/>
      <c r="CU75" s="1290"/>
      <c r="CV75" s="1290">
        <v>14.7</v>
      </c>
      <c r="CW75" s="1290"/>
      <c r="CX75" s="1290"/>
      <c r="CY75" s="1290"/>
      <c r="CZ75" s="1290"/>
      <c r="DA75" s="1290"/>
      <c r="DB75" s="1290"/>
      <c r="DC75" s="1290"/>
    </row>
    <row r="76" spans="2:107" x14ac:dyDescent="0.15">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5"/>
      <c r="H77" s="1285"/>
      <c r="I77" s="1285"/>
      <c r="J77" s="1285"/>
      <c r="K77" s="1297"/>
      <c r="L77" s="1297"/>
      <c r="M77" s="1297"/>
      <c r="N77" s="1297"/>
      <c r="AN77" s="1289" t="s">
        <v>586</v>
      </c>
      <c r="AO77" s="1289"/>
      <c r="AP77" s="1289"/>
      <c r="AQ77" s="1289"/>
      <c r="AR77" s="1289"/>
      <c r="AS77" s="1289"/>
      <c r="AT77" s="1289"/>
      <c r="AU77" s="1289"/>
      <c r="AV77" s="1289"/>
      <c r="AW77" s="1289"/>
      <c r="AX77" s="1289"/>
      <c r="AY77" s="1289"/>
      <c r="AZ77" s="1289"/>
      <c r="BA77" s="1289"/>
      <c r="BB77" s="1292" t="s">
        <v>587</v>
      </c>
      <c r="BC77" s="1292"/>
      <c r="BD77" s="1292"/>
      <c r="BE77" s="1292"/>
      <c r="BF77" s="1292"/>
      <c r="BG77" s="1292"/>
      <c r="BH77" s="1292"/>
      <c r="BI77" s="1292"/>
      <c r="BJ77" s="1292"/>
      <c r="BK77" s="1292"/>
      <c r="BL77" s="1292"/>
      <c r="BM77" s="1292"/>
      <c r="BN77" s="1292"/>
      <c r="BO77" s="1292"/>
      <c r="BP77" s="1290">
        <v>24.3</v>
      </c>
      <c r="BQ77" s="1290"/>
      <c r="BR77" s="1290"/>
      <c r="BS77" s="1290"/>
      <c r="BT77" s="1290"/>
      <c r="BU77" s="1290"/>
      <c r="BV77" s="1290"/>
      <c r="BW77" s="1290"/>
      <c r="BX77" s="1290">
        <v>0</v>
      </c>
      <c r="BY77" s="1290"/>
      <c r="BZ77" s="1290"/>
      <c r="CA77" s="1290"/>
      <c r="CB77" s="1290"/>
      <c r="CC77" s="1290"/>
      <c r="CD77" s="1290"/>
      <c r="CE77" s="1290"/>
      <c r="CF77" s="1290">
        <v>20.2</v>
      </c>
      <c r="CG77" s="1290"/>
      <c r="CH77" s="1290"/>
      <c r="CI77" s="1290"/>
      <c r="CJ77" s="1290"/>
      <c r="CK77" s="1290"/>
      <c r="CL77" s="1290"/>
      <c r="CM77" s="1290"/>
      <c r="CN77" s="1290">
        <v>38.5</v>
      </c>
      <c r="CO77" s="1290"/>
      <c r="CP77" s="1290"/>
      <c r="CQ77" s="1290"/>
      <c r="CR77" s="1290"/>
      <c r="CS77" s="1290"/>
      <c r="CT77" s="1290"/>
      <c r="CU77" s="1290"/>
      <c r="CV77" s="1290">
        <v>32.799999999999997</v>
      </c>
      <c r="CW77" s="1290"/>
      <c r="CX77" s="1290"/>
      <c r="CY77" s="1290"/>
      <c r="CZ77" s="1290"/>
      <c r="DA77" s="1290"/>
      <c r="DB77" s="1290"/>
      <c r="DC77" s="1290"/>
    </row>
    <row r="78" spans="2:107" x14ac:dyDescent="0.15">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589</v>
      </c>
      <c r="BC79" s="1292"/>
      <c r="BD79" s="1292"/>
      <c r="BE79" s="1292"/>
      <c r="BF79" s="1292"/>
      <c r="BG79" s="1292"/>
      <c r="BH79" s="1292"/>
      <c r="BI79" s="1292"/>
      <c r="BJ79" s="1292"/>
      <c r="BK79" s="1292"/>
      <c r="BL79" s="1292"/>
      <c r="BM79" s="1292"/>
      <c r="BN79" s="1292"/>
      <c r="BO79" s="1292"/>
      <c r="BP79" s="1290">
        <v>9.8000000000000007</v>
      </c>
      <c r="BQ79" s="1290"/>
      <c r="BR79" s="1290"/>
      <c r="BS79" s="1290"/>
      <c r="BT79" s="1290"/>
      <c r="BU79" s="1290"/>
      <c r="BV79" s="1290"/>
      <c r="BW79" s="1290"/>
      <c r="BX79" s="1290">
        <v>8.5</v>
      </c>
      <c r="BY79" s="1290"/>
      <c r="BZ79" s="1290"/>
      <c r="CA79" s="1290"/>
      <c r="CB79" s="1290"/>
      <c r="CC79" s="1290"/>
      <c r="CD79" s="1290"/>
      <c r="CE79" s="1290"/>
      <c r="CF79" s="1290">
        <v>9.3000000000000007</v>
      </c>
      <c r="CG79" s="1290"/>
      <c r="CH79" s="1290"/>
      <c r="CI79" s="1290"/>
      <c r="CJ79" s="1290"/>
      <c r="CK79" s="1290"/>
      <c r="CL79" s="1290"/>
      <c r="CM79" s="1290"/>
      <c r="CN79" s="1290">
        <v>9.1999999999999993</v>
      </c>
      <c r="CO79" s="1290"/>
      <c r="CP79" s="1290"/>
      <c r="CQ79" s="1290"/>
      <c r="CR79" s="1290"/>
      <c r="CS79" s="1290"/>
      <c r="CT79" s="1290"/>
      <c r="CU79" s="1290"/>
      <c r="CV79" s="1290">
        <v>9.1</v>
      </c>
      <c r="CW79" s="1290"/>
      <c r="CX79" s="1290"/>
      <c r="CY79" s="1290"/>
      <c r="CZ79" s="1290"/>
      <c r="DA79" s="1290"/>
      <c r="DB79" s="1290"/>
      <c r="DC79" s="1290"/>
    </row>
    <row r="80" spans="2:107" x14ac:dyDescent="0.15">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NkJQpS+cRnaUUdI+3eZOKeqtwIIiz+Pnk8/3WnZ9V6WTg7bUuKnLj9+P5qCj/uuX3GUWvmx82xXdplgMiLhng==" saltValue="Sa39zVinbobFwfAvD3X6U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qgzDhezYAyuaNkkgPfkh4PpE4N4OseY6KXwizNQYtL9DxfxnLPr1opQ3g7JK8oyqnH49wqgsb2ywLon7WpyAg==" saltValue="+k1FvmpR0vXHiRI29SWxW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4UYXYG/GyQRdLvJYF4FC6Jc9mWAEHLReNB/tLHWkeuM0byxDw99iCLsrxtGSTIe6NFE7/FVkCS9lTIAJACg0Q==" saltValue="ka5lL21Dw9lHBkiWiep7z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535</v>
      </c>
      <c r="G2" s="136"/>
      <c r="H2" s="137"/>
    </row>
    <row r="3" spans="1:8" x14ac:dyDescent="0.15">
      <c r="A3" s="133" t="s">
        <v>528</v>
      </c>
      <c r="B3" s="138"/>
      <c r="C3" s="139"/>
      <c r="D3" s="140">
        <v>44643</v>
      </c>
      <c r="E3" s="141"/>
      <c r="F3" s="142">
        <v>105751</v>
      </c>
      <c r="G3" s="143"/>
      <c r="H3" s="144"/>
    </row>
    <row r="4" spans="1:8" x14ac:dyDescent="0.15">
      <c r="A4" s="145"/>
      <c r="B4" s="146"/>
      <c r="C4" s="147"/>
      <c r="D4" s="148">
        <v>34456</v>
      </c>
      <c r="E4" s="149"/>
      <c r="F4" s="150">
        <v>49969</v>
      </c>
      <c r="G4" s="151"/>
      <c r="H4" s="152"/>
    </row>
    <row r="5" spans="1:8" x14ac:dyDescent="0.15">
      <c r="A5" s="133" t="s">
        <v>530</v>
      </c>
      <c r="B5" s="138"/>
      <c r="C5" s="139"/>
      <c r="D5" s="140">
        <v>59300</v>
      </c>
      <c r="E5" s="141"/>
      <c r="F5" s="142">
        <v>158564</v>
      </c>
      <c r="G5" s="143"/>
      <c r="H5" s="144"/>
    </row>
    <row r="6" spans="1:8" x14ac:dyDescent="0.15">
      <c r="A6" s="145"/>
      <c r="B6" s="146"/>
      <c r="C6" s="147"/>
      <c r="D6" s="148">
        <v>39050</v>
      </c>
      <c r="E6" s="149"/>
      <c r="F6" s="150">
        <v>48412</v>
      </c>
      <c r="G6" s="151"/>
      <c r="H6" s="152"/>
    </row>
    <row r="7" spans="1:8" x14ac:dyDescent="0.15">
      <c r="A7" s="133" t="s">
        <v>531</v>
      </c>
      <c r="B7" s="138"/>
      <c r="C7" s="139"/>
      <c r="D7" s="140">
        <v>60511</v>
      </c>
      <c r="E7" s="141"/>
      <c r="F7" s="142">
        <v>106092</v>
      </c>
      <c r="G7" s="143"/>
      <c r="H7" s="144"/>
    </row>
    <row r="8" spans="1:8" x14ac:dyDescent="0.15">
      <c r="A8" s="145"/>
      <c r="B8" s="146"/>
      <c r="C8" s="147"/>
      <c r="D8" s="148">
        <v>27454</v>
      </c>
      <c r="E8" s="149"/>
      <c r="F8" s="150">
        <v>44299</v>
      </c>
      <c r="G8" s="151"/>
      <c r="H8" s="152"/>
    </row>
    <row r="9" spans="1:8" x14ac:dyDescent="0.15">
      <c r="A9" s="133" t="s">
        <v>532</v>
      </c>
      <c r="B9" s="138"/>
      <c r="C9" s="139"/>
      <c r="D9" s="140">
        <v>122268</v>
      </c>
      <c r="E9" s="141"/>
      <c r="F9" s="142">
        <v>78903</v>
      </c>
      <c r="G9" s="143"/>
      <c r="H9" s="144"/>
    </row>
    <row r="10" spans="1:8" x14ac:dyDescent="0.15">
      <c r="A10" s="145"/>
      <c r="B10" s="146"/>
      <c r="C10" s="147"/>
      <c r="D10" s="148">
        <v>67860</v>
      </c>
      <c r="E10" s="149"/>
      <c r="F10" s="150">
        <v>49201</v>
      </c>
      <c r="G10" s="151"/>
      <c r="H10" s="152"/>
    </row>
    <row r="11" spans="1:8" x14ac:dyDescent="0.15">
      <c r="A11" s="133" t="s">
        <v>533</v>
      </c>
      <c r="B11" s="138"/>
      <c r="C11" s="139"/>
      <c r="D11" s="140">
        <v>60945</v>
      </c>
      <c r="E11" s="141"/>
      <c r="F11" s="142">
        <v>82993</v>
      </c>
      <c r="G11" s="143"/>
      <c r="H11" s="144"/>
    </row>
    <row r="12" spans="1:8" x14ac:dyDescent="0.15">
      <c r="A12" s="145"/>
      <c r="B12" s="146"/>
      <c r="C12" s="153"/>
      <c r="D12" s="148">
        <v>18625</v>
      </c>
      <c r="E12" s="149"/>
      <c r="F12" s="150">
        <v>46787</v>
      </c>
      <c r="G12" s="151"/>
      <c r="H12" s="152"/>
    </row>
    <row r="13" spans="1:8" x14ac:dyDescent="0.15">
      <c r="A13" s="133"/>
      <c r="B13" s="138"/>
      <c r="C13" s="154"/>
      <c r="D13" s="155">
        <v>69533</v>
      </c>
      <c r="E13" s="156"/>
      <c r="F13" s="157">
        <v>106461</v>
      </c>
      <c r="G13" s="158"/>
      <c r="H13" s="144"/>
    </row>
    <row r="14" spans="1:8" x14ac:dyDescent="0.15">
      <c r="A14" s="145"/>
      <c r="B14" s="146"/>
      <c r="C14" s="147"/>
      <c r="D14" s="148">
        <v>37489</v>
      </c>
      <c r="E14" s="149"/>
      <c r="F14" s="150">
        <v>47734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10.69</v>
      </c>
      <c r="C19" s="159">
        <f>ROUND(VALUE(SUBSTITUTE(実質収支比率等に係る経年分析!G$48,"▲","-")),2)</f>
        <v>7.63</v>
      </c>
      <c r="D19" s="159">
        <f>ROUND(VALUE(SUBSTITUTE(実質収支比率等に係る経年分析!H$48,"▲","-")),2)</f>
        <v>9.84</v>
      </c>
      <c r="E19" s="159">
        <f>ROUND(VALUE(SUBSTITUTE(実質収支比率等に係る経年分析!I$48,"▲","-")),2)</f>
        <v>9.81</v>
      </c>
      <c r="F19" s="159">
        <f>ROUND(VALUE(SUBSTITUTE(実質収支比率等に係る経年分析!J$48,"▲","-")),2)</f>
        <v>12.12</v>
      </c>
    </row>
    <row r="20" spans="1:11" x14ac:dyDescent="0.15">
      <c r="A20" s="159" t="s">
        <v>48</v>
      </c>
      <c r="B20" s="159">
        <f>ROUND(VALUE(SUBSTITUTE(実質収支比率等に係る経年分析!F$47,"▲","-")),2)</f>
        <v>14.62</v>
      </c>
      <c r="C20" s="159">
        <f>ROUND(VALUE(SUBSTITUTE(実質収支比率等に係る経年分析!G$47,"▲","-")),2)</f>
        <v>14.29</v>
      </c>
      <c r="D20" s="159">
        <f>ROUND(VALUE(SUBSTITUTE(実質収支比率等に係る経年分析!H$47,"▲","-")),2)</f>
        <v>14.04</v>
      </c>
      <c r="E20" s="159">
        <f>ROUND(VALUE(SUBSTITUTE(実質収支比率等に係る経年分析!I$47,"▲","-")),2)</f>
        <v>15.14</v>
      </c>
      <c r="F20" s="159">
        <f>ROUND(VALUE(SUBSTITUTE(実質収支比率等に係る経年分析!J$47,"▲","-")),2)</f>
        <v>16.059999999999999</v>
      </c>
    </row>
    <row r="21" spans="1:11" x14ac:dyDescent="0.15">
      <c r="A21" s="159" t="s">
        <v>49</v>
      </c>
      <c r="B21" s="159">
        <f>IF(ISNUMBER(VALUE(SUBSTITUTE(実質収支比率等に係る経年分析!F$49,"▲","-"))),ROUND(VALUE(SUBSTITUTE(実質収支比率等に係る経年分析!F$49,"▲","-")),2),NA())</f>
        <v>0.03</v>
      </c>
      <c r="C21" s="159">
        <f>IF(ISNUMBER(VALUE(SUBSTITUTE(実質収支比率等に係る経年分析!G$49,"▲","-"))),ROUND(VALUE(SUBSTITUTE(実質収支比率等に係る経年分析!G$49,"▲","-")),2),NA())</f>
        <v>-2.71</v>
      </c>
      <c r="D21" s="159">
        <f>IF(ISNUMBER(VALUE(SUBSTITUTE(実質収支比率等に係る経年分析!H$49,"▲","-"))),ROUND(VALUE(SUBSTITUTE(実質収支比率等に係る経年分析!H$49,"▲","-")),2),NA())</f>
        <v>2.4300000000000002</v>
      </c>
      <c r="E21" s="159">
        <f>IF(ISNUMBER(VALUE(SUBSTITUTE(実質収支比率等に係る経年分析!I$49,"▲","-"))),ROUND(VALUE(SUBSTITUTE(実質収支比率等に係る経年分析!I$49,"▲","-")),2),NA())</f>
        <v>0.57999999999999996</v>
      </c>
      <c r="F21" s="159">
        <f>IF(ISNUMBER(VALUE(SUBSTITUTE(実質収支比率等に係る経年分析!J$49,"▲","-"))),ROUND(VALUE(SUBSTITUTE(実質収支比率等に係る経年分析!J$49,"▲","-")),2),NA())</f>
        <v>3.06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0.19</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0.41</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0.82</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1.77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2.36</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2.76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10.35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9.8000000000000007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12.12</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21.06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23.14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28.51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31.09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766</v>
      </c>
      <c r="E42" s="161"/>
      <c r="F42" s="161"/>
      <c r="G42" s="161">
        <f>'実質公債費比率（分子）の構造'!L$52</f>
        <v>887</v>
      </c>
      <c r="H42" s="161"/>
      <c r="I42" s="161"/>
      <c r="J42" s="161">
        <f>'実質公債費比率（分子）の構造'!M$52</f>
        <v>873</v>
      </c>
      <c r="K42" s="161"/>
      <c r="L42" s="161"/>
      <c r="M42" s="161">
        <f>'実質公債費比率（分子）の構造'!N$52</f>
        <v>848</v>
      </c>
      <c r="N42" s="161"/>
      <c r="O42" s="161"/>
      <c r="P42" s="161">
        <f>'実質公債費比率（分子）の構造'!O$52</f>
        <v>791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42</v>
      </c>
      <c r="C44" s="161"/>
      <c r="D44" s="161"/>
      <c r="E44" s="161">
        <f>'実質公債費比率（分子）の構造'!L$50</f>
        <v>40</v>
      </c>
      <c r="F44" s="161"/>
      <c r="G44" s="161"/>
      <c r="H44" s="161">
        <f>'実質公債費比率（分子）の構造'!M$50</f>
        <v>40</v>
      </c>
      <c r="I44" s="161"/>
      <c r="J44" s="161"/>
      <c r="K44" s="161">
        <f>'実質公債費比率（分子）の構造'!N$50</f>
        <v>40</v>
      </c>
      <c r="L44" s="161"/>
      <c r="M44" s="161"/>
      <c r="N44" s="161">
        <f>'実質公債費比率（分子）の構造'!O$50</f>
        <v>39</v>
      </c>
      <c r="O44" s="161"/>
      <c r="P44" s="161"/>
    </row>
    <row r="45" spans="1:16" x14ac:dyDescent="0.15">
      <c r="A45" s="161" t="s">
        <v>59</v>
      </c>
      <c r="B45" s="161">
        <f>'実質公債費比率（分子）の構造'!K$49</f>
        <v>11</v>
      </c>
      <c r="C45" s="161"/>
      <c r="D45" s="161"/>
      <c r="E45" s="161">
        <f>'実質公債費比率（分子）の構造'!L$49</f>
        <v>11</v>
      </c>
      <c r="F45" s="161"/>
      <c r="G45" s="161"/>
      <c r="H45" s="161">
        <f>'実質公債費比率（分子）の構造'!M$49</f>
        <v>12</v>
      </c>
      <c r="I45" s="161"/>
      <c r="J45" s="161"/>
      <c r="K45" s="161">
        <f>'実質公債費比率（分子）の構造'!N$49</f>
        <v>12</v>
      </c>
      <c r="L45" s="161"/>
      <c r="M45" s="161"/>
      <c r="N45" s="161">
        <f>'実質公債費比率（分子）の構造'!O$49</f>
        <v>13</v>
      </c>
      <c r="O45" s="161"/>
      <c r="P45" s="161"/>
    </row>
    <row r="46" spans="1:16" x14ac:dyDescent="0.15">
      <c r="A46" s="161" t="s">
        <v>60</v>
      </c>
      <c r="B46" s="161">
        <f>'実質公債費比率（分子）の構造'!K$48</f>
        <v>437</v>
      </c>
      <c r="C46" s="161"/>
      <c r="D46" s="161"/>
      <c r="E46" s="161">
        <f>'実質公債費比率（分子）の構造'!L$48</f>
        <v>436</v>
      </c>
      <c r="F46" s="161"/>
      <c r="G46" s="161"/>
      <c r="H46" s="161">
        <f>'実質公債費比率（分子）の構造'!M$48</f>
        <v>447</v>
      </c>
      <c r="I46" s="161"/>
      <c r="J46" s="161"/>
      <c r="K46" s="161">
        <f>'実質公債費比率（分子）の構造'!N$48</f>
        <v>458</v>
      </c>
      <c r="L46" s="161"/>
      <c r="M46" s="161"/>
      <c r="N46" s="161">
        <f>'実質公債費比率（分子）の構造'!O$48</f>
        <v>467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840</v>
      </c>
      <c r="C49" s="161"/>
      <c r="D49" s="161"/>
      <c r="E49" s="161">
        <f>'実質公債費比率（分子）の構造'!L$45</f>
        <v>844</v>
      </c>
      <c r="F49" s="161"/>
      <c r="G49" s="161"/>
      <c r="H49" s="161">
        <f>'実質公債費比率（分子）の構造'!M$45</f>
        <v>839</v>
      </c>
      <c r="I49" s="161"/>
      <c r="J49" s="161"/>
      <c r="K49" s="161">
        <f>'実質公債費比率（分子）の構造'!N$45</f>
        <v>834</v>
      </c>
      <c r="L49" s="161"/>
      <c r="M49" s="161"/>
      <c r="N49" s="161">
        <f>'実質公債費比率（分子）の構造'!O$45</f>
        <v>696</v>
      </c>
      <c r="O49" s="161"/>
      <c r="P49" s="161"/>
    </row>
    <row r="50" spans="1:16" x14ac:dyDescent="0.15">
      <c r="A50" s="161" t="s">
        <v>64</v>
      </c>
      <c r="B50" s="161" t="e">
        <f>NA()</f>
        <v>#N/A</v>
      </c>
      <c r="C50" s="161">
        <f>IF(ISNUMBER('実質公債費比率（分子）の構造'!K$53),'実質公債費比率（分子）の構造'!K$53,NA())</f>
        <v>564</v>
      </c>
      <c r="D50" s="161" t="e">
        <f>NA()</f>
        <v>#N/A</v>
      </c>
      <c r="E50" s="161" t="e">
        <f>NA()</f>
        <v>#N/A</v>
      </c>
      <c r="F50" s="161">
        <f>IF(ISNUMBER('実質公債費比率（分子）の構造'!L$53),'実質公債費比率（分子）の構造'!L$53,NA())</f>
        <v>444</v>
      </c>
      <c r="G50" s="161" t="e">
        <f>NA()</f>
        <v>#N/A</v>
      </c>
      <c r="H50" s="161" t="e">
        <f>NA()</f>
        <v>#N/A</v>
      </c>
      <c r="I50" s="161">
        <f>IF(ISNUMBER('実質公債費比率（分子）の構造'!M$53),'実質公債費比率（分子）の構造'!M$53,NA())</f>
        <v>465</v>
      </c>
      <c r="J50" s="161" t="e">
        <f>NA()</f>
        <v>#N/A</v>
      </c>
      <c r="K50" s="161" t="e">
        <f>NA()</f>
        <v>#N/A</v>
      </c>
      <c r="L50" s="161">
        <f>IF(ISNUMBER('実質公債費比率（分子）の構造'!N$53),'実質公債費比率（分子）の構造'!N$53,NA())</f>
        <v>496</v>
      </c>
      <c r="M50" s="161" t="e">
        <f>NA()</f>
        <v>#N/A</v>
      </c>
      <c r="N50" s="161" t="e">
        <f>NA()</f>
        <v>#N/A</v>
      </c>
      <c r="O50" s="161">
        <f>IF(ISNUMBER('実質公債費比率（分子）の構造'!O$53),'実質公債費比率（分子）の構造'!O$53,NA())</f>
        <v>424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9204</v>
      </c>
      <c r="E56" s="160"/>
      <c r="F56" s="160"/>
      <c r="G56" s="160">
        <f>'将来負担比率（分子）の構造'!J$52</f>
        <v>8743</v>
      </c>
      <c r="H56" s="160"/>
      <c r="I56" s="160"/>
      <c r="J56" s="160">
        <f>'将来負担比率（分子）の構造'!K$52</f>
        <v>8414</v>
      </c>
      <c r="K56" s="160"/>
      <c r="L56" s="160"/>
      <c r="M56" s="160">
        <f>'将来負担比率（分子）の構造'!L$52</f>
        <v>8072</v>
      </c>
      <c r="N56" s="160"/>
      <c r="O56" s="160"/>
      <c r="P56" s="160">
        <f>'将来負担比率（分子）の構造'!M$52</f>
        <v>7685</v>
      </c>
    </row>
    <row r="57" spans="1:16" x14ac:dyDescent="0.15">
      <c r="A57" s="160" t="s">
        <v>35</v>
      </c>
      <c r="B57" s="160"/>
      <c r="C57" s="160"/>
      <c r="D57" s="160">
        <f>'将来負担比率（分子）の構造'!I$51</f>
        <v>13</v>
      </c>
      <c r="E57" s="160"/>
      <c r="F57" s="160"/>
      <c r="G57" s="160">
        <f>'将来負担比率（分子）の構造'!J$51</f>
        <v>9</v>
      </c>
      <c r="H57" s="160"/>
      <c r="I57" s="160"/>
      <c r="J57" s="160">
        <f>'将来負担比率（分子）の構造'!K$51</f>
        <v>4</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1098</v>
      </c>
      <c r="E58" s="160"/>
      <c r="F58" s="160"/>
      <c r="G58" s="160">
        <f>'将来負担比率（分子）の構造'!J$50</f>
        <v>1016</v>
      </c>
      <c r="H58" s="160"/>
      <c r="I58" s="160"/>
      <c r="J58" s="160">
        <f>'将来負担比率（分子）の構造'!K$50</f>
        <v>1108</v>
      </c>
      <c r="K58" s="160"/>
      <c r="L58" s="160"/>
      <c r="M58" s="160">
        <f>'将来負担比率（分子）の構造'!L$50</f>
        <v>1240</v>
      </c>
      <c r="N58" s="160"/>
      <c r="O58" s="160"/>
      <c r="P58" s="160">
        <f>'将来負担比率（分子）の構造'!M$50</f>
        <v>1658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727</v>
      </c>
      <c r="C62" s="160"/>
      <c r="D62" s="160"/>
      <c r="E62" s="160">
        <f>'将来負担比率（分子）の構造'!J$45</f>
        <v>727</v>
      </c>
      <c r="F62" s="160"/>
      <c r="G62" s="160"/>
      <c r="H62" s="160">
        <f>'将来負担比率（分子）の構造'!K$45</f>
        <v>715</v>
      </c>
      <c r="I62" s="160"/>
      <c r="J62" s="160"/>
      <c r="K62" s="160">
        <f>'将来負担比率（分子）の構造'!L$45</f>
        <v>659</v>
      </c>
      <c r="L62" s="160"/>
      <c r="M62" s="160"/>
      <c r="N62" s="160">
        <f>'将来負担比率（分子）の構造'!M$45</f>
        <v>691</v>
      </c>
      <c r="O62" s="160"/>
      <c r="P62" s="160"/>
    </row>
    <row r="63" spans="1:16" x14ac:dyDescent="0.15">
      <c r="A63" s="160" t="s">
        <v>27</v>
      </c>
      <c r="B63" s="160">
        <f>'将来負担比率（分子）の構造'!I$44</f>
        <v>67</v>
      </c>
      <c r="C63" s="160"/>
      <c r="D63" s="160"/>
      <c r="E63" s="160">
        <f>'将来負担比率（分子）の構造'!J$44</f>
        <v>58</v>
      </c>
      <c r="F63" s="160"/>
      <c r="G63" s="160"/>
      <c r="H63" s="160">
        <f>'将来負担比率（分子）の構造'!K$44</f>
        <v>65</v>
      </c>
      <c r="I63" s="160"/>
      <c r="J63" s="160"/>
      <c r="K63" s="160">
        <f>'将来負担比率（分子）の構造'!L$44</f>
        <v>156</v>
      </c>
      <c r="L63" s="160"/>
      <c r="M63" s="160"/>
      <c r="N63" s="160">
        <f>'将来負担比率（分子）の構造'!M$44</f>
        <v>326</v>
      </c>
      <c r="O63" s="160"/>
      <c r="P63" s="160"/>
    </row>
    <row r="64" spans="1:16" x14ac:dyDescent="0.15">
      <c r="A64" s="160" t="s">
        <v>26</v>
      </c>
      <c r="B64" s="160">
        <f>'将来負担比率（分子）の構造'!I$43</f>
        <v>6485</v>
      </c>
      <c r="C64" s="160"/>
      <c r="D64" s="160"/>
      <c r="E64" s="160">
        <f>'将来負担比率（分子）の構造'!J$43</f>
        <v>6324</v>
      </c>
      <c r="F64" s="160"/>
      <c r="G64" s="160"/>
      <c r="H64" s="160">
        <f>'将来負担比率（分子）の構造'!K$43</f>
        <v>6068</v>
      </c>
      <c r="I64" s="160"/>
      <c r="J64" s="160"/>
      <c r="K64" s="160">
        <f>'将来負担比率（分子）の構造'!L$43</f>
        <v>5712</v>
      </c>
      <c r="L64" s="160"/>
      <c r="M64" s="160"/>
      <c r="N64" s="160">
        <f>'将来負担比率（分子）の構造'!M$43</f>
        <v>5325</v>
      </c>
      <c r="O64" s="160"/>
      <c r="P64" s="160"/>
    </row>
    <row r="65" spans="1:16" x14ac:dyDescent="0.15">
      <c r="A65" s="160" t="s">
        <v>25</v>
      </c>
      <c r="B65" s="160">
        <f>'将来負担比率（分子）の構造'!I$42</f>
        <v>278</v>
      </c>
      <c r="C65" s="160"/>
      <c r="D65" s="160"/>
      <c r="E65" s="160">
        <f>'将来負担比率（分子）の構造'!J$42</f>
        <v>242</v>
      </c>
      <c r="F65" s="160"/>
      <c r="G65" s="160"/>
      <c r="H65" s="160">
        <f>'将来負担比率（分子）の構造'!K$42</f>
        <v>205</v>
      </c>
      <c r="I65" s="160"/>
      <c r="J65" s="160"/>
      <c r="K65" s="160">
        <f>'将来負担比率（分子）の構造'!L$42</f>
        <v>168</v>
      </c>
      <c r="L65" s="160"/>
      <c r="M65" s="160"/>
      <c r="N65" s="160">
        <f>'将来負担比率（分子）の構造'!M$42</f>
        <v>131</v>
      </c>
      <c r="O65" s="160"/>
      <c r="P65" s="160"/>
    </row>
    <row r="66" spans="1:16" x14ac:dyDescent="0.15">
      <c r="A66" s="160" t="s">
        <v>24</v>
      </c>
      <c r="B66" s="160">
        <f>'将来負担比率（分子）の構造'!I$41</f>
        <v>6791</v>
      </c>
      <c r="C66" s="160"/>
      <c r="D66" s="160"/>
      <c r="E66" s="160">
        <f>'将来負担比率（分子）の構造'!J$41</f>
        <v>6366</v>
      </c>
      <c r="F66" s="160"/>
      <c r="G66" s="160"/>
      <c r="H66" s="160">
        <f>'将来負担比率（分子）の構造'!K$41</f>
        <v>6113</v>
      </c>
      <c r="I66" s="160"/>
      <c r="J66" s="160"/>
      <c r="K66" s="160">
        <f>'将来負担比率（分子）の構造'!L$41</f>
        <v>6303</v>
      </c>
      <c r="L66" s="160"/>
      <c r="M66" s="160"/>
      <c r="N66" s="160">
        <f>'将来負担比率（分子）の構造'!M$41</f>
        <v>6082</v>
      </c>
      <c r="O66" s="160"/>
      <c r="P66" s="160"/>
    </row>
    <row r="67" spans="1:16" x14ac:dyDescent="0.15">
      <c r="A67" s="160" t="s">
        <v>68</v>
      </c>
      <c r="B67" s="160" t="e">
        <f>NA()</f>
        <v>#N/A</v>
      </c>
      <c r="C67" s="160">
        <f>IF(ISNUMBER('将来負担比率（分子）の構造'!I$53), IF('将来負担比率（分子）の構造'!I$53 &lt; 0, 0, '将来負担比率（分子）の構造'!I$53), NA())</f>
        <v>4033</v>
      </c>
      <c r="D67" s="160" t="e">
        <f>NA()</f>
        <v>#N/A</v>
      </c>
      <c r="E67" s="160" t="e">
        <f>NA()</f>
        <v>#N/A</v>
      </c>
      <c r="F67" s="160">
        <f>IF(ISNUMBER('将来負担比率（分子）の構造'!J$53), IF('将来負担比率（分子）の構造'!J$53 &lt; 0, 0, '将来負担比率（分子）の構造'!J$53), NA())</f>
        <v>3949</v>
      </c>
      <c r="G67" s="160" t="e">
        <f>NA()</f>
        <v>#N/A</v>
      </c>
      <c r="H67" s="160" t="e">
        <f>NA()</f>
        <v>#N/A</v>
      </c>
      <c r="I67" s="160">
        <f>IF(ISNUMBER('将来負担比率（分子）の構造'!K$53), IF('将来負担比率（分子）の構造'!K$53 &lt; 0, 0, '将来負担比率（分子）の構造'!K$53), NA())</f>
        <v>3639</v>
      </c>
      <c r="J67" s="160" t="e">
        <f>NA()</f>
        <v>#N/A</v>
      </c>
      <c r="K67" s="160" t="e">
        <f>NA()</f>
        <v>#N/A</v>
      </c>
      <c r="L67" s="160">
        <f>IF(ISNUMBER('将来負担比率（分子）の構造'!L$53), IF('将来負担比率（分子）の構造'!L$53 &lt; 0, 0, '将来負担比率（分子）の構造'!L$53), NA())</f>
        <v>3686</v>
      </c>
      <c r="M67" s="160" t="e">
        <f>NA()</f>
        <v>#N/A</v>
      </c>
      <c r="N67" s="160" t="e">
        <f>NA()</f>
        <v>#N/A</v>
      </c>
      <c r="O67" s="160">
        <f>IF(ISNUMBER('将来負担比率（分子）の構造'!M$53), IF('将来負担比率（分子）の構造'!M$53 &lt; 0, 0, '将来負担比率（分子）の構造'!M$53), NA())</f>
        <v>3213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567</v>
      </c>
      <c r="C72" s="164">
        <f>基金残高に係る経年分析!G55</f>
        <v>599</v>
      </c>
      <c r="D72" s="164">
        <f>基金残高に係る経年分析!H55</f>
        <v>631</v>
      </c>
    </row>
    <row r="73" spans="1:16" x14ac:dyDescent="0.15">
      <c r="A73" s="163" t="s">
        <v>71</v>
      </c>
      <c r="B73" s="164">
        <f>基金残高に係る経年分析!F56</f>
        <v>11</v>
      </c>
      <c r="C73" s="164">
        <f>基金残高に係る経年分析!G56</f>
        <v>11</v>
      </c>
      <c r="D73" s="164">
        <f>基金残高に係る経年分析!H56</f>
        <v>11</v>
      </c>
    </row>
    <row r="74" spans="1:16" x14ac:dyDescent="0.15">
      <c r="A74" s="163" t="s">
        <v>72</v>
      </c>
      <c r="B74" s="164">
        <f>基金残高に係る経年分析!F57</f>
        <v>487</v>
      </c>
      <c r="C74" s="164">
        <f>基金残高に係る経年分析!G57</f>
        <v>556</v>
      </c>
      <c r="D74" s="164">
        <f>基金残高に係る経年分析!H57</f>
        <v>811</v>
      </c>
    </row>
  </sheetData>
  <sheetProtection algorithmName="SHA-512" hashValue="Q9zE78tVeOzWhDcwSf34+oAu2yIsRyXdnbcI2rQKbGl2FAv0gFyVctn3e+6dkXkWakzfwyrdWFhZ+2pDHmDLgA==" saltValue="d52mxYvpMfEX1K8JaODQ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205</v>
      </c>
      <c r="DI1" s="774"/>
      <c r="DJ1" s="774"/>
      <c r="DK1" s="774"/>
      <c r="DL1" s="774"/>
      <c r="DM1" s="774"/>
      <c r="DN1" s="775"/>
      <c r="DO1" s="205"/>
      <c r="DP1" s="773" t="s">
        <v>206</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218</v>
      </c>
      <c r="C5" s="741"/>
      <c r="D5" s="741"/>
      <c r="E5" s="741"/>
      <c r="F5" s="741"/>
      <c r="G5" s="741"/>
      <c r="H5" s="741"/>
      <c r="I5" s="741"/>
      <c r="J5" s="741"/>
      <c r="K5" s="741"/>
      <c r="L5" s="741"/>
      <c r="M5" s="741"/>
      <c r="N5" s="741"/>
      <c r="O5" s="741"/>
      <c r="P5" s="741"/>
      <c r="Q5" s="742"/>
      <c r="R5" s="706">
        <v>1432787</v>
      </c>
      <c r="S5" s="707"/>
      <c r="T5" s="707"/>
      <c r="U5" s="707"/>
      <c r="V5" s="707"/>
      <c r="W5" s="707"/>
      <c r="X5" s="707"/>
      <c r="Y5" s="753"/>
      <c r="Z5" s="771">
        <v>20.7</v>
      </c>
      <c r="AA5" s="771"/>
      <c r="AB5" s="771"/>
      <c r="AC5" s="771"/>
      <c r="AD5" s="772">
        <v>1432787</v>
      </c>
      <c r="AE5" s="772"/>
      <c r="AF5" s="772"/>
      <c r="AG5" s="772"/>
      <c r="AH5" s="772"/>
      <c r="AI5" s="772"/>
      <c r="AJ5" s="772"/>
      <c r="AK5" s="772"/>
      <c r="AL5" s="754">
        <v>37.700000000000003</v>
      </c>
      <c r="AM5" s="723"/>
      <c r="AN5" s="723"/>
      <c r="AO5" s="755"/>
      <c r="AP5" s="740" t="s">
        <v>219</v>
      </c>
      <c r="AQ5" s="741"/>
      <c r="AR5" s="741"/>
      <c r="AS5" s="741"/>
      <c r="AT5" s="741"/>
      <c r="AU5" s="741"/>
      <c r="AV5" s="741"/>
      <c r="AW5" s="741"/>
      <c r="AX5" s="741"/>
      <c r="AY5" s="741"/>
      <c r="AZ5" s="741"/>
      <c r="BA5" s="741"/>
      <c r="BB5" s="741"/>
      <c r="BC5" s="741"/>
      <c r="BD5" s="741"/>
      <c r="BE5" s="741"/>
      <c r="BF5" s="742"/>
      <c r="BG5" s="641">
        <v>1413474</v>
      </c>
      <c r="BH5" s="644"/>
      <c r="BI5" s="644"/>
      <c r="BJ5" s="644"/>
      <c r="BK5" s="644"/>
      <c r="BL5" s="644"/>
      <c r="BM5" s="644"/>
      <c r="BN5" s="645"/>
      <c r="BO5" s="703">
        <v>98.7</v>
      </c>
      <c r="BP5" s="703"/>
      <c r="BQ5" s="703"/>
      <c r="BR5" s="703"/>
      <c r="BS5" s="704" t="s">
        <v>130</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75332</v>
      </c>
      <c r="S6" s="644"/>
      <c r="T6" s="644"/>
      <c r="U6" s="644"/>
      <c r="V6" s="644"/>
      <c r="W6" s="644"/>
      <c r="X6" s="644"/>
      <c r="Y6" s="645"/>
      <c r="Z6" s="703">
        <v>1.1000000000000001</v>
      </c>
      <c r="AA6" s="703"/>
      <c r="AB6" s="703"/>
      <c r="AC6" s="703"/>
      <c r="AD6" s="704">
        <v>75332</v>
      </c>
      <c r="AE6" s="704"/>
      <c r="AF6" s="704"/>
      <c r="AG6" s="704"/>
      <c r="AH6" s="704"/>
      <c r="AI6" s="704"/>
      <c r="AJ6" s="704"/>
      <c r="AK6" s="704"/>
      <c r="AL6" s="646">
        <v>2</v>
      </c>
      <c r="AM6" s="647"/>
      <c r="AN6" s="647"/>
      <c r="AO6" s="705"/>
      <c r="AP6" s="638" t="s">
        <v>224</v>
      </c>
      <c r="AQ6" s="639"/>
      <c r="AR6" s="639"/>
      <c r="AS6" s="639"/>
      <c r="AT6" s="639"/>
      <c r="AU6" s="639"/>
      <c r="AV6" s="639"/>
      <c r="AW6" s="639"/>
      <c r="AX6" s="639"/>
      <c r="AY6" s="639"/>
      <c r="AZ6" s="639"/>
      <c r="BA6" s="639"/>
      <c r="BB6" s="639"/>
      <c r="BC6" s="639"/>
      <c r="BD6" s="639"/>
      <c r="BE6" s="639"/>
      <c r="BF6" s="640"/>
      <c r="BG6" s="641">
        <v>1413474</v>
      </c>
      <c r="BH6" s="644"/>
      <c r="BI6" s="644"/>
      <c r="BJ6" s="644"/>
      <c r="BK6" s="644"/>
      <c r="BL6" s="644"/>
      <c r="BM6" s="644"/>
      <c r="BN6" s="645"/>
      <c r="BO6" s="703">
        <v>98.7</v>
      </c>
      <c r="BP6" s="703"/>
      <c r="BQ6" s="703"/>
      <c r="BR6" s="703"/>
      <c r="BS6" s="704" t="s">
        <v>120</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67985</v>
      </c>
      <c r="CS6" s="644"/>
      <c r="CT6" s="644"/>
      <c r="CU6" s="644"/>
      <c r="CV6" s="644"/>
      <c r="CW6" s="644"/>
      <c r="CX6" s="644"/>
      <c r="CY6" s="645"/>
      <c r="CZ6" s="754">
        <v>1.1000000000000001</v>
      </c>
      <c r="DA6" s="723"/>
      <c r="DB6" s="723"/>
      <c r="DC6" s="757"/>
      <c r="DD6" s="649" t="s">
        <v>226</v>
      </c>
      <c r="DE6" s="644"/>
      <c r="DF6" s="644"/>
      <c r="DG6" s="644"/>
      <c r="DH6" s="644"/>
      <c r="DI6" s="644"/>
      <c r="DJ6" s="644"/>
      <c r="DK6" s="644"/>
      <c r="DL6" s="644"/>
      <c r="DM6" s="644"/>
      <c r="DN6" s="644"/>
      <c r="DO6" s="644"/>
      <c r="DP6" s="645"/>
      <c r="DQ6" s="649">
        <v>67985</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2465</v>
      </c>
      <c r="S7" s="644"/>
      <c r="T7" s="644"/>
      <c r="U7" s="644"/>
      <c r="V7" s="644"/>
      <c r="W7" s="644"/>
      <c r="X7" s="644"/>
      <c r="Y7" s="645"/>
      <c r="Z7" s="703">
        <v>0</v>
      </c>
      <c r="AA7" s="703"/>
      <c r="AB7" s="703"/>
      <c r="AC7" s="703"/>
      <c r="AD7" s="704">
        <v>2465</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631971</v>
      </c>
      <c r="BH7" s="644"/>
      <c r="BI7" s="644"/>
      <c r="BJ7" s="644"/>
      <c r="BK7" s="644"/>
      <c r="BL7" s="644"/>
      <c r="BM7" s="644"/>
      <c r="BN7" s="645"/>
      <c r="BO7" s="703">
        <v>44.1</v>
      </c>
      <c r="BP7" s="703"/>
      <c r="BQ7" s="703"/>
      <c r="BR7" s="703"/>
      <c r="BS7" s="704" t="s">
        <v>120</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1320102</v>
      </c>
      <c r="CS7" s="644"/>
      <c r="CT7" s="644"/>
      <c r="CU7" s="644"/>
      <c r="CV7" s="644"/>
      <c r="CW7" s="644"/>
      <c r="CX7" s="644"/>
      <c r="CY7" s="645"/>
      <c r="CZ7" s="703">
        <v>20.5</v>
      </c>
      <c r="DA7" s="703"/>
      <c r="DB7" s="703"/>
      <c r="DC7" s="703"/>
      <c r="DD7" s="649">
        <v>44993</v>
      </c>
      <c r="DE7" s="644"/>
      <c r="DF7" s="644"/>
      <c r="DG7" s="644"/>
      <c r="DH7" s="644"/>
      <c r="DI7" s="644"/>
      <c r="DJ7" s="644"/>
      <c r="DK7" s="644"/>
      <c r="DL7" s="644"/>
      <c r="DM7" s="644"/>
      <c r="DN7" s="644"/>
      <c r="DO7" s="644"/>
      <c r="DP7" s="645"/>
      <c r="DQ7" s="649">
        <v>1163594</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5882</v>
      </c>
      <c r="S8" s="644"/>
      <c r="T8" s="644"/>
      <c r="U8" s="644"/>
      <c r="V8" s="644"/>
      <c r="W8" s="644"/>
      <c r="X8" s="644"/>
      <c r="Y8" s="645"/>
      <c r="Z8" s="703">
        <v>0.1</v>
      </c>
      <c r="AA8" s="703"/>
      <c r="AB8" s="703"/>
      <c r="AC8" s="703"/>
      <c r="AD8" s="704">
        <v>5882</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22473</v>
      </c>
      <c r="BH8" s="644"/>
      <c r="BI8" s="644"/>
      <c r="BJ8" s="644"/>
      <c r="BK8" s="644"/>
      <c r="BL8" s="644"/>
      <c r="BM8" s="644"/>
      <c r="BN8" s="645"/>
      <c r="BO8" s="703">
        <v>1.6</v>
      </c>
      <c r="BP8" s="703"/>
      <c r="BQ8" s="703"/>
      <c r="BR8" s="703"/>
      <c r="BS8" s="649" t="s">
        <v>120</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1895799</v>
      </c>
      <c r="CS8" s="644"/>
      <c r="CT8" s="644"/>
      <c r="CU8" s="644"/>
      <c r="CV8" s="644"/>
      <c r="CW8" s="644"/>
      <c r="CX8" s="644"/>
      <c r="CY8" s="645"/>
      <c r="CZ8" s="703">
        <v>29.4</v>
      </c>
      <c r="DA8" s="703"/>
      <c r="DB8" s="703"/>
      <c r="DC8" s="703"/>
      <c r="DD8" s="649">
        <v>202731</v>
      </c>
      <c r="DE8" s="644"/>
      <c r="DF8" s="644"/>
      <c r="DG8" s="644"/>
      <c r="DH8" s="644"/>
      <c r="DI8" s="644"/>
      <c r="DJ8" s="644"/>
      <c r="DK8" s="644"/>
      <c r="DL8" s="644"/>
      <c r="DM8" s="644"/>
      <c r="DN8" s="644"/>
      <c r="DO8" s="644"/>
      <c r="DP8" s="645"/>
      <c r="DQ8" s="649">
        <v>1019316</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6373</v>
      </c>
      <c r="S9" s="644"/>
      <c r="T9" s="644"/>
      <c r="U9" s="644"/>
      <c r="V9" s="644"/>
      <c r="W9" s="644"/>
      <c r="X9" s="644"/>
      <c r="Y9" s="645"/>
      <c r="Z9" s="703">
        <v>0.1</v>
      </c>
      <c r="AA9" s="703"/>
      <c r="AB9" s="703"/>
      <c r="AC9" s="703"/>
      <c r="AD9" s="704">
        <v>6373</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528571</v>
      </c>
      <c r="BH9" s="644"/>
      <c r="BI9" s="644"/>
      <c r="BJ9" s="644"/>
      <c r="BK9" s="644"/>
      <c r="BL9" s="644"/>
      <c r="BM9" s="644"/>
      <c r="BN9" s="645"/>
      <c r="BO9" s="703">
        <v>36.9</v>
      </c>
      <c r="BP9" s="703"/>
      <c r="BQ9" s="703"/>
      <c r="BR9" s="703"/>
      <c r="BS9" s="649" t="s">
        <v>120</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371262</v>
      </c>
      <c r="CS9" s="644"/>
      <c r="CT9" s="644"/>
      <c r="CU9" s="644"/>
      <c r="CV9" s="644"/>
      <c r="CW9" s="644"/>
      <c r="CX9" s="644"/>
      <c r="CY9" s="645"/>
      <c r="CZ9" s="703">
        <v>5.8</v>
      </c>
      <c r="DA9" s="703"/>
      <c r="DB9" s="703"/>
      <c r="DC9" s="703"/>
      <c r="DD9" s="649">
        <v>8814</v>
      </c>
      <c r="DE9" s="644"/>
      <c r="DF9" s="644"/>
      <c r="DG9" s="644"/>
      <c r="DH9" s="644"/>
      <c r="DI9" s="644"/>
      <c r="DJ9" s="644"/>
      <c r="DK9" s="644"/>
      <c r="DL9" s="644"/>
      <c r="DM9" s="644"/>
      <c r="DN9" s="644"/>
      <c r="DO9" s="644"/>
      <c r="DP9" s="645"/>
      <c r="DQ9" s="649">
        <v>337303</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226</v>
      </c>
      <c r="AA10" s="703"/>
      <c r="AB10" s="703"/>
      <c r="AC10" s="703"/>
      <c r="AD10" s="704" t="s">
        <v>120</v>
      </c>
      <c r="AE10" s="704"/>
      <c r="AF10" s="704"/>
      <c r="AG10" s="704"/>
      <c r="AH10" s="704"/>
      <c r="AI10" s="704"/>
      <c r="AJ10" s="704"/>
      <c r="AK10" s="704"/>
      <c r="AL10" s="646" t="s">
        <v>226</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37282</v>
      </c>
      <c r="BH10" s="644"/>
      <c r="BI10" s="644"/>
      <c r="BJ10" s="644"/>
      <c r="BK10" s="644"/>
      <c r="BL10" s="644"/>
      <c r="BM10" s="644"/>
      <c r="BN10" s="645"/>
      <c r="BO10" s="703">
        <v>2.6</v>
      </c>
      <c r="BP10" s="703"/>
      <c r="BQ10" s="703"/>
      <c r="BR10" s="703"/>
      <c r="BS10" s="649" t="s">
        <v>120</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3691</v>
      </c>
      <c r="CS10" s="644"/>
      <c r="CT10" s="644"/>
      <c r="CU10" s="644"/>
      <c r="CV10" s="644"/>
      <c r="CW10" s="644"/>
      <c r="CX10" s="644"/>
      <c r="CY10" s="645"/>
      <c r="CZ10" s="703">
        <v>0.1</v>
      </c>
      <c r="DA10" s="703"/>
      <c r="DB10" s="703"/>
      <c r="DC10" s="703"/>
      <c r="DD10" s="649" t="s">
        <v>120</v>
      </c>
      <c r="DE10" s="644"/>
      <c r="DF10" s="644"/>
      <c r="DG10" s="644"/>
      <c r="DH10" s="644"/>
      <c r="DI10" s="644"/>
      <c r="DJ10" s="644"/>
      <c r="DK10" s="644"/>
      <c r="DL10" s="644"/>
      <c r="DM10" s="644"/>
      <c r="DN10" s="644"/>
      <c r="DO10" s="644"/>
      <c r="DP10" s="645"/>
      <c r="DQ10" s="649">
        <v>691</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226</v>
      </c>
      <c r="AA11" s="703"/>
      <c r="AB11" s="703"/>
      <c r="AC11" s="703"/>
      <c r="AD11" s="704" t="s">
        <v>226</v>
      </c>
      <c r="AE11" s="704"/>
      <c r="AF11" s="704"/>
      <c r="AG11" s="704"/>
      <c r="AH11" s="704"/>
      <c r="AI11" s="704"/>
      <c r="AJ11" s="704"/>
      <c r="AK11" s="704"/>
      <c r="AL11" s="646" t="s">
        <v>120</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43645</v>
      </c>
      <c r="BH11" s="644"/>
      <c r="BI11" s="644"/>
      <c r="BJ11" s="644"/>
      <c r="BK11" s="644"/>
      <c r="BL11" s="644"/>
      <c r="BM11" s="644"/>
      <c r="BN11" s="645"/>
      <c r="BO11" s="703">
        <v>3</v>
      </c>
      <c r="BP11" s="703"/>
      <c r="BQ11" s="703"/>
      <c r="BR11" s="703"/>
      <c r="BS11" s="649" t="s">
        <v>120</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433355</v>
      </c>
      <c r="CS11" s="644"/>
      <c r="CT11" s="644"/>
      <c r="CU11" s="644"/>
      <c r="CV11" s="644"/>
      <c r="CW11" s="644"/>
      <c r="CX11" s="644"/>
      <c r="CY11" s="645"/>
      <c r="CZ11" s="703">
        <v>6.7</v>
      </c>
      <c r="DA11" s="703"/>
      <c r="DB11" s="703"/>
      <c r="DC11" s="703"/>
      <c r="DD11" s="649">
        <v>85987</v>
      </c>
      <c r="DE11" s="644"/>
      <c r="DF11" s="644"/>
      <c r="DG11" s="644"/>
      <c r="DH11" s="644"/>
      <c r="DI11" s="644"/>
      <c r="DJ11" s="644"/>
      <c r="DK11" s="644"/>
      <c r="DL11" s="644"/>
      <c r="DM11" s="644"/>
      <c r="DN11" s="644"/>
      <c r="DO11" s="644"/>
      <c r="DP11" s="645"/>
      <c r="DQ11" s="649">
        <v>351829</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242098</v>
      </c>
      <c r="S12" s="644"/>
      <c r="T12" s="644"/>
      <c r="U12" s="644"/>
      <c r="V12" s="644"/>
      <c r="W12" s="644"/>
      <c r="X12" s="644"/>
      <c r="Y12" s="645"/>
      <c r="Z12" s="703">
        <v>3.5</v>
      </c>
      <c r="AA12" s="703"/>
      <c r="AB12" s="703"/>
      <c r="AC12" s="703"/>
      <c r="AD12" s="704">
        <v>242098</v>
      </c>
      <c r="AE12" s="704"/>
      <c r="AF12" s="704"/>
      <c r="AG12" s="704"/>
      <c r="AH12" s="704"/>
      <c r="AI12" s="704"/>
      <c r="AJ12" s="704"/>
      <c r="AK12" s="704"/>
      <c r="AL12" s="646">
        <v>6.4</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666447</v>
      </c>
      <c r="BH12" s="644"/>
      <c r="BI12" s="644"/>
      <c r="BJ12" s="644"/>
      <c r="BK12" s="644"/>
      <c r="BL12" s="644"/>
      <c r="BM12" s="644"/>
      <c r="BN12" s="645"/>
      <c r="BO12" s="703">
        <v>46.5</v>
      </c>
      <c r="BP12" s="703"/>
      <c r="BQ12" s="703"/>
      <c r="BR12" s="703"/>
      <c r="BS12" s="649" t="s">
        <v>120</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173043</v>
      </c>
      <c r="CS12" s="644"/>
      <c r="CT12" s="644"/>
      <c r="CU12" s="644"/>
      <c r="CV12" s="644"/>
      <c r="CW12" s="644"/>
      <c r="CX12" s="644"/>
      <c r="CY12" s="645"/>
      <c r="CZ12" s="703">
        <v>2.7</v>
      </c>
      <c r="DA12" s="703"/>
      <c r="DB12" s="703"/>
      <c r="DC12" s="703"/>
      <c r="DD12" s="649">
        <v>10168</v>
      </c>
      <c r="DE12" s="644"/>
      <c r="DF12" s="644"/>
      <c r="DG12" s="644"/>
      <c r="DH12" s="644"/>
      <c r="DI12" s="644"/>
      <c r="DJ12" s="644"/>
      <c r="DK12" s="644"/>
      <c r="DL12" s="644"/>
      <c r="DM12" s="644"/>
      <c r="DN12" s="644"/>
      <c r="DO12" s="644"/>
      <c r="DP12" s="645"/>
      <c r="DQ12" s="649">
        <v>67140</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10479</v>
      </c>
      <c r="S13" s="644"/>
      <c r="T13" s="644"/>
      <c r="U13" s="644"/>
      <c r="V13" s="644"/>
      <c r="W13" s="644"/>
      <c r="X13" s="644"/>
      <c r="Y13" s="645"/>
      <c r="Z13" s="703">
        <v>0.2</v>
      </c>
      <c r="AA13" s="703"/>
      <c r="AB13" s="703"/>
      <c r="AC13" s="703"/>
      <c r="AD13" s="704">
        <v>10479</v>
      </c>
      <c r="AE13" s="704"/>
      <c r="AF13" s="704"/>
      <c r="AG13" s="704"/>
      <c r="AH13" s="704"/>
      <c r="AI13" s="704"/>
      <c r="AJ13" s="704"/>
      <c r="AK13" s="704"/>
      <c r="AL13" s="646">
        <v>0.3</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664269</v>
      </c>
      <c r="BH13" s="644"/>
      <c r="BI13" s="644"/>
      <c r="BJ13" s="644"/>
      <c r="BK13" s="644"/>
      <c r="BL13" s="644"/>
      <c r="BM13" s="644"/>
      <c r="BN13" s="645"/>
      <c r="BO13" s="703">
        <v>46.4</v>
      </c>
      <c r="BP13" s="703"/>
      <c r="BQ13" s="703"/>
      <c r="BR13" s="703"/>
      <c r="BS13" s="649" t="s">
        <v>226</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751231</v>
      </c>
      <c r="CS13" s="644"/>
      <c r="CT13" s="644"/>
      <c r="CU13" s="644"/>
      <c r="CV13" s="644"/>
      <c r="CW13" s="644"/>
      <c r="CX13" s="644"/>
      <c r="CY13" s="645"/>
      <c r="CZ13" s="703">
        <v>11.7</v>
      </c>
      <c r="DA13" s="703"/>
      <c r="DB13" s="703"/>
      <c r="DC13" s="703"/>
      <c r="DD13" s="649">
        <v>410037</v>
      </c>
      <c r="DE13" s="644"/>
      <c r="DF13" s="644"/>
      <c r="DG13" s="644"/>
      <c r="DH13" s="644"/>
      <c r="DI13" s="644"/>
      <c r="DJ13" s="644"/>
      <c r="DK13" s="644"/>
      <c r="DL13" s="644"/>
      <c r="DM13" s="644"/>
      <c r="DN13" s="644"/>
      <c r="DO13" s="644"/>
      <c r="DP13" s="645"/>
      <c r="DQ13" s="649">
        <v>482577</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120</v>
      </c>
      <c r="AA14" s="703"/>
      <c r="AB14" s="703"/>
      <c r="AC14" s="703"/>
      <c r="AD14" s="704" t="s">
        <v>120</v>
      </c>
      <c r="AE14" s="704"/>
      <c r="AF14" s="704"/>
      <c r="AG14" s="704"/>
      <c r="AH14" s="704"/>
      <c r="AI14" s="704"/>
      <c r="AJ14" s="704"/>
      <c r="AK14" s="704"/>
      <c r="AL14" s="646" t="s">
        <v>120</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47957</v>
      </c>
      <c r="BH14" s="644"/>
      <c r="BI14" s="644"/>
      <c r="BJ14" s="644"/>
      <c r="BK14" s="644"/>
      <c r="BL14" s="644"/>
      <c r="BM14" s="644"/>
      <c r="BN14" s="645"/>
      <c r="BO14" s="703">
        <v>3.3</v>
      </c>
      <c r="BP14" s="703"/>
      <c r="BQ14" s="703"/>
      <c r="BR14" s="703"/>
      <c r="BS14" s="649" t="s">
        <v>120</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230151</v>
      </c>
      <c r="CS14" s="644"/>
      <c r="CT14" s="644"/>
      <c r="CU14" s="644"/>
      <c r="CV14" s="644"/>
      <c r="CW14" s="644"/>
      <c r="CX14" s="644"/>
      <c r="CY14" s="645"/>
      <c r="CZ14" s="703">
        <v>3.6</v>
      </c>
      <c r="DA14" s="703"/>
      <c r="DB14" s="703"/>
      <c r="DC14" s="703"/>
      <c r="DD14" s="649">
        <v>4479</v>
      </c>
      <c r="DE14" s="644"/>
      <c r="DF14" s="644"/>
      <c r="DG14" s="644"/>
      <c r="DH14" s="644"/>
      <c r="DI14" s="644"/>
      <c r="DJ14" s="644"/>
      <c r="DK14" s="644"/>
      <c r="DL14" s="644"/>
      <c r="DM14" s="644"/>
      <c r="DN14" s="644"/>
      <c r="DO14" s="644"/>
      <c r="DP14" s="645"/>
      <c r="DQ14" s="649">
        <v>224105</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19405</v>
      </c>
      <c r="S15" s="644"/>
      <c r="T15" s="644"/>
      <c r="U15" s="644"/>
      <c r="V15" s="644"/>
      <c r="W15" s="644"/>
      <c r="X15" s="644"/>
      <c r="Y15" s="645"/>
      <c r="Z15" s="703">
        <v>0.3</v>
      </c>
      <c r="AA15" s="703"/>
      <c r="AB15" s="703"/>
      <c r="AC15" s="703"/>
      <c r="AD15" s="704">
        <v>19405</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67099</v>
      </c>
      <c r="BH15" s="644"/>
      <c r="BI15" s="644"/>
      <c r="BJ15" s="644"/>
      <c r="BK15" s="644"/>
      <c r="BL15" s="644"/>
      <c r="BM15" s="644"/>
      <c r="BN15" s="645"/>
      <c r="BO15" s="703">
        <v>4.7</v>
      </c>
      <c r="BP15" s="703"/>
      <c r="BQ15" s="703"/>
      <c r="BR15" s="703"/>
      <c r="BS15" s="649" t="s">
        <v>120</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512159</v>
      </c>
      <c r="CS15" s="644"/>
      <c r="CT15" s="644"/>
      <c r="CU15" s="644"/>
      <c r="CV15" s="644"/>
      <c r="CW15" s="644"/>
      <c r="CX15" s="644"/>
      <c r="CY15" s="645"/>
      <c r="CZ15" s="703">
        <v>8</v>
      </c>
      <c r="DA15" s="703"/>
      <c r="DB15" s="703"/>
      <c r="DC15" s="703"/>
      <c r="DD15" s="649">
        <v>37208</v>
      </c>
      <c r="DE15" s="644"/>
      <c r="DF15" s="644"/>
      <c r="DG15" s="644"/>
      <c r="DH15" s="644"/>
      <c r="DI15" s="644"/>
      <c r="DJ15" s="644"/>
      <c r="DK15" s="644"/>
      <c r="DL15" s="644"/>
      <c r="DM15" s="644"/>
      <c r="DN15" s="644"/>
      <c r="DO15" s="644"/>
      <c r="DP15" s="645"/>
      <c r="DQ15" s="649">
        <v>416613</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120</v>
      </c>
      <c r="AA16" s="703"/>
      <c r="AB16" s="703"/>
      <c r="AC16" s="703"/>
      <c r="AD16" s="704" t="s">
        <v>120</v>
      </c>
      <c r="AE16" s="704"/>
      <c r="AF16" s="704"/>
      <c r="AG16" s="704"/>
      <c r="AH16" s="704"/>
      <c r="AI16" s="704"/>
      <c r="AJ16" s="704"/>
      <c r="AK16" s="704"/>
      <c r="AL16" s="646" t="s">
        <v>120</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226</v>
      </c>
      <c r="BH16" s="644"/>
      <c r="BI16" s="644"/>
      <c r="BJ16" s="644"/>
      <c r="BK16" s="644"/>
      <c r="BL16" s="644"/>
      <c r="BM16" s="644"/>
      <c r="BN16" s="645"/>
      <c r="BO16" s="703" t="s">
        <v>120</v>
      </c>
      <c r="BP16" s="703"/>
      <c r="BQ16" s="703"/>
      <c r="BR16" s="703"/>
      <c r="BS16" s="649" t="s">
        <v>226</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t="s">
        <v>120</v>
      </c>
      <c r="CS16" s="644"/>
      <c r="CT16" s="644"/>
      <c r="CU16" s="644"/>
      <c r="CV16" s="644"/>
      <c r="CW16" s="644"/>
      <c r="CX16" s="644"/>
      <c r="CY16" s="645"/>
      <c r="CZ16" s="703" t="s">
        <v>120</v>
      </c>
      <c r="DA16" s="703"/>
      <c r="DB16" s="703"/>
      <c r="DC16" s="703"/>
      <c r="DD16" s="649" t="s">
        <v>120</v>
      </c>
      <c r="DE16" s="644"/>
      <c r="DF16" s="644"/>
      <c r="DG16" s="644"/>
      <c r="DH16" s="644"/>
      <c r="DI16" s="644"/>
      <c r="DJ16" s="644"/>
      <c r="DK16" s="644"/>
      <c r="DL16" s="644"/>
      <c r="DM16" s="644"/>
      <c r="DN16" s="644"/>
      <c r="DO16" s="644"/>
      <c r="DP16" s="645"/>
      <c r="DQ16" s="649" t="s">
        <v>120</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9302</v>
      </c>
      <c r="S17" s="644"/>
      <c r="T17" s="644"/>
      <c r="U17" s="644"/>
      <c r="V17" s="644"/>
      <c r="W17" s="644"/>
      <c r="X17" s="644"/>
      <c r="Y17" s="645"/>
      <c r="Z17" s="703">
        <v>0.1</v>
      </c>
      <c r="AA17" s="703"/>
      <c r="AB17" s="703"/>
      <c r="AC17" s="703"/>
      <c r="AD17" s="704">
        <v>9302</v>
      </c>
      <c r="AE17" s="704"/>
      <c r="AF17" s="704"/>
      <c r="AG17" s="704"/>
      <c r="AH17" s="704"/>
      <c r="AI17" s="704"/>
      <c r="AJ17" s="704"/>
      <c r="AK17" s="704"/>
      <c r="AL17" s="646">
        <v>0.2</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120</v>
      </c>
      <c r="BP17" s="703"/>
      <c r="BQ17" s="703"/>
      <c r="BR17" s="703"/>
      <c r="BS17" s="649" t="s">
        <v>226</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682752</v>
      </c>
      <c r="CS17" s="644"/>
      <c r="CT17" s="644"/>
      <c r="CU17" s="644"/>
      <c r="CV17" s="644"/>
      <c r="CW17" s="644"/>
      <c r="CX17" s="644"/>
      <c r="CY17" s="645"/>
      <c r="CZ17" s="703">
        <v>10.6</v>
      </c>
      <c r="DA17" s="703"/>
      <c r="DB17" s="703"/>
      <c r="DC17" s="703"/>
      <c r="DD17" s="649" t="s">
        <v>120</v>
      </c>
      <c r="DE17" s="644"/>
      <c r="DF17" s="644"/>
      <c r="DG17" s="644"/>
      <c r="DH17" s="644"/>
      <c r="DI17" s="644"/>
      <c r="DJ17" s="644"/>
      <c r="DK17" s="644"/>
      <c r="DL17" s="644"/>
      <c r="DM17" s="644"/>
      <c r="DN17" s="644"/>
      <c r="DO17" s="644"/>
      <c r="DP17" s="645"/>
      <c r="DQ17" s="649">
        <v>682752</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2177324</v>
      </c>
      <c r="S18" s="644"/>
      <c r="T18" s="644"/>
      <c r="U18" s="644"/>
      <c r="V18" s="644"/>
      <c r="W18" s="644"/>
      <c r="X18" s="644"/>
      <c r="Y18" s="645"/>
      <c r="Z18" s="703">
        <v>31.4</v>
      </c>
      <c r="AA18" s="703"/>
      <c r="AB18" s="703"/>
      <c r="AC18" s="703"/>
      <c r="AD18" s="704">
        <v>1986037</v>
      </c>
      <c r="AE18" s="704"/>
      <c r="AF18" s="704"/>
      <c r="AG18" s="704"/>
      <c r="AH18" s="704"/>
      <c r="AI18" s="704"/>
      <c r="AJ18" s="704"/>
      <c r="AK18" s="704"/>
      <c r="AL18" s="646">
        <v>52.2</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226</v>
      </c>
      <c r="BP18" s="703"/>
      <c r="BQ18" s="703"/>
      <c r="BR18" s="703"/>
      <c r="BS18" s="649" t="s">
        <v>120</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1986037</v>
      </c>
      <c r="S19" s="644"/>
      <c r="T19" s="644"/>
      <c r="U19" s="644"/>
      <c r="V19" s="644"/>
      <c r="W19" s="644"/>
      <c r="X19" s="644"/>
      <c r="Y19" s="645"/>
      <c r="Z19" s="703">
        <v>28.6</v>
      </c>
      <c r="AA19" s="703"/>
      <c r="AB19" s="703"/>
      <c r="AC19" s="703"/>
      <c r="AD19" s="704">
        <v>1986037</v>
      </c>
      <c r="AE19" s="704"/>
      <c r="AF19" s="704"/>
      <c r="AG19" s="704"/>
      <c r="AH19" s="704"/>
      <c r="AI19" s="704"/>
      <c r="AJ19" s="704"/>
      <c r="AK19" s="704"/>
      <c r="AL19" s="646">
        <v>52.2</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v>19313</v>
      </c>
      <c r="BH19" s="644"/>
      <c r="BI19" s="644"/>
      <c r="BJ19" s="644"/>
      <c r="BK19" s="644"/>
      <c r="BL19" s="644"/>
      <c r="BM19" s="644"/>
      <c r="BN19" s="645"/>
      <c r="BO19" s="703">
        <v>1.3</v>
      </c>
      <c r="BP19" s="703"/>
      <c r="BQ19" s="703"/>
      <c r="BR19" s="703"/>
      <c r="BS19" s="649" t="s">
        <v>120</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120</v>
      </c>
      <c r="DA19" s="703"/>
      <c r="DB19" s="703"/>
      <c r="DC19" s="703"/>
      <c r="DD19" s="649" t="s">
        <v>120</v>
      </c>
      <c r="DE19" s="644"/>
      <c r="DF19" s="644"/>
      <c r="DG19" s="644"/>
      <c r="DH19" s="644"/>
      <c r="DI19" s="644"/>
      <c r="DJ19" s="644"/>
      <c r="DK19" s="644"/>
      <c r="DL19" s="644"/>
      <c r="DM19" s="644"/>
      <c r="DN19" s="644"/>
      <c r="DO19" s="644"/>
      <c r="DP19" s="645"/>
      <c r="DQ19" s="649" t="s">
        <v>226</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191287</v>
      </c>
      <c r="S20" s="644"/>
      <c r="T20" s="644"/>
      <c r="U20" s="644"/>
      <c r="V20" s="644"/>
      <c r="W20" s="644"/>
      <c r="X20" s="644"/>
      <c r="Y20" s="645"/>
      <c r="Z20" s="703">
        <v>2.8</v>
      </c>
      <c r="AA20" s="703"/>
      <c r="AB20" s="703"/>
      <c r="AC20" s="703"/>
      <c r="AD20" s="704" t="s">
        <v>120</v>
      </c>
      <c r="AE20" s="704"/>
      <c r="AF20" s="704"/>
      <c r="AG20" s="704"/>
      <c r="AH20" s="704"/>
      <c r="AI20" s="704"/>
      <c r="AJ20" s="704"/>
      <c r="AK20" s="704"/>
      <c r="AL20" s="646" t="s">
        <v>120</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v>19313</v>
      </c>
      <c r="BH20" s="644"/>
      <c r="BI20" s="644"/>
      <c r="BJ20" s="644"/>
      <c r="BK20" s="644"/>
      <c r="BL20" s="644"/>
      <c r="BM20" s="644"/>
      <c r="BN20" s="645"/>
      <c r="BO20" s="703">
        <v>1.3</v>
      </c>
      <c r="BP20" s="703"/>
      <c r="BQ20" s="703"/>
      <c r="BR20" s="703"/>
      <c r="BS20" s="649" t="s">
        <v>120</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6441530</v>
      </c>
      <c r="CS20" s="644"/>
      <c r="CT20" s="644"/>
      <c r="CU20" s="644"/>
      <c r="CV20" s="644"/>
      <c r="CW20" s="644"/>
      <c r="CX20" s="644"/>
      <c r="CY20" s="645"/>
      <c r="CZ20" s="703">
        <v>100</v>
      </c>
      <c r="DA20" s="703"/>
      <c r="DB20" s="703"/>
      <c r="DC20" s="703"/>
      <c r="DD20" s="649">
        <v>804417</v>
      </c>
      <c r="DE20" s="644"/>
      <c r="DF20" s="644"/>
      <c r="DG20" s="644"/>
      <c r="DH20" s="644"/>
      <c r="DI20" s="644"/>
      <c r="DJ20" s="644"/>
      <c r="DK20" s="644"/>
      <c r="DL20" s="644"/>
      <c r="DM20" s="644"/>
      <c r="DN20" s="644"/>
      <c r="DO20" s="644"/>
      <c r="DP20" s="645"/>
      <c r="DQ20" s="649">
        <v>4813905</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226</v>
      </c>
      <c r="S21" s="644"/>
      <c r="T21" s="644"/>
      <c r="U21" s="644"/>
      <c r="V21" s="644"/>
      <c r="W21" s="644"/>
      <c r="X21" s="644"/>
      <c r="Y21" s="645"/>
      <c r="Z21" s="703" t="s">
        <v>120</v>
      </c>
      <c r="AA21" s="703"/>
      <c r="AB21" s="703"/>
      <c r="AC21" s="703"/>
      <c r="AD21" s="704" t="s">
        <v>120</v>
      </c>
      <c r="AE21" s="704"/>
      <c r="AF21" s="704"/>
      <c r="AG21" s="704"/>
      <c r="AH21" s="704"/>
      <c r="AI21" s="704"/>
      <c r="AJ21" s="704"/>
      <c r="AK21" s="704"/>
      <c r="AL21" s="646" t="s">
        <v>120</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v>19313</v>
      </c>
      <c r="BH21" s="644"/>
      <c r="BI21" s="644"/>
      <c r="BJ21" s="644"/>
      <c r="BK21" s="644"/>
      <c r="BL21" s="644"/>
      <c r="BM21" s="644"/>
      <c r="BN21" s="645"/>
      <c r="BO21" s="703">
        <v>1.3</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3981447</v>
      </c>
      <c r="S22" s="644"/>
      <c r="T22" s="644"/>
      <c r="U22" s="644"/>
      <c r="V22" s="644"/>
      <c r="W22" s="644"/>
      <c r="X22" s="644"/>
      <c r="Y22" s="645"/>
      <c r="Z22" s="703">
        <v>57.4</v>
      </c>
      <c r="AA22" s="703"/>
      <c r="AB22" s="703"/>
      <c r="AC22" s="703"/>
      <c r="AD22" s="704">
        <v>3790160</v>
      </c>
      <c r="AE22" s="704"/>
      <c r="AF22" s="704"/>
      <c r="AG22" s="704"/>
      <c r="AH22" s="704"/>
      <c r="AI22" s="704"/>
      <c r="AJ22" s="704"/>
      <c r="AK22" s="704"/>
      <c r="AL22" s="646">
        <v>99.7</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226</v>
      </c>
      <c r="BP22" s="703"/>
      <c r="BQ22" s="703"/>
      <c r="BR22" s="703"/>
      <c r="BS22" s="649" t="s">
        <v>120</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1753</v>
      </c>
      <c r="S23" s="644"/>
      <c r="T23" s="644"/>
      <c r="U23" s="644"/>
      <c r="V23" s="644"/>
      <c r="W23" s="644"/>
      <c r="X23" s="644"/>
      <c r="Y23" s="645"/>
      <c r="Z23" s="703">
        <v>0</v>
      </c>
      <c r="AA23" s="703"/>
      <c r="AB23" s="703"/>
      <c r="AC23" s="703"/>
      <c r="AD23" s="704">
        <v>1753</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120</v>
      </c>
      <c r="BH23" s="644"/>
      <c r="BI23" s="644"/>
      <c r="BJ23" s="644"/>
      <c r="BK23" s="644"/>
      <c r="BL23" s="644"/>
      <c r="BM23" s="644"/>
      <c r="BN23" s="645"/>
      <c r="BO23" s="703" t="s">
        <v>120</v>
      </c>
      <c r="BP23" s="703"/>
      <c r="BQ23" s="703"/>
      <c r="BR23" s="703"/>
      <c r="BS23" s="649" t="s">
        <v>120</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111341</v>
      </c>
      <c r="S24" s="644"/>
      <c r="T24" s="644"/>
      <c r="U24" s="644"/>
      <c r="V24" s="644"/>
      <c r="W24" s="644"/>
      <c r="X24" s="644"/>
      <c r="Y24" s="645"/>
      <c r="Z24" s="703">
        <v>1.6</v>
      </c>
      <c r="AA24" s="703"/>
      <c r="AB24" s="703"/>
      <c r="AC24" s="703"/>
      <c r="AD24" s="704" t="s">
        <v>120</v>
      </c>
      <c r="AE24" s="704"/>
      <c r="AF24" s="704"/>
      <c r="AG24" s="704"/>
      <c r="AH24" s="704"/>
      <c r="AI24" s="704"/>
      <c r="AJ24" s="704"/>
      <c r="AK24" s="704"/>
      <c r="AL24" s="646" t="s">
        <v>120</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120</v>
      </c>
      <c r="BP24" s="703"/>
      <c r="BQ24" s="703"/>
      <c r="BR24" s="703"/>
      <c r="BS24" s="649" t="s">
        <v>226</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2173042</v>
      </c>
      <c r="CS24" s="707"/>
      <c r="CT24" s="707"/>
      <c r="CU24" s="707"/>
      <c r="CV24" s="707"/>
      <c r="CW24" s="707"/>
      <c r="CX24" s="707"/>
      <c r="CY24" s="753"/>
      <c r="CZ24" s="754">
        <v>33.700000000000003</v>
      </c>
      <c r="DA24" s="723"/>
      <c r="DB24" s="723"/>
      <c r="DC24" s="757"/>
      <c r="DD24" s="752">
        <v>1607344</v>
      </c>
      <c r="DE24" s="707"/>
      <c r="DF24" s="707"/>
      <c r="DG24" s="707"/>
      <c r="DH24" s="707"/>
      <c r="DI24" s="707"/>
      <c r="DJ24" s="707"/>
      <c r="DK24" s="753"/>
      <c r="DL24" s="752">
        <v>1589904</v>
      </c>
      <c r="DM24" s="707"/>
      <c r="DN24" s="707"/>
      <c r="DO24" s="707"/>
      <c r="DP24" s="707"/>
      <c r="DQ24" s="707"/>
      <c r="DR24" s="707"/>
      <c r="DS24" s="707"/>
      <c r="DT24" s="707"/>
      <c r="DU24" s="707"/>
      <c r="DV24" s="753"/>
      <c r="DW24" s="754">
        <v>39.700000000000003</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165519</v>
      </c>
      <c r="S25" s="644"/>
      <c r="T25" s="644"/>
      <c r="U25" s="644"/>
      <c r="V25" s="644"/>
      <c r="W25" s="644"/>
      <c r="X25" s="644"/>
      <c r="Y25" s="645"/>
      <c r="Z25" s="703">
        <v>2.4</v>
      </c>
      <c r="AA25" s="703"/>
      <c r="AB25" s="703"/>
      <c r="AC25" s="703"/>
      <c r="AD25" s="704" t="s">
        <v>120</v>
      </c>
      <c r="AE25" s="704"/>
      <c r="AF25" s="704"/>
      <c r="AG25" s="704"/>
      <c r="AH25" s="704"/>
      <c r="AI25" s="704"/>
      <c r="AJ25" s="704"/>
      <c r="AK25" s="704"/>
      <c r="AL25" s="646" t="s">
        <v>120</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120</v>
      </c>
      <c r="BH25" s="644"/>
      <c r="BI25" s="644"/>
      <c r="BJ25" s="644"/>
      <c r="BK25" s="644"/>
      <c r="BL25" s="644"/>
      <c r="BM25" s="644"/>
      <c r="BN25" s="645"/>
      <c r="BO25" s="703" t="s">
        <v>120</v>
      </c>
      <c r="BP25" s="703"/>
      <c r="BQ25" s="703"/>
      <c r="BR25" s="703"/>
      <c r="BS25" s="649" t="s">
        <v>120</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701096</v>
      </c>
      <c r="CS25" s="642"/>
      <c r="CT25" s="642"/>
      <c r="CU25" s="642"/>
      <c r="CV25" s="642"/>
      <c r="CW25" s="642"/>
      <c r="CX25" s="642"/>
      <c r="CY25" s="643"/>
      <c r="CZ25" s="646">
        <v>10.9</v>
      </c>
      <c r="DA25" s="675"/>
      <c r="DB25" s="675"/>
      <c r="DC25" s="676"/>
      <c r="DD25" s="649">
        <v>670310</v>
      </c>
      <c r="DE25" s="642"/>
      <c r="DF25" s="642"/>
      <c r="DG25" s="642"/>
      <c r="DH25" s="642"/>
      <c r="DI25" s="642"/>
      <c r="DJ25" s="642"/>
      <c r="DK25" s="643"/>
      <c r="DL25" s="649">
        <v>667406</v>
      </c>
      <c r="DM25" s="642"/>
      <c r="DN25" s="642"/>
      <c r="DO25" s="642"/>
      <c r="DP25" s="642"/>
      <c r="DQ25" s="642"/>
      <c r="DR25" s="642"/>
      <c r="DS25" s="642"/>
      <c r="DT25" s="642"/>
      <c r="DU25" s="642"/>
      <c r="DV25" s="643"/>
      <c r="DW25" s="646">
        <v>16.7</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19110</v>
      </c>
      <c r="S26" s="644"/>
      <c r="T26" s="644"/>
      <c r="U26" s="644"/>
      <c r="V26" s="644"/>
      <c r="W26" s="644"/>
      <c r="X26" s="644"/>
      <c r="Y26" s="645"/>
      <c r="Z26" s="703">
        <v>0.3</v>
      </c>
      <c r="AA26" s="703"/>
      <c r="AB26" s="703"/>
      <c r="AC26" s="703"/>
      <c r="AD26" s="704" t="s">
        <v>226</v>
      </c>
      <c r="AE26" s="704"/>
      <c r="AF26" s="704"/>
      <c r="AG26" s="704"/>
      <c r="AH26" s="704"/>
      <c r="AI26" s="704"/>
      <c r="AJ26" s="704"/>
      <c r="AK26" s="704"/>
      <c r="AL26" s="646" t="s">
        <v>120</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226</v>
      </c>
      <c r="BP26" s="703"/>
      <c r="BQ26" s="703"/>
      <c r="BR26" s="703"/>
      <c r="BS26" s="649" t="s">
        <v>120</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428023</v>
      </c>
      <c r="CS26" s="644"/>
      <c r="CT26" s="644"/>
      <c r="CU26" s="644"/>
      <c r="CV26" s="644"/>
      <c r="CW26" s="644"/>
      <c r="CX26" s="644"/>
      <c r="CY26" s="645"/>
      <c r="CZ26" s="646">
        <v>6.6</v>
      </c>
      <c r="DA26" s="675"/>
      <c r="DB26" s="675"/>
      <c r="DC26" s="676"/>
      <c r="DD26" s="649">
        <v>401101</v>
      </c>
      <c r="DE26" s="644"/>
      <c r="DF26" s="644"/>
      <c r="DG26" s="644"/>
      <c r="DH26" s="644"/>
      <c r="DI26" s="644"/>
      <c r="DJ26" s="644"/>
      <c r="DK26" s="645"/>
      <c r="DL26" s="649" t="s">
        <v>120</v>
      </c>
      <c r="DM26" s="644"/>
      <c r="DN26" s="644"/>
      <c r="DO26" s="644"/>
      <c r="DP26" s="644"/>
      <c r="DQ26" s="644"/>
      <c r="DR26" s="644"/>
      <c r="DS26" s="644"/>
      <c r="DT26" s="644"/>
      <c r="DU26" s="644"/>
      <c r="DV26" s="645"/>
      <c r="DW26" s="646" t="s">
        <v>120</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657802</v>
      </c>
      <c r="S27" s="644"/>
      <c r="T27" s="644"/>
      <c r="U27" s="644"/>
      <c r="V27" s="644"/>
      <c r="W27" s="644"/>
      <c r="X27" s="644"/>
      <c r="Y27" s="645"/>
      <c r="Z27" s="703">
        <v>9.5</v>
      </c>
      <c r="AA27" s="703"/>
      <c r="AB27" s="703"/>
      <c r="AC27" s="703"/>
      <c r="AD27" s="704" t="s">
        <v>120</v>
      </c>
      <c r="AE27" s="704"/>
      <c r="AF27" s="704"/>
      <c r="AG27" s="704"/>
      <c r="AH27" s="704"/>
      <c r="AI27" s="704"/>
      <c r="AJ27" s="704"/>
      <c r="AK27" s="704"/>
      <c r="AL27" s="646" t="s">
        <v>120</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1432787</v>
      </c>
      <c r="BH27" s="644"/>
      <c r="BI27" s="644"/>
      <c r="BJ27" s="644"/>
      <c r="BK27" s="644"/>
      <c r="BL27" s="644"/>
      <c r="BM27" s="644"/>
      <c r="BN27" s="645"/>
      <c r="BO27" s="703">
        <v>100</v>
      </c>
      <c r="BP27" s="703"/>
      <c r="BQ27" s="703"/>
      <c r="BR27" s="703"/>
      <c r="BS27" s="649" t="s">
        <v>120</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789194</v>
      </c>
      <c r="CS27" s="642"/>
      <c r="CT27" s="642"/>
      <c r="CU27" s="642"/>
      <c r="CV27" s="642"/>
      <c r="CW27" s="642"/>
      <c r="CX27" s="642"/>
      <c r="CY27" s="643"/>
      <c r="CZ27" s="646">
        <v>12.3</v>
      </c>
      <c r="DA27" s="675"/>
      <c r="DB27" s="675"/>
      <c r="DC27" s="676"/>
      <c r="DD27" s="649">
        <v>254282</v>
      </c>
      <c r="DE27" s="642"/>
      <c r="DF27" s="642"/>
      <c r="DG27" s="642"/>
      <c r="DH27" s="642"/>
      <c r="DI27" s="642"/>
      <c r="DJ27" s="642"/>
      <c r="DK27" s="643"/>
      <c r="DL27" s="649">
        <v>253895</v>
      </c>
      <c r="DM27" s="642"/>
      <c r="DN27" s="642"/>
      <c r="DO27" s="642"/>
      <c r="DP27" s="642"/>
      <c r="DQ27" s="642"/>
      <c r="DR27" s="642"/>
      <c r="DS27" s="642"/>
      <c r="DT27" s="642"/>
      <c r="DU27" s="642"/>
      <c r="DV27" s="643"/>
      <c r="DW27" s="646">
        <v>6.3</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226</v>
      </c>
      <c r="AA28" s="703"/>
      <c r="AB28" s="703"/>
      <c r="AC28" s="703"/>
      <c r="AD28" s="704" t="s">
        <v>120</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682752</v>
      </c>
      <c r="CS28" s="644"/>
      <c r="CT28" s="644"/>
      <c r="CU28" s="644"/>
      <c r="CV28" s="644"/>
      <c r="CW28" s="644"/>
      <c r="CX28" s="644"/>
      <c r="CY28" s="645"/>
      <c r="CZ28" s="646">
        <v>10.6</v>
      </c>
      <c r="DA28" s="675"/>
      <c r="DB28" s="675"/>
      <c r="DC28" s="676"/>
      <c r="DD28" s="649">
        <v>682752</v>
      </c>
      <c r="DE28" s="644"/>
      <c r="DF28" s="644"/>
      <c r="DG28" s="644"/>
      <c r="DH28" s="644"/>
      <c r="DI28" s="644"/>
      <c r="DJ28" s="644"/>
      <c r="DK28" s="645"/>
      <c r="DL28" s="649">
        <v>668603</v>
      </c>
      <c r="DM28" s="644"/>
      <c r="DN28" s="644"/>
      <c r="DO28" s="644"/>
      <c r="DP28" s="644"/>
      <c r="DQ28" s="644"/>
      <c r="DR28" s="644"/>
      <c r="DS28" s="644"/>
      <c r="DT28" s="644"/>
      <c r="DU28" s="644"/>
      <c r="DV28" s="645"/>
      <c r="DW28" s="646">
        <v>16.7</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322401</v>
      </c>
      <c r="S29" s="644"/>
      <c r="T29" s="644"/>
      <c r="U29" s="644"/>
      <c r="V29" s="644"/>
      <c r="W29" s="644"/>
      <c r="X29" s="644"/>
      <c r="Y29" s="645"/>
      <c r="Z29" s="703">
        <v>4.5999999999999996</v>
      </c>
      <c r="AA29" s="703"/>
      <c r="AB29" s="703"/>
      <c r="AC29" s="703"/>
      <c r="AD29" s="704" t="s">
        <v>120</v>
      </c>
      <c r="AE29" s="704"/>
      <c r="AF29" s="704"/>
      <c r="AG29" s="704"/>
      <c r="AH29" s="704"/>
      <c r="AI29" s="704"/>
      <c r="AJ29" s="704"/>
      <c r="AK29" s="704"/>
      <c r="AL29" s="646" t="s">
        <v>226</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682752</v>
      </c>
      <c r="CS29" s="642"/>
      <c r="CT29" s="642"/>
      <c r="CU29" s="642"/>
      <c r="CV29" s="642"/>
      <c r="CW29" s="642"/>
      <c r="CX29" s="642"/>
      <c r="CY29" s="643"/>
      <c r="CZ29" s="646">
        <v>10.6</v>
      </c>
      <c r="DA29" s="675"/>
      <c r="DB29" s="675"/>
      <c r="DC29" s="676"/>
      <c r="DD29" s="649">
        <v>682752</v>
      </c>
      <c r="DE29" s="642"/>
      <c r="DF29" s="642"/>
      <c r="DG29" s="642"/>
      <c r="DH29" s="642"/>
      <c r="DI29" s="642"/>
      <c r="DJ29" s="642"/>
      <c r="DK29" s="643"/>
      <c r="DL29" s="649">
        <v>668603</v>
      </c>
      <c r="DM29" s="642"/>
      <c r="DN29" s="642"/>
      <c r="DO29" s="642"/>
      <c r="DP29" s="642"/>
      <c r="DQ29" s="642"/>
      <c r="DR29" s="642"/>
      <c r="DS29" s="642"/>
      <c r="DT29" s="642"/>
      <c r="DU29" s="642"/>
      <c r="DV29" s="643"/>
      <c r="DW29" s="646">
        <v>16.7</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145083</v>
      </c>
      <c r="S30" s="644"/>
      <c r="T30" s="644"/>
      <c r="U30" s="644"/>
      <c r="V30" s="644"/>
      <c r="W30" s="644"/>
      <c r="X30" s="644"/>
      <c r="Y30" s="645"/>
      <c r="Z30" s="703">
        <v>2.1</v>
      </c>
      <c r="AA30" s="703"/>
      <c r="AB30" s="703"/>
      <c r="AC30" s="703"/>
      <c r="AD30" s="704">
        <v>9408</v>
      </c>
      <c r="AE30" s="704"/>
      <c r="AF30" s="704"/>
      <c r="AG30" s="704"/>
      <c r="AH30" s="704"/>
      <c r="AI30" s="704"/>
      <c r="AJ30" s="704"/>
      <c r="AK30" s="704"/>
      <c r="AL30" s="646">
        <v>0.2</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99.6</v>
      </c>
      <c r="BH30" s="722"/>
      <c r="BI30" s="722"/>
      <c r="BJ30" s="722"/>
      <c r="BK30" s="722"/>
      <c r="BL30" s="722"/>
      <c r="BM30" s="723">
        <v>97.3</v>
      </c>
      <c r="BN30" s="722"/>
      <c r="BO30" s="722"/>
      <c r="BP30" s="722"/>
      <c r="BQ30" s="724"/>
      <c r="BR30" s="721">
        <v>99.4</v>
      </c>
      <c r="BS30" s="722"/>
      <c r="BT30" s="722"/>
      <c r="BU30" s="722"/>
      <c r="BV30" s="722"/>
      <c r="BW30" s="722"/>
      <c r="BX30" s="723">
        <v>96.7</v>
      </c>
      <c r="BY30" s="722"/>
      <c r="BZ30" s="722"/>
      <c r="CA30" s="722"/>
      <c r="CB30" s="724"/>
      <c r="CD30" s="727"/>
      <c r="CE30" s="728"/>
      <c r="CF30" s="685" t="s">
        <v>303</v>
      </c>
      <c r="CG30" s="682"/>
      <c r="CH30" s="682"/>
      <c r="CI30" s="682"/>
      <c r="CJ30" s="682"/>
      <c r="CK30" s="682"/>
      <c r="CL30" s="682"/>
      <c r="CM30" s="682"/>
      <c r="CN30" s="682"/>
      <c r="CO30" s="682"/>
      <c r="CP30" s="682"/>
      <c r="CQ30" s="683"/>
      <c r="CR30" s="641">
        <v>653673</v>
      </c>
      <c r="CS30" s="644"/>
      <c r="CT30" s="644"/>
      <c r="CU30" s="644"/>
      <c r="CV30" s="644"/>
      <c r="CW30" s="644"/>
      <c r="CX30" s="644"/>
      <c r="CY30" s="645"/>
      <c r="CZ30" s="646">
        <v>10.1</v>
      </c>
      <c r="DA30" s="675"/>
      <c r="DB30" s="675"/>
      <c r="DC30" s="676"/>
      <c r="DD30" s="649">
        <v>653673</v>
      </c>
      <c r="DE30" s="644"/>
      <c r="DF30" s="644"/>
      <c r="DG30" s="644"/>
      <c r="DH30" s="644"/>
      <c r="DI30" s="644"/>
      <c r="DJ30" s="644"/>
      <c r="DK30" s="645"/>
      <c r="DL30" s="649">
        <v>639524</v>
      </c>
      <c r="DM30" s="644"/>
      <c r="DN30" s="644"/>
      <c r="DO30" s="644"/>
      <c r="DP30" s="644"/>
      <c r="DQ30" s="644"/>
      <c r="DR30" s="644"/>
      <c r="DS30" s="644"/>
      <c r="DT30" s="644"/>
      <c r="DU30" s="644"/>
      <c r="DV30" s="645"/>
      <c r="DW30" s="646">
        <v>16</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555790</v>
      </c>
      <c r="S31" s="644"/>
      <c r="T31" s="644"/>
      <c r="U31" s="644"/>
      <c r="V31" s="644"/>
      <c r="W31" s="644"/>
      <c r="X31" s="644"/>
      <c r="Y31" s="645"/>
      <c r="Z31" s="703">
        <v>8</v>
      </c>
      <c r="AA31" s="703"/>
      <c r="AB31" s="703"/>
      <c r="AC31" s="703"/>
      <c r="AD31" s="704" t="s">
        <v>226</v>
      </c>
      <c r="AE31" s="704"/>
      <c r="AF31" s="704"/>
      <c r="AG31" s="704"/>
      <c r="AH31" s="704"/>
      <c r="AI31" s="704"/>
      <c r="AJ31" s="704"/>
      <c r="AK31" s="704"/>
      <c r="AL31" s="646" t="s">
        <v>120</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99.5</v>
      </c>
      <c r="BH31" s="642"/>
      <c r="BI31" s="642"/>
      <c r="BJ31" s="642"/>
      <c r="BK31" s="642"/>
      <c r="BL31" s="642"/>
      <c r="BM31" s="647">
        <v>97.9</v>
      </c>
      <c r="BN31" s="720"/>
      <c r="BO31" s="720"/>
      <c r="BP31" s="720"/>
      <c r="BQ31" s="681"/>
      <c r="BR31" s="719">
        <v>99.5</v>
      </c>
      <c r="BS31" s="642"/>
      <c r="BT31" s="642"/>
      <c r="BU31" s="642"/>
      <c r="BV31" s="642"/>
      <c r="BW31" s="642"/>
      <c r="BX31" s="647">
        <v>97.5</v>
      </c>
      <c r="BY31" s="720"/>
      <c r="BZ31" s="720"/>
      <c r="CA31" s="720"/>
      <c r="CB31" s="681"/>
      <c r="CD31" s="727"/>
      <c r="CE31" s="728"/>
      <c r="CF31" s="685" t="s">
        <v>307</v>
      </c>
      <c r="CG31" s="682"/>
      <c r="CH31" s="682"/>
      <c r="CI31" s="682"/>
      <c r="CJ31" s="682"/>
      <c r="CK31" s="682"/>
      <c r="CL31" s="682"/>
      <c r="CM31" s="682"/>
      <c r="CN31" s="682"/>
      <c r="CO31" s="682"/>
      <c r="CP31" s="682"/>
      <c r="CQ31" s="683"/>
      <c r="CR31" s="641">
        <v>29079</v>
      </c>
      <c r="CS31" s="642"/>
      <c r="CT31" s="642"/>
      <c r="CU31" s="642"/>
      <c r="CV31" s="642"/>
      <c r="CW31" s="642"/>
      <c r="CX31" s="642"/>
      <c r="CY31" s="643"/>
      <c r="CZ31" s="646">
        <v>0.5</v>
      </c>
      <c r="DA31" s="675"/>
      <c r="DB31" s="675"/>
      <c r="DC31" s="676"/>
      <c r="DD31" s="649">
        <v>29079</v>
      </c>
      <c r="DE31" s="642"/>
      <c r="DF31" s="642"/>
      <c r="DG31" s="642"/>
      <c r="DH31" s="642"/>
      <c r="DI31" s="642"/>
      <c r="DJ31" s="642"/>
      <c r="DK31" s="643"/>
      <c r="DL31" s="649">
        <v>29079</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21549</v>
      </c>
      <c r="S32" s="644"/>
      <c r="T32" s="644"/>
      <c r="U32" s="644"/>
      <c r="V32" s="644"/>
      <c r="W32" s="644"/>
      <c r="X32" s="644"/>
      <c r="Y32" s="645"/>
      <c r="Z32" s="703">
        <v>0.3</v>
      </c>
      <c r="AA32" s="703"/>
      <c r="AB32" s="703"/>
      <c r="AC32" s="703"/>
      <c r="AD32" s="704" t="s">
        <v>226</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99.6</v>
      </c>
      <c r="BH32" s="657"/>
      <c r="BI32" s="657"/>
      <c r="BJ32" s="657"/>
      <c r="BK32" s="657"/>
      <c r="BL32" s="657"/>
      <c r="BM32" s="701">
        <v>96.4</v>
      </c>
      <c r="BN32" s="657"/>
      <c r="BO32" s="657"/>
      <c r="BP32" s="657"/>
      <c r="BQ32" s="694"/>
      <c r="BR32" s="718">
        <v>99.2</v>
      </c>
      <c r="BS32" s="657"/>
      <c r="BT32" s="657"/>
      <c r="BU32" s="657"/>
      <c r="BV32" s="657"/>
      <c r="BW32" s="657"/>
      <c r="BX32" s="701">
        <v>95.5</v>
      </c>
      <c r="BY32" s="657"/>
      <c r="BZ32" s="657"/>
      <c r="CA32" s="657"/>
      <c r="CB32" s="694"/>
      <c r="CD32" s="729"/>
      <c r="CE32" s="730"/>
      <c r="CF32" s="685" t="s">
        <v>310</v>
      </c>
      <c r="CG32" s="682"/>
      <c r="CH32" s="682"/>
      <c r="CI32" s="682"/>
      <c r="CJ32" s="682"/>
      <c r="CK32" s="682"/>
      <c r="CL32" s="682"/>
      <c r="CM32" s="682"/>
      <c r="CN32" s="682"/>
      <c r="CO32" s="682"/>
      <c r="CP32" s="682"/>
      <c r="CQ32" s="683"/>
      <c r="CR32" s="641" t="s">
        <v>120</v>
      </c>
      <c r="CS32" s="644"/>
      <c r="CT32" s="644"/>
      <c r="CU32" s="644"/>
      <c r="CV32" s="644"/>
      <c r="CW32" s="644"/>
      <c r="CX32" s="644"/>
      <c r="CY32" s="645"/>
      <c r="CZ32" s="646" t="s">
        <v>120</v>
      </c>
      <c r="DA32" s="675"/>
      <c r="DB32" s="675"/>
      <c r="DC32" s="676"/>
      <c r="DD32" s="649" t="s">
        <v>226</v>
      </c>
      <c r="DE32" s="644"/>
      <c r="DF32" s="644"/>
      <c r="DG32" s="644"/>
      <c r="DH32" s="644"/>
      <c r="DI32" s="644"/>
      <c r="DJ32" s="644"/>
      <c r="DK32" s="645"/>
      <c r="DL32" s="649" t="s">
        <v>120</v>
      </c>
      <c r="DM32" s="644"/>
      <c r="DN32" s="644"/>
      <c r="DO32" s="644"/>
      <c r="DP32" s="644"/>
      <c r="DQ32" s="644"/>
      <c r="DR32" s="644"/>
      <c r="DS32" s="644"/>
      <c r="DT32" s="644"/>
      <c r="DU32" s="644"/>
      <c r="DV32" s="645"/>
      <c r="DW32" s="646" t="s">
        <v>120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395425</v>
      </c>
      <c r="S33" s="644"/>
      <c r="T33" s="644"/>
      <c r="U33" s="644"/>
      <c r="V33" s="644"/>
      <c r="W33" s="644"/>
      <c r="X33" s="644"/>
      <c r="Y33" s="645"/>
      <c r="Z33" s="703">
        <v>5.7</v>
      </c>
      <c r="AA33" s="703"/>
      <c r="AB33" s="703"/>
      <c r="AC33" s="703"/>
      <c r="AD33" s="704" t="s">
        <v>120</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3464071</v>
      </c>
      <c r="CS33" s="642"/>
      <c r="CT33" s="642"/>
      <c r="CU33" s="642"/>
      <c r="CV33" s="642"/>
      <c r="CW33" s="642"/>
      <c r="CX33" s="642"/>
      <c r="CY33" s="643"/>
      <c r="CZ33" s="646">
        <v>53.8</v>
      </c>
      <c r="DA33" s="675"/>
      <c r="DB33" s="675"/>
      <c r="DC33" s="676"/>
      <c r="DD33" s="649">
        <v>2870367</v>
      </c>
      <c r="DE33" s="642"/>
      <c r="DF33" s="642"/>
      <c r="DG33" s="642"/>
      <c r="DH33" s="642"/>
      <c r="DI33" s="642"/>
      <c r="DJ33" s="642"/>
      <c r="DK33" s="643"/>
      <c r="DL33" s="649">
        <v>1876702</v>
      </c>
      <c r="DM33" s="642"/>
      <c r="DN33" s="642"/>
      <c r="DO33" s="642"/>
      <c r="DP33" s="642"/>
      <c r="DQ33" s="642"/>
      <c r="DR33" s="642"/>
      <c r="DS33" s="642"/>
      <c r="DT33" s="642"/>
      <c r="DU33" s="642"/>
      <c r="DV33" s="643"/>
      <c r="DW33" s="646">
        <v>46.8</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111185</v>
      </c>
      <c r="S34" s="644"/>
      <c r="T34" s="644"/>
      <c r="U34" s="644"/>
      <c r="V34" s="644"/>
      <c r="W34" s="644"/>
      <c r="X34" s="644"/>
      <c r="Y34" s="645"/>
      <c r="Z34" s="703">
        <v>1.6</v>
      </c>
      <c r="AA34" s="703"/>
      <c r="AB34" s="703"/>
      <c r="AC34" s="703"/>
      <c r="AD34" s="704">
        <v>1993</v>
      </c>
      <c r="AE34" s="704"/>
      <c r="AF34" s="704"/>
      <c r="AG34" s="704"/>
      <c r="AH34" s="704"/>
      <c r="AI34" s="704"/>
      <c r="AJ34" s="704"/>
      <c r="AK34" s="704"/>
      <c r="AL34" s="646">
        <v>0.1</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1453882</v>
      </c>
      <c r="CS34" s="644"/>
      <c r="CT34" s="644"/>
      <c r="CU34" s="644"/>
      <c r="CV34" s="644"/>
      <c r="CW34" s="644"/>
      <c r="CX34" s="644"/>
      <c r="CY34" s="645"/>
      <c r="CZ34" s="646">
        <v>22.6</v>
      </c>
      <c r="DA34" s="675"/>
      <c r="DB34" s="675"/>
      <c r="DC34" s="676"/>
      <c r="DD34" s="649">
        <v>1123742</v>
      </c>
      <c r="DE34" s="644"/>
      <c r="DF34" s="644"/>
      <c r="DG34" s="644"/>
      <c r="DH34" s="644"/>
      <c r="DI34" s="644"/>
      <c r="DJ34" s="644"/>
      <c r="DK34" s="645"/>
      <c r="DL34" s="649">
        <v>578164</v>
      </c>
      <c r="DM34" s="644"/>
      <c r="DN34" s="644"/>
      <c r="DO34" s="644"/>
      <c r="DP34" s="644"/>
      <c r="DQ34" s="644"/>
      <c r="DR34" s="644"/>
      <c r="DS34" s="644"/>
      <c r="DT34" s="644"/>
      <c r="DU34" s="644"/>
      <c r="DV34" s="645"/>
      <c r="DW34" s="646">
        <v>14.4</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447000</v>
      </c>
      <c r="S35" s="644"/>
      <c r="T35" s="644"/>
      <c r="U35" s="644"/>
      <c r="V35" s="644"/>
      <c r="W35" s="644"/>
      <c r="X35" s="644"/>
      <c r="Y35" s="645"/>
      <c r="Z35" s="703">
        <v>6.4</v>
      </c>
      <c r="AA35" s="703"/>
      <c r="AB35" s="703"/>
      <c r="AC35" s="703"/>
      <c r="AD35" s="704" t="s">
        <v>120</v>
      </c>
      <c r="AE35" s="704"/>
      <c r="AF35" s="704"/>
      <c r="AG35" s="704"/>
      <c r="AH35" s="704"/>
      <c r="AI35" s="704"/>
      <c r="AJ35" s="704"/>
      <c r="AK35" s="704"/>
      <c r="AL35" s="646" t="s">
        <v>120</v>
      </c>
      <c r="AM35" s="647"/>
      <c r="AN35" s="647"/>
      <c r="AO35" s="705"/>
      <c r="AP35" s="214"/>
      <c r="AQ35" s="709" t="s">
        <v>318</v>
      </c>
      <c r="AR35" s="710"/>
      <c r="AS35" s="710"/>
      <c r="AT35" s="710"/>
      <c r="AU35" s="710"/>
      <c r="AV35" s="710"/>
      <c r="AW35" s="710"/>
      <c r="AX35" s="710"/>
      <c r="AY35" s="711"/>
      <c r="AZ35" s="706">
        <v>921649</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102877</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20535</v>
      </c>
      <c r="CS35" s="642"/>
      <c r="CT35" s="642"/>
      <c r="CU35" s="642"/>
      <c r="CV35" s="642"/>
      <c r="CW35" s="642"/>
      <c r="CX35" s="642"/>
      <c r="CY35" s="643"/>
      <c r="CZ35" s="646">
        <v>0.3</v>
      </c>
      <c r="DA35" s="675"/>
      <c r="DB35" s="675"/>
      <c r="DC35" s="676"/>
      <c r="DD35" s="649">
        <v>14190</v>
      </c>
      <c r="DE35" s="642"/>
      <c r="DF35" s="642"/>
      <c r="DG35" s="642"/>
      <c r="DH35" s="642"/>
      <c r="DI35" s="642"/>
      <c r="DJ35" s="642"/>
      <c r="DK35" s="643"/>
      <c r="DL35" s="649">
        <v>13980</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226</v>
      </c>
      <c r="AA36" s="703"/>
      <c r="AB36" s="703"/>
      <c r="AC36" s="703"/>
      <c r="AD36" s="704" t="s">
        <v>120</v>
      </c>
      <c r="AE36" s="704"/>
      <c r="AF36" s="704"/>
      <c r="AG36" s="704"/>
      <c r="AH36" s="704"/>
      <c r="AI36" s="704"/>
      <c r="AJ36" s="704"/>
      <c r="AK36" s="704"/>
      <c r="AL36" s="646" t="s">
        <v>120</v>
      </c>
      <c r="AM36" s="647"/>
      <c r="AN36" s="647"/>
      <c r="AO36" s="705"/>
      <c r="AQ36" s="678" t="s">
        <v>322</v>
      </c>
      <c r="AR36" s="679"/>
      <c r="AS36" s="679"/>
      <c r="AT36" s="679"/>
      <c r="AU36" s="679"/>
      <c r="AV36" s="679"/>
      <c r="AW36" s="679"/>
      <c r="AX36" s="679"/>
      <c r="AY36" s="680"/>
      <c r="AZ36" s="641">
        <v>476396</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100234</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697178</v>
      </c>
      <c r="CS36" s="644"/>
      <c r="CT36" s="644"/>
      <c r="CU36" s="644"/>
      <c r="CV36" s="644"/>
      <c r="CW36" s="644"/>
      <c r="CX36" s="644"/>
      <c r="CY36" s="645"/>
      <c r="CZ36" s="646">
        <v>10.8</v>
      </c>
      <c r="DA36" s="675"/>
      <c r="DB36" s="675"/>
      <c r="DC36" s="676"/>
      <c r="DD36" s="649">
        <v>566672</v>
      </c>
      <c r="DE36" s="644"/>
      <c r="DF36" s="644"/>
      <c r="DG36" s="644"/>
      <c r="DH36" s="644"/>
      <c r="DI36" s="644"/>
      <c r="DJ36" s="644"/>
      <c r="DK36" s="645"/>
      <c r="DL36" s="649">
        <v>427872</v>
      </c>
      <c r="DM36" s="644"/>
      <c r="DN36" s="644"/>
      <c r="DO36" s="644"/>
      <c r="DP36" s="644"/>
      <c r="DQ36" s="644"/>
      <c r="DR36" s="644"/>
      <c r="DS36" s="644"/>
      <c r="DT36" s="644"/>
      <c r="DU36" s="644"/>
      <c r="DV36" s="645"/>
      <c r="DW36" s="646">
        <v>10.7</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203600</v>
      </c>
      <c r="S37" s="644"/>
      <c r="T37" s="644"/>
      <c r="U37" s="644"/>
      <c r="V37" s="644"/>
      <c r="W37" s="644"/>
      <c r="X37" s="644"/>
      <c r="Y37" s="645"/>
      <c r="Z37" s="703">
        <v>2.9</v>
      </c>
      <c r="AA37" s="703"/>
      <c r="AB37" s="703"/>
      <c r="AC37" s="703"/>
      <c r="AD37" s="704" t="s">
        <v>226</v>
      </c>
      <c r="AE37" s="704"/>
      <c r="AF37" s="704"/>
      <c r="AG37" s="704"/>
      <c r="AH37" s="704"/>
      <c r="AI37" s="704"/>
      <c r="AJ37" s="704"/>
      <c r="AK37" s="704"/>
      <c r="AL37" s="646" t="s">
        <v>226</v>
      </c>
      <c r="AM37" s="647"/>
      <c r="AN37" s="647"/>
      <c r="AO37" s="705"/>
      <c r="AQ37" s="678" t="s">
        <v>326</v>
      </c>
      <c r="AR37" s="679"/>
      <c r="AS37" s="679"/>
      <c r="AT37" s="679"/>
      <c r="AU37" s="679"/>
      <c r="AV37" s="679"/>
      <c r="AW37" s="679"/>
      <c r="AX37" s="679"/>
      <c r="AY37" s="680"/>
      <c r="AZ37" s="641">
        <v>2582</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1599</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360195</v>
      </c>
      <c r="CS37" s="642"/>
      <c r="CT37" s="642"/>
      <c r="CU37" s="642"/>
      <c r="CV37" s="642"/>
      <c r="CW37" s="642"/>
      <c r="CX37" s="642"/>
      <c r="CY37" s="643"/>
      <c r="CZ37" s="646">
        <v>5.6</v>
      </c>
      <c r="DA37" s="675"/>
      <c r="DB37" s="675"/>
      <c r="DC37" s="676"/>
      <c r="DD37" s="649">
        <v>295547</v>
      </c>
      <c r="DE37" s="642"/>
      <c r="DF37" s="642"/>
      <c r="DG37" s="642"/>
      <c r="DH37" s="642"/>
      <c r="DI37" s="642"/>
      <c r="DJ37" s="642"/>
      <c r="DK37" s="643"/>
      <c r="DL37" s="649">
        <v>279115</v>
      </c>
      <c r="DM37" s="642"/>
      <c r="DN37" s="642"/>
      <c r="DO37" s="642"/>
      <c r="DP37" s="642"/>
      <c r="DQ37" s="642"/>
      <c r="DR37" s="642"/>
      <c r="DS37" s="642"/>
      <c r="DT37" s="642"/>
      <c r="DU37" s="642"/>
      <c r="DV37" s="643"/>
      <c r="DW37" s="646">
        <v>7</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6935405</v>
      </c>
      <c r="S38" s="693"/>
      <c r="T38" s="693"/>
      <c r="U38" s="693"/>
      <c r="V38" s="693"/>
      <c r="W38" s="693"/>
      <c r="X38" s="693"/>
      <c r="Y38" s="698"/>
      <c r="Z38" s="699">
        <v>100</v>
      </c>
      <c r="AA38" s="699"/>
      <c r="AB38" s="699"/>
      <c r="AC38" s="699"/>
      <c r="AD38" s="700">
        <v>3803314</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120</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2689</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919067</v>
      </c>
      <c r="CS38" s="644"/>
      <c r="CT38" s="644"/>
      <c r="CU38" s="644"/>
      <c r="CV38" s="644"/>
      <c r="CW38" s="644"/>
      <c r="CX38" s="644"/>
      <c r="CY38" s="645"/>
      <c r="CZ38" s="646">
        <v>14.3</v>
      </c>
      <c r="DA38" s="675"/>
      <c r="DB38" s="675"/>
      <c r="DC38" s="676"/>
      <c r="DD38" s="649">
        <v>857607</v>
      </c>
      <c r="DE38" s="644"/>
      <c r="DF38" s="644"/>
      <c r="DG38" s="644"/>
      <c r="DH38" s="644"/>
      <c r="DI38" s="644"/>
      <c r="DJ38" s="644"/>
      <c r="DK38" s="645"/>
      <c r="DL38" s="649">
        <v>852164</v>
      </c>
      <c r="DM38" s="644"/>
      <c r="DN38" s="644"/>
      <c r="DO38" s="644"/>
      <c r="DP38" s="644"/>
      <c r="DQ38" s="644"/>
      <c r="DR38" s="644"/>
      <c r="DS38" s="644"/>
      <c r="DT38" s="644"/>
      <c r="DU38" s="644"/>
      <c r="DV38" s="645"/>
      <c r="DW38" s="646">
        <v>21.3</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120</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100</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309009</v>
      </c>
      <c r="CS39" s="642"/>
      <c r="CT39" s="642"/>
      <c r="CU39" s="642"/>
      <c r="CV39" s="642"/>
      <c r="CW39" s="642"/>
      <c r="CX39" s="642"/>
      <c r="CY39" s="643"/>
      <c r="CZ39" s="646">
        <v>4.8</v>
      </c>
      <c r="DA39" s="675"/>
      <c r="DB39" s="675"/>
      <c r="DC39" s="676"/>
      <c r="DD39" s="649">
        <v>303634</v>
      </c>
      <c r="DE39" s="642"/>
      <c r="DF39" s="642"/>
      <c r="DG39" s="642"/>
      <c r="DH39" s="642"/>
      <c r="DI39" s="642"/>
      <c r="DJ39" s="642"/>
      <c r="DK39" s="643"/>
      <c r="DL39" s="649" t="s">
        <v>120</v>
      </c>
      <c r="DM39" s="642"/>
      <c r="DN39" s="642"/>
      <c r="DO39" s="642"/>
      <c r="DP39" s="642"/>
      <c r="DQ39" s="642"/>
      <c r="DR39" s="642"/>
      <c r="DS39" s="642"/>
      <c r="DT39" s="642"/>
      <c r="DU39" s="642"/>
      <c r="DV39" s="643"/>
      <c r="DW39" s="646" t="s">
        <v>120</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78846</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85</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64400</v>
      </c>
      <c r="CS40" s="644"/>
      <c r="CT40" s="644"/>
      <c r="CU40" s="644"/>
      <c r="CV40" s="644"/>
      <c r="CW40" s="644"/>
      <c r="CX40" s="644"/>
      <c r="CY40" s="645"/>
      <c r="CZ40" s="646">
        <v>1</v>
      </c>
      <c r="DA40" s="675"/>
      <c r="DB40" s="675"/>
      <c r="DC40" s="676"/>
      <c r="DD40" s="649">
        <v>4522</v>
      </c>
      <c r="DE40" s="644"/>
      <c r="DF40" s="644"/>
      <c r="DG40" s="644"/>
      <c r="DH40" s="644"/>
      <c r="DI40" s="644"/>
      <c r="DJ40" s="644"/>
      <c r="DK40" s="645"/>
      <c r="DL40" s="649">
        <v>4522</v>
      </c>
      <c r="DM40" s="644"/>
      <c r="DN40" s="644"/>
      <c r="DO40" s="644"/>
      <c r="DP40" s="644"/>
      <c r="DQ40" s="644"/>
      <c r="DR40" s="644"/>
      <c r="DS40" s="644"/>
      <c r="DT40" s="644"/>
      <c r="DU40" s="644"/>
      <c r="DV40" s="645"/>
      <c r="DW40" s="646">
        <v>0.1</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363825</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291</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120</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804417</v>
      </c>
      <c r="CS42" s="644"/>
      <c r="CT42" s="644"/>
      <c r="CU42" s="644"/>
      <c r="CV42" s="644"/>
      <c r="CW42" s="644"/>
      <c r="CX42" s="644"/>
      <c r="CY42" s="645"/>
      <c r="CZ42" s="646">
        <v>12.5</v>
      </c>
      <c r="DA42" s="647"/>
      <c r="DB42" s="647"/>
      <c r="DC42" s="648"/>
      <c r="DD42" s="649">
        <v>336194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26142</v>
      </c>
      <c r="CS43" s="642"/>
      <c r="CT43" s="642"/>
      <c r="CU43" s="642"/>
      <c r="CV43" s="642"/>
      <c r="CW43" s="642"/>
      <c r="CX43" s="642"/>
      <c r="CY43" s="643"/>
      <c r="CZ43" s="646">
        <v>0.4</v>
      </c>
      <c r="DA43" s="675"/>
      <c r="DB43" s="675"/>
      <c r="DC43" s="676"/>
      <c r="DD43" s="649">
        <v>26142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298</v>
      </c>
      <c r="CE44" s="670"/>
      <c r="CF44" s="638" t="s">
        <v>348</v>
      </c>
      <c r="CG44" s="639"/>
      <c r="CH44" s="639"/>
      <c r="CI44" s="639"/>
      <c r="CJ44" s="639"/>
      <c r="CK44" s="639"/>
      <c r="CL44" s="639"/>
      <c r="CM44" s="639"/>
      <c r="CN44" s="639"/>
      <c r="CO44" s="639"/>
      <c r="CP44" s="639"/>
      <c r="CQ44" s="640"/>
      <c r="CR44" s="641">
        <v>804417</v>
      </c>
      <c r="CS44" s="644"/>
      <c r="CT44" s="644"/>
      <c r="CU44" s="644"/>
      <c r="CV44" s="644"/>
      <c r="CW44" s="644"/>
      <c r="CX44" s="644"/>
      <c r="CY44" s="645"/>
      <c r="CZ44" s="646">
        <v>12.5</v>
      </c>
      <c r="DA44" s="647"/>
      <c r="DB44" s="647"/>
      <c r="DC44" s="648"/>
      <c r="DD44" s="649">
        <v>336194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531336</v>
      </c>
      <c r="CS45" s="642"/>
      <c r="CT45" s="642"/>
      <c r="CU45" s="642"/>
      <c r="CV45" s="642"/>
      <c r="CW45" s="642"/>
      <c r="CX45" s="642"/>
      <c r="CY45" s="643"/>
      <c r="CZ45" s="646">
        <v>8.1999999999999993</v>
      </c>
      <c r="DA45" s="675"/>
      <c r="DB45" s="675"/>
      <c r="DC45" s="676"/>
      <c r="DD45" s="649">
        <v>89114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245832</v>
      </c>
      <c r="CS46" s="644"/>
      <c r="CT46" s="644"/>
      <c r="CU46" s="644"/>
      <c r="CV46" s="644"/>
      <c r="CW46" s="644"/>
      <c r="CX46" s="644"/>
      <c r="CY46" s="645"/>
      <c r="CZ46" s="646">
        <v>3.8</v>
      </c>
      <c r="DA46" s="647"/>
      <c r="DB46" s="647"/>
      <c r="DC46" s="648"/>
      <c r="DD46" s="649">
        <v>236131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t="s">
        <v>120</v>
      </c>
      <c r="CS47" s="642"/>
      <c r="CT47" s="642"/>
      <c r="CU47" s="642"/>
      <c r="CV47" s="642"/>
      <c r="CW47" s="642"/>
      <c r="CX47" s="642"/>
      <c r="CY47" s="643"/>
      <c r="CZ47" s="646" t="s">
        <v>120</v>
      </c>
      <c r="DA47" s="675"/>
      <c r="DB47" s="675"/>
      <c r="DC47" s="676"/>
      <c r="DD47" s="649" t="s">
        <v>226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120</v>
      </c>
      <c r="CS48" s="644"/>
      <c r="CT48" s="644"/>
      <c r="CU48" s="644"/>
      <c r="CV48" s="644"/>
      <c r="CW48" s="644"/>
      <c r="CX48" s="644"/>
      <c r="CY48" s="645"/>
      <c r="CZ48" s="646" t="s">
        <v>226</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6441530</v>
      </c>
      <c r="CS49" s="657"/>
      <c r="CT49" s="657"/>
      <c r="CU49" s="657"/>
      <c r="CV49" s="657"/>
      <c r="CW49" s="657"/>
      <c r="CX49" s="657"/>
      <c r="CY49" s="658"/>
      <c r="CZ49" s="659">
        <v>100</v>
      </c>
      <c r="DA49" s="660"/>
      <c r="DB49" s="660"/>
      <c r="DC49" s="661"/>
      <c r="DD49" s="662">
        <v>4813905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56tmvgnjLkDP8h28xKBp/vQoEg8qPveDdhudK0FjkH0B0nGikMeEbUzvWUpMjEXbSJ1wkwO1kY/XH4izQ+Wq1A==" saltValue="BjJzzMg4NdG8i1k8kXh1u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55" zoomScaleNormal="5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355</v>
      </c>
      <c r="DK2" s="1181"/>
      <c r="DL2" s="1181"/>
      <c r="DM2" s="1181"/>
      <c r="DN2" s="1181"/>
      <c r="DO2" s="1182"/>
      <c r="DP2" s="229"/>
      <c r="DQ2" s="1180" t="s">
        <v>356</v>
      </c>
      <c r="DR2" s="1181"/>
      <c r="DS2" s="1181"/>
      <c r="DT2" s="1181"/>
      <c r="DU2" s="1181"/>
      <c r="DV2" s="1181"/>
      <c r="DW2" s="1181"/>
      <c r="DX2" s="1181"/>
      <c r="DY2" s="1181"/>
      <c r="DZ2" s="1182"/>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3"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8" t="s">
        <v>373</v>
      </c>
      <c r="DH5" s="1169"/>
      <c r="DI5" s="1169"/>
      <c r="DJ5" s="1169"/>
      <c r="DK5" s="1170"/>
      <c r="DL5" s="1168" t="s">
        <v>374</v>
      </c>
      <c r="DM5" s="1169"/>
      <c r="DN5" s="1169"/>
      <c r="DO5" s="1169"/>
      <c r="DP5" s="1170"/>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4"/>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1"/>
      <c r="DH6" s="1172"/>
      <c r="DI6" s="1172"/>
      <c r="DJ6" s="1172"/>
      <c r="DK6" s="1173"/>
      <c r="DL6" s="1171"/>
      <c r="DM6" s="1172"/>
      <c r="DN6" s="1172"/>
      <c r="DO6" s="1172"/>
      <c r="DP6" s="1173"/>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4">
        <v>6935</v>
      </c>
      <c r="R7" s="1175"/>
      <c r="S7" s="1175"/>
      <c r="T7" s="1175"/>
      <c r="U7" s="1175"/>
      <c r="V7" s="1175">
        <v>6442</v>
      </c>
      <c r="W7" s="1175"/>
      <c r="X7" s="1175"/>
      <c r="Y7" s="1175"/>
      <c r="Z7" s="1175"/>
      <c r="AA7" s="1175">
        <v>494</v>
      </c>
      <c r="AB7" s="1175"/>
      <c r="AC7" s="1175"/>
      <c r="AD7" s="1175"/>
      <c r="AE7" s="1176"/>
      <c r="AF7" s="1177">
        <v>476</v>
      </c>
      <c r="AG7" s="1178"/>
      <c r="AH7" s="1178"/>
      <c r="AI7" s="1178"/>
      <c r="AJ7" s="1179"/>
      <c r="AK7" s="1161"/>
      <c r="AL7" s="1162"/>
      <c r="AM7" s="1162"/>
      <c r="AN7" s="1162"/>
      <c r="AO7" s="1162"/>
      <c r="AP7" s="1162">
        <v>6082</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t="s">
        <v>554</v>
      </c>
      <c r="BT7" s="1166"/>
      <c r="BU7" s="1166"/>
      <c r="BV7" s="1166"/>
      <c r="BW7" s="1166"/>
      <c r="BX7" s="1166"/>
      <c r="BY7" s="1166"/>
      <c r="BZ7" s="1166"/>
      <c r="CA7" s="1166"/>
      <c r="CB7" s="1166"/>
      <c r="CC7" s="1166"/>
      <c r="CD7" s="1166"/>
      <c r="CE7" s="1166"/>
      <c r="CF7" s="1166"/>
      <c r="CG7" s="1167"/>
      <c r="CH7" s="1158">
        <v>4</v>
      </c>
      <c r="CI7" s="1159"/>
      <c r="CJ7" s="1159"/>
      <c r="CK7" s="1159"/>
      <c r="CL7" s="1160"/>
      <c r="CM7" s="1158">
        <v>28</v>
      </c>
      <c r="CN7" s="1159"/>
      <c r="CO7" s="1159"/>
      <c r="CP7" s="1159"/>
      <c r="CQ7" s="1160"/>
      <c r="CR7" s="1158">
        <v>15</v>
      </c>
      <c r="CS7" s="1159"/>
      <c r="CT7" s="1159"/>
      <c r="CU7" s="1159"/>
      <c r="CV7" s="1160"/>
      <c r="CW7" s="1158">
        <v>10</v>
      </c>
      <c r="CX7" s="1159"/>
      <c r="CY7" s="1159"/>
      <c r="CZ7" s="1159"/>
      <c r="DA7" s="1160"/>
      <c r="DB7" s="1158" t="s">
        <v>553</v>
      </c>
      <c r="DC7" s="1159"/>
      <c r="DD7" s="1159"/>
      <c r="DE7" s="1159"/>
      <c r="DF7" s="1160"/>
      <c r="DG7" s="1158" t="s">
        <v>553</v>
      </c>
      <c r="DH7" s="1159"/>
      <c r="DI7" s="1159"/>
      <c r="DJ7" s="1159"/>
      <c r="DK7" s="1160"/>
      <c r="DL7" s="1158" t="s">
        <v>553</v>
      </c>
      <c r="DM7" s="1159"/>
      <c r="DN7" s="1159"/>
      <c r="DO7" s="1159"/>
      <c r="DP7" s="1160"/>
      <c r="DQ7" s="1158" t="s">
        <v>553</v>
      </c>
      <c r="DR7" s="1159"/>
      <c r="DS7" s="1159"/>
      <c r="DT7" s="1159"/>
      <c r="DU7" s="1160"/>
      <c r="DV7" s="1185"/>
      <c r="DW7" s="1186"/>
      <c r="DX7" s="1186"/>
      <c r="DY7" s="1186"/>
      <c r="DZ7" s="1187"/>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f>Q7</f>
        <v>6935</v>
      </c>
      <c r="R23" s="1138"/>
      <c r="S23" s="1138"/>
      <c r="T23" s="1138"/>
      <c r="U23" s="1138"/>
      <c r="V23" s="1139">
        <f>V7</f>
        <v>6442</v>
      </c>
      <c r="W23" s="1135"/>
      <c r="X23" s="1135"/>
      <c r="Y23" s="1135"/>
      <c r="Z23" s="1140"/>
      <c r="AA23" s="1139">
        <f>AA7</f>
        <v>494</v>
      </c>
      <c r="AB23" s="1135"/>
      <c r="AC23" s="1135"/>
      <c r="AD23" s="1135"/>
      <c r="AE23" s="1136"/>
      <c r="AF23" s="1141">
        <v>476</v>
      </c>
      <c r="AG23" s="1138"/>
      <c r="AH23" s="1138"/>
      <c r="AI23" s="1138"/>
      <c r="AJ23" s="1142"/>
      <c r="AK23" s="1143"/>
      <c r="AL23" s="1144"/>
      <c r="AM23" s="1144"/>
      <c r="AN23" s="1144"/>
      <c r="AO23" s="1144"/>
      <c r="AP23" s="1138">
        <f>AP7</f>
        <v>6082</v>
      </c>
      <c r="AQ23" s="1138"/>
      <c r="AR23" s="1138"/>
      <c r="AS23" s="1138"/>
      <c r="AT23" s="1138"/>
      <c r="AU23" s="1145"/>
      <c r="AV23" s="1145"/>
      <c r="AW23" s="1145"/>
      <c r="AX23" s="1145"/>
      <c r="AY23" s="1146"/>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1489</v>
      </c>
      <c r="R28" s="1123"/>
      <c r="S28" s="1123"/>
      <c r="T28" s="1123"/>
      <c r="U28" s="1123"/>
      <c r="V28" s="1123">
        <v>1383</v>
      </c>
      <c r="W28" s="1123"/>
      <c r="X28" s="1123"/>
      <c r="Y28" s="1123"/>
      <c r="Z28" s="1123"/>
      <c r="AA28" s="1123">
        <v>103</v>
      </c>
      <c r="AB28" s="1123"/>
      <c r="AC28" s="1123"/>
      <c r="AD28" s="1123"/>
      <c r="AE28" s="1124"/>
      <c r="AF28" s="1125">
        <v>103</v>
      </c>
      <c r="AG28" s="1123"/>
      <c r="AH28" s="1123"/>
      <c r="AI28" s="1123"/>
      <c r="AJ28" s="1126"/>
      <c r="AK28" s="1127">
        <v>79</v>
      </c>
      <c r="AL28" s="1115"/>
      <c r="AM28" s="1115"/>
      <c r="AN28" s="1115"/>
      <c r="AO28" s="1115"/>
      <c r="AP28" s="1115" t="s">
        <v>553</v>
      </c>
      <c r="AQ28" s="1115"/>
      <c r="AR28" s="1115"/>
      <c r="AS28" s="1115"/>
      <c r="AT28" s="1115"/>
      <c r="AU28" s="1115" t="s">
        <v>553</v>
      </c>
      <c r="AV28" s="1115"/>
      <c r="AW28" s="1115"/>
      <c r="AX28" s="1115"/>
      <c r="AY28" s="1115"/>
      <c r="AZ28" s="1116" t="s">
        <v>553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391</v>
      </c>
      <c r="C29" s="1107"/>
      <c r="D29" s="1107"/>
      <c r="E29" s="1107"/>
      <c r="F29" s="1107"/>
      <c r="G29" s="1107"/>
      <c r="H29" s="1107"/>
      <c r="I29" s="1107"/>
      <c r="J29" s="1107"/>
      <c r="K29" s="1107"/>
      <c r="L29" s="1107"/>
      <c r="M29" s="1107"/>
      <c r="N29" s="1107"/>
      <c r="O29" s="1107"/>
      <c r="P29" s="1108"/>
      <c r="Q29" s="1112">
        <v>1326</v>
      </c>
      <c r="R29" s="1113"/>
      <c r="S29" s="1113"/>
      <c r="T29" s="1113"/>
      <c r="U29" s="1113"/>
      <c r="V29" s="1113">
        <v>1233</v>
      </c>
      <c r="W29" s="1113"/>
      <c r="X29" s="1113"/>
      <c r="Y29" s="1113"/>
      <c r="Z29" s="1113"/>
      <c r="AA29" s="1113">
        <v>93</v>
      </c>
      <c r="AB29" s="1113"/>
      <c r="AC29" s="1113"/>
      <c r="AD29" s="1113"/>
      <c r="AE29" s="1114"/>
      <c r="AF29" s="1088">
        <v>93</v>
      </c>
      <c r="AG29" s="1089"/>
      <c r="AH29" s="1089"/>
      <c r="AI29" s="1089"/>
      <c r="AJ29" s="1090"/>
      <c r="AK29" s="1049">
        <v>169</v>
      </c>
      <c r="AL29" s="1040"/>
      <c r="AM29" s="1040"/>
      <c r="AN29" s="1040"/>
      <c r="AO29" s="1040"/>
      <c r="AP29" s="1040" t="s">
        <v>553</v>
      </c>
      <c r="AQ29" s="1040"/>
      <c r="AR29" s="1040"/>
      <c r="AS29" s="1040"/>
      <c r="AT29" s="1040"/>
      <c r="AU29" s="1040" t="s">
        <v>553</v>
      </c>
      <c r="AV29" s="1040"/>
      <c r="AW29" s="1040"/>
      <c r="AX29" s="1040"/>
      <c r="AY29" s="1040"/>
      <c r="AZ29" s="1111" t="s">
        <v>553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155</v>
      </c>
      <c r="R30" s="1113"/>
      <c r="S30" s="1113"/>
      <c r="T30" s="1113"/>
      <c r="U30" s="1113"/>
      <c r="V30" s="1113">
        <v>155</v>
      </c>
      <c r="W30" s="1113"/>
      <c r="X30" s="1113"/>
      <c r="Y30" s="1113"/>
      <c r="Z30" s="1113"/>
      <c r="AA30" s="1113">
        <v>0</v>
      </c>
      <c r="AB30" s="1113"/>
      <c r="AC30" s="1113"/>
      <c r="AD30" s="1113"/>
      <c r="AE30" s="1114"/>
      <c r="AF30" s="1088">
        <v>0</v>
      </c>
      <c r="AG30" s="1089"/>
      <c r="AH30" s="1089"/>
      <c r="AI30" s="1089"/>
      <c r="AJ30" s="1090"/>
      <c r="AK30" s="1049">
        <v>40</v>
      </c>
      <c r="AL30" s="1040"/>
      <c r="AM30" s="1040"/>
      <c r="AN30" s="1040"/>
      <c r="AO30" s="1040"/>
      <c r="AP30" s="1040" t="s">
        <v>553</v>
      </c>
      <c r="AQ30" s="1040"/>
      <c r="AR30" s="1040"/>
      <c r="AS30" s="1040"/>
      <c r="AT30" s="1040"/>
      <c r="AU30" s="1040" t="s">
        <v>553</v>
      </c>
      <c r="AV30" s="1040"/>
      <c r="AW30" s="1040"/>
      <c r="AX30" s="1040"/>
      <c r="AY30" s="1040"/>
      <c r="AZ30" s="1111" t="s">
        <v>553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287</v>
      </c>
      <c r="R31" s="1113"/>
      <c r="S31" s="1113"/>
      <c r="T31" s="1113"/>
      <c r="U31" s="1113"/>
      <c r="V31" s="1113">
        <v>177</v>
      </c>
      <c r="W31" s="1113"/>
      <c r="X31" s="1113"/>
      <c r="Y31" s="1113"/>
      <c r="Z31" s="1113"/>
      <c r="AA31" s="1113">
        <v>110</v>
      </c>
      <c r="AB31" s="1113"/>
      <c r="AC31" s="1113"/>
      <c r="AD31" s="1113"/>
      <c r="AE31" s="1114"/>
      <c r="AF31" s="1088">
        <v>1221</v>
      </c>
      <c r="AG31" s="1089"/>
      <c r="AH31" s="1089"/>
      <c r="AI31" s="1089"/>
      <c r="AJ31" s="1090"/>
      <c r="AK31" s="1049">
        <v>3</v>
      </c>
      <c r="AL31" s="1040"/>
      <c r="AM31" s="1040"/>
      <c r="AN31" s="1040"/>
      <c r="AO31" s="1040"/>
      <c r="AP31" s="1040">
        <v>25</v>
      </c>
      <c r="AQ31" s="1040"/>
      <c r="AR31" s="1040"/>
      <c r="AS31" s="1040"/>
      <c r="AT31" s="1040"/>
      <c r="AU31" s="1040" t="s">
        <v>553</v>
      </c>
      <c r="AV31" s="1040"/>
      <c r="AW31" s="1040"/>
      <c r="AX31" s="1040"/>
      <c r="AY31" s="1040"/>
      <c r="AZ31" s="1111" t="s">
        <v>553</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f>247+104+18</f>
        <v>369</v>
      </c>
      <c r="R32" s="1113"/>
      <c r="S32" s="1113"/>
      <c r="T32" s="1113"/>
      <c r="U32" s="1113"/>
      <c r="V32" s="1113">
        <f>126+211</f>
        <v>337</v>
      </c>
      <c r="W32" s="1113"/>
      <c r="X32" s="1113"/>
      <c r="Y32" s="1113"/>
      <c r="Z32" s="1113"/>
      <c r="AA32" s="1113">
        <v>32</v>
      </c>
      <c r="AB32" s="1113"/>
      <c r="AC32" s="1113"/>
      <c r="AD32" s="1113"/>
      <c r="AE32" s="1114"/>
      <c r="AF32" s="1088">
        <v>32</v>
      </c>
      <c r="AG32" s="1089"/>
      <c r="AH32" s="1089"/>
      <c r="AI32" s="1089"/>
      <c r="AJ32" s="1090"/>
      <c r="AK32" s="1049">
        <f>171+49</f>
        <v>220</v>
      </c>
      <c r="AL32" s="1040"/>
      <c r="AM32" s="1040"/>
      <c r="AN32" s="1040"/>
      <c r="AO32" s="1040"/>
      <c r="AP32" s="1040">
        <v>2526</v>
      </c>
      <c r="AQ32" s="1040"/>
      <c r="AR32" s="1040"/>
      <c r="AS32" s="1040"/>
      <c r="AT32" s="1040"/>
      <c r="AU32" s="1040">
        <v>2337</v>
      </c>
      <c r="AV32" s="1040"/>
      <c r="AW32" s="1040"/>
      <c r="AX32" s="1040"/>
      <c r="AY32" s="1040"/>
      <c r="AZ32" s="1111" t="s">
        <v>553</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397</v>
      </c>
      <c r="C33" s="1107"/>
      <c r="D33" s="1107"/>
      <c r="E33" s="1107"/>
      <c r="F33" s="1107"/>
      <c r="G33" s="1107"/>
      <c r="H33" s="1107"/>
      <c r="I33" s="1107"/>
      <c r="J33" s="1107"/>
      <c r="K33" s="1107"/>
      <c r="L33" s="1107"/>
      <c r="M33" s="1107"/>
      <c r="N33" s="1107"/>
      <c r="O33" s="1107"/>
      <c r="P33" s="1108"/>
      <c r="Q33" s="1112">
        <f>323+195+14</f>
        <v>532</v>
      </c>
      <c r="R33" s="1113"/>
      <c r="S33" s="1113"/>
      <c r="T33" s="1113"/>
      <c r="U33" s="1113"/>
      <c r="V33" s="1113">
        <f>162+358</f>
        <v>520</v>
      </c>
      <c r="W33" s="1113"/>
      <c r="X33" s="1113"/>
      <c r="Y33" s="1113"/>
      <c r="Z33" s="1113"/>
      <c r="AA33" s="1113">
        <v>12</v>
      </c>
      <c r="AB33" s="1113"/>
      <c r="AC33" s="1113"/>
      <c r="AD33" s="1113"/>
      <c r="AE33" s="1114"/>
      <c r="AF33" s="1088">
        <v>16</v>
      </c>
      <c r="AG33" s="1089"/>
      <c r="AH33" s="1089"/>
      <c r="AI33" s="1089"/>
      <c r="AJ33" s="1090"/>
      <c r="AK33" s="1049">
        <f>190+67</f>
        <v>257</v>
      </c>
      <c r="AL33" s="1040"/>
      <c r="AM33" s="1040"/>
      <c r="AN33" s="1040"/>
      <c r="AO33" s="1040"/>
      <c r="AP33" s="1040">
        <v>3389</v>
      </c>
      <c r="AQ33" s="1040"/>
      <c r="AR33" s="1040"/>
      <c r="AS33" s="1040"/>
      <c r="AT33" s="1040"/>
      <c r="AU33" s="1040">
        <v>2989</v>
      </c>
      <c r="AV33" s="1040"/>
      <c r="AW33" s="1040"/>
      <c r="AX33" s="1040"/>
      <c r="AY33" s="1040"/>
      <c r="AZ33" s="1111" t="s">
        <v>553</v>
      </c>
      <c r="BA33" s="1111"/>
      <c r="BB33" s="1111"/>
      <c r="BC33" s="1111"/>
      <c r="BD33" s="1111"/>
      <c r="BE33" s="1101" t="s">
        <v>398</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1466</v>
      </c>
      <c r="AG63" s="1028"/>
      <c r="AH63" s="1028"/>
      <c r="AI63" s="1028"/>
      <c r="AJ63" s="1099"/>
      <c r="AK63" s="1100"/>
      <c r="AL63" s="1032"/>
      <c r="AM63" s="1032"/>
      <c r="AN63" s="1032"/>
      <c r="AO63" s="1032"/>
      <c r="AP63" s="1028">
        <f>AP31+AP32+AP33</f>
        <v>5940</v>
      </c>
      <c r="AQ63" s="1028"/>
      <c r="AR63" s="1028"/>
      <c r="AS63" s="1028"/>
      <c r="AT63" s="1028"/>
      <c r="AU63" s="1028">
        <f>AU32+AU33</f>
        <v>5326</v>
      </c>
      <c r="AV63" s="1028"/>
      <c r="AW63" s="1028"/>
      <c r="AX63" s="1028"/>
      <c r="AY63" s="1028"/>
      <c r="AZ63" s="1094"/>
      <c r="BA63" s="1094"/>
      <c r="BB63" s="1094"/>
      <c r="BC63" s="1094"/>
      <c r="BD63" s="1094"/>
      <c r="BE63" s="1029"/>
      <c r="BF63" s="1029"/>
      <c r="BG63" s="1029"/>
      <c r="BH63" s="1029"/>
      <c r="BI63" s="1030"/>
      <c r="BJ63" s="1095" t="s">
        <v>120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403</v>
      </c>
      <c r="W66" s="1071"/>
      <c r="X66" s="1071"/>
      <c r="Y66" s="1071"/>
      <c r="Z66" s="1072"/>
      <c r="AA66" s="1070" t="s">
        <v>384</v>
      </c>
      <c r="AB66" s="1071"/>
      <c r="AC66" s="1071"/>
      <c r="AD66" s="1071"/>
      <c r="AE66" s="1072"/>
      <c r="AF66" s="1076" t="s">
        <v>385</v>
      </c>
      <c r="AG66" s="1077"/>
      <c r="AH66" s="1077"/>
      <c r="AI66" s="1077"/>
      <c r="AJ66" s="1078"/>
      <c r="AK66" s="1070" t="s">
        <v>386</v>
      </c>
      <c r="AL66" s="1065"/>
      <c r="AM66" s="1065"/>
      <c r="AN66" s="1065"/>
      <c r="AO66" s="1066"/>
      <c r="AP66" s="1070" t="s">
        <v>387</v>
      </c>
      <c r="AQ66" s="1071"/>
      <c r="AR66" s="1071"/>
      <c r="AS66" s="1071"/>
      <c r="AT66" s="1072"/>
      <c r="AU66" s="1070" t="s">
        <v>404</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559</v>
      </c>
      <c r="C68" s="1055"/>
      <c r="D68" s="1055"/>
      <c r="E68" s="1055"/>
      <c r="F68" s="1055"/>
      <c r="G68" s="1055"/>
      <c r="H68" s="1055"/>
      <c r="I68" s="1055"/>
      <c r="J68" s="1055"/>
      <c r="K68" s="1055"/>
      <c r="L68" s="1055"/>
      <c r="M68" s="1055"/>
      <c r="N68" s="1055"/>
      <c r="O68" s="1055"/>
      <c r="P68" s="1056"/>
      <c r="Q68" s="1057">
        <v>5939</v>
      </c>
      <c r="R68" s="1051"/>
      <c r="S68" s="1051"/>
      <c r="T68" s="1051"/>
      <c r="U68" s="1051"/>
      <c r="V68" s="1051">
        <v>5756</v>
      </c>
      <c r="W68" s="1051"/>
      <c r="X68" s="1051"/>
      <c r="Y68" s="1051"/>
      <c r="Z68" s="1051"/>
      <c r="AA68" s="1051">
        <v>183</v>
      </c>
      <c r="AB68" s="1051"/>
      <c r="AC68" s="1051"/>
      <c r="AD68" s="1051"/>
      <c r="AE68" s="1051"/>
      <c r="AF68" s="1051">
        <v>121</v>
      </c>
      <c r="AG68" s="1051"/>
      <c r="AH68" s="1051"/>
      <c r="AI68" s="1051"/>
      <c r="AJ68" s="1051"/>
      <c r="AK68" s="1051" t="s">
        <v>576</v>
      </c>
      <c r="AL68" s="1051"/>
      <c r="AM68" s="1051"/>
      <c r="AN68" s="1051"/>
      <c r="AO68" s="1051"/>
      <c r="AP68" s="1051">
        <v>4073</v>
      </c>
      <c r="AQ68" s="1051"/>
      <c r="AR68" s="1051"/>
      <c r="AS68" s="1051"/>
      <c r="AT68" s="1051"/>
      <c r="AU68" s="1051">
        <v>307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560</v>
      </c>
      <c r="C69" s="1044"/>
      <c r="D69" s="1044"/>
      <c r="E69" s="1044"/>
      <c r="F69" s="1044"/>
      <c r="G69" s="1044"/>
      <c r="H69" s="1044"/>
      <c r="I69" s="1044"/>
      <c r="J69" s="1044"/>
      <c r="K69" s="1044"/>
      <c r="L69" s="1044"/>
      <c r="M69" s="1044"/>
      <c r="N69" s="1044"/>
      <c r="O69" s="1044"/>
      <c r="P69" s="1045"/>
      <c r="Q69" s="1046">
        <v>16</v>
      </c>
      <c r="R69" s="1040"/>
      <c r="S69" s="1040"/>
      <c r="T69" s="1040"/>
      <c r="U69" s="1040"/>
      <c r="V69" s="1040">
        <v>6</v>
      </c>
      <c r="W69" s="1040"/>
      <c r="X69" s="1040"/>
      <c r="Y69" s="1040"/>
      <c r="Z69" s="1040"/>
      <c r="AA69" s="1040">
        <v>10</v>
      </c>
      <c r="AB69" s="1040"/>
      <c r="AC69" s="1040"/>
      <c r="AD69" s="1040"/>
      <c r="AE69" s="1040"/>
      <c r="AF69" s="1040">
        <v>5</v>
      </c>
      <c r="AG69" s="1040"/>
      <c r="AH69" s="1040"/>
      <c r="AI69" s="1040"/>
      <c r="AJ69" s="1040"/>
      <c r="AK69" s="1040" t="s">
        <v>576</v>
      </c>
      <c r="AL69" s="1040"/>
      <c r="AM69" s="1040"/>
      <c r="AN69" s="1040"/>
      <c r="AO69" s="1040"/>
      <c r="AP69" s="1040" t="s">
        <v>576</v>
      </c>
      <c r="AQ69" s="1040"/>
      <c r="AR69" s="1040"/>
      <c r="AS69" s="1040"/>
      <c r="AT69" s="1040"/>
      <c r="AU69" s="1040" t="s">
        <v>576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561</v>
      </c>
      <c r="C70" s="1044"/>
      <c r="D70" s="1044"/>
      <c r="E70" s="1044"/>
      <c r="F70" s="1044"/>
      <c r="G70" s="1044"/>
      <c r="H70" s="1044"/>
      <c r="I70" s="1044"/>
      <c r="J70" s="1044"/>
      <c r="K70" s="1044"/>
      <c r="L70" s="1044"/>
      <c r="M70" s="1044"/>
      <c r="N70" s="1044"/>
      <c r="O70" s="1044"/>
      <c r="P70" s="1045"/>
      <c r="Q70" s="1046">
        <v>2149</v>
      </c>
      <c r="R70" s="1040"/>
      <c r="S70" s="1040"/>
      <c r="T70" s="1040"/>
      <c r="U70" s="1040"/>
      <c r="V70" s="1040">
        <v>2130</v>
      </c>
      <c r="W70" s="1040"/>
      <c r="X70" s="1040"/>
      <c r="Y70" s="1040"/>
      <c r="Z70" s="1040"/>
      <c r="AA70" s="1040">
        <v>19</v>
      </c>
      <c r="AB70" s="1040"/>
      <c r="AC70" s="1040"/>
      <c r="AD70" s="1040"/>
      <c r="AE70" s="1040"/>
      <c r="AF70" s="1040">
        <v>40</v>
      </c>
      <c r="AG70" s="1040"/>
      <c r="AH70" s="1040"/>
      <c r="AI70" s="1040"/>
      <c r="AJ70" s="1040"/>
      <c r="AK70" s="1040" t="s">
        <v>576</v>
      </c>
      <c r="AL70" s="1040"/>
      <c r="AM70" s="1040"/>
      <c r="AN70" s="1040"/>
      <c r="AO70" s="1040"/>
      <c r="AP70" s="1040">
        <v>217</v>
      </c>
      <c r="AQ70" s="1040"/>
      <c r="AR70" s="1040"/>
      <c r="AS70" s="1040"/>
      <c r="AT70" s="1040"/>
      <c r="AU70" s="1040">
        <v>19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562</v>
      </c>
      <c r="C71" s="1044"/>
      <c r="D71" s="1044"/>
      <c r="E71" s="1044"/>
      <c r="F71" s="1044"/>
      <c r="G71" s="1044"/>
      <c r="H71" s="1044"/>
      <c r="I71" s="1044"/>
      <c r="J71" s="1044"/>
      <c r="K71" s="1044"/>
      <c r="L71" s="1044"/>
      <c r="M71" s="1044"/>
      <c r="N71" s="1044"/>
      <c r="O71" s="1044"/>
      <c r="P71" s="1045"/>
      <c r="Q71" s="1046">
        <v>30</v>
      </c>
      <c r="R71" s="1040"/>
      <c r="S71" s="1040"/>
      <c r="T71" s="1040"/>
      <c r="U71" s="1040"/>
      <c r="V71" s="1040">
        <v>16</v>
      </c>
      <c r="W71" s="1040"/>
      <c r="X71" s="1040"/>
      <c r="Y71" s="1040"/>
      <c r="Z71" s="1040"/>
      <c r="AA71" s="1040">
        <v>14</v>
      </c>
      <c r="AB71" s="1040"/>
      <c r="AC71" s="1040"/>
      <c r="AD71" s="1040"/>
      <c r="AE71" s="1040"/>
      <c r="AF71" s="1040">
        <v>14</v>
      </c>
      <c r="AG71" s="1040"/>
      <c r="AH71" s="1040"/>
      <c r="AI71" s="1040"/>
      <c r="AJ71" s="1040"/>
      <c r="AK71" s="1040" t="s">
        <v>576</v>
      </c>
      <c r="AL71" s="1040"/>
      <c r="AM71" s="1040"/>
      <c r="AN71" s="1040"/>
      <c r="AO71" s="1040"/>
      <c r="AP71" s="1040" t="s">
        <v>577</v>
      </c>
      <c r="AQ71" s="1040"/>
      <c r="AR71" s="1040"/>
      <c r="AS71" s="1040"/>
      <c r="AT71" s="1040"/>
      <c r="AU71" s="1040" t="s">
        <v>578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569</v>
      </c>
      <c r="C72" s="1044"/>
      <c r="D72" s="1044"/>
      <c r="E72" s="1044"/>
      <c r="F72" s="1044"/>
      <c r="G72" s="1044"/>
      <c r="H72" s="1044"/>
      <c r="I72" s="1044"/>
      <c r="J72" s="1044"/>
      <c r="K72" s="1044"/>
      <c r="L72" s="1044"/>
      <c r="M72" s="1044"/>
      <c r="N72" s="1044"/>
      <c r="O72" s="1044"/>
      <c r="P72" s="1045"/>
      <c r="Q72" s="1046">
        <v>27</v>
      </c>
      <c r="R72" s="1040"/>
      <c r="S72" s="1040"/>
      <c r="T72" s="1040"/>
      <c r="U72" s="1040"/>
      <c r="V72" s="1040">
        <v>27</v>
      </c>
      <c r="W72" s="1040"/>
      <c r="X72" s="1040"/>
      <c r="Y72" s="1040"/>
      <c r="Z72" s="1040"/>
      <c r="AA72" s="1040">
        <v>1</v>
      </c>
      <c r="AB72" s="1040"/>
      <c r="AC72" s="1040"/>
      <c r="AD72" s="1040"/>
      <c r="AE72" s="1040"/>
      <c r="AF72" s="1040">
        <v>1</v>
      </c>
      <c r="AG72" s="1040"/>
      <c r="AH72" s="1040"/>
      <c r="AI72" s="1040"/>
      <c r="AJ72" s="1040"/>
      <c r="AK72" s="1040" t="s">
        <v>495</v>
      </c>
      <c r="AL72" s="1040"/>
      <c r="AM72" s="1040"/>
      <c r="AN72" s="1040"/>
      <c r="AO72" s="1040"/>
      <c r="AP72" s="1040" t="s">
        <v>576</v>
      </c>
      <c r="AQ72" s="1040"/>
      <c r="AR72" s="1040"/>
      <c r="AS72" s="1040"/>
      <c r="AT72" s="1040"/>
      <c r="AU72" s="1040" t="s">
        <v>576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570</v>
      </c>
      <c r="C73" s="1044"/>
      <c r="D73" s="1044"/>
      <c r="E73" s="1044"/>
      <c r="F73" s="1044"/>
      <c r="G73" s="1044"/>
      <c r="H73" s="1044"/>
      <c r="I73" s="1044"/>
      <c r="J73" s="1044"/>
      <c r="K73" s="1044"/>
      <c r="L73" s="1044"/>
      <c r="M73" s="1044"/>
      <c r="N73" s="1044"/>
      <c r="O73" s="1044"/>
      <c r="P73" s="1045"/>
      <c r="Q73" s="1046">
        <v>2</v>
      </c>
      <c r="R73" s="1040"/>
      <c r="S73" s="1040"/>
      <c r="T73" s="1040"/>
      <c r="U73" s="1040"/>
      <c r="V73" s="1040">
        <v>2</v>
      </c>
      <c r="W73" s="1040"/>
      <c r="X73" s="1040"/>
      <c r="Y73" s="1040"/>
      <c r="Z73" s="1040"/>
      <c r="AA73" s="1040">
        <v>0</v>
      </c>
      <c r="AB73" s="1040"/>
      <c r="AC73" s="1040"/>
      <c r="AD73" s="1040"/>
      <c r="AE73" s="1040"/>
      <c r="AF73" s="1040">
        <v>0</v>
      </c>
      <c r="AG73" s="1040"/>
      <c r="AH73" s="1040"/>
      <c r="AI73" s="1040"/>
      <c r="AJ73" s="1040"/>
      <c r="AK73" s="1040" t="s">
        <v>576</v>
      </c>
      <c r="AL73" s="1040"/>
      <c r="AM73" s="1040"/>
      <c r="AN73" s="1040"/>
      <c r="AO73" s="1040"/>
      <c r="AP73" s="1040" t="s">
        <v>576</v>
      </c>
      <c r="AQ73" s="1040"/>
      <c r="AR73" s="1040"/>
      <c r="AS73" s="1040"/>
      <c r="AT73" s="1040"/>
      <c r="AU73" s="1040" t="s">
        <v>576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571</v>
      </c>
      <c r="C74" s="1044"/>
      <c r="D74" s="1044"/>
      <c r="E74" s="1044"/>
      <c r="F74" s="1044"/>
      <c r="G74" s="1044"/>
      <c r="H74" s="1044"/>
      <c r="I74" s="1044"/>
      <c r="J74" s="1044"/>
      <c r="K74" s="1044"/>
      <c r="L74" s="1044"/>
      <c r="M74" s="1044"/>
      <c r="N74" s="1044"/>
      <c r="O74" s="1044"/>
      <c r="P74" s="1045"/>
      <c r="Q74" s="1046">
        <v>339</v>
      </c>
      <c r="R74" s="1040"/>
      <c r="S74" s="1040"/>
      <c r="T74" s="1040"/>
      <c r="U74" s="1040"/>
      <c r="V74" s="1040">
        <v>335</v>
      </c>
      <c r="W74" s="1040"/>
      <c r="X74" s="1040"/>
      <c r="Y74" s="1040"/>
      <c r="Z74" s="1040"/>
      <c r="AA74" s="1040">
        <v>4</v>
      </c>
      <c r="AB74" s="1040"/>
      <c r="AC74" s="1040"/>
      <c r="AD74" s="1040"/>
      <c r="AE74" s="1040"/>
      <c r="AF74" s="1040">
        <v>4</v>
      </c>
      <c r="AG74" s="1040"/>
      <c r="AH74" s="1040"/>
      <c r="AI74" s="1040"/>
      <c r="AJ74" s="1040"/>
      <c r="AK74" s="1040" t="s">
        <v>576</v>
      </c>
      <c r="AL74" s="1040"/>
      <c r="AM74" s="1040"/>
      <c r="AN74" s="1040"/>
      <c r="AO74" s="1040"/>
      <c r="AP74" s="1040" t="s">
        <v>576</v>
      </c>
      <c r="AQ74" s="1040"/>
      <c r="AR74" s="1040"/>
      <c r="AS74" s="1040"/>
      <c r="AT74" s="1040"/>
      <c r="AU74" s="1040" t="s">
        <v>576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572</v>
      </c>
      <c r="C75" s="1044"/>
      <c r="D75" s="1044"/>
      <c r="E75" s="1044"/>
      <c r="F75" s="1044"/>
      <c r="G75" s="1044"/>
      <c r="H75" s="1044"/>
      <c r="I75" s="1044"/>
      <c r="J75" s="1044"/>
      <c r="K75" s="1044"/>
      <c r="L75" s="1044"/>
      <c r="M75" s="1044"/>
      <c r="N75" s="1044"/>
      <c r="O75" s="1044"/>
      <c r="P75" s="1045"/>
      <c r="Q75" s="1047">
        <v>41</v>
      </c>
      <c r="R75" s="1048"/>
      <c r="S75" s="1048"/>
      <c r="T75" s="1048"/>
      <c r="U75" s="1049"/>
      <c r="V75" s="1050">
        <v>27</v>
      </c>
      <c r="W75" s="1048"/>
      <c r="X75" s="1048"/>
      <c r="Y75" s="1048"/>
      <c r="Z75" s="1049"/>
      <c r="AA75" s="1050">
        <v>14</v>
      </c>
      <c r="AB75" s="1048"/>
      <c r="AC75" s="1048"/>
      <c r="AD75" s="1048"/>
      <c r="AE75" s="1049"/>
      <c r="AF75" s="1050">
        <v>8</v>
      </c>
      <c r="AG75" s="1048"/>
      <c r="AH75" s="1048"/>
      <c r="AI75" s="1048"/>
      <c r="AJ75" s="1049"/>
      <c r="AK75" s="1050" t="s">
        <v>495</v>
      </c>
      <c r="AL75" s="1048"/>
      <c r="AM75" s="1048"/>
      <c r="AN75" s="1048"/>
      <c r="AO75" s="1049"/>
      <c r="AP75" s="1050" t="s">
        <v>495</v>
      </c>
      <c r="AQ75" s="1048"/>
      <c r="AR75" s="1048"/>
      <c r="AS75" s="1048"/>
      <c r="AT75" s="1049"/>
      <c r="AU75" s="1050" t="s">
        <v>495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563</v>
      </c>
      <c r="C76" s="1044"/>
      <c r="D76" s="1044"/>
      <c r="E76" s="1044"/>
      <c r="F76" s="1044"/>
      <c r="G76" s="1044"/>
      <c r="H76" s="1044"/>
      <c r="I76" s="1044"/>
      <c r="J76" s="1044"/>
      <c r="K76" s="1044"/>
      <c r="L76" s="1044"/>
      <c r="M76" s="1044"/>
      <c r="N76" s="1044"/>
      <c r="O76" s="1044"/>
      <c r="P76" s="1045"/>
      <c r="Q76" s="1047">
        <v>6639</v>
      </c>
      <c r="R76" s="1048"/>
      <c r="S76" s="1048"/>
      <c r="T76" s="1048"/>
      <c r="U76" s="1049"/>
      <c r="V76" s="1050">
        <v>5898</v>
      </c>
      <c r="W76" s="1048"/>
      <c r="X76" s="1048"/>
      <c r="Y76" s="1048"/>
      <c r="Z76" s="1049"/>
      <c r="AA76" s="1050">
        <v>740</v>
      </c>
      <c r="AB76" s="1048"/>
      <c r="AC76" s="1048"/>
      <c r="AD76" s="1048"/>
      <c r="AE76" s="1049"/>
      <c r="AF76" s="1050">
        <v>741</v>
      </c>
      <c r="AG76" s="1048"/>
      <c r="AH76" s="1048"/>
      <c r="AI76" s="1048"/>
      <c r="AJ76" s="1049"/>
      <c r="AK76" s="1050">
        <v>258</v>
      </c>
      <c r="AL76" s="1048"/>
      <c r="AM76" s="1048"/>
      <c r="AN76" s="1048"/>
      <c r="AO76" s="1049"/>
      <c r="AP76" s="1050" t="s">
        <v>576</v>
      </c>
      <c r="AQ76" s="1048"/>
      <c r="AR76" s="1048"/>
      <c r="AS76" s="1048"/>
      <c r="AT76" s="1049"/>
      <c r="AU76" s="1050" t="s">
        <v>576</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564</v>
      </c>
      <c r="C77" s="1044"/>
      <c r="D77" s="1044"/>
      <c r="E77" s="1044"/>
      <c r="F77" s="1044"/>
      <c r="G77" s="1044"/>
      <c r="H77" s="1044"/>
      <c r="I77" s="1044"/>
      <c r="J77" s="1044"/>
      <c r="K77" s="1044"/>
      <c r="L77" s="1044"/>
      <c r="M77" s="1044"/>
      <c r="N77" s="1044"/>
      <c r="O77" s="1044"/>
      <c r="P77" s="1045"/>
      <c r="Q77" s="1047">
        <v>14</v>
      </c>
      <c r="R77" s="1048"/>
      <c r="S77" s="1048"/>
      <c r="T77" s="1048"/>
      <c r="U77" s="1049"/>
      <c r="V77" s="1050">
        <v>12</v>
      </c>
      <c r="W77" s="1048"/>
      <c r="X77" s="1048"/>
      <c r="Y77" s="1048"/>
      <c r="Z77" s="1049"/>
      <c r="AA77" s="1050">
        <v>2</v>
      </c>
      <c r="AB77" s="1048"/>
      <c r="AC77" s="1048"/>
      <c r="AD77" s="1048"/>
      <c r="AE77" s="1049"/>
      <c r="AF77" s="1050">
        <v>2</v>
      </c>
      <c r="AG77" s="1048"/>
      <c r="AH77" s="1048"/>
      <c r="AI77" s="1048"/>
      <c r="AJ77" s="1049"/>
      <c r="AK77" s="1050">
        <v>9</v>
      </c>
      <c r="AL77" s="1048"/>
      <c r="AM77" s="1048"/>
      <c r="AN77" s="1048"/>
      <c r="AO77" s="1049"/>
      <c r="AP77" s="1050" t="s">
        <v>576</v>
      </c>
      <c r="AQ77" s="1048"/>
      <c r="AR77" s="1048"/>
      <c r="AS77" s="1048"/>
      <c r="AT77" s="1049"/>
      <c r="AU77" s="1050" t="s">
        <v>576</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573</v>
      </c>
      <c r="C78" s="1044"/>
      <c r="D78" s="1044"/>
      <c r="E78" s="1044"/>
      <c r="F78" s="1044"/>
      <c r="G78" s="1044"/>
      <c r="H78" s="1044"/>
      <c r="I78" s="1044"/>
      <c r="J78" s="1044"/>
      <c r="K78" s="1044"/>
      <c r="L78" s="1044"/>
      <c r="M78" s="1044"/>
      <c r="N78" s="1044"/>
      <c r="O78" s="1044"/>
      <c r="P78" s="1045"/>
      <c r="Q78" s="1046">
        <v>1092</v>
      </c>
      <c r="R78" s="1040"/>
      <c r="S78" s="1040"/>
      <c r="T78" s="1040"/>
      <c r="U78" s="1040"/>
      <c r="V78" s="1040">
        <v>1062</v>
      </c>
      <c r="W78" s="1040"/>
      <c r="X78" s="1040"/>
      <c r="Y78" s="1040"/>
      <c r="Z78" s="1040"/>
      <c r="AA78" s="1040">
        <v>30</v>
      </c>
      <c r="AB78" s="1040"/>
      <c r="AC78" s="1040"/>
      <c r="AD78" s="1040"/>
      <c r="AE78" s="1040"/>
      <c r="AF78" s="1040">
        <v>30</v>
      </c>
      <c r="AG78" s="1040"/>
      <c r="AH78" s="1040"/>
      <c r="AI78" s="1040"/>
      <c r="AJ78" s="1040"/>
      <c r="AK78" s="1040">
        <v>175</v>
      </c>
      <c r="AL78" s="1040"/>
      <c r="AM78" s="1040"/>
      <c r="AN78" s="1040"/>
      <c r="AO78" s="1040"/>
      <c r="AP78" s="1040" t="s">
        <v>576</v>
      </c>
      <c r="AQ78" s="1040"/>
      <c r="AR78" s="1040"/>
      <c r="AS78" s="1040"/>
      <c r="AT78" s="1040"/>
      <c r="AU78" s="1040" t="s">
        <v>576</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565</v>
      </c>
      <c r="C79" s="1044"/>
      <c r="D79" s="1044"/>
      <c r="E79" s="1044"/>
      <c r="F79" s="1044"/>
      <c r="G79" s="1044"/>
      <c r="H79" s="1044"/>
      <c r="I79" s="1044"/>
      <c r="J79" s="1044"/>
      <c r="K79" s="1044"/>
      <c r="L79" s="1044"/>
      <c r="M79" s="1044"/>
      <c r="N79" s="1044"/>
      <c r="O79" s="1044"/>
      <c r="P79" s="1045"/>
      <c r="Q79" s="1046">
        <v>1698</v>
      </c>
      <c r="R79" s="1040"/>
      <c r="S79" s="1040"/>
      <c r="T79" s="1040"/>
      <c r="U79" s="1040"/>
      <c r="V79" s="1040">
        <v>1630</v>
      </c>
      <c r="W79" s="1040"/>
      <c r="X79" s="1040"/>
      <c r="Y79" s="1040"/>
      <c r="Z79" s="1040"/>
      <c r="AA79" s="1040">
        <v>68</v>
      </c>
      <c r="AB79" s="1040"/>
      <c r="AC79" s="1040"/>
      <c r="AD79" s="1040"/>
      <c r="AE79" s="1040"/>
      <c r="AF79" s="1040">
        <v>68</v>
      </c>
      <c r="AG79" s="1040"/>
      <c r="AH79" s="1040"/>
      <c r="AI79" s="1040"/>
      <c r="AJ79" s="1040"/>
      <c r="AK79" s="1040">
        <v>124</v>
      </c>
      <c r="AL79" s="1040"/>
      <c r="AM79" s="1040"/>
      <c r="AN79" s="1040"/>
      <c r="AO79" s="1040"/>
      <c r="AP79" s="1040" t="s">
        <v>576</v>
      </c>
      <c r="AQ79" s="1040"/>
      <c r="AR79" s="1040"/>
      <c r="AS79" s="1040"/>
      <c r="AT79" s="1040"/>
      <c r="AU79" s="1040" t="s">
        <v>576</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566</v>
      </c>
      <c r="C80" s="1044"/>
      <c r="D80" s="1044"/>
      <c r="E80" s="1044"/>
      <c r="F80" s="1044"/>
      <c r="G80" s="1044"/>
      <c r="H80" s="1044"/>
      <c r="I80" s="1044"/>
      <c r="J80" s="1044"/>
      <c r="K80" s="1044"/>
      <c r="L80" s="1044"/>
      <c r="M80" s="1044"/>
      <c r="N80" s="1044"/>
      <c r="O80" s="1044"/>
      <c r="P80" s="1045"/>
      <c r="Q80" s="1046">
        <v>281118</v>
      </c>
      <c r="R80" s="1040"/>
      <c r="S80" s="1040"/>
      <c r="T80" s="1040"/>
      <c r="U80" s="1040"/>
      <c r="V80" s="1040">
        <v>268079</v>
      </c>
      <c r="W80" s="1040"/>
      <c r="X80" s="1040"/>
      <c r="Y80" s="1040"/>
      <c r="Z80" s="1040"/>
      <c r="AA80" s="1040">
        <v>13039</v>
      </c>
      <c r="AB80" s="1040"/>
      <c r="AC80" s="1040"/>
      <c r="AD80" s="1040"/>
      <c r="AE80" s="1040"/>
      <c r="AF80" s="1040">
        <v>13039</v>
      </c>
      <c r="AG80" s="1040"/>
      <c r="AH80" s="1040"/>
      <c r="AI80" s="1040"/>
      <c r="AJ80" s="1040"/>
      <c r="AK80" s="1040">
        <v>1356</v>
      </c>
      <c r="AL80" s="1040"/>
      <c r="AM80" s="1040"/>
      <c r="AN80" s="1040"/>
      <c r="AO80" s="1040"/>
      <c r="AP80" s="1040" t="s">
        <v>576</v>
      </c>
      <c r="AQ80" s="1040"/>
      <c r="AR80" s="1040"/>
      <c r="AS80" s="1040"/>
      <c r="AT80" s="1040"/>
      <c r="AU80" s="1040" t="s">
        <v>576</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568</v>
      </c>
      <c r="C81" s="1044"/>
      <c r="D81" s="1044"/>
      <c r="E81" s="1044"/>
      <c r="F81" s="1044"/>
      <c r="G81" s="1044"/>
      <c r="H81" s="1044"/>
      <c r="I81" s="1044"/>
      <c r="J81" s="1044"/>
      <c r="K81" s="1044"/>
      <c r="L81" s="1044"/>
      <c r="M81" s="1044"/>
      <c r="N81" s="1044"/>
      <c r="O81" s="1044"/>
      <c r="P81" s="1045"/>
      <c r="Q81" s="1046">
        <v>72</v>
      </c>
      <c r="R81" s="1040"/>
      <c r="S81" s="1040"/>
      <c r="T81" s="1040"/>
      <c r="U81" s="1040"/>
      <c r="V81" s="1040">
        <v>62</v>
      </c>
      <c r="W81" s="1040"/>
      <c r="X81" s="1040"/>
      <c r="Y81" s="1040"/>
      <c r="Z81" s="1040"/>
      <c r="AA81" s="1040">
        <v>10</v>
      </c>
      <c r="AB81" s="1040"/>
      <c r="AC81" s="1040"/>
      <c r="AD81" s="1040"/>
      <c r="AE81" s="1040"/>
      <c r="AF81" s="1040">
        <v>10</v>
      </c>
      <c r="AG81" s="1040"/>
      <c r="AH81" s="1040"/>
      <c r="AI81" s="1040"/>
      <c r="AJ81" s="1040"/>
      <c r="AK81" s="1040" t="s">
        <v>495</v>
      </c>
      <c r="AL81" s="1040"/>
      <c r="AM81" s="1040"/>
      <c r="AN81" s="1040"/>
      <c r="AO81" s="1040"/>
      <c r="AP81" s="1040" t="s">
        <v>576</v>
      </c>
      <c r="AQ81" s="1040"/>
      <c r="AR81" s="1040"/>
      <c r="AS81" s="1040"/>
      <c r="AT81" s="1040"/>
      <c r="AU81" s="1040" t="s">
        <v>576</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567</v>
      </c>
      <c r="C82" s="1044"/>
      <c r="D82" s="1044"/>
      <c r="E82" s="1044"/>
      <c r="F82" s="1044"/>
      <c r="G82" s="1044"/>
      <c r="H82" s="1044"/>
      <c r="I82" s="1044"/>
      <c r="J82" s="1044"/>
      <c r="K82" s="1044"/>
      <c r="L82" s="1044"/>
      <c r="M82" s="1044"/>
      <c r="N82" s="1044"/>
      <c r="O82" s="1044"/>
      <c r="P82" s="1045"/>
      <c r="Q82" s="1046">
        <v>1</v>
      </c>
      <c r="R82" s="1040"/>
      <c r="S82" s="1040"/>
      <c r="T82" s="1040"/>
      <c r="U82" s="1040"/>
      <c r="V82" s="1040">
        <v>0</v>
      </c>
      <c r="W82" s="1040"/>
      <c r="X82" s="1040"/>
      <c r="Y82" s="1040"/>
      <c r="Z82" s="1040"/>
      <c r="AA82" s="1040">
        <v>0</v>
      </c>
      <c r="AB82" s="1040"/>
      <c r="AC82" s="1040"/>
      <c r="AD82" s="1040"/>
      <c r="AE82" s="1040"/>
      <c r="AF82" s="1040">
        <v>0</v>
      </c>
      <c r="AG82" s="1040"/>
      <c r="AH82" s="1040"/>
      <c r="AI82" s="1040"/>
      <c r="AJ82" s="1040"/>
      <c r="AK82" s="1040" t="s">
        <v>576</v>
      </c>
      <c r="AL82" s="1040"/>
      <c r="AM82" s="1040"/>
      <c r="AN82" s="1040"/>
      <c r="AO82" s="1040"/>
      <c r="AP82" s="1040" t="s">
        <v>576</v>
      </c>
      <c r="AQ82" s="1040"/>
      <c r="AR82" s="1040"/>
      <c r="AS82" s="1040"/>
      <c r="AT82" s="1040"/>
      <c r="AU82" s="1040" t="s">
        <v>576</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574</v>
      </c>
      <c r="C83" s="1044"/>
      <c r="D83" s="1044"/>
      <c r="E83" s="1044"/>
      <c r="F83" s="1044"/>
      <c r="G83" s="1044"/>
      <c r="H83" s="1044"/>
      <c r="I83" s="1044"/>
      <c r="J83" s="1044"/>
      <c r="K83" s="1044"/>
      <c r="L83" s="1044"/>
      <c r="M83" s="1044"/>
      <c r="N83" s="1044"/>
      <c r="O83" s="1044"/>
      <c r="P83" s="1045"/>
      <c r="Q83" s="1046">
        <v>194</v>
      </c>
      <c r="R83" s="1040"/>
      <c r="S83" s="1040"/>
      <c r="T83" s="1040"/>
      <c r="U83" s="1040"/>
      <c r="V83" s="1040">
        <v>185</v>
      </c>
      <c r="W83" s="1040"/>
      <c r="X83" s="1040"/>
      <c r="Y83" s="1040"/>
      <c r="Z83" s="1040"/>
      <c r="AA83" s="1040">
        <v>8</v>
      </c>
      <c r="AB83" s="1040"/>
      <c r="AC83" s="1040"/>
      <c r="AD83" s="1040"/>
      <c r="AE83" s="1040"/>
      <c r="AF83" s="1040">
        <v>8</v>
      </c>
      <c r="AG83" s="1040"/>
      <c r="AH83" s="1040"/>
      <c r="AI83" s="1040"/>
      <c r="AJ83" s="1040"/>
      <c r="AK83" s="1040">
        <v>0</v>
      </c>
      <c r="AL83" s="1040"/>
      <c r="AM83" s="1040"/>
      <c r="AN83" s="1040"/>
      <c r="AO83" s="1040"/>
      <c r="AP83" s="1040" t="s">
        <v>576</v>
      </c>
      <c r="AQ83" s="1040"/>
      <c r="AR83" s="1040"/>
      <c r="AS83" s="1040"/>
      <c r="AT83" s="1040"/>
      <c r="AU83" s="1040" t="s">
        <v>576</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297</v>
      </c>
      <c r="AG109" s="963"/>
      <c r="AH109" s="963"/>
      <c r="AI109" s="963"/>
      <c r="AJ109" s="964"/>
      <c r="AK109" s="965" t="s">
        <v>296</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297</v>
      </c>
      <c r="BW109" s="963"/>
      <c r="BX109" s="963"/>
      <c r="BY109" s="963"/>
      <c r="BZ109" s="964"/>
      <c r="CA109" s="965" t="s">
        <v>296</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297</v>
      </c>
      <c r="DM109" s="963"/>
      <c r="DN109" s="963"/>
      <c r="DO109" s="963"/>
      <c r="DP109" s="964"/>
      <c r="DQ109" s="965" t="s">
        <v>296</v>
      </c>
      <c r="DR109" s="963"/>
      <c r="DS109" s="963"/>
      <c r="DT109" s="963"/>
      <c r="DU109" s="964"/>
      <c r="DV109" s="965" t="s">
        <v>415</v>
      </c>
      <c r="DW109" s="963"/>
      <c r="DX109" s="963"/>
      <c r="DY109" s="963"/>
      <c r="DZ109" s="994"/>
    </row>
    <row r="110" spans="1:131" s="226" customFormat="1" ht="26.25" customHeight="1" x14ac:dyDescent="0.15">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839318</v>
      </c>
      <c r="AB110" s="956"/>
      <c r="AC110" s="956"/>
      <c r="AD110" s="956"/>
      <c r="AE110" s="957"/>
      <c r="AF110" s="958">
        <v>834498</v>
      </c>
      <c r="AG110" s="956"/>
      <c r="AH110" s="956"/>
      <c r="AI110" s="956"/>
      <c r="AJ110" s="957"/>
      <c r="AK110" s="958">
        <v>696336</v>
      </c>
      <c r="AL110" s="956"/>
      <c r="AM110" s="956"/>
      <c r="AN110" s="956"/>
      <c r="AO110" s="957"/>
      <c r="AP110" s="959">
        <v>22.2</v>
      </c>
      <c r="AQ110" s="960"/>
      <c r="AR110" s="960"/>
      <c r="AS110" s="960"/>
      <c r="AT110" s="961"/>
      <c r="AU110" s="995" t="s">
        <v>66</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6113244</v>
      </c>
      <c r="BR110" s="903"/>
      <c r="BS110" s="903"/>
      <c r="BT110" s="903"/>
      <c r="BU110" s="903"/>
      <c r="BV110" s="903">
        <v>6302660</v>
      </c>
      <c r="BW110" s="903"/>
      <c r="BX110" s="903"/>
      <c r="BY110" s="903"/>
      <c r="BZ110" s="903"/>
      <c r="CA110" s="903">
        <v>6082454</v>
      </c>
      <c r="CB110" s="903"/>
      <c r="CC110" s="903"/>
      <c r="CD110" s="903"/>
      <c r="CE110" s="903"/>
      <c r="CF110" s="927">
        <v>193.9</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120</v>
      </c>
      <c r="DM110" s="903"/>
      <c r="DN110" s="903"/>
      <c r="DO110" s="903"/>
      <c r="DP110" s="903"/>
      <c r="DQ110" s="903" t="s">
        <v>120</v>
      </c>
      <c r="DR110" s="903"/>
      <c r="DS110" s="903"/>
      <c r="DT110" s="903"/>
      <c r="DU110" s="903"/>
      <c r="DV110" s="904" t="s">
        <v>120</v>
      </c>
      <c r="DW110" s="904"/>
      <c r="DX110" s="904"/>
      <c r="DY110" s="904"/>
      <c r="DZ110" s="905"/>
    </row>
    <row r="111" spans="1:131" s="226" customFormat="1" ht="26.25" customHeight="1" x14ac:dyDescent="0.15">
      <c r="A111" s="832" t="s">
        <v>421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120</v>
      </c>
      <c r="AL111" s="984"/>
      <c r="AM111" s="984"/>
      <c r="AN111" s="984"/>
      <c r="AO111" s="985"/>
      <c r="AP111" s="987" t="s">
        <v>120</v>
      </c>
      <c r="AQ111" s="988"/>
      <c r="AR111" s="988"/>
      <c r="AS111" s="988"/>
      <c r="AT111" s="989"/>
      <c r="AU111" s="997"/>
      <c r="AV111" s="998"/>
      <c r="AW111" s="998"/>
      <c r="AX111" s="998"/>
      <c r="AY111" s="998"/>
      <c r="AZ111" s="873" t="s">
        <v>422</v>
      </c>
      <c r="BA111" s="808"/>
      <c r="BB111" s="808"/>
      <c r="BC111" s="808"/>
      <c r="BD111" s="808"/>
      <c r="BE111" s="808"/>
      <c r="BF111" s="808"/>
      <c r="BG111" s="808"/>
      <c r="BH111" s="808"/>
      <c r="BI111" s="808"/>
      <c r="BJ111" s="808"/>
      <c r="BK111" s="808"/>
      <c r="BL111" s="808"/>
      <c r="BM111" s="808"/>
      <c r="BN111" s="808"/>
      <c r="BO111" s="808"/>
      <c r="BP111" s="809"/>
      <c r="BQ111" s="874">
        <v>205121</v>
      </c>
      <c r="BR111" s="875"/>
      <c r="BS111" s="875"/>
      <c r="BT111" s="875"/>
      <c r="BU111" s="875"/>
      <c r="BV111" s="875">
        <v>168097</v>
      </c>
      <c r="BW111" s="875"/>
      <c r="BX111" s="875"/>
      <c r="BY111" s="875"/>
      <c r="BZ111" s="875"/>
      <c r="CA111" s="875">
        <v>131057</v>
      </c>
      <c r="CB111" s="875"/>
      <c r="CC111" s="875"/>
      <c r="CD111" s="875"/>
      <c r="CE111" s="875"/>
      <c r="CF111" s="936">
        <v>4.2</v>
      </c>
      <c r="CG111" s="937"/>
      <c r="CH111" s="937"/>
      <c r="CI111" s="937"/>
      <c r="CJ111" s="937"/>
      <c r="CK111" s="992"/>
      <c r="CL111" s="879"/>
      <c r="CM111" s="882" t="s">
        <v>423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424</v>
      </c>
      <c r="DM111" s="875"/>
      <c r="DN111" s="875"/>
      <c r="DO111" s="875"/>
      <c r="DP111" s="875"/>
      <c r="DQ111" s="875" t="s">
        <v>424</v>
      </c>
      <c r="DR111" s="875"/>
      <c r="DS111" s="875"/>
      <c r="DT111" s="875"/>
      <c r="DU111" s="875"/>
      <c r="DV111" s="852" t="s">
        <v>120</v>
      </c>
      <c r="DW111" s="852"/>
      <c r="DX111" s="852"/>
      <c r="DY111" s="852"/>
      <c r="DZ111" s="853"/>
    </row>
    <row r="112" spans="1:131" s="226" customFormat="1" ht="26.25" customHeight="1" x14ac:dyDescent="0.15">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424</v>
      </c>
      <c r="AG112" s="838"/>
      <c r="AH112" s="838"/>
      <c r="AI112" s="838"/>
      <c r="AJ112" s="839"/>
      <c r="AK112" s="840" t="s">
        <v>424</v>
      </c>
      <c r="AL112" s="838"/>
      <c r="AM112" s="838"/>
      <c r="AN112" s="838"/>
      <c r="AO112" s="839"/>
      <c r="AP112" s="885" t="s">
        <v>424</v>
      </c>
      <c r="AQ112" s="886"/>
      <c r="AR112" s="886"/>
      <c r="AS112" s="886"/>
      <c r="AT112" s="887"/>
      <c r="AU112" s="997"/>
      <c r="AV112" s="998"/>
      <c r="AW112" s="998"/>
      <c r="AX112" s="998"/>
      <c r="AY112" s="998"/>
      <c r="AZ112" s="873" t="s">
        <v>427</v>
      </c>
      <c r="BA112" s="808"/>
      <c r="BB112" s="808"/>
      <c r="BC112" s="808"/>
      <c r="BD112" s="808"/>
      <c r="BE112" s="808"/>
      <c r="BF112" s="808"/>
      <c r="BG112" s="808"/>
      <c r="BH112" s="808"/>
      <c r="BI112" s="808"/>
      <c r="BJ112" s="808"/>
      <c r="BK112" s="808"/>
      <c r="BL112" s="808"/>
      <c r="BM112" s="808"/>
      <c r="BN112" s="808"/>
      <c r="BO112" s="808"/>
      <c r="BP112" s="809"/>
      <c r="BQ112" s="874">
        <v>6067697</v>
      </c>
      <c r="BR112" s="875"/>
      <c r="BS112" s="875"/>
      <c r="BT112" s="875"/>
      <c r="BU112" s="875"/>
      <c r="BV112" s="875">
        <v>5712145</v>
      </c>
      <c r="BW112" s="875"/>
      <c r="BX112" s="875"/>
      <c r="BY112" s="875"/>
      <c r="BZ112" s="875"/>
      <c r="CA112" s="875">
        <v>5325441</v>
      </c>
      <c r="CB112" s="875"/>
      <c r="CC112" s="875"/>
      <c r="CD112" s="875"/>
      <c r="CE112" s="875"/>
      <c r="CF112" s="936">
        <v>169.8</v>
      </c>
      <c r="CG112" s="937"/>
      <c r="CH112" s="937"/>
      <c r="CI112" s="937"/>
      <c r="CJ112" s="937"/>
      <c r="CK112" s="992"/>
      <c r="CL112" s="879"/>
      <c r="CM112" s="882" t="s">
        <v>428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424</v>
      </c>
      <c r="DM112" s="875"/>
      <c r="DN112" s="875"/>
      <c r="DO112" s="875"/>
      <c r="DP112" s="875"/>
      <c r="DQ112" s="875" t="s">
        <v>120</v>
      </c>
      <c r="DR112" s="875"/>
      <c r="DS112" s="875"/>
      <c r="DT112" s="875"/>
      <c r="DU112" s="875"/>
      <c r="DV112" s="852" t="s">
        <v>120</v>
      </c>
      <c r="DW112" s="852"/>
      <c r="DX112" s="852"/>
      <c r="DY112" s="852"/>
      <c r="DZ112" s="853"/>
    </row>
    <row r="113" spans="1:130" s="226" customFormat="1" ht="26.25" customHeight="1" x14ac:dyDescent="0.15">
      <c r="A113" s="979"/>
      <c r="B113" s="980"/>
      <c r="C113" s="808" t="s">
        <v>429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446629</v>
      </c>
      <c r="AB113" s="984"/>
      <c r="AC113" s="984"/>
      <c r="AD113" s="984"/>
      <c r="AE113" s="985"/>
      <c r="AF113" s="986">
        <v>457747</v>
      </c>
      <c r="AG113" s="984"/>
      <c r="AH113" s="984"/>
      <c r="AI113" s="984"/>
      <c r="AJ113" s="985"/>
      <c r="AK113" s="986">
        <v>466593</v>
      </c>
      <c r="AL113" s="984"/>
      <c r="AM113" s="984"/>
      <c r="AN113" s="984"/>
      <c r="AO113" s="985"/>
      <c r="AP113" s="987">
        <v>14.9</v>
      </c>
      <c r="AQ113" s="988"/>
      <c r="AR113" s="988"/>
      <c r="AS113" s="988"/>
      <c r="AT113" s="989"/>
      <c r="AU113" s="997"/>
      <c r="AV113" s="998"/>
      <c r="AW113" s="998"/>
      <c r="AX113" s="998"/>
      <c r="AY113" s="998"/>
      <c r="AZ113" s="873" t="s">
        <v>430</v>
      </c>
      <c r="BA113" s="808"/>
      <c r="BB113" s="808"/>
      <c r="BC113" s="808"/>
      <c r="BD113" s="808"/>
      <c r="BE113" s="808"/>
      <c r="BF113" s="808"/>
      <c r="BG113" s="808"/>
      <c r="BH113" s="808"/>
      <c r="BI113" s="808"/>
      <c r="BJ113" s="808"/>
      <c r="BK113" s="808"/>
      <c r="BL113" s="808"/>
      <c r="BM113" s="808"/>
      <c r="BN113" s="808"/>
      <c r="BO113" s="808"/>
      <c r="BP113" s="809"/>
      <c r="BQ113" s="874">
        <v>64623</v>
      </c>
      <c r="BR113" s="875"/>
      <c r="BS113" s="875"/>
      <c r="BT113" s="875"/>
      <c r="BU113" s="875"/>
      <c r="BV113" s="875">
        <v>156273</v>
      </c>
      <c r="BW113" s="875"/>
      <c r="BX113" s="875"/>
      <c r="BY113" s="875"/>
      <c r="BZ113" s="875"/>
      <c r="CA113" s="875">
        <v>325663</v>
      </c>
      <c r="CB113" s="875"/>
      <c r="CC113" s="875"/>
      <c r="CD113" s="875"/>
      <c r="CE113" s="875"/>
      <c r="CF113" s="936">
        <v>10.4</v>
      </c>
      <c r="CG113" s="937"/>
      <c r="CH113" s="937"/>
      <c r="CI113" s="937"/>
      <c r="CJ113" s="937"/>
      <c r="CK113" s="992"/>
      <c r="CL113" s="879"/>
      <c r="CM113" s="882" t="s">
        <v>431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424</v>
      </c>
      <c r="DM113" s="838"/>
      <c r="DN113" s="838"/>
      <c r="DO113" s="838"/>
      <c r="DP113" s="839"/>
      <c r="DQ113" s="840" t="s">
        <v>424</v>
      </c>
      <c r="DR113" s="838"/>
      <c r="DS113" s="838"/>
      <c r="DT113" s="838"/>
      <c r="DU113" s="839"/>
      <c r="DV113" s="885" t="s">
        <v>424</v>
      </c>
      <c r="DW113" s="886"/>
      <c r="DX113" s="886"/>
      <c r="DY113" s="886"/>
      <c r="DZ113" s="887"/>
    </row>
    <row r="114" spans="1:130" s="226" customFormat="1" ht="26.25" customHeight="1" x14ac:dyDescent="0.15">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11811</v>
      </c>
      <c r="AB114" s="838"/>
      <c r="AC114" s="838"/>
      <c r="AD114" s="838"/>
      <c r="AE114" s="839"/>
      <c r="AF114" s="840">
        <v>12106</v>
      </c>
      <c r="AG114" s="838"/>
      <c r="AH114" s="838"/>
      <c r="AI114" s="838"/>
      <c r="AJ114" s="839"/>
      <c r="AK114" s="840">
        <v>12670</v>
      </c>
      <c r="AL114" s="838"/>
      <c r="AM114" s="838"/>
      <c r="AN114" s="838"/>
      <c r="AO114" s="839"/>
      <c r="AP114" s="885">
        <v>0.4</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714597</v>
      </c>
      <c r="BR114" s="875"/>
      <c r="BS114" s="875"/>
      <c r="BT114" s="875"/>
      <c r="BU114" s="875"/>
      <c r="BV114" s="875">
        <v>658961</v>
      </c>
      <c r="BW114" s="875"/>
      <c r="BX114" s="875"/>
      <c r="BY114" s="875"/>
      <c r="BZ114" s="875"/>
      <c r="CA114" s="875">
        <v>691477</v>
      </c>
      <c r="CB114" s="875"/>
      <c r="CC114" s="875"/>
      <c r="CD114" s="875"/>
      <c r="CE114" s="875"/>
      <c r="CF114" s="936">
        <v>22</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435</v>
      </c>
      <c r="DH114" s="838"/>
      <c r="DI114" s="838"/>
      <c r="DJ114" s="838"/>
      <c r="DK114" s="839"/>
      <c r="DL114" s="840" t="s">
        <v>120</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x14ac:dyDescent="0.15">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39639</v>
      </c>
      <c r="AB115" s="984"/>
      <c r="AC115" s="984"/>
      <c r="AD115" s="984"/>
      <c r="AE115" s="985"/>
      <c r="AF115" s="986">
        <v>39632</v>
      </c>
      <c r="AG115" s="984"/>
      <c r="AH115" s="984"/>
      <c r="AI115" s="984"/>
      <c r="AJ115" s="985"/>
      <c r="AK115" s="986">
        <v>39175</v>
      </c>
      <c r="AL115" s="984"/>
      <c r="AM115" s="984"/>
      <c r="AN115" s="984"/>
      <c r="AO115" s="985"/>
      <c r="AP115" s="987">
        <v>1.2</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424</v>
      </c>
      <c r="BR115" s="875"/>
      <c r="BS115" s="875"/>
      <c r="BT115" s="875"/>
      <c r="BU115" s="875"/>
      <c r="BV115" s="875" t="s">
        <v>120</v>
      </c>
      <c r="BW115" s="875"/>
      <c r="BX115" s="875"/>
      <c r="BY115" s="875"/>
      <c r="BZ115" s="875"/>
      <c r="CA115" s="875" t="s">
        <v>120</v>
      </c>
      <c r="CB115" s="875"/>
      <c r="CC115" s="875"/>
      <c r="CD115" s="875"/>
      <c r="CE115" s="875"/>
      <c r="CF115" s="936" t="s">
        <v>424</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x14ac:dyDescent="0.15">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120</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120</v>
      </c>
      <c r="BW116" s="875"/>
      <c r="BX116" s="875"/>
      <c r="BY116" s="875"/>
      <c r="BZ116" s="875"/>
      <c r="CA116" s="875" t="s">
        <v>120</v>
      </c>
      <c r="CB116" s="875"/>
      <c r="CC116" s="875"/>
      <c r="CD116" s="875"/>
      <c r="CE116" s="875"/>
      <c r="CF116" s="936" t="s">
        <v>120</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435</v>
      </c>
      <c r="DH116" s="838"/>
      <c r="DI116" s="838"/>
      <c r="DJ116" s="838"/>
      <c r="DK116" s="839"/>
      <c r="DL116" s="840" t="s">
        <v>424</v>
      </c>
      <c r="DM116" s="838"/>
      <c r="DN116" s="838"/>
      <c r="DO116" s="838"/>
      <c r="DP116" s="839"/>
      <c r="DQ116" s="840" t="s">
        <v>120</v>
      </c>
      <c r="DR116" s="838"/>
      <c r="DS116" s="838"/>
      <c r="DT116" s="838"/>
      <c r="DU116" s="839"/>
      <c r="DV116" s="885" t="s">
        <v>120</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1337397</v>
      </c>
      <c r="AB117" s="970"/>
      <c r="AC117" s="970"/>
      <c r="AD117" s="970"/>
      <c r="AE117" s="971"/>
      <c r="AF117" s="972">
        <v>1343983</v>
      </c>
      <c r="AG117" s="970"/>
      <c r="AH117" s="970"/>
      <c r="AI117" s="970"/>
      <c r="AJ117" s="971"/>
      <c r="AK117" s="972">
        <v>1214774</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424</v>
      </c>
      <c r="BR117" s="875"/>
      <c r="BS117" s="875"/>
      <c r="BT117" s="875"/>
      <c r="BU117" s="875"/>
      <c r="BV117" s="875" t="s">
        <v>424</v>
      </c>
      <c r="BW117" s="875"/>
      <c r="BX117" s="875"/>
      <c r="BY117" s="875"/>
      <c r="BZ117" s="875"/>
      <c r="CA117" s="875" t="s">
        <v>120</v>
      </c>
      <c r="CB117" s="875"/>
      <c r="CC117" s="875"/>
      <c r="CD117" s="875"/>
      <c r="CE117" s="875"/>
      <c r="CF117" s="936" t="s">
        <v>435</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x14ac:dyDescent="0.15">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297</v>
      </c>
      <c r="AG118" s="963"/>
      <c r="AH118" s="963"/>
      <c r="AI118" s="963"/>
      <c r="AJ118" s="964"/>
      <c r="AK118" s="965" t="s">
        <v>296</v>
      </c>
      <c r="AL118" s="963"/>
      <c r="AM118" s="963"/>
      <c r="AN118" s="963"/>
      <c r="AO118" s="964"/>
      <c r="AP118" s="966" t="s">
        <v>415</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424</v>
      </c>
      <c r="BW118" s="906"/>
      <c r="BX118" s="906"/>
      <c r="BY118" s="906"/>
      <c r="BZ118" s="906"/>
      <c r="CA118" s="906" t="s">
        <v>424</v>
      </c>
      <c r="CB118" s="906"/>
      <c r="CC118" s="906"/>
      <c r="CD118" s="906"/>
      <c r="CE118" s="906"/>
      <c r="CF118" s="936" t="s">
        <v>120</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120</v>
      </c>
      <c r="DM118" s="838"/>
      <c r="DN118" s="838"/>
      <c r="DO118" s="838"/>
      <c r="DP118" s="839"/>
      <c r="DQ118" s="840" t="s">
        <v>424</v>
      </c>
      <c r="DR118" s="838"/>
      <c r="DS118" s="838"/>
      <c r="DT118" s="838"/>
      <c r="DU118" s="839"/>
      <c r="DV118" s="885" t="s">
        <v>120</v>
      </c>
      <c r="DW118" s="886"/>
      <c r="DX118" s="886"/>
      <c r="DY118" s="886"/>
      <c r="DZ118" s="887"/>
    </row>
    <row r="119" spans="1:130" s="226" customFormat="1" ht="26.25" customHeight="1" x14ac:dyDescent="0.15">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424</v>
      </c>
      <c r="AB119" s="956"/>
      <c r="AC119" s="956"/>
      <c r="AD119" s="956"/>
      <c r="AE119" s="957"/>
      <c r="AF119" s="958" t="s">
        <v>435</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447</v>
      </c>
      <c r="BP119" s="939"/>
      <c r="BQ119" s="943">
        <v>13165282</v>
      </c>
      <c r="BR119" s="906"/>
      <c r="BS119" s="906"/>
      <c r="BT119" s="906"/>
      <c r="BU119" s="906"/>
      <c r="BV119" s="906">
        <v>12998136</v>
      </c>
      <c r="BW119" s="906"/>
      <c r="BX119" s="906"/>
      <c r="BY119" s="906"/>
      <c r="BZ119" s="906"/>
      <c r="CA119" s="906">
        <v>12556092</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205121</v>
      </c>
      <c r="DH119" s="821"/>
      <c r="DI119" s="821"/>
      <c r="DJ119" s="821"/>
      <c r="DK119" s="822"/>
      <c r="DL119" s="823">
        <v>168097</v>
      </c>
      <c r="DM119" s="821"/>
      <c r="DN119" s="821"/>
      <c r="DO119" s="821"/>
      <c r="DP119" s="822"/>
      <c r="DQ119" s="823">
        <v>131057</v>
      </c>
      <c r="DR119" s="821"/>
      <c r="DS119" s="821"/>
      <c r="DT119" s="821"/>
      <c r="DU119" s="822"/>
      <c r="DV119" s="909">
        <v>4.2</v>
      </c>
      <c r="DW119" s="910"/>
      <c r="DX119" s="910"/>
      <c r="DY119" s="910"/>
      <c r="DZ119" s="911"/>
    </row>
    <row r="120" spans="1:130" s="226" customFormat="1" ht="26.25" customHeight="1" x14ac:dyDescent="0.15">
      <c r="A120" s="878"/>
      <c r="B120" s="879"/>
      <c r="C120" s="882" t="s">
        <v>423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424</v>
      </c>
      <c r="AG120" s="838"/>
      <c r="AH120" s="838"/>
      <c r="AI120" s="838"/>
      <c r="AJ120" s="839"/>
      <c r="AK120" s="840" t="s">
        <v>424</v>
      </c>
      <c r="AL120" s="838"/>
      <c r="AM120" s="838"/>
      <c r="AN120" s="838"/>
      <c r="AO120" s="839"/>
      <c r="AP120" s="885" t="s">
        <v>120</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1108265</v>
      </c>
      <c r="BR120" s="903"/>
      <c r="BS120" s="903"/>
      <c r="BT120" s="903"/>
      <c r="BU120" s="903"/>
      <c r="BV120" s="903">
        <v>1239990</v>
      </c>
      <c r="BW120" s="903"/>
      <c r="BX120" s="903"/>
      <c r="BY120" s="903"/>
      <c r="BZ120" s="903"/>
      <c r="CA120" s="903">
        <v>1657693</v>
      </c>
      <c r="CB120" s="903"/>
      <c r="CC120" s="903"/>
      <c r="CD120" s="903"/>
      <c r="CE120" s="903"/>
      <c r="CF120" s="927">
        <v>52.9</v>
      </c>
      <c r="CG120" s="928"/>
      <c r="CH120" s="928"/>
      <c r="CI120" s="928"/>
      <c r="CJ120" s="928"/>
      <c r="CK120" s="929" t="s">
        <v>451</v>
      </c>
      <c r="CL120" s="913"/>
      <c r="CM120" s="913"/>
      <c r="CN120" s="913"/>
      <c r="CO120" s="914"/>
      <c r="CP120" s="933" t="s">
        <v>452</v>
      </c>
      <c r="CQ120" s="934"/>
      <c r="CR120" s="934"/>
      <c r="CS120" s="934"/>
      <c r="CT120" s="934"/>
      <c r="CU120" s="934"/>
      <c r="CV120" s="934"/>
      <c r="CW120" s="934"/>
      <c r="CX120" s="934"/>
      <c r="CY120" s="934"/>
      <c r="CZ120" s="934"/>
      <c r="DA120" s="934"/>
      <c r="DB120" s="934"/>
      <c r="DC120" s="934"/>
      <c r="DD120" s="934"/>
      <c r="DE120" s="934"/>
      <c r="DF120" s="935"/>
      <c r="DG120" s="922">
        <v>3260189</v>
      </c>
      <c r="DH120" s="903"/>
      <c r="DI120" s="903"/>
      <c r="DJ120" s="903"/>
      <c r="DK120" s="903"/>
      <c r="DL120" s="903">
        <v>3091828</v>
      </c>
      <c r="DM120" s="903"/>
      <c r="DN120" s="903"/>
      <c r="DO120" s="903"/>
      <c r="DP120" s="903"/>
      <c r="DQ120" s="903">
        <v>2988846</v>
      </c>
      <c r="DR120" s="903"/>
      <c r="DS120" s="903"/>
      <c r="DT120" s="903"/>
      <c r="DU120" s="903"/>
      <c r="DV120" s="904">
        <v>95.3</v>
      </c>
      <c r="DW120" s="904"/>
      <c r="DX120" s="904"/>
      <c r="DY120" s="904"/>
      <c r="DZ120" s="905"/>
    </row>
    <row r="121" spans="1:130" s="226" customFormat="1" ht="26.25" customHeight="1" x14ac:dyDescent="0.15">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435</v>
      </c>
      <c r="AG121" s="838"/>
      <c r="AH121" s="838"/>
      <c r="AI121" s="838"/>
      <c r="AJ121" s="839"/>
      <c r="AK121" s="840" t="s">
        <v>120</v>
      </c>
      <c r="AL121" s="838"/>
      <c r="AM121" s="838"/>
      <c r="AN121" s="838"/>
      <c r="AO121" s="839"/>
      <c r="AP121" s="885" t="s">
        <v>424</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v>4495</v>
      </c>
      <c r="BR121" s="875"/>
      <c r="BS121" s="875"/>
      <c r="BT121" s="875"/>
      <c r="BU121" s="875"/>
      <c r="BV121" s="875" t="s">
        <v>120</v>
      </c>
      <c r="BW121" s="875"/>
      <c r="BX121" s="875"/>
      <c r="BY121" s="875"/>
      <c r="BZ121" s="875"/>
      <c r="CA121" s="875" t="s">
        <v>435</v>
      </c>
      <c r="CB121" s="875"/>
      <c r="CC121" s="875"/>
      <c r="CD121" s="875"/>
      <c r="CE121" s="875"/>
      <c r="CF121" s="936" t="s">
        <v>120</v>
      </c>
      <c r="CG121" s="937"/>
      <c r="CH121" s="937"/>
      <c r="CI121" s="937"/>
      <c r="CJ121" s="937"/>
      <c r="CK121" s="930"/>
      <c r="CL121" s="916"/>
      <c r="CM121" s="916"/>
      <c r="CN121" s="916"/>
      <c r="CO121" s="917"/>
      <c r="CP121" s="896" t="s">
        <v>395</v>
      </c>
      <c r="CQ121" s="897"/>
      <c r="CR121" s="897"/>
      <c r="CS121" s="897"/>
      <c r="CT121" s="897"/>
      <c r="CU121" s="897"/>
      <c r="CV121" s="897"/>
      <c r="CW121" s="897"/>
      <c r="CX121" s="897"/>
      <c r="CY121" s="897"/>
      <c r="CZ121" s="897"/>
      <c r="DA121" s="897"/>
      <c r="DB121" s="897"/>
      <c r="DC121" s="897"/>
      <c r="DD121" s="897"/>
      <c r="DE121" s="897"/>
      <c r="DF121" s="898"/>
      <c r="DG121" s="874">
        <v>2807508</v>
      </c>
      <c r="DH121" s="875"/>
      <c r="DI121" s="875"/>
      <c r="DJ121" s="875"/>
      <c r="DK121" s="875"/>
      <c r="DL121" s="875">
        <v>2620317</v>
      </c>
      <c r="DM121" s="875"/>
      <c r="DN121" s="875"/>
      <c r="DO121" s="875"/>
      <c r="DP121" s="875"/>
      <c r="DQ121" s="875">
        <v>2336595</v>
      </c>
      <c r="DR121" s="875"/>
      <c r="DS121" s="875"/>
      <c r="DT121" s="875"/>
      <c r="DU121" s="875"/>
      <c r="DV121" s="852">
        <v>74.5</v>
      </c>
      <c r="DW121" s="852"/>
      <c r="DX121" s="852"/>
      <c r="DY121" s="852"/>
      <c r="DZ121" s="853"/>
    </row>
    <row r="122" spans="1:130" s="226" customFormat="1" ht="26.25" customHeight="1" x14ac:dyDescent="0.15">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435</v>
      </c>
      <c r="AG122" s="838"/>
      <c r="AH122" s="838"/>
      <c r="AI122" s="838"/>
      <c r="AJ122" s="839"/>
      <c r="AK122" s="840" t="s">
        <v>424</v>
      </c>
      <c r="AL122" s="838"/>
      <c r="AM122" s="838"/>
      <c r="AN122" s="838"/>
      <c r="AO122" s="839"/>
      <c r="AP122" s="885" t="s">
        <v>120</v>
      </c>
      <c r="AQ122" s="886"/>
      <c r="AR122" s="886"/>
      <c r="AS122" s="886"/>
      <c r="AT122" s="887"/>
      <c r="AU122" s="947"/>
      <c r="AV122" s="948"/>
      <c r="AW122" s="948"/>
      <c r="AX122" s="948"/>
      <c r="AY122" s="949"/>
      <c r="AZ122" s="940" t="s">
        <v>455</v>
      </c>
      <c r="BA122" s="941"/>
      <c r="BB122" s="941"/>
      <c r="BC122" s="941"/>
      <c r="BD122" s="941"/>
      <c r="BE122" s="941"/>
      <c r="BF122" s="941"/>
      <c r="BG122" s="941"/>
      <c r="BH122" s="941"/>
      <c r="BI122" s="941"/>
      <c r="BJ122" s="941"/>
      <c r="BK122" s="941"/>
      <c r="BL122" s="941"/>
      <c r="BM122" s="941"/>
      <c r="BN122" s="941"/>
      <c r="BO122" s="941"/>
      <c r="BP122" s="942"/>
      <c r="BQ122" s="943">
        <v>8413694</v>
      </c>
      <c r="BR122" s="906"/>
      <c r="BS122" s="906"/>
      <c r="BT122" s="906"/>
      <c r="BU122" s="906"/>
      <c r="BV122" s="906">
        <v>8072441</v>
      </c>
      <c r="BW122" s="906"/>
      <c r="BX122" s="906"/>
      <c r="BY122" s="906"/>
      <c r="BZ122" s="906"/>
      <c r="CA122" s="906">
        <v>7685232</v>
      </c>
      <c r="CB122" s="906"/>
      <c r="CC122" s="906"/>
      <c r="CD122" s="906"/>
      <c r="CE122" s="906"/>
      <c r="CF122" s="907">
        <v>245</v>
      </c>
      <c r="CG122" s="908"/>
      <c r="CH122" s="908"/>
      <c r="CI122" s="908"/>
      <c r="CJ122" s="908"/>
      <c r="CK122" s="930"/>
      <c r="CL122" s="916"/>
      <c r="CM122" s="916"/>
      <c r="CN122" s="916"/>
      <c r="CO122" s="917"/>
      <c r="CP122" s="896" t="s">
        <v>391</v>
      </c>
      <c r="CQ122" s="897"/>
      <c r="CR122" s="897"/>
      <c r="CS122" s="897"/>
      <c r="CT122" s="897"/>
      <c r="CU122" s="897"/>
      <c r="CV122" s="897"/>
      <c r="CW122" s="897"/>
      <c r="CX122" s="897"/>
      <c r="CY122" s="897"/>
      <c r="CZ122" s="897"/>
      <c r="DA122" s="897"/>
      <c r="DB122" s="897"/>
      <c r="DC122" s="897"/>
      <c r="DD122" s="897"/>
      <c r="DE122" s="897"/>
      <c r="DF122" s="898"/>
      <c r="DG122" s="874" t="s">
        <v>424</v>
      </c>
      <c r="DH122" s="875"/>
      <c r="DI122" s="875"/>
      <c r="DJ122" s="875"/>
      <c r="DK122" s="875"/>
      <c r="DL122" s="875" t="s">
        <v>120</v>
      </c>
      <c r="DM122" s="875"/>
      <c r="DN122" s="875"/>
      <c r="DO122" s="875"/>
      <c r="DP122" s="875"/>
      <c r="DQ122" s="875" t="s">
        <v>424</v>
      </c>
      <c r="DR122" s="875"/>
      <c r="DS122" s="875"/>
      <c r="DT122" s="875"/>
      <c r="DU122" s="875"/>
      <c r="DV122" s="852" t="s">
        <v>424</v>
      </c>
      <c r="DW122" s="852"/>
      <c r="DX122" s="852"/>
      <c r="DY122" s="852"/>
      <c r="DZ122" s="853"/>
    </row>
    <row r="123" spans="1:130" s="226" customFormat="1" ht="26.25" customHeight="1" x14ac:dyDescent="0.15">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435</v>
      </c>
      <c r="AB123" s="838"/>
      <c r="AC123" s="838"/>
      <c r="AD123" s="838"/>
      <c r="AE123" s="839"/>
      <c r="AF123" s="840" t="s">
        <v>435</v>
      </c>
      <c r="AG123" s="838"/>
      <c r="AH123" s="838"/>
      <c r="AI123" s="838"/>
      <c r="AJ123" s="839"/>
      <c r="AK123" s="840" t="s">
        <v>435</v>
      </c>
      <c r="AL123" s="838"/>
      <c r="AM123" s="838"/>
      <c r="AN123" s="838"/>
      <c r="AO123" s="839"/>
      <c r="AP123" s="885" t="s">
        <v>424</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456</v>
      </c>
      <c r="BP123" s="939"/>
      <c r="BQ123" s="893">
        <v>9526454</v>
      </c>
      <c r="BR123" s="894"/>
      <c r="BS123" s="894"/>
      <c r="BT123" s="894"/>
      <c r="BU123" s="894"/>
      <c r="BV123" s="894">
        <v>9312431</v>
      </c>
      <c r="BW123" s="894"/>
      <c r="BX123" s="894"/>
      <c r="BY123" s="894"/>
      <c r="BZ123" s="894"/>
      <c r="CA123" s="894">
        <v>9342925</v>
      </c>
      <c r="CB123" s="894"/>
      <c r="CC123" s="894"/>
      <c r="CD123" s="894"/>
      <c r="CE123" s="894"/>
      <c r="CF123" s="804"/>
      <c r="CG123" s="805"/>
      <c r="CH123" s="805"/>
      <c r="CI123" s="805"/>
      <c r="CJ123" s="895"/>
      <c r="CK123" s="930"/>
      <c r="CL123" s="916"/>
      <c r="CM123" s="916"/>
      <c r="CN123" s="916"/>
      <c r="CO123" s="917"/>
      <c r="CP123" s="896" t="s">
        <v>457</v>
      </c>
      <c r="CQ123" s="897"/>
      <c r="CR123" s="897"/>
      <c r="CS123" s="897"/>
      <c r="CT123" s="897"/>
      <c r="CU123" s="897"/>
      <c r="CV123" s="897"/>
      <c r="CW123" s="897"/>
      <c r="CX123" s="897"/>
      <c r="CY123" s="897"/>
      <c r="CZ123" s="897"/>
      <c r="DA123" s="897"/>
      <c r="DB123" s="897"/>
      <c r="DC123" s="897"/>
      <c r="DD123" s="897"/>
      <c r="DE123" s="897"/>
      <c r="DF123" s="898"/>
      <c r="DG123" s="837" t="s">
        <v>120</v>
      </c>
      <c r="DH123" s="838"/>
      <c r="DI123" s="838"/>
      <c r="DJ123" s="838"/>
      <c r="DK123" s="839"/>
      <c r="DL123" s="840" t="s">
        <v>424</v>
      </c>
      <c r="DM123" s="838"/>
      <c r="DN123" s="838"/>
      <c r="DO123" s="838"/>
      <c r="DP123" s="839"/>
      <c r="DQ123" s="840" t="s">
        <v>435</v>
      </c>
      <c r="DR123" s="838"/>
      <c r="DS123" s="838"/>
      <c r="DT123" s="838"/>
      <c r="DU123" s="839"/>
      <c r="DV123" s="885" t="s">
        <v>120</v>
      </c>
      <c r="DW123" s="886"/>
      <c r="DX123" s="886"/>
      <c r="DY123" s="886"/>
      <c r="DZ123" s="887"/>
    </row>
    <row r="124" spans="1:130" s="226" customFormat="1" ht="26.25" customHeight="1" thickBot="1" x14ac:dyDescent="0.2">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114.8</v>
      </c>
      <c r="BR124" s="892"/>
      <c r="BS124" s="892"/>
      <c r="BT124" s="892"/>
      <c r="BU124" s="892"/>
      <c r="BV124" s="892">
        <v>118.4</v>
      </c>
      <c r="BW124" s="892"/>
      <c r="BX124" s="892"/>
      <c r="BY124" s="892"/>
      <c r="BZ124" s="892"/>
      <c r="CA124" s="892">
        <v>102.4</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x14ac:dyDescent="0.15">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424</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x14ac:dyDescent="0.2">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39639</v>
      </c>
      <c r="AB126" s="838"/>
      <c r="AC126" s="838"/>
      <c r="AD126" s="838"/>
      <c r="AE126" s="839"/>
      <c r="AF126" s="840">
        <v>39632</v>
      </c>
      <c r="AG126" s="838"/>
      <c r="AH126" s="838"/>
      <c r="AI126" s="838"/>
      <c r="AJ126" s="839"/>
      <c r="AK126" s="840">
        <v>39175</v>
      </c>
      <c r="AL126" s="838"/>
      <c r="AM126" s="838"/>
      <c r="AN126" s="838"/>
      <c r="AO126" s="839"/>
      <c r="AP126" s="885">
        <v>1.2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120</v>
      </c>
      <c r="DR126" s="875"/>
      <c r="DS126" s="875"/>
      <c r="DT126" s="875"/>
      <c r="DU126" s="875"/>
      <c r="DV126" s="852" t="s">
        <v>120</v>
      </c>
      <c r="DW126" s="852"/>
      <c r="DX126" s="852"/>
      <c r="DY126" s="852"/>
      <c r="DZ126" s="853"/>
    </row>
    <row r="127" spans="1:130" s="226" customFormat="1" ht="26.25" customHeight="1" x14ac:dyDescent="0.15">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120</v>
      </c>
      <c r="AB127" s="838"/>
      <c r="AC127" s="838"/>
      <c r="AD127" s="838"/>
      <c r="AE127" s="839"/>
      <c r="AF127" s="840" t="s">
        <v>120</v>
      </c>
      <c r="AG127" s="838"/>
      <c r="AH127" s="838"/>
      <c r="AI127" s="838"/>
      <c r="AJ127" s="839"/>
      <c r="AK127" s="840" t="s">
        <v>120</v>
      </c>
      <c r="AL127" s="838"/>
      <c r="AM127" s="838"/>
      <c r="AN127" s="838"/>
      <c r="AO127" s="839"/>
      <c r="AP127" s="885" t="s">
        <v>120</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x14ac:dyDescent="0.2">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4582</v>
      </c>
      <c r="AB128" s="859"/>
      <c r="AC128" s="859"/>
      <c r="AD128" s="859"/>
      <c r="AE128" s="860"/>
      <c r="AF128" s="861">
        <v>4582</v>
      </c>
      <c r="AG128" s="859"/>
      <c r="AH128" s="859"/>
      <c r="AI128" s="859"/>
      <c r="AJ128" s="860"/>
      <c r="AK128" s="861" t="s">
        <v>424</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120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t="s">
        <v>435</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4034711</v>
      </c>
      <c r="AB129" s="838"/>
      <c r="AC129" s="838"/>
      <c r="AD129" s="838"/>
      <c r="AE129" s="839"/>
      <c r="AF129" s="840">
        <v>3954680</v>
      </c>
      <c r="AG129" s="838"/>
      <c r="AH129" s="838"/>
      <c r="AI129" s="838"/>
      <c r="AJ129" s="839"/>
      <c r="AK129" s="840">
        <v>3926671</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866837</v>
      </c>
      <c r="AB130" s="838"/>
      <c r="AC130" s="838"/>
      <c r="AD130" s="838"/>
      <c r="AE130" s="839"/>
      <c r="AF130" s="840">
        <v>842045</v>
      </c>
      <c r="AG130" s="838"/>
      <c r="AH130" s="838"/>
      <c r="AI130" s="838"/>
      <c r="AJ130" s="839"/>
      <c r="AK130" s="840">
        <v>790359</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14.7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3167874</v>
      </c>
      <c r="AB131" s="821"/>
      <c r="AC131" s="821"/>
      <c r="AD131" s="821"/>
      <c r="AE131" s="822"/>
      <c r="AF131" s="823">
        <v>3112635</v>
      </c>
      <c r="AG131" s="821"/>
      <c r="AH131" s="821"/>
      <c r="AI131" s="821"/>
      <c r="AJ131" s="822"/>
      <c r="AK131" s="823">
        <v>3136312</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v>102.4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14.709486549999999</v>
      </c>
      <c r="AB132" s="801"/>
      <c r="AC132" s="801"/>
      <c r="AD132" s="801"/>
      <c r="AE132" s="802"/>
      <c r="AF132" s="803">
        <v>15.97861619</v>
      </c>
      <c r="AG132" s="801"/>
      <c r="AH132" s="801"/>
      <c r="AI132" s="801"/>
      <c r="AJ132" s="802"/>
      <c r="AK132" s="803">
        <v>13.53229526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15.8</v>
      </c>
      <c r="AB133" s="780"/>
      <c r="AC133" s="780"/>
      <c r="AD133" s="780"/>
      <c r="AE133" s="781"/>
      <c r="AF133" s="779">
        <v>15</v>
      </c>
      <c r="AG133" s="780"/>
      <c r="AH133" s="780"/>
      <c r="AI133" s="780"/>
      <c r="AJ133" s="781"/>
      <c r="AK133" s="779">
        <v>14.7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jWEnFLtPv8rmH0Up4oyzLRR4WoGXWiD0uNsuWl28/Sf00h988q8kfqZ6ylLkYvSvPKlPRkTA522aPF3KLS5Bg==" saltValue="YdjAYqxZ0BhxaLArmoJk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kqaTwyEhZ4DgFNkT0bASNFp2CXR4n6somIkdj/OYUhwpiST3guWcCPL/eV2UXXSxyXOgC0dc/Uvz9kPXeBBRw==" saltValue="n7n48oDLEuRdKsaYtgco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JpInno0wFb0XCACSVVuAKLN7n/v48LS3gYq+WXzy37R0ddNdbgOOr9XAGHGVQqWr+ldV9E76PqVOauuy1b2NQ==" saltValue="E/Uh3q7kcRxO1CPBhpWe1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491</v>
      </c>
      <c r="AL9" s="1208"/>
      <c r="AM9" s="1208"/>
      <c r="AN9" s="1209"/>
      <c r="AO9" s="292">
        <v>701096</v>
      </c>
      <c r="AP9" s="292">
        <v>53117</v>
      </c>
      <c r="AQ9" s="293">
        <v>86936</v>
      </c>
      <c r="AR9" s="294">
        <v>-38.9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492</v>
      </c>
      <c r="AL10" s="1208"/>
      <c r="AM10" s="1208"/>
      <c r="AN10" s="1209"/>
      <c r="AO10" s="295">
        <v>236418</v>
      </c>
      <c r="AP10" s="295">
        <v>17912</v>
      </c>
      <c r="AQ10" s="296">
        <v>8644</v>
      </c>
      <c r="AR10" s="297">
        <v>107.2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493</v>
      </c>
      <c r="AL11" s="1208"/>
      <c r="AM11" s="1208"/>
      <c r="AN11" s="1209"/>
      <c r="AO11" s="295">
        <v>148257</v>
      </c>
      <c r="AP11" s="295">
        <v>11232</v>
      </c>
      <c r="AQ11" s="296">
        <v>14102</v>
      </c>
      <c r="AR11" s="297">
        <v>-20.399999999999999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494</v>
      </c>
      <c r="AL12" s="1208"/>
      <c r="AM12" s="1208"/>
      <c r="AN12" s="1209"/>
      <c r="AO12" s="295" t="s">
        <v>495</v>
      </c>
      <c r="AP12" s="295" t="s">
        <v>495</v>
      </c>
      <c r="AQ12" s="296">
        <v>665</v>
      </c>
      <c r="AR12" s="297" t="s">
        <v>495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496</v>
      </c>
      <c r="AL13" s="1208"/>
      <c r="AM13" s="1208"/>
      <c r="AN13" s="1209"/>
      <c r="AO13" s="295" t="s">
        <v>495</v>
      </c>
      <c r="AP13" s="295" t="s">
        <v>495</v>
      </c>
      <c r="AQ13" s="296" t="s">
        <v>495</v>
      </c>
      <c r="AR13" s="297" t="s">
        <v>495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497</v>
      </c>
      <c r="AL14" s="1208"/>
      <c r="AM14" s="1208"/>
      <c r="AN14" s="1209"/>
      <c r="AO14" s="295">
        <v>41971</v>
      </c>
      <c r="AP14" s="295">
        <v>3180</v>
      </c>
      <c r="AQ14" s="296">
        <v>4315</v>
      </c>
      <c r="AR14" s="297">
        <v>-26.3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498</v>
      </c>
      <c r="AL15" s="1208"/>
      <c r="AM15" s="1208"/>
      <c r="AN15" s="1209"/>
      <c r="AO15" s="295">
        <v>26142</v>
      </c>
      <c r="AP15" s="295">
        <v>1981</v>
      </c>
      <c r="AQ15" s="296">
        <v>2138</v>
      </c>
      <c r="AR15" s="297">
        <v>-7.3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499</v>
      </c>
      <c r="AL16" s="1211"/>
      <c r="AM16" s="1211"/>
      <c r="AN16" s="1212"/>
      <c r="AO16" s="295">
        <v>-61450</v>
      </c>
      <c r="AP16" s="295">
        <v>-4656</v>
      </c>
      <c r="AQ16" s="296">
        <v>-8691</v>
      </c>
      <c r="AR16" s="297">
        <v>-46.4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179</v>
      </c>
      <c r="AL17" s="1211"/>
      <c r="AM17" s="1211"/>
      <c r="AN17" s="1212"/>
      <c r="AO17" s="295">
        <v>1092434</v>
      </c>
      <c r="AP17" s="295">
        <v>82766</v>
      </c>
      <c r="AQ17" s="296">
        <v>108111</v>
      </c>
      <c r="AR17" s="297">
        <v>-23.4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504</v>
      </c>
      <c r="AL21" s="1205"/>
      <c r="AM21" s="1205"/>
      <c r="AN21" s="1206"/>
      <c r="AO21" s="307">
        <v>6.36</v>
      </c>
      <c r="AP21" s="308">
        <v>10.32</v>
      </c>
      <c r="AQ21" s="309">
        <v>-3.96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505</v>
      </c>
      <c r="AL22" s="1205"/>
      <c r="AM22" s="1205"/>
      <c r="AN22" s="1206"/>
      <c r="AO22" s="312">
        <v>97.8</v>
      </c>
      <c r="AP22" s="313">
        <v>96.5</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510</v>
      </c>
      <c r="AL32" s="1196"/>
      <c r="AM32" s="1196"/>
      <c r="AN32" s="1197"/>
      <c r="AO32" s="322">
        <v>696336</v>
      </c>
      <c r="AP32" s="322">
        <v>52757</v>
      </c>
      <c r="AQ32" s="323">
        <v>56558</v>
      </c>
      <c r="AR32" s="324">
        <v>-6.7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511</v>
      </c>
      <c r="AL33" s="1196"/>
      <c r="AM33" s="1196"/>
      <c r="AN33" s="1197"/>
      <c r="AO33" s="322" t="s">
        <v>495</v>
      </c>
      <c r="AP33" s="322" t="s">
        <v>495</v>
      </c>
      <c r="AQ33" s="323" t="s">
        <v>495</v>
      </c>
      <c r="AR33" s="324" t="s">
        <v>495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512</v>
      </c>
      <c r="AL34" s="1196"/>
      <c r="AM34" s="1196"/>
      <c r="AN34" s="1197"/>
      <c r="AO34" s="322" t="s">
        <v>495</v>
      </c>
      <c r="AP34" s="322" t="s">
        <v>495</v>
      </c>
      <c r="AQ34" s="323">
        <v>4</v>
      </c>
      <c r="AR34" s="324" t="s">
        <v>495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513</v>
      </c>
      <c r="AL35" s="1196"/>
      <c r="AM35" s="1196"/>
      <c r="AN35" s="1197"/>
      <c r="AO35" s="322">
        <v>466593</v>
      </c>
      <c r="AP35" s="322">
        <v>35351</v>
      </c>
      <c r="AQ35" s="323">
        <v>21321</v>
      </c>
      <c r="AR35" s="324">
        <v>65.8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514</v>
      </c>
      <c r="AL36" s="1196"/>
      <c r="AM36" s="1196"/>
      <c r="AN36" s="1197"/>
      <c r="AO36" s="322">
        <v>12670</v>
      </c>
      <c r="AP36" s="322">
        <v>960</v>
      </c>
      <c r="AQ36" s="323">
        <v>3744</v>
      </c>
      <c r="AR36" s="324">
        <v>-74.400000000000006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515</v>
      </c>
      <c r="AL37" s="1196"/>
      <c r="AM37" s="1196"/>
      <c r="AN37" s="1197"/>
      <c r="AO37" s="322">
        <v>39175</v>
      </c>
      <c r="AP37" s="322">
        <v>2968</v>
      </c>
      <c r="AQ37" s="323">
        <v>1218</v>
      </c>
      <c r="AR37" s="324">
        <v>143.69999999999999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516</v>
      </c>
      <c r="AL38" s="1199"/>
      <c r="AM38" s="1199"/>
      <c r="AN38" s="1200"/>
      <c r="AO38" s="325" t="s">
        <v>495</v>
      </c>
      <c r="AP38" s="325" t="s">
        <v>495</v>
      </c>
      <c r="AQ38" s="326">
        <v>4</v>
      </c>
      <c r="AR38" s="314" t="s">
        <v>495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517</v>
      </c>
      <c r="AL39" s="1199"/>
      <c r="AM39" s="1199"/>
      <c r="AN39" s="1200"/>
      <c r="AO39" s="322" t="s">
        <v>495</v>
      </c>
      <c r="AP39" s="322" t="s">
        <v>495</v>
      </c>
      <c r="AQ39" s="323">
        <v>-1519</v>
      </c>
      <c r="AR39" s="324" t="s">
        <v>495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518</v>
      </c>
      <c r="AL40" s="1196"/>
      <c r="AM40" s="1196"/>
      <c r="AN40" s="1197"/>
      <c r="AO40" s="322">
        <v>-790359</v>
      </c>
      <c r="AP40" s="322">
        <v>-59880</v>
      </c>
      <c r="AQ40" s="323">
        <v>-54553</v>
      </c>
      <c r="AR40" s="324">
        <v>9.8000000000000007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291</v>
      </c>
      <c r="AL41" s="1202"/>
      <c r="AM41" s="1202"/>
      <c r="AN41" s="1203"/>
      <c r="AO41" s="322">
        <v>424415</v>
      </c>
      <c r="AP41" s="322">
        <v>32155</v>
      </c>
      <c r="AQ41" s="323">
        <v>26777</v>
      </c>
      <c r="AR41" s="324">
        <v>20.100000000000001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486</v>
      </c>
      <c r="AN49" s="1190" t="s">
        <v>522</v>
      </c>
      <c r="AO49" s="1191"/>
      <c r="AP49" s="1191"/>
      <c r="AQ49" s="1191"/>
      <c r="AR49" s="119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603612</v>
      </c>
      <c r="AN51" s="344">
        <v>44643</v>
      </c>
      <c r="AO51" s="345">
        <v>-80.8</v>
      </c>
      <c r="AP51" s="346">
        <v>105751</v>
      </c>
      <c r="AQ51" s="347">
        <v>50.4</v>
      </c>
      <c r="AR51" s="348">
        <v>-131.19999999999999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465873</v>
      </c>
      <c r="AN52" s="352">
        <v>34456</v>
      </c>
      <c r="AO52" s="353">
        <v>-63.8</v>
      </c>
      <c r="AP52" s="354">
        <v>49969</v>
      </c>
      <c r="AQ52" s="355">
        <v>39.9</v>
      </c>
      <c r="AR52" s="356">
        <v>-103.7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798594</v>
      </c>
      <c r="AN53" s="344">
        <v>59300</v>
      </c>
      <c r="AO53" s="345">
        <v>32.799999999999997</v>
      </c>
      <c r="AP53" s="346">
        <v>158564</v>
      </c>
      <c r="AQ53" s="347">
        <v>49.9</v>
      </c>
      <c r="AR53" s="348">
        <v>-17.100000000000001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525880</v>
      </c>
      <c r="AN54" s="352">
        <v>39050</v>
      </c>
      <c r="AO54" s="353">
        <v>13.3</v>
      </c>
      <c r="AP54" s="354">
        <v>48412</v>
      </c>
      <c r="AQ54" s="355">
        <v>-3.1</v>
      </c>
      <c r="AR54" s="356">
        <v>16.399999999999999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809096</v>
      </c>
      <c r="AN55" s="344">
        <v>60511</v>
      </c>
      <c r="AO55" s="345">
        <v>2</v>
      </c>
      <c r="AP55" s="346">
        <v>106092</v>
      </c>
      <c r="AQ55" s="347">
        <v>-33.1</v>
      </c>
      <c r="AR55" s="348">
        <v>35.1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367086</v>
      </c>
      <c r="AN56" s="352">
        <v>27454</v>
      </c>
      <c r="AO56" s="353">
        <v>-29.7</v>
      </c>
      <c r="AP56" s="354">
        <v>44299</v>
      </c>
      <c r="AQ56" s="355">
        <v>-8.5</v>
      </c>
      <c r="AR56" s="356">
        <v>-21.2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1619437</v>
      </c>
      <c r="AN57" s="344">
        <v>122268</v>
      </c>
      <c r="AO57" s="345">
        <v>102.1</v>
      </c>
      <c r="AP57" s="346">
        <v>78903</v>
      </c>
      <c r="AQ57" s="347">
        <v>-25.6</v>
      </c>
      <c r="AR57" s="348">
        <v>127.7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898807</v>
      </c>
      <c r="AN58" s="352">
        <v>67860</v>
      </c>
      <c r="AO58" s="353">
        <v>147.19999999999999</v>
      </c>
      <c r="AP58" s="354">
        <v>49201</v>
      </c>
      <c r="AQ58" s="355">
        <v>11.1</v>
      </c>
      <c r="AR58" s="356">
        <v>136.1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804417</v>
      </c>
      <c r="AN59" s="344">
        <v>60945</v>
      </c>
      <c r="AO59" s="345">
        <v>-50.2</v>
      </c>
      <c r="AP59" s="346">
        <v>82993</v>
      </c>
      <c r="AQ59" s="347">
        <v>5.2</v>
      </c>
      <c r="AR59" s="348">
        <v>-55.4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245832</v>
      </c>
      <c r="AN60" s="352">
        <v>18625</v>
      </c>
      <c r="AO60" s="353">
        <v>-72.599999999999994</v>
      </c>
      <c r="AP60" s="354">
        <v>46787</v>
      </c>
      <c r="AQ60" s="355">
        <v>-4.9000000000000004</v>
      </c>
      <c r="AR60" s="356">
        <v>-67.7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927031</v>
      </c>
      <c r="AN61" s="359">
        <v>69533</v>
      </c>
      <c r="AO61" s="360">
        <v>1.2</v>
      </c>
      <c r="AP61" s="361">
        <v>106461</v>
      </c>
      <c r="AQ61" s="362">
        <v>9.4</v>
      </c>
      <c r="AR61" s="348">
        <v>-8.1999999999999993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500696</v>
      </c>
      <c r="AN62" s="352">
        <v>37489</v>
      </c>
      <c r="AO62" s="353">
        <v>-1.1000000000000001</v>
      </c>
      <c r="AP62" s="354">
        <v>47734</v>
      </c>
      <c r="AQ62" s="355">
        <v>6.9</v>
      </c>
      <c r="AR62" s="356">
        <v>-8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WJlnXpNjbKryNPqmyYrsTkZsh8PqOJErSOHv0IWCtAA/ckZPE4+FSHrHB2lp8UpEF8DPQTQ8BN+yIzKYwaXEg==" saltValue="QBiAV73d+IKZDuEwjowQ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tmUQ5iLTKIRtjkwO34TU+gn1OzFHUN61O1xPMC1sRVtc4niLYXIhRHJSUmAE/zNCmVCAAREGPRP3naf1QfKfQ==" saltValue="vuAx9nTvTT9he7eMPlm/E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NOHsIdtpIY0Mtwb2tcD/5gQIYCekvXa6UBBo/33Oy+ftFYfJ4URgA5c1YeuJvEBLuJggRXrQQuV/rOAMYMwog==" saltValue="pYj/H/IZbEJxiyqU6z+Pp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3" t="s">
        <v>3</v>
      </c>
      <c r="D47" s="1213"/>
      <c r="E47" s="1214"/>
      <c r="F47" s="11">
        <v>14.62</v>
      </c>
      <c r="G47" s="12">
        <v>14.29</v>
      </c>
      <c r="H47" s="12">
        <v>14.04</v>
      </c>
      <c r="I47" s="12">
        <v>15.14</v>
      </c>
      <c r="J47" s="13">
        <v>16.059999999999999</v>
      </c>
    </row>
    <row r="48" spans="2:10" ht="57.75" customHeight="1" x14ac:dyDescent="0.15">
      <c r="B48" s="14"/>
      <c r="C48" s="1215" t="s">
        <v>4</v>
      </c>
      <c r="D48" s="1215"/>
      <c r="E48" s="1216"/>
      <c r="F48" s="15">
        <v>10.69</v>
      </c>
      <c r="G48" s="16">
        <v>7.63</v>
      </c>
      <c r="H48" s="16">
        <v>9.84</v>
      </c>
      <c r="I48" s="16">
        <v>9.81</v>
      </c>
      <c r="J48" s="17">
        <v>12.12</v>
      </c>
    </row>
    <row r="49" spans="2:10" ht="57.75" customHeight="1" thickBot="1" x14ac:dyDescent="0.2">
      <c r="B49" s="18"/>
      <c r="C49" s="1217" t="s">
        <v>5</v>
      </c>
      <c r="D49" s="1217"/>
      <c r="E49" s="1218"/>
      <c r="F49" s="19">
        <v>0.03</v>
      </c>
      <c r="G49" s="20" t="s">
        <v>543</v>
      </c>
      <c r="H49" s="20">
        <v>2.4300000000000002</v>
      </c>
      <c r="I49" s="20">
        <v>0.57999999999999996</v>
      </c>
      <c r="J49" s="21">
        <v>3.06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09QEQ1SsWF0V3BdUsEqJctSnED5JB6W6SMNQq4bXyAt7dkGAQgKTAABPZ/fjimv4MHWNxNqkf4MWj/xgDXuuw==" saltValue="+R7LhwEo02n/aTwDM60Y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2019-10-29T00:45:23Z</cp:lastPrinted>
  <dcterms:created xsi:type="dcterms:W3CDTF">2019-02-14T02:57:16Z</dcterms:created>
  <dcterms:modified xsi:type="dcterms:W3CDTF">2019-10-31T00:25:21Z</dcterms:modified>
</cp:coreProperties>
</file>