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H31\001公営企業一般\001公営企業一般\経営比較分析表\水道・下水・交通・電気・休養宿泊・駐車場・病院\06修正・確認依頼\02地局→県\04上伊那地域振興局\上伊那（修正版）\"/>
    </mc:Choice>
  </mc:AlternateContent>
  <workbookProtection workbookAlgorithmName="SHA-512" workbookHashValue="/1c8HcVtid5JwA5nf2lDCfCM1oIFCJMsa5gjbnZSbYr7i4YJc6Y2+48wnnKwLoad0YvFTu6Do2zDDjhL0GcvWw==" workbookSaltValue="cJfybLFgqa83NcaqoKHUG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HM78" i="4"/>
  <c r="FL54" i="4"/>
  <c r="FL32" i="4"/>
  <c r="MN54" i="4"/>
  <c r="CS78" i="4"/>
  <c r="BX54" i="4"/>
  <c r="BX32" i="4"/>
  <c r="C11" i="5"/>
  <c r="D11" i="5"/>
  <c r="E11" i="5"/>
  <c r="B11" i="5"/>
  <c r="FH78" i="4" l="1"/>
  <c r="DS54" i="4"/>
  <c r="DS32" i="4"/>
  <c r="HG54" i="4"/>
  <c r="AN78" i="4"/>
  <c r="AE54" i="4"/>
  <c r="AE32" i="4"/>
  <c r="HG32" i="4"/>
  <c r="KU54" i="4"/>
  <c r="KU32" i="4"/>
  <c r="KC78" i="4"/>
  <c r="KF54" i="4"/>
  <c r="JJ78" i="4"/>
  <c r="GR54" i="4"/>
  <c r="GR32" i="4"/>
  <c r="KF32" i="4"/>
  <c r="EO78" i="4"/>
  <c r="DD54" i="4"/>
  <c r="DD32" i="4"/>
  <c r="U78" i="4"/>
  <c r="P54" i="4"/>
  <c r="P32" i="4"/>
  <c r="BZ78" i="4"/>
  <c r="LY54" i="4"/>
  <c r="LY32" i="4"/>
  <c r="LO78" i="4"/>
  <c r="IK54" i="4"/>
  <c r="IK32" i="4"/>
  <c r="BI54" i="4"/>
  <c r="GT78" i="4"/>
  <c r="EW54" i="4"/>
  <c r="EW32" i="4"/>
  <c r="BI32" i="4"/>
  <c r="EH54" i="4"/>
  <c r="BG78" i="4"/>
  <c r="AT54" i="4"/>
  <c r="AT32" i="4"/>
  <c r="LJ54" i="4"/>
  <c r="LJ32" i="4"/>
  <c r="KV78" i="4"/>
  <c r="HV54" i="4"/>
  <c r="HV32" i="4"/>
  <c r="GA78" i="4"/>
  <c r="EH32" i="4"/>
</calcChain>
</file>

<file path=xl/sharedStrings.xml><?xml version="1.0" encoding="utf-8"?>
<sst xmlns="http://schemas.openxmlformats.org/spreadsheetml/2006/main" count="323" uniqueCount="181">
  <si>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</si>
  <si>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</si>
  <si>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</si>
  <si>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</si>
  <si>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</si>
  <si>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</si>
  <si>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</si>
  <si>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</si>
  <si>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</si>
  <si>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</si>
  <si>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</si>
  <si>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</si>
  <si>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</si>
  <si>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</si>
  <si>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</si>
  <si>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</si>
  <si>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</si>
  <si>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</si>
  <si>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</si>
  <si>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</si>
  <si>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</si>
  <si>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</si>
  <si>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</si>
  <si>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</si>
  <si>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</si>
  <si>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</si>
  <si>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</si>
  <si>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</si>
  <si>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</si>
  <si>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</si>
  <si>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</si>
  <si>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</si>
  <si>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</si>
  <si>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</si>
  <si>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</si>
  <si>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</si>
  <si>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</si>
  <si>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</si>
  <si>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</si>
  <si>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</si>
  <si>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</si>
  <si>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</si>
  <si>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</si>
  <si>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</si>
  <si>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</si>
  <si>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</si>
  <si>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</si>
  <si>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</si>
  <si>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</si>
  <si>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</si>
  <si>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</si>
  <si>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</si>
  <si>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</si>
  <si>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</si>
  <si>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</si>
  <si>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</si>
  <si>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</si>
  <si>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</si>
  <si>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</si>
  <si>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</si>
  <si>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</si>
  <si>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</si>
  <si>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</si>
  <si>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</si>
  <si>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</si>
  <si>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</si>
  <si>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</si>
  <si>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</si>
  <si>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</si>
  <si>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</si>
  <si>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</si>
  <si>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</si>
  <si>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</si>
  <si>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</si>
  <si>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</si>
  <si>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</si>
  <si>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</si>
  <si>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</si>
  <si>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</si>
  <si>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</si>
  <si>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</si>
  <si>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</si>
  <si>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</si>
  <si>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</si>
  <si>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</si>
  <si>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</si>
  <si>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</si>
  <si>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</si>
  <si>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</si>
  <si>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</si>
  <si>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</si>
  <si>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</si>
  <si>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</si>
  <si>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</si>
  <si>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</si>
  <si>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</si>
  <si>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</si>
  <si>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</si>
  <si>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</si>
  <si>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</si>
  <si>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</si>
  <si>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</si>
  <si>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</si>
  <si>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</si>
  <si>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</si>
  <si>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</si>
  <si>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</si>
  <si>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</si>
  <si>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</si>
  <si>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</si>
  <si>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</si>
  <si>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</si>
  <si>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</si>
  <si>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</si>
  <si>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</si>
  <si>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</si>
  <si>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</si>
  <si>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</si>
  <si>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</si>
  <si>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</si>
  <si>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</si>
  <si>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</si>
  <si>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</si>
  <si>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</si>
  <si>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</si>
  <si>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</si>
  <si>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</si>
  <si>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</si>
  <si>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</si>
  <si>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</si>
  <si>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</si>
  <si>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</si>
  <si>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</si>
  <si>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</si>
  <si>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</si>
  <si>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</si>
  <si>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</si>
  <si>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</si>
  <si>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</si>
  <si>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</si>
  <si>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</si>
  <si>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</si>
  <si>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</si>
  <si>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</si>
  <si>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</si>
  <si>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</si>
  <si>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</si>
  <si>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</si>
  <si>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</si>
  <si>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</si>
  <si>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</si>
  <si>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</si>
  <si>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</si>
  <si>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</si>
  <si>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</si>
  <si>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</si>
  <si>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</si>
  <si>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</si>
  <si>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伊南行政組合</t>
  </si>
  <si>
    <t>昭和伊南総合病院</t>
  </si>
  <si>
    <t>条例全部</t>
  </si>
  <si>
    <t>病院事業</t>
  </si>
  <si>
    <t>一般病院</t>
  </si>
  <si>
    <t>300床以上～400床未満</t>
  </si>
  <si>
    <t>その他</t>
  </si>
  <si>
    <t>直営</t>
  </si>
  <si>
    <t>対象</t>
  </si>
  <si>
    <t>ド 透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</si>
  <si>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</si>
  <si>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</si>
  <si>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</si>
  <si>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</si>
  <si>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</si>
  <si>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</si>
  <si>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</si>
  <si>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</si>
  <si>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</si>
  <si>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伊南4市町村地域の中核病院として、急性期医療を基盤に、在宅復帰を支援する回復期リハビリテーション、医療と介護の連携による地域包括ケアの構築による地域医療を目指し、地域住民の安心、安全のよりどころとして、質の高い医療の提供に務めています。</t>
    <rPh sb="0" eb="2">
      <t>イナン</t>
    </rPh>
    <rPh sb="3" eb="6">
      <t>シチョウソン</t>
    </rPh>
    <rPh sb="6" eb="8">
      <t>チイキ</t>
    </rPh>
    <rPh sb="9" eb="13">
      <t>チュウカクビョウイン</t>
    </rPh>
    <rPh sb="17" eb="20">
      <t>キュウセイキ</t>
    </rPh>
    <rPh sb="20" eb="22">
      <t>イリョウ</t>
    </rPh>
    <rPh sb="23" eb="25">
      <t>キバン</t>
    </rPh>
    <rPh sb="27" eb="31">
      <t>ザイタクフッキ</t>
    </rPh>
    <rPh sb="32" eb="34">
      <t>シエン</t>
    </rPh>
    <rPh sb="36" eb="39">
      <t>カイフクキ</t>
    </rPh>
    <rPh sb="49" eb="51">
      <t>イリョウ</t>
    </rPh>
    <rPh sb="52" eb="54">
      <t>カイゴ</t>
    </rPh>
    <rPh sb="55" eb="57">
      <t>レンケイ</t>
    </rPh>
    <rPh sb="60" eb="64">
      <t>チイキホウカツ</t>
    </rPh>
    <rPh sb="67" eb="69">
      <t>コウチク</t>
    </rPh>
    <rPh sb="72" eb="76">
      <t>チイキイリョウ</t>
    </rPh>
    <rPh sb="77" eb="79">
      <t>メザ</t>
    </rPh>
    <rPh sb="81" eb="85">
      <t>チイキジュウミン</t>
    </rPh>
    <rPh sb="86" eb="88">
      <t>アンシン</t>
    </rPh>
    <rPh sb="89" eb="91">
      <t>アンゼン</t>
    </rPh>
    <rPh sb="101" eb="102">
      <t>シツ</t>
    </rPh>
    <rPh sb="103" eb="104">
      <t>タカ</t>
    </rPh>
    <rPh sb="105" eb="107">
      <t>イリョウ</t>
    </rPh>
    <rPh sb="108" eb="110">
      <t>テイキョウ</t>
    </rPh>
    <rPh sb="111" eb="112">
      <t>ツト</t>
    </rPh>
    <phoneticPr fontId="5"/>
  </si>
  <si>
    <t>H30年度は第二次経営計画前期計画の最終年度であり、医療機能の強化、経営基盤の強化を総括し、後期計画を策定する年度でもありました。
前期５年ではﾍﾘﾎﾟｰﾄの運用開始、救急センター機能の拡充、地域包括ケア病棟の設置等病棟機能再編、診療機能の強化を行い、計画数値は概ね達成できている状況です。令和元年度からの後期計画は新病院建設の推進を踏まえた計画であり、引き続き利益の安定的確保、向上を行う必要があるため、医師の招聘、BSCによる目標管理、材料価格の適正化、回復期や地域包括ケアを活用した切れ目がない質の高い医療の提供を行い、地域の安心安全を守りながら経営改善を推進します。</t>
    <rPh sb="3" eb="5">
      <t>ネンド</t>
    </rPh>
    <rPh sb="6" eb="9">
      <t>ダイニジ</t>
    </rPh>
    <rPh sb="9" eb="13">
      <t>ケイエイケイカク</t>
    </rPh>
    <rPh sb="13" eb="15">
      <t>ゼンキ</t>
    </rPh>
    <rPh sb="15" eb="17">
      <t>ケイカク</t>
    </rPh>
    <rPh sb="18" eb="22">
      <t>サイシュウネンド</t>
    </rPh>
    <rPh sb="26" eb="28">
      <t>イリョウ</t>
    </rPh>
    <rPh sb="28" eb="30">
      <t>キノウ</t>
    </rPh>
    <rPh sb="31" eb="33">
      <t>キョウカ</t>
    </rPh>
    <rPh sb="34" eb="38">
      <t>ケイエイキバン</t>
    </rPh>
    <rPh sb="39" eb="41">
      <t>キョウカ</t>
    </rPh>
    <rPh sb="42" eb="44">
      <t>ソウカツ</t>
    </rPh>
    <rPh sb="46" eb="48">
      <t>コウキ</t>
    </rPh>
    <rPh sb="48" eb="50">
      <t>ケイカク</t>
    </rPh>
    <rPh sb="51" eb="53">
      <t>サクテイ</t>
    </rPh>
    <rPh sb="55" eb="57">
      <t>ネンド</t>
    </rPh>
    <rPh sb="66" eb="68">
      <t>ゼンキ</t>
    </rPh>
    <rPh sb="69" eb="70">
      <t>ネン</t>
    </rPh>
    <rPh sb="79" eb="83">
      <t>ウンヨウカイシ</t>
    </rPh>
    <rPh sb="84" eb="86">
      <t>キュウキュウ</t>
    </rPh>
    <rPh sb="90" eb="92">
      <t>キノウ</t>
    </rPh>
    <rPh sb="93" eb="95">
      <t>カクジュウ</t>
    </rPh>
    <rPh sb="96" eb="100">
      <t>チイキホウカツ</t>
    </rPh>
    <rPh sb="102" eb="104">
      <t>ビョウトウ</t>
    </rPh>
    <rPh sb="105" eb="107">
      <t>セッチ</t>
    </rPh>
    <rPh sb="107" eb="108">
      <t>トウ</t>
    </rPh>
    <rPh sb="108" eb="110">
      <t>ビョウトウ</t>
    </rPh>
    <rPh sb="110" eb="112">
      <t>キノウ</t>
    </rPh>
    <rPh sb="112" eb="114">
      <t>サイヘン</t>
    </rPh>
    <rPh sb="115" eb="117">
      <t>シンリョウ</t>
    </rPh>
    <rPh sb="117" eb="119">
      <t>キノウ</t>
    </rPh>
    <rPh sb="120" eb="122">
      <t>キョウカ</t>
    </rPh>
    <rPh sb="123" eb="124">
      <t>オコナ</t>
    </rPh>
    <rPh sb="126" eb="128">
      <t>ケイカク</t>
    </rPh>
    <rPh sb="128" eb="130">
      <t>スウチ</t>
    </rPh>
    <rPh sb="131" eb="132">
      <t>オオム</t>
    </rPh>
    <rPh sb="133" eb="135">
      <t>タッセイ</t>
    </rPh>
    <rPh sb="140" eb="142">
      <t>ジョウキョウ</t>
    </rPh>
    <rPh sb="145" eb="147">
      <t>レイワ</t>
    </rPh>
    <rPh sb="147" eb="148">
      <t>ガン</t>
    </rPh>
    <rPh sb="148" eb="150">
      <t>ネンド</t>
    </rPh>
    <rPh sb="153" eb="155">
      <t>コウキ</t>
    </rPh>
    <rPh sb="155" eb="157">
      <t>ケイカク</t>
    </rPh>
    <rPh sb="158" eb="161">
      <t>シンビョウイン</t>
    </rPh>
    <rPh sb="161" eb="163">
      <t>ケンセツ</t>
    </rPh>
    <rPh sb="164" eb="166">
      <t>スイシン</t>
    </rPh>
    <rPh sb="167" eb="168">
      <t>フ</t>
    </rPh>
    <rPh sb="171" eb="173">
      <t>ケイカク</t>
    </rPh>
    <rPh sb="177" eb="178">
      <t>ヒ</t>
    </rPh>
    <rPh sb="179" eb="180">
      <t>ツヅ</t>
    </rPh>
    <rPh sb="181" eb="183">
      <t>リエキ</t>
    </rPh>
    <rPh sb="184" eb="187">
      <t>アンテイテキ</t>
    </rPh>
    <rPh sb="187" eb="189">
      <t>カクホ</t>
    </rPh>
    <rPh sb="190" eb="192">
      <t>コウジョウ</t>
    </rPh>
    <rPh sb="193" eb="194">
      <t>オコナ</t>
    </rPh>
    <rPh sb="195" eb="197">
      <t>ヒツヨウ</t>
    </rPh>
    <rPh sb="203" eb="205">
      <t>イシ</t>
    </rPh>
    <rPh sb="206" eb="208">
      <t>ショウヘイ</t>
    </rPh>
    <rPh sb="215" eb="219">
      <t>モクヒョウカンリ</t>
    </rPh>
    <rPh sb="220" eb="222">
      <t>ザイリョウ</t>
    </rPh>
    <rPh sb="222" eb="224">
      <t>カカク</t>
    </rPh>
    <rPh sb="225" eb="228">
      <t>テキセイカ</t>
    </rPh>
    <rPh sb="229" eb="232">
      <t>カイフクキ</t>
    </rPh>
    <rPh sb="233" eb="237">
      <t>チイキホウカツ</t>
    </rPh>
    <rPh sb="240" eb="242">
      <t>カツヨウ</t>
    </rPh>
    <rPh sb="244" eb="245">
      <t>キ</t>
    </rPh>
    <rPh sb="246" eb="247">
      <t>メ</t>
    </rPh>
    <rPh sb="250" eb="251">
      <t>シツ</t>
    </rPh>
    <rPh sb="252" eb="253">
      <t>タカ</t>
    </rPh>
    <rPh sb="254" eb="256">
      <t>イリョウ</t>
    </rPh>
    <rPh sb="257" eb="259">
      <t>テイキョウ</t>
    </rPh>
    <rPh sb="260" eb="261">
      <t>オコナ</t>
    </rPh>
    <rPh sb="263" eb="265">
      <t>チイキ</t>
    </rPh>
    <rPh sb="266" eb="270">
      <t>アンシンアンゼン</t>
    </rPh>
    <rPh sb="271" eb="272">
      <t>マモ</t>
    </rPh>
    <rPh sb="276" eb="280">
      <t>ケイエイカイゼン</t>
    </rPh>
    <rPh sb="281" eb="283">
      <t>スイシン</t>
    </rPh>
    <phoneticPr fontId="5"/>
  </si>
  <si>
    <t>通常の病院活動による収益状況である経常収支比率は黒字を表す100％以上の数値を維持できています。医業活動でかかる医業費用を医業収益でどの程度賄えているかを表す医業収支比率は96.5ﾎﾟｲﾝﾄで平均を上回り推移しています。病床利用率は許可病床300床では65％前後ですが、地域の実情に合わせ実際に運用している病床（稼働病床）は239床で、その場合の利用率は80％前後となっています。H30年度は心臓カテーテル手術や抗がん剤の増加により高額な薬剤、材料を必要とするため、⑧材料費の比率が大きく伸びましたが合わせて入院、外来収益も増加しています。引き続き第二次経営計画の達成に向け経営改善に努めます。</t>
    <rPh sb="0" eb="2">
      <t>ツウジョウ</t>
    </rPh>
    <rPh sb="3" eb="5">
      <t>ビョウイン</t>
    </rPh>
    <rPh sb="5" eb="7">
      <t>カツドウ</t>
    </rPh>
    <rPh sb="10" eb="12">
      <t>シュウエキ</t>
    </rPh>
    <rPh sb="12" eb="14">
      <t>ジョウキョウ</t>
    </rPh>
    <rPh sb="17" eb="19">
      <t>ケイジョウ</t>
    </rPh>
    <rPh sb="19" eb="21">
      <t>シュウシ</t>
    </rPh>
    <rPh sb="21" eb="23">
      <t>ヒリツ</t>
    </rPh>
    <rPh sb="24" eb="26">
      <t>クロジ</t>
    </rPh>
    <rPh sb="27" eb="28">
      <t>アラワ</t>
    </rPh>
    <rPh sb="33" eb="35">
      <t>イジョウ</t>
    </rPh>
    <rPh sb="36" eb="38">
      <t>スウチ</t>
    </rPh>
    <rPh sb="39" eb="41">
      <t>イジ</t>
    </rPh>
    <rPh sb="48" eb="50">
      <t>イギョウ</t>
    </rPh>
    <rPh sb="50" eb="52">
      <t>カツドウ</t>
    </rPh>
    <rPh sb="56" eb="58">
      <t>イギョウ</t>
    </rPh>
    <rPh sb="58" eb="60">
      <t>ヒヨウ</t>
    </rPh>
    <rPh sb="61" eb="63">
      <t>イギョウ</t>
    </rPh>
    <rPh sb="63" eb="65">
      <t>シュウエキ</t>
    </rPh>
    <rPh sb="68" eb="70">
      <t>テイド</t>
    </rPh>
    <rPh sb="70" eb="71">
      <t>マカナ</t>
    </rPh>
    <rPh sb="77" eb="78">
      <t>アラワ</t>
    </rPh>
    <rPh sb="123" eb="124">
      <t>ショウ</t>
    </rPh>
    <rPh sb="135" eb="137">
      <t>チイキ</t>
    </rPh>
    <rPh sb="138" eb="140">
      <t>ジツジョウ</t>
    </rPh>
    <rPh sb="141" eb="142">
      <t>ア</t>
    </rPh>
    <rPh sb="144" eb="146">
      <t>ジッサイ</t>
    </rPh>
    <rPh sb="147" eb="149">
      <t>ウンヨウ</t>
    </rPh>
    <rPh sb="156" eb="158">
      <t>カドウ</t>
    </rPh>
    <rPh sb="158" eb="160">
      <t>ビョウショウ</t>
    </rPh>
    <rPh sb="165" eb="166">
      <t>ショウ</t>
    </rPh>
    <rPh sb="170" eb="172">
      <t>バアイ</t>
    </rPh>
    <rPh sb="173" eb="176">
      <t>リヨウリツ</t>
    </rPh>
    <rPh sb="216" eb="218">
      <t>コウガク</t>
    </rPh>
    <rPh sb="219" eb="221">
      <t>ヤクザイ</t>
    </rPh>
    <rPh sb="222" eb="224">
      <t>ザイリョウ</t>
    </rPh>
    <rPh sb="225" eb="227">
      <t>ヒツヨウ</t>
    </rPh>
    <rPh sb="234" eb="237">
      <t>ザイリョウヒ</t>
    </rPh>
    <rPh sb="238" eb="240">
      <t>ヒリツ</t>
    </rPh>
    <rPh sb="241" eb="242">
      <t>オオ</t>
    </rPh>
    <rPh sb="244" eb="245">
      <t>ノ</t>
    </rPh>
    <rPh sb="250" eb="251">
      <t>ア</t>
    </rPh>
    <rPh sb="254" eb="256">
      <t>ニュウイン</t>
    </rPh>
    <rPh sb="257" eb="259">
      <t>ガイライ</t>
    </rPh>
    <rPh sb="259" eb="261">
      <t>シュウエキ</t>
    </rPh>
    <rPh sb="262" eb="264">
      <t>ゾウカ</t>
    </rPh>
    <rPh sb="270" eb="271">
      <t>ヒ</t>
    </rPh>
    <rPh sb="272" eb="273">
      <t>ツヅ</t>
    </rPh>
    <rPh sb="274" eb="277">
      <t>ダイニジ</t>
    </rPh>
    <rPh sb="277" eb="281">
      <t>ケイエイケイカク</t>
    </rPh>
    <rPh sb="282" eb="284">
      <t>タッセイ</t>
    </rPh>
    <rPh sb="285" eb="286">
      <t>ム</t>
    </rPh>
    <rPh sb="287" eb="291">
      <t>ケイエイカイゼン</t>
    </rPh>
    <rPh sb="292" eb="293">
      <t>ツト</t>
    </rPh>
    <phoneticPr fontId="5"/>
  </si>
  <si>
    <t>病院建築から３６年が経過し、建物設備の老朽化は避けられないものとなっています。老朽化を表す有形固定資産減価償却率は平均値を20ポイント程度上回っており、数値上も老朽化が確認できます。これまでに計画的に回復期ﾘﾊﾋﾞﾘ病棟や一般病棟改修、ﾍﾘﾎﾟｰﾄ建設、地域包括ｹｱ病棟改修等建物設備の改修を順次行い、また器械・備品では電子ｶﾙﾃ導入やMRI、CT、血管撮影装置等の更新やその他機器の整備を実施しています。令和元年度からの第二次経営計画後期計画では、新病院建設も目標であり、大規模改修工事の計画は現在ありませんが、令和元年度に電子ｶﾙﾃｼｽﾃﾑの更新のため、令和2年度以降の減価償却費、起債償還額の増加を見込んでいます。投資増大によるリスクを避けるため今後は大型機器の更新は必要最小限とする予定であり、引き続き必要な設備投資を見極めながら経営改善に努めます。</t>
    <rPh sb="0" eb="2">
      <t>ビョウイン</t>
    </rPh>
    <rPh sb="2" eb="4">
      <t>ケンチク</t>
    </rPh>
    <rPh sb="8" eb="9">
      <t>ネン</t>
    </rPh>
    <rPh sb="10" eb="12">
      <t>ケイカ</t>
    </rPh>
    <rPh sb="14" eb="18">
      <t>タテモノセツビ</t>
    </rPh>
    <rPh sb="19" eb="22">
      <t>ロウキュウカ</t>
    </rPh>
    <rPh sb="23" eb="24">
      <t>サ</t>
    </rPh>
    <rPh sb="39" eb="42">
      <t>ロウキュウカ</t>
    </rPh>
    <rPh sb="43" eb="44">
      <t>アラワ</t>
    </rPh>
    <rPh sb="45" eb="51">
      <t>ユウケイコテイシサン</t>
    </rPh>
    <rPh sb="51" eb="55">
      <t>ゲンカショウキャク</t>
    </rPh>
    <rPh sb="55" eb="56">
      <t>リツ</t>
    </rPh>
    <rPh sb="57" eb="60">
      <t>ヘイキンチ</t>
    </rPh>
    <rPh sb="67" eb="69">
      <t>テイド</t>
    </rPh>
    <rPh sb="69" eb="71">
      <t>ウワマワ</t>
    </rPh>
    <rPh sb="76" eb="79">
      <t>スウチジョウ</t>
    </rPh>
    <rPh sb="80" eb="83">
      <t>ロウキュウカ</t>
    </rPh>
    <rPh sb="84" eb="86">
      <t>カクニン</t>
    </rPh>
    <rPh sb="96" eb="99">
      <t>ケイカクテキ</t>
    </rPh>
    <rPh sb="100" eb="103">
      <t>カイフクキ</t>
    </rPh>
    <rPh sb="108" eb="110">
      <t>ビョウトウ</t>
    </rPh>
    <rPh sb="111" eb="113">
      <t>イッパン</t>
    </rPh>
    <rPh sb="113" eb="115">
      <t>ビョウトウ</t>
    </rPh>
    <rPh sb="115" eb="117">
      <t>カイシュウ</t>
    </rPh>
    <rPh sb="124" eb="126">
      <t>ケンセツ</t>
    </rPh>
    <rPh sb="127" eb="131">
      <t>チイキホウカツ</t>
    </rPh>
    <rPh sb="137" eb="138">
      <t>トウ</t>
    </rPh>
    <rPh sb="138" eb="142">
      <t>タテモノセツビ</t>
    </rPh>
    <rPh sb="143" eb="145">
      <t>カイシュウ</t>
    </rPh>
    <rPh sb="146" eb="148">
      <t>ジュンジ</t>
    </rPh>
    <rPh sb="148" eb="149">
      <t>オコナ</t>
    </rPh>
    <rPh sb="153" eb="155">
      <t>キカイ</t>
    </rPh>
    <rPh sb="156" eb="158">
      <t>ビヒン</t>
    </rPh>
    <rPh sb="160" eb="162">
      <t>デンシ</t>
    </rPh>
    <rPh sb="165" eb="167">
      <t>ドウニュウ</t>
    </rPh>
    <rPh sb="175" eb="181">
      <t>ケッカンサツエイソウチ</t>
    </rPh>
    <rPh sb="181" eb="182">
      <t>トウ</t>
    </rPh>
    <rPh sb="183" eb="185">
      <t>コウシン</t>
    </rPh>
    <rPh sb="188" eb="189">
      <t>タ</t>
    </rPh>
    <rPh sb="189" eb="191">
      <t>キキ</t>
    </rPh>
    <rPh sb="192" eb="194">
      <t>セイビ</t>
    </rPh>
    <rPh sb="195" eb="197">
      <t>ジッシ</t>
    </rPh>
    <rPh sb="203" eb="205">
      <t>レイワ</t>
    </rPh>
    <rPh sb="205" eb="206">
      <t>ガン</t>
    </rPh>
    <rPh sb="206" eb="208">
      <t>ネンド</t>
    </rPh>
    <rPh sb="211" eb="214">
      <t>ダイニジ</t>
    </rPh>
    <rPh sb="214" eb="218">
      <t>ケイエイケイカク</t>
    </rPh>
    <rPh sb="218" eb="220">
      <t>コウキ</t>
    </rPh>
    <rPh sb="220" eb="222">
      <t>ケイカク</t>
    </rPh>
    <rPh sb="228" eb="230">
      <t>ケンセツ</t>
    </rPh>
    <rPh sb="231" eb="233">
      <t>モクヒョウ</t>
    </rPh>
    <rPh sb="237" eb="238">
      <t>オオ</t>
    </rPh>
    <rPh sb="238" eb="240">
      <t>キボ</t>
    </rPh>
    <rPh sb="240" eb="242">
      <t>カイシュウ</t>
    </rPh>
    <rPh sb="242" eb="244">
      <t>コウジ</t>
    </rPh>
    <rPh sb="245" eb="247">
      <t>ケイカク</t>
    </rPh>
    <rPh sb="248" eb="250">
      <t>ゲンザイ</t>
    </rPh>
    <rPh sb="257" eb="259">
      <t>レイワ</t>
    </rPh>
    <rPh sb="259" eb="261">
      <t>ガンネン</t>
    </rPh>
    <rPh sb="261" eb="262">
      <t>ド</t>
    </rPh>
    <rPh sb="263" eb="265">
      <t>デンシ</t>
    </rPh>
    <rPh sb="273" eb="275">
      <t>コウシン</t>
    </rPh>
    <rPh sb="279" eb="281">
      <t>レイワ</t>
    </rPh>
    <rPh sb="282" eb="284">
      <t>ネンド</t>
    </rPh>
    <rPh sb="284" eb="286">
      <t>イコウ</t>
    </rPh>
    <rPh sb="287" eb="291">
      <t>ゲンカショウキャク</t>
    </rPh>
    <rPh sb="291" eb="292">
      <t>ヒ</t>
    </rPh>
    <rPh sb="293" eb="295">
      <t>キサイ</t>
    </rPh>
    <rPh sb="295" eb="298">
      <t>ショウカンガク</t>
    </rPh>
    <rPh sb="299" eb="301">
      <t>ゾウカ</t>
    </rPh>
    <rPh sb="302" eb="304">
      <t>ミコ</t>
    </rPh>
    <rPh sb="310" eb="312">
      <t>トウシ</t>
    </rPh>
    <rPh sb="312" eb="314">
      <t>ゾウダイ</t>
    </rPh>
    <rPh sb="321" eb="322">
      <t>サ</t>
    </rPh>
    <rPh sb="326" eb="328">
      <t>コンゴ</t>
    </rPh>
    <rPh sb="329" eb="331">
      <t>オオガタ</t>
    </rPh>
    <rPh sb="331" eb="333">
      <t>キキ</t>
    </rPh>
    <rPh sb="334" eb="336">
      <t>コウシン</t>
    </rPh>
    <rPh sb="337" eb="342">
      <t>ヒツヨウサイショウゲン</t>
    </rPh>
    <rPh sb="345" eb="347">
      <t>ヨテイ</t>
    </rPh>
    <rPh sb="351" eb="352">
      <t>ヒ</t>
    </rPh>
    <rPh sb="353" eb="354">
      <t>ツヅ</t>
    </rPh>
    <rPh sb="355" eb="357">
      <t>ヒツヨウ</t>
    </rPh>
    <rPh sb="358" eb="362">
      <t>セツビトウシ</t>
    </rPh>
    <rPh sb="363" eb="365">
      <t>ミキワ</t>
    </rPh>
    <rPh sb="369" eb="373">
      <t>ケイエイカイゼン</t>
    </rPh>
    <rPh sb="374" eb="37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</si>
</sst>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58.3</c:v>
                </c:pt>
                <c:pt idx="1">
                  <c:v>61.4</c:v>
                </c:pt>
                <c:pt idx="2">
                  <c:v>65.599999999999994</c:v>
                </c:pt>
                <c:pt idx="3">
                  <c:v>66.099999999999994</c:v>
                </c:pt>
                <c:pt idx="4">
                  <c:v>65</c:v>
                </c:pt>
              </c:numCache>
            </c:numRef>
          </c:val>
          <c:extLst>
            <c:ext xmlns:c16="http://schemas.microsoft.com/office/drawing/2014/chart" uri="{C3380CC4-5D6E-409C-BE32-E72D297353CC}">
              <c16:uniqueId val="{00000000-65B0-4778-82C9-4F9C099847E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65B0-4778-82C9-4F9C099847E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12676</c:v>
                </c:pt>
                <c:pt idx="1">
                  <c:v>13230</c:v>
                </c:pt>
                <c:pt idx="2">
                  <c:v>13150</c:v>
                </c:pt>
                <c:pt idx="3">
                  <c:v>14539</c:v>
                </c:pt>
                <c:pt idx="4">
                  <c:v>15142</c:v>
                </c:pt>
              </c:numCache>
            </c:numRef>
          </c:val>
          <c:extLst>
            <c:ext xmlns:c16="http://schemas.microsoft.com/office/drawing/2014/chart" uri="{C3380CC4-5D6E-409C-BE32-E72D297353CC}">
              <c16:uniqueId val="{00000000-F1A2-492F-A6C6-2A65CF807F6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F1A2-492F-A6C6-2A65CF807F6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49330</c:v>
                </c:pt>
                <c:pt idx="1">
                  <c:v>49508</c:v>
                </c:pt>
                <c:pt idx="2">
                  <c:v>50792</c:v>
                </c:pt>
                <c:pt idx="3">
                  <c:v>51194</c:v>
                </c:pt>
                <c:pt idx="4">
                  <c:v>53927</c:v>
                </c:pt>
              </c:numCache>
            </c:numRef>
          </c:val>
          <c:extLst>
            <c:ext xmlns:c16="http://schemas.microsoft.com/office/drawing/2014/chart" uri="{C3380CC4-5D6E-409C-BE32-E72D297353CC}">
              <c16:uniqueId val="{00000000-DCDD-422F-97B6-21F7D2437D6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DCDD-422F-97B6-21F7D2437D6C}"/>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A27-49AD-90D3-16E4745102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8A27-49AD-90D3-16E4745102F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93.3</c:v>
                </c:pt>
                <c:pt idx="1">
                  <c:v>94.8</c:v>
                </c:pt>
                <c:pt idx="2">
                  <c:v>96.7</c:v>
                </c:pt>
                <c:pt idx="3">
                  <c:v>97.1</c:v>
                </c:pt>
                <c:pt idx="4">
                  <c:v>96.5</c:v>
                </c:pt>
              </c:numCache>
            </c:numRef>
          </c:val>
          <c:extLst>
            <c:ext xmlns:c16="http://schemas.microsoft.com/office/drawing/2014/chart" uri="{C3380CC4-5D6E-409C-BE32-E72D297353CC}">
              <c16:uniqueId val="{00000000-D7A1-4BB6-8B39-E706D5CBFB1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D7A1-4BB6-8B39-E706D5CBFB1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106.4</c:v>
                </c:pt>
                <c:pt idx="1">
                  <c:v>107.1</c:v>
                </c:pt>
                <c:pt idx="2">
                  <c:v>108.5</c:v>
                </c:pt>
                <c:pt idx="3">
                  <c:v>106.8</c:v>
                </c:pt>
                <c:pt idx="4">
                  <c:v>104.7</c:v>
                </c:pt>
              </c:numCache>
            </c:numRef>
          </c:val>
          <c:extLst>
            <c:ext xmlns:c16="http://schemas.microsoft.com/office/drawing/2014/chart" uri="{C3380CC4-5D6E-409C-BE32-E72D297353CC}">
              <c16:uniqueId val="{00000000-A564-4A56-A015-F270B365128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A564-4A56-A015-F270B365128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66.7</c:v>
                </c:pt>
                <c:pt idx="1">
                  <c:v>68.099999999999994</c:v>
                </c:pt>
                <c:pt idx="2">
                  <c:v>70.900000000000006</c:v>
                </c:pt>
                <c:pt idx="3">
                  <c:v>72.400000000000006</c:v>
                </c:pt>
                <c:pt idx="4">
                  <c:v>72.900000000000006</c:v>
                </c:pt>
              </c:numCache>
            </c:numRef>
          </c:val>
          <c:extLst>
            <c:ext xmlns:c16="http://schemas.microsoft.com/office/drawing/2014/chart" uri="{C3380CC4-5D6E-409C-BE32-E72D297353CC}">
              <c16:uniqueId val="{00000000-0447-4079-AD30-D80C53729B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0447-4079-AD30-D80C53729B3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67.8</c:v>
                </c:pt>
                <c:pt idx="1">
                  <c:v>69.099999999999994</c:v>
                </c:pt>
                <c:pt idx="2">
                  <c:v>74.099999999999994</c:v>
                </c:pt>
                <c:pt idx="3">
                  <c:v>75.400000000000006</c:v>
                </c:pt>
                <c:pt idx="4">
                  <c:v>73</c:v>
                </c:pt>
              </c:numCache>
            </c:numRef>
          </c:val>
          <c:extLst>
            <c:ext xmlns:c16="http://schemas.microsoft.com/office/drawing/2014/chart" uri="{C3380CC4-5D6E-409C-BE32-E72D297353CC}">
              <c16:uniqueId val="{00000000-A7B8-4F45-AC91-E4BDE0CEA1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A7B8-4F45-AC91-E4BDE0CEA1BB}"/>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32625220</c:v>
                </c:pt>
                <c:pt idx="1">
                  <c:v>32870920</c:v>
                </c:pt>
                <c:pt idx="2">
                  <c:v>33071000</c:v>
                </c:pt>
                <c:pt idx="3">
                  <c:v>33746270</c:v>
                </c:pt>
                <c:pt idx="4">
                  <c:v>33755300</c:v>
                </c:pt>
              </c:numCache>
            </c:numRef>
          </c:val>
          <c:extLst>
            <c:ext xmlns:c16="http://schemas.microsoft.com/office/drawing/2014/chart" uri="{C3380CC4-5D6E-409C-BE32-E72D297353CC}">
              <c16:uniqueId val="{00000000-4E73-47D8-AE82-0C5371A2FB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4E73-47D8-AE82-0C5371A2FB2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21.1</c:v>
                </c:pt>
                <c:pt idx="1">
                  <c:v>21.5</c:v>
                </c:pt>
                <c:pt idx="2">
                  <c:v>22.6</c:v>
                </c:pt>
                <c:pt idx="3">
                  <c:v>22.9</c:v>
                </c:pt>
                <c:pt idx="4">
                  <c:v>24.5</c:v>
                </c:pt>
              </c:numCache>
            </c:numRef>
          </c:val>
          <c:extLst>
            <c:ext xmlns:c16="http://schemas.microsoft.com/office/drawing/2014/chart" uri="{C3380CC4-5D6E-409C-BE32-E72D297353CC}">
              <c16:uniqueId val="{00000000-A8C7-4CDF-A1EC-FAC68C3ADC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A8C7-4CDF-A1EC-FAC68C3ADC2D}"/>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60.7</c:v>
                </c:pt>
                <c:pt idx="1">
                  <c:v>60.2</c:v>
                </c:pt>
                <c:pt idx="2">
                  <c:v>58.4</c:v>
                </c:pt>
                <c:pt idx="3">
                  <c:v>57.9</c:v>
                </c:pt>
                <c:pt idx="4">
                  <c:v>57.8</c:v>
                </c:pt>
              </c:numCache>
            </c:numRef>
          </c:val>
          <c:extLst>
            <c:ext xmlns:c16="http://schemas.microsoft.com/office/drawing/2014/chart" uri="{C3380CC4-5D6E-409C-BE32-E72D297353CC}">
              <c16:uniqueId val="{00000000-2049-4954-87A0-0A15A1D827B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2049-4954-87A0-0A15A1D827B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55" zoomScaleNormal="5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2" t="str">
        <f>データ!H6</f>
        <v>長野県伊南行政組合　昭和伊南総合病院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2">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2">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2">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2">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21682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239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239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2">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2">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2">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2">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2">
      <c r="A33" s="2"/>
      <c r="B33" s="25"/>
      <c r="D33" s="5"/>
      <c r="E33" s="5"/>
      <c r="F33" s="5"/>
      <c r="G33" s="130" t="s">
        <v>56</v>
      </c>
      <c r="H33" s="130"/>
      <c r="I33" s="130"/>
      <c r="J33" s="130"/>
      <c r="K33" s="130"/>
      <c r="L33" s="130"/>
      <c r="M33" s="130"/>
      <c r="N33" s="130"/>
      <c r="O33" s="130"/>
      <c r="P33" s="131">
        <f>データ!AH7</f>
        <v>106.4</v>
      </c>
      <c r="Q33" s="132"/>
      <c r="R33" s="132"/>
      <c r="S33" s="132"/>
      <c r="T33" s="132"/>
      <c r="U33" s="132"/>
      <c r="V33" s="132"/>
      <c r="W33" s="132"/>
      <c r="X33" s="132"/>
      <c r="Y33" s="132"/>
      <c r="Z33" s="132"/>
      <c r="AA33" s="132"/>
      <c r="AB33" s="132"/>
      <c r="AC33" s="132"/>
      <c r="AD33" s="133"/>
      <c r="AE33" s="131">
        <f>データ!AI7</f>
        <v>107.1</v>
      </c>
      <c r="AF33" s="132"/>
      <c r="AG33" s="132"/>
      <c r="AH33" s="132"/>
      <c r="AI33" s="132"/>
      <c r="AJ33" s="132"/>
      <c r="AK33" s="132"/>
      <c r="AL33" s="132"/>
      <c r="AM33" s="132"/>
      <c r="AN33" s="132"/>
      <c r="AO33" s="132"/>
      <c r="AP33" s="132"/>
      <c r="AQ33" s="132"/>
      <c r="AR33" s="132"/>
      <c r="AS33" s="133"/>
      <c r="AT33" s="131">
        <f>データ!AJ7</f>
        <v>108.5</v>
      </c>
      <c r="AU33" s="132"/>
      <c r="AV33" s="132"/>
      <c r="AW33" s="132"/>
      <c r="AX33" s="132"/>
      <c r="AY33" s="132"/>
      <c r="AZ33" s="132"/>
      <c r="BA33" s="132"/>
      <c r="BB33" s="132"/>
      <c r="BC33" s="132"/>
      <c r="BD33" s="132"/>
      <c r="BE33" s="132"/>
      <c r="BF33" s="132"/>
      <c r="BG33" s="132"/>
      <c r="BH33" s="133"/>
      <c r="BI33" s="131">
        <f>データ!AK7</f>
        <v>106.8</v>
      </c>
      <c r="BJ33" s="132"/>
      <c r="BK33" s="132"/>
      <c r="BL33" s="132"/>
      <c r="BM33" s="132"/>
      <c r="BN33" s="132"/>
      <c r="BO33" s="132"/>
      <c r="BP33" s="132"/>
      <c r="BQ33" s="132"/>
      <c r="BR33" s="132"/>
      <c r="BS33" s="132"/>
      <c r="BT33" s="132"/>
      <c r="BU33" s="132"/>
      <c r="BV33" s="132"/>
      <c r="BW33" s="133"/>
      <c r="BX33" s="131">
        <f>データ!AL7</f>
        <v>104.7</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93.3</v>
      </c>
      <c r="DE33" s="132"/>
      <c r="DF33" s="132"/>
      <c r="DG33" s="132"/>
      <c r="DH33" s="132"/>
      <c r="DI33" s="132"/>
      <c r="DJ33" s="132"/>
      <c r="DK33" s="132"/>
      <c r="DL33" s="132"/>
      <c r="DM33" s="132"/>
      <c r="DN33" s="132"/>
      <c r="DO33" s="132"/>
      <c r="DP33" s="132"/>
      <c r="DQ33" s="132"/>
      <c r="DR33" s="133"/>
      <c r="DS33" s="131">
        <f>データ!AT7</f>
        <v>94.8</v>
      </c>
      <c r="DT33" s="132"/>
      <c r="DU33" s="132"/>
      <c r="DV33" s="132"/>
      <c r="DW33" s="132"/>
      <c r="DX33" s="132"/>
      <c r="DY33" s="132"/>
      <c r="DZ33" s="132"/>
      <c r="EA33" s="132"/>
      <c r="EB33" s="132"/>
      <c r="EC33" s="132"/>
      <c r="ED33" s="132"/>
      <c r="EE33" s="132"/>
      <c r="EF33" s="132"/>
      <c r="EG33" s="133"/>
      <c r="EH33" s="131">
        <f>データ!AU7</f>
        <v>96.7</v>
      </c>
      <c r="EI33" s="132"/>
      <c r="EJ33" s="132"/>
      <c r="EK33" s="132"/>
      <c r="EL33" s="132"/>
      <c r="EM33" s="132"/>
      <c r="EN33" s="132"/>
      <c r="EO33" s="132"/>
      <c r="EP33" s="132"/>
      <c r="EQ33" s="132"/>
      <c r="ER33" s="132"/>
      <c r="ES33" s="132"/>
      <c r="ET33" s="132"/>
      <c r="EU33" s="132"/>
      <c r="EV33" s="133"/>
      <c r="EW33" s="131">
        <f>データ!AV7</f>
        <v>97.1</v>
      </c>
      <c r="EX33" s="132"/>
      <c r="EY33" s="132"/>
      <c r="EZ33" s="132"/>
      <c r="FA33" s="132"/>
      <c r="FB33" s="132"/>
      <c r="FC33" s="132"/>
      <c r="FD33" s="132"/>
      <c r="FE33" s="132"/>
      <c r="FF33" s="132"/>
      <c r="FG33" s="132"/>
      <c r="FH33" s="132"/>
      <c r="FI33" s="132"/>
      <c r="FJ33" s="132"/>
      <c r="FK33" s="133"/>
      <c r="FL33" s="131">
        <f>データ!AW7</f>
        <v>96.5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58.3</v>
      </c>
      <c r="KG33" s="132"/>
      <c r="KH33" s="132"/>
      <c r="KI33" s="132"/>
      <c r="KJ33" s="132"/>
      <c r="KK33" s="132"/>
      <c r="KL33" s="132"/>
      <c r="KM33" s="132"/>
      <c r="KN33" s="132"/>
      <c r="KO33" s="132"/>
      <c r="KP33" s="132"/>
      <c r="KQ33" s="132"/>
      <c r="KR33" s="132"/>
      <c r="KS33" s="132"/>
      <c r="KT33" s="133"/>
      <c r="KU33" s="131">
        <f>データ!BP7</f>
        <v>61.4</v>
      </c>
      <c r="KV33" s="132"/>
      <c r="KW33" s="132"/>
      <c r="KX33" s="132"/>
      <c r="KY33" s="132"/>
      <c r="KZ33" s="132"/>
      <c r="LA33" s="132"/>
      <c r="LB33" s="132"/>
      <c r="LC33" s="132"/>
      <c r="LD33" s="132"/>
      <c r="LE33" s="132"/>
      <c r="LF33" s="132"/>
      <c r="LG33" s="132"/>
      <c r="LH33" s="132"/>
      <c r="LI33" s="133"/>
      <c r="LJ33" s="131">
        <f>データ!BQ7</f>
        <v>65.599999999999994</v>
      </c>
      <c r="LK33" s="132"/>
      <c r="LL33" s="132"/>
      <c r="LM33" s="132"/>
      <c r="LN33" s="132"/>
      <c r="LO33" s="132"/>
      <c r="LP33" s="132"/>
      <c r="LQ33" s="132"/>
      <c r="LR33" s="132"/>
      <c r="LS33" s="132"/>
      <c r="LT33" s="132"/>
      <c r="LU33" s="132"/>
      <c r="LV33" s="132"/>
      <c r="LW33" s="132"/>
      <c r="LX33" s="133"/>
      <c r="LY33" s="131">
        <f>データ!BR7</f>
        <v>66.099999999999994</v>
      </c>
      <c r="LZ33" s="132"/>
      <c r="MA33" s="132"/>
      <c r="MB33" s="132"/>
      <c r="MC33" s="132"/>
      <c r="MD33" s="132"/>
      <c r="ME33" s="132"/>
      <c r="MF33" s="132"/>
      <c r="MG33" s="132"/>
      <c r="MH33" s="132"/>
      <c r="MI33" s="132"/>
      <c r="MJ33" s="132"/>
      <c r="MK33" s="132"/>
      <c r="ML33" s="132"/>
      <c r="MM33" s="133"/>
      <c r="MN33" s="131">
        <f>データ!BS7</f>
        <v>65</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2">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179</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2">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180</v>
      </c>
      <c r="NK54" s="141"/>
      <c r="NL54" s="141"/>
      <c r="NM54" s="141"/>
      <c r="NN54" s="141"/>
      <c r="NO54" s="141"/>
      <c r="NP54" s="141"/>
      <c r="NQ54" s="141"/>
      <c r="NR54" s="141"/>
      <c r="NS54" s="141"/>
      <c r="NT54" s="141"/>
      <c r="NU54" s="141"/>
      <c r="NV54" s="141"/>
      <c r="NW54" s="141"/>
      <c r="NX54" s="142"/>
    </row>
    <row r="55" spans="1:395" ht="13.5" customHeight="1" x14ac:dyDescent="0.2">
      <c r="A55" s="2"/>
      <c r="B55" s="25"/>
      <c r="C55" s="5"/>
      <c r="D55" s="5"/>
      <c r="E55" s="5"/>
      <c r="F55" s="5"/>
      <c r="G55" s="130" t="s">
        <v>56</v>
      </c>
      <c r="H55" s="130"/>
      <c r="I55" s="130"/>
      <c r="J55" s="130"/>
      <c r="K55" s="130"/>
      <c r="L55" s="130"/>
      <c r="M55" s="130"/>
      <c r="N55" s="130"/>
      <c r="O55" s="130"/>
      <c r="P55" s="146">
        <f>データ!BZ7</f>
        <v>49330</v>
      </c>
      <c r="Q55" s="147"/>
      <c r="R55" s="147"/>
      <c r="S55" s="147"/>
      <c r="T55" s="147"/>
      <c r="U55" s="147"/>
      <c r="V55" s="147"/>
      <c r="W55" s="147"/>
      <c r="X55" s="147"/>
      <c r="Y55" s="147"/>
      <c r="Z55" s="147"/>
      <c r="AA55" s="147"/>
      <c r="AB55" s="147"/>
      <c r="AC55" s="147"/>
      <c r="AD55" s="148"/>
      <c r="AE55" s="146">
        <f>データ!CA7</f>
        <v>49508</v>
      </c>
      <c r="AF55" s="147"/>
      <c r="AG55" s="147"/>
      <c r="AH55" s="147"/>
      <c r="AI55" s="147"/>
      <c r="AJ55" s="147"/>
      <c r="AK55" s="147"/>
      <c r="AL55" s="147"/>
      <c r="AM55" s="147"/>
      <c r="AN55" s="147"/>
      <c r="AO55" s="147"/>
      <c r="AP55" s="147"/>
      <c r="AQ55" s="147"/>
      <c r="AR55" s="147"/>
      <c r="AS55" s="148"/>
      <c r="AT55" s="146">
        <f>データ!CB7</f>
        <v>50792</v>
      </c>
      <c r="AU55" s="147"/>
      <c r="AV55" s="147"/>
      <c r="AW55" s="147"/>
      <c r="AX55" s="147"/>
      <c r="AY55" s="147"/>
      <c r="AZ55" s="147"/>
      <c r="BA55" s="147"/>
      <c r="BB55" s="147"/>
      <c r="BC55" s="147"/>
      <c r="BD55" s="147"/>
      <c r="BE55" s="147"/>
      <c r="BF55" s="147"/>
      <c r="BG55" s="147"/>
      <c r="BH55" s="148"/>
      <c r="BI55" s="146">
        <f>データ!CC7</f>
        <v>51194</v>
      </c>
      <c r="BJ55" s="147"/>
      <c r="BK55" s="147"/>
      <c r="BL55" s="147"/>
      <c r="BM55" s="147"/>
      <c r="BN55" s="147"/>
      <c r="BO55" s="147"/>
      <c r="BP55" s="147"/>
      <c r="BQ55" s="147"/>
      <c r="BR55" s="147"/>
      <c r="BS55" s="147"/>
      <c r="BT55" s="147"/>
      <c r="BU55" s="147"/>
      <c r="BV55" s="147"/>
      <c r="BW55" s="148"/>
      <c r="BX55" s="146">
        <f>データ!CD7</f>
        <v>53927</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12676</v>
      </c>
      <c r="DE55" s="147"/>
      <c r="DF55" s="147"/>
      <c r="DG55" s="147"/>
      <c r="DH55" s="147"/>
      <c r="DI55" s="147"/>
      <c r="DJ55" s="147"/>
      <c r="DK55" s="147"/>
      <c r="DL55" s="147"/>
      <c r="DM55" s="147"/>
      <c r="DN55" s="147"/>
      <c r="DO55" s="147"/>
      <c r="DP55" s="147"/>
      <c r="DQ55" s="147"/>
      <c r="DR55" s="148"/>
      <c r="DS55" s="146">
        <f>データ!CL7</f>
        <v>13230</v>
      </c>
      <c r="DT55" s="147"/>
      <c r="DU55" s="147"/>
      <c r="DV55" s="147"/>
      <c r="DW55" s="147"/>
      <c r="DX55" s="147"/>
      <c r="DY55" s="147"/>
      <c r="DZ55" s="147"/>
      <c r="EA55" s="147"/>
      <c r="EB55" s="147"/>
      <c r="EC55" s="147"/>
      <c r="ED55" s="147"/>
      <c r="EE55" s="147"/>
      <c r="EF55" s="147"/>
      <c r="EG55" s="148"/>
      <c r="EH55" s="146">
        <f>データ!CM7</f>
        <v>13150</v>
      </c>
      <c r="EI55" s="147"/>
      <c r="EJ55" s="147"/>
      <c r="EK55" s="147"/>
      <c r="EL55" s="147"/>
      <c r="EM55" s="147"/>
      <c r="EN55" s="147"/>
      <c r="EO55" s="147"/>
      <c r="EP55" s="147"/>
      <c r="EQ55" s="147"/>
      <c r="ER55" s="147"/>
      <c r="ES55" s="147"/>
      <c r="ET55" s="147"/>
      <c r="EU55" s="147"/>
      <c r="EV55" s="148"/>
      <c r="EW55" s="146">
        <f>データ!CN7</f>
        <v>14539</v>
      </c>
      <c r="EX55" s="147"/>
      <c r="EY55" s="147"/>
      <c r="EZ55" s="147"/>
      <c r="FA55" s="147"/>
      <c r="FB55" s="147"/>
      <c r="FC55" s="147"/>
      <c r="FD55" s="147"/>
      <c r="FE55" s="147"/>
      <c r="FF55" s="147"/>
      <c r="FG55" s="147"/>
      <c r="FH55" s="147"/>
      <c r="FI55" s="147"/>
      <c r="FJ55" s="147"/>
      <c r="FK55" s="148"/>
      <c r="FL55" s="146">
        <f>データ!CO7</f>
        <v>15142</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60.7</v>
      </c>
      <c r="GS55" s="132"/>
      <c r="GT55" s="132"/>
      <c r="GU55" s="132"/>
      <c r="GV55" s="132"/>
      <c r="GW55" s="132"/>
      <c r="GX55" s="132"/>
      <c r="GY55" s="132"/>
      <c r="GZ55" s="132"/>
      <c r="HA55" s="132"/>
      <c r="HB55" s="132"/>
      <c r="HC55" s="132"/>
      <c r="HD55" s="132"/>
      <c r="HE55" s="132"/>
      <c r="HF55" s="133"/>
      <c r="HG55" s="131">
        <f>データ!CW7</f>
        <v>60.2</v>
      </c>
      <c r="HH55" s="132"/>
      <c r="HI55" s="132"/>
      <c r="HJ55" s="132"/>
      <c r="HK55" s="132"/>
      <c r="HL55" s="132"/>
      <c r="HM55" s="132"/>
      <c r="HN55" s="132"/>
      <c r="HO55" s="132"/>
      <c r="HP55" s="132"/>
      <c r="HQ55" s="132"/>
      <c r="HR55" s="132"/>
      <c r="HS55" s="132"/>
      <c r="HT55" s="132"/>
      <c r="HU55" s="133"/>
      <c r="HV55" s="131">
        <f>データ!CX7</f>
        <v>58.4</v>
      </c>
      <c r="HW55" s="132"/>
      <c r="HX55" s="132"/>
      <c r="HY55" s="132"/>
      <c r="HZ55" s="132"/>
      <c r="IA55" s="132"/>
      <c r="IB55" s="132"/>
      <c r="IC55" s="132"/>
      <c r="ID55" s="132"/>
      <c r="IE55" s="132"/>
      <c r="IF55" s="132"/>
      <c r="IG55" s="132"/>
      <c r="IH55" s="132"/>
      <c r="II55" s="132"/>
      <c r="IJ55" s="133"/>
      <c r="IK55" s="131">
        <f>データ!CY7</f>
        <v>57.9</v>
      </c>
      <c r="IL55" s="132"/>
      <c r="IM55" s="132"/>
      <c r="IN55" s="132"/>
      <c r="IO55" s="132"/>
      <c r="IP55" s="132"/>
      <c r="IQ55" s="132"/>
      <c r="IR55" s="132"/>
      <c r="IS55" s="132"/>
      <c r="IT55" s="132"/>
      <c r="IU55" s="132"/>
      <c r="IV55" s="132"/>
      <c r="IW55" s="132"/>
      <c r="IX55" s="132"/>
      <c r="IY55" s="133"/>
      <c r="IZ55" s="131">
        <f>データ!CZ7</f>
        <v>57.8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21.1</v>
      </c>
      <c r="KG55" s="132"/>
      <c r="KH55" s="132"/>
      <c r="KI55" s="132"/>
      <c r="KJ55" s="132"/>
      <c r="KK55" s="132"/>
      <c r="KL55" s="132"/>
      <c r="KM55" s="132"/>
      <c r="KN55" s="132"/>
      <c r="KO55" s="132"/>
      <c r="KP55" s="132"/>
      <c r="KQ55" s="132"/>
      <c r="KR55" s="132"/>
      <c r="KS55" s="132"/>
      <c r="KT55" s="133"/>
      <c r="KU55" s="131">
        <f>データ!DH7</f>
        <v>21.5</v>
      </c>
      <c r="KV55" s="132"/>
      <c r="KW55" s="132"/>
      <c r="KX55" s="132"/>
      <c r="KY55" s="132"/>
      <c r="KZ55" s="132"/>
      <c r="LA55" s="132"/>
      <c r="LB55" s="132"/>
      <c r="LC55" s="132"/>
      <c r="LD55" s="132"/>
      <c r="LE55" s="132"/>
      <c r="LF55" s="132"/>
      <c r="LG55" s="132"/>
      <c r="LH55" s="132"/>
      <c r="LI55" s="133"/>
      <c r="LJ55" s="131">
        <f>データ!DI7</f>
        <v>22.6</v>
      </c>
      <c r="LK55" s="132"/>
      <c r="LL55" s="132"/>
      <c r="LM55" s="132"/>
      <c r="LN55" s="132"/>
      <c r="LO55" s="132"/>
      <c r="LP55" s="132"/>
      <c r="LQ55" s="132"/>
      <c r="LR55" s="132"/>
      <c r="LS55" s="132"/>
      <c r="LT55" s="132"/>
      <c r="LU55" s="132"/>
      <c r="LV55" s="132"/>
      <c r="LW55" s="132"/>
      <c r="LX55" s="133"/>
      <c r="LY55" s="131">
        <f>データ!DJ7</f>
        <v>22.9</v>
      </c>
      <c r="LZ55" s="132"/>
      <c r="MA55" s="132"/>
      <c r="MB55" s="132"/>
      <c r="MC55" s="132"/>
      <c r="MD55" s="132"/>
      <c r="ME55" s="132"/>
      <c r="MF55" s="132"/>
      <c r="MG55" s="132"/>
      <c r="MH55" s="132"/>
      <c r="MI55" s="132"/>
      <c r="MJ55" s="132"/>
      <c r="MK55" s="132"/>
      <c r="ML55" s="132"/>
      <c r="MM55" s="133"/>
      <c r="MN55" s="131">
        <f>データ!DK7</f>
        <v>24.5</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x14ac:dyDescent="0.2">
      <c r="A56" s="2"/>
      <c r="B56" s="25"/>
      <c r="C56" s="5"/>
      <c r="D56" s="5"/>
      <c r="E56" s="5"/>
      <c r="F56" s="5"/>
      <c r="G56" s="130" t="s">
        <v>58</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x14ac:dyDescent="0.2">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x14ac:dyDescent="0.2">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x14ac:dyDescent="0.2">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24.7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178</v>
      </c>
      <c r="NK70" s="150"/>
      <c r="NL70" s="150"/>
      <c r="NM70" s="150"/>
      <c r="NN70" s="150"/>
      <c r="NO70" s="150"/>
      <c r="NP70" s="150"/>
      <c r="NQ70" s="150"/>
      <c r="NR70" s="150"/>
      <c r="NS70" s="150"/>
      <c r="NT70" s="150"/>
      <c r="NU70" s="150"/>
      <c r="NV70" s="150"/>
      <c r="NW70" s="150"/>
      <c r="NX70" s="151"/>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25"/>
      <c r="C79" s="5"/>
      <c r="D79" s="5"/>
      <c r="E79" s="5"/>
      <c r="F79" s="5"/>
      <c r="G79" s="38"/>
      <c r="H79" s="38"/>
      <c r="I79" s="42"/>
      <c r="J79" s="156" t="s">
        <v>56</v>
      </c>
      <c r="K79" s="157"/>
      <c r="L79" s="157"/>
      <c r="M79" s="157"/>
      <c r="N79" s="157"/>
      <c r="O79" s="157"/>
      <c r="P79" s="157"/>
      <c r="Q79" s="157"/>
      <c r="R79" s="157"/>
      <c r="S79" s="157"/>
      <c r="T79" s="158"/>
      <c r="U79" s="159">
        <f>データ!DR7</f>
        <v>66.7</v>
      </c>
      <c r="V79" s="159"/>
      <c r="W79" s="159"/>
      <c r="X79" s="159"/>
      <c r="Y79" s="159"/>
      <c r="Z79" s="159"/>
      <c r="AA79" s="159"/>
      <c r="AB79" s="159"/>
      <c r="AC79" s="159"/>
      <c r="AD79" s="159"/>
      <c r="AE79" s="159"/>
      <c r="AF79" s="159"/>
      <c r="AG79" s="159"/>
      <c r="AH79" s="159"/>
      <c r="AI79" s="159"/>
      <c r="AJ79" s="159"/>
      <c r="AK79" s="159"/>
      <c r="AL79" s="159"/>
      <c r="AM79" s="159"/>
      <c r="AN79" s="159">
        <f>データ!DS7</f>
        <v>68.099999999999994</v>
      </c>
      <c r="AO79" s="159"/>
      <c r="AP79" s="159"/>
      <c r="AQ79" s="159"/>
      <c r="AR79" s="159"/>
      <c r="AS79" s="159"/>
      <c r="AT79" s="159"/>
      <c r="AU79" s="159"/>
      <c r="AV79" s="159"/>
      <c r="AW79" s="159"/>
      <c r="AX79" s="159"/>
      <c r="AY79" s="159"/>
      <c r="AZ79" s="159"/>
      <c r="BA79" s="159"/>
      <c r="BB79" s="159"/>
      <c r="BC79" s="159"/>
      <c r="BD79" s="159"/>
      <c r="BE79" s="159"/>
      <c r="BF79" s="159"/>
      <c r="BG79" s="159">
        <f>データ!DT7</f>
        <v>70.900000000000006</v>
      </c>
      <c r="BH79" s="159"/>
      <c r="BI79" s="159"/>
      <c r="BJ79" s="159"/>
      <c r="BK79" s="159"/>
      <c r="BL79" s="159"/>
      <c r="BM79" s="159"/>
      <c r="BN79" s="159"/>
      <c r="BO79" s="159"/>
      <c r="BP79" s="159"/>
      <c r="BQ79" s="159"/>
      <c r="BR79" s="159"/>
      <c r="BS79" s="159"/>
      <c r="BT79" s="159"/>
      <c r="BU79" s="159"/>
      <c r="BV79" s="159"/>
      <c r="BW79" s="159"/>
      <c r="BX79" s="159"/>
      <c r="BY79" s="159"/>
      <c r="BZ79" s="159">
        <f>データ!DU7</f>
        <v>72.400000000000006</v>
      </c>
      <c r="CA79" s="159"/>
      <c r="CB79" s="159"/>
      <c r="CC79" s="159"/>
      <c r="CD79" s="159"/>
      <c r="CE79" s="159"/>
      <c r="CF79" s="159"/>
      <c r="CG79" s="159"/>
      <c r="CH79" s="159"/>
      <c r="CI79" s="159"/>
      <c r="CJ79" s="159"/>
      <c r="CK79" s="159"/>
      <c r="CL79" s="159"/>
      <c r="CM79" s="159"/>
      <c r="CN79" s="159"/>
      <c r="CO79" s="159"/>
      <c r="CP79" s="159"/>
      <c r="CQ79" s="159"/>
      <c r="CR79" s="159"/>
      <c r="CS79" s="159">
        <f>データ!DV7</f>
        <v>72.900000000000006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67.8</v>
      </c>
      <c r="EP79" s="159"/>
      <c r="EQ79" s="159"/>
      <c r="ER79" s="159"/>
      <c r="ES79" s="159"/>
      <c r="ET79" s="159"/>
      <c r="EU79" s="159"/>
      <c r="EV79" s="159"/>
      <c r="EW79" s="159"/>
      <c r="EX79" s="159"/>
      <c r="EY79" s="159"/>
      <c r="EZ79" s="159"/>
      <c r="FA79" s="159"/>
      <c r="FB79" s="159"/>
      <c r="FC79" s="159"/>
      <c r="FD79" s="159"/>
      <c r="FE79" s="159"/>
      <c r="FF79" s="159"/>
      <c r="FG79" s="159"/>
      <c r="FH79" s="159">
        <f>データ!ED7</f>
        <v>69.099999999999994</v>
      </c>
      <c r="FI79" s="159"/>
      <c r="FJ79" s="159"/>
      <c r="FK79" s="159"/>
      <c r="FL79" s="159"/>
      <c r="FM79" s="159"/>
      <c r="FN79" s="159"/>
      <c r="FO79" s="159"/>
      <c r="FP79" s="159"/>
      <c r="FQ79" s="159"/>
      <c r="FR79" s="159"/>
      <c r="FS79" s="159"/>
      <c r="FT79" s="159"/>
      <c r="FU79" s="159"/>
      <c r="FV79" s="159"/>
      <c r="FW79" s="159"/>
      <c r="FX79" s="159"/>
      <c r="FY79" s="159"/>
      <c r="FZ79" s="159"/>
      <c r="GA79" s="159">
        <f>データ!EE7</f>
        <v>74.099999999999994</v>
      </c>
      <c r="GB79" s="159"/>
      <c r="GC79" s="159"/>
      <c r="GD79" s="159"/>
      <c r="GE79" s="159"/>
      <c r="GF79" s="159"/>
      <c r="GG79" s="159"/>
      <c r="GH79" s="159"/>
      <c r="GI79" s="159"/>
      <c r="GJ79" s="159"/>
      <c r="GK79" s="159"/>
      <c r="GL79" s="159"/>
      <c r="GM79" s="159"/>
      <c r="GN79" s="159"/>
      <c r="GO79" s="159"/>
      <c r="GP79" s="159"/>
      <c r="GQ79" s="159"/>
      <c r="GR79" s="159"/>
      <c r="GS79" s="159"/>
      <c r="GT79" s="159">
        <f>データ!EF7</f>
        <v>75.400000000000006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73</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32625220</v>
      </c>
      <c r="JK79" s="160"/>
      <c r="JL79" s="160"/>
      <c r="JM79" s="160"/>
      <c r="JN79" s="160"/>
      <c r="JO79" s="160"/>
      <c r="JP79" s="160"/>
      <c r="JQ79" s="160"/>
      <c r="JR79" s="160"/>
      <c r="JS79" s="160"/>
      <c r="JT79" s="160"/>
      <c r="JU79" s="160"/>
      <c r="JV79" s="160"/>
      <c r="JW79" s="160"/>
      <c r="JX79" s="160"/>
      <c r="JY79" s="160"/>
      <c r="JZ79" s="160"/>
      <c r="KA79" s="160"/>
      <c r="KB79" s="160"/>
      <c r="KC79" s="160">
        <f>データ!EO7</f>
        <v>32870920</v>
      </c>
      <c r="KD79" s="160"/>
      <c r="KE79" s="160"/>
      <c r="KF79" s="160"/>
      <c r="KG79" s="160"/>
      <c r="KH79" s="160"/>
      <c r="KI79" s="160"/>
      <c r="KJ79" s="160"/>
      <c r="KK79" s="160"/>
      <c r="KL79" s="160"/>
      <c r="KM79" s="160"/>
      <c r="KN79" s="160"/>
      <c r="KO79" s="160"/>
      <c r="KP79" s="160"/>
      <c r="KQ79" s="160"/>
      <c r="KR79" s="160"/>
      <c r="KS79" s="160"/>
      <c r="KT79" s="160"/>
      <c r="KU79" s="160"/>
      <c r="KV79" s="160">
        <f>データ!EP7</f>
        <v>33071000</v>
      </c>
      <c r="KW79" s="160"/>
      <c r="KX79" s="160"/>
      <c r="KY79" s="160"/>
      <c r="KZ79" s="160"/>
      <c r="LA79" s="160"/>
      <c r="LB79" s="160"/>
      <c r="LC79" s="160"/>
      <c r="LD79" s="160"/>
      <c r="LE79" s="160"/>
      <c r="LF79" s="160"/>
      <c r="LG79" s="160"/>
      <c r="LH79" s="160"/>
      <c r="LI79" s="160"/>
      <c r="LJ79" s="160"/>
      <c r="LK79" s="160"/>
      <c r="LL79" s="160"/>
      <c r="LM79" s="160"/>
      <c r="LN79" s="160"/>
      <c r="LO79" s="160">
        <f>データ!EQ7</f>
        <v>33746270</v>
      </c>
      <c r="LP79" s="160"/>
      <c r="LQ79" s="160"/>
      <c r="LR79" s="160"/>
      <c r="LS79" s="160"/>
      <c r="LT79" s="160"/>
      <c r="LU79" s="160"/>
      <c r="LV79" s="160"/>
      <c r="LW79" s="160"/>
      <c r="LX79" s="160"/>
      <c r="LY79" s="160"/>
      <c r="LZ79" s="160"/>
      <c r="MA79" s="160"/>
      <c r="MB79" s="160"/>
      <c r="MC79" s="160"/>
      <c r="MD79" s="160"/>
      <c r="ME79" s="160"/>
      <c r="MF79" s="160"/>
      <c r="MG79" s="160"/>
      <c r="MH79" s="160">
        <f>データ!ER7</f>
        <v>33755300</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25"/>
      <c r="C80" s="5"/>
      <c r="D80" s="5"/>
      <c r="E80" s="5"/>
      <c r="F80" s="5"/>
      <c r="G80" s="5"/>
      <c r="H80" s="5"/>
      <c r="I80" s="42"/>
      <c r="J80" s="156" t="s">
        <v>58</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2">
      <c r="B85" t="s">
        <v>82</v>
      </c>
      <c r="C85" s="2"/>
      <c r="BH85" s="2"/>
      <c r="GR85" s="2"/>
      <c r="IV85" s="2"/>
      <c r="LD85" s="2"/>
    </row>
    <row r="86" spans="1:388" x14ac:dyDescent="0.2">
      <c r="C86" s="2"/>
      <c r="BH86" s="2"/>
      <c r="GR86" s="2"/>
      <c r="IV86" s="2"/>
      <c r="LD86" s="2"/>
    </row>
    <row r="87" spans="1:388" x14ac:dyDescent="0.2">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2">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2">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2">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2">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064U8tzxWnYatiPJIsPJH95PKdtYzb65PqUBqyzL53OhreW+1jwu0hG+/S27nYtuha9pGjGUFyoZ9B3ZXobsgg==" saltValue="Jm5tcvHz7zyPQqAgwptfL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2">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x14ac:dyDescent="0.2">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2">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2">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149</v>
      </c>
      <c r="BE5" s="64" t="s">
        <v>150</v>
      </c>
      <c r="BF5" s="64" t="s">
        <v>151</v>
      </c>
      <c r="BG5" s="64" t="s">
        <v>141</v>
      </c>
      <c r="BH5" s="64" t="s">
        <v>152</v>
      </c>
      <c r="BI5" s="64" t="s">
        <v>143</v>
      </c>
      <c r="BJ5" s="64" t="s">
        <v>144</v>
      </c>
      <c r="BK5" s="64" t="s">
        <v>145</v>
      </c>
      <c r="BL5" s="64" t="s">
        <v>146</v>
      </c>
      <c r="BM5" s="64" t="s">
        <v>147</v>
      </c>
      <c r="BN5" s="64" t="s">
        <v>148</v>
      </c>
      <c r="BO5" s="64" t="s">
        <v>149</v>
      </c>
      <c r="BP5" s="64" t="s">
        <v>139</v>
      </c>
      <c r="BQ5" s="64" t="s">
        <v>140</v>
      </c>
      <c r="BR5" s="64" t="s">
        <v>141</v>
      </c>
      <c r="BS5" s="64" t="s">
        <v>152</v>
      </c>
      <c r="BT5" s="64" t="s">
        <v>143</v>
      </c>
      <c r="BU5" s="64" t="s">
        <v>144</v>
      </c>
      <c r="BV5" s="64" t="s">
        <v>145</v>
      </c>
      <c r="BW5" s="64" t="s">
        <v>146</v>
      </c>
      <c r="BX5" s="64" t="s">
        <v>147</v>
      </c>
      <c r="BY5" s="64" t="s">
        <v>148</v>
      </c>
      <c r="BZ5" s="64" t="s">
        <v>149</v>
      </c>
      <c r="CA5" s="64" t="s">
        <v>150</v>
      </c>
      <c r="CB5" s="64" t="s">
        <v>151</v>
      </c>
      <c r="CC5" s="64" t="s">
        <v>141</v>
      </c>
      <c r="CD5" s="64" t="s">
        <v>142</v>
      </c>
      <c r="CE5" s="64" t="s">
        <v>143</v>
      </c>
      <c r="CF5" s="64" t="s">
        <v>144</v>
      </c>
      <c r="CG5" s="64" t="s">
        <v>145</v>
      </c>
      <c r="CH5" s="64" t="s">
        <v>146</v>
      </c>
      <c r="CI5" s="64" t="s">
        <v>147</v>
      </c>
      <c r="CJ5" s="64" t="s">
        <v>148</v>
      </c>
      <c r="CK5" s="64" t="s">
        <v>149</v>
      </c>
      <c r="CL5" s="64" t="s">
        <v>139</v>
      </c>
      <c r="CM5" s="64" t="s">
        <v>151</v>
      </c>
      <c r="CN5" s="64" t="s">
        <v>153</v>
      </c>
      <c r="CO5" s="64" t="s">
        <v>152</v>
      </c>
      <c r="CP5" s="64" t="s">
        <v>143</v>
      </c>
      <c r="CQ5" s="64" t="s">
        <v>144</v>
      </c>
      <c r="CR5" s="64" t="s">
        <v>145</v>
      </c>
      <c r="CS5" s="64" t="s">
        <v>146</v>
      </c>
      <c r="CT5" s="64" t="s">
        <v>147</v>
      </c>
      <c r="CU5" s="64" t="s">
        <v>148</v>
      </c>
      <c r="CV5" s="64" t="s">
        <v>138</v>
      </c>
      <c r="CW5" s="64" t="s">
        <v>139</v>
      </c>
      <c r="CX5" s="64" t="s">
        <v>151</v>
      </c>
      <c r="CY5" s="64" t="s">
        <v>141</v>
      </c>
      <c r="CZ5" s="64" t="s">
        <v>142</v>
      </c>
      <c r="DA5" s="64" t="s">
        <v>143</v>
      </c>
      <c r="DB5" s="64" t="s">
        <v>144</v>
      </c>
      <c r="DC5" s="64" t="s">
        <v>145</v>
      </c>
      <c r="DD5" s="64" t="s">
        <v>146</v>
      </c>
      <c r="DE5" s="64" t="s">
        <v>147</v>
      </c>
      <c r="DF5" s="64" t="s">
        <v>148</v>
      </c>
      <c r="DG5" s="64" t="s">
        <v>149</v>
      </c>
      <c r="DH5" s="64" t="s">
        <v>139</v>
      </c>
      <c r="DI5" s="64" t="s">
        <v>151</v>
      </c>
      <c r="DJ5" s="64" t="s">
        <v>153</v>
      </c>
      <c r="DK5" s="64" t="s">
        <v>152</v>
      </c>
      <c r="DL5" s="64" t="s">
        <v>143</v>
      </c>
      <c r="DM5" s="64" t="s">
        <v>144</v>
      </c>
      <c r="DN5" s="64" t="s">
        <v>145</v>
      </c>
      <c r="DO5" s="64" t="s">
        <v>146</v>
      </c>
      <c r="DP5" s="64" t="s">
        <v>147</v>
      </c>
      <c r="DQ5" s="64" t="s">
        <v>148</v>
      </c>
      <c r="DR5" s="64" t="s">
        <v>149</v>
      </c>
      <c r="DS5" s="64" t="s">
        <v>139</v>
      </c>
      <c r="DT5" s="64" t="s">
        <v>151</v>
      </c>
      <c r="DU5" s="64" t="s">
        <v>141</v>
      </c>
      <c r="DV5" s="64" t="s">
        <v>152</v>
      </c>
      <c r="DW5" s="64" t="s">
        <v>143</v>
      </c>
      <c r="DX5" s="64" t="s">
        <v>144</v>
      </c>
      <c r="DY5" s="64" t="s">
        <v>145</v>
      </c>
      <c r="DZ5" s="64" t="s">
        <v>146</v>
      </c>
      <c r="EA5" s="64" t="s">
        <v>147</v>
      </c>
      <c r="EB5" s="64" t="s">
        <v>148</v>
      </c>
      <c r="EC5" s="64" t="s">
        <v>149</v>
      </c>
      <c r="ED5" s="64" t="s">
        <v>139</v>
      </c>
      <c r="EE5" s="64" t="s">
        <v>151</v>
      </c>
      <c r="EF5" s="64" t="s">
        <v>141</v>
      </c>
      <c r="EG5" s="64" t="s">
        <v>152</v>
      </c>
      <c r="EH5" s="64" t="s">
        <v>143</v>
      </c>
      <c r="EI5" s="64" t="s">
        <v>144</v>
      </c>
      <c r="EJ5" s="64" t="s">
        <v>145</v>
      </c>
      <c r="EK5" s="64" t="s">
        <v>146</v>
      </c>
      <c r="EL5" s="64" t="s">
        <v>147</v>
      </c>
      <c r="EM5" s="64" t="s">
        <v>154</v>
      </c>
      <c r="EN5" s="64" t="s">
        <v>138</v>
      </c>
      <c r="EO5" s="64" t="s">
        <v>150</v>
      </c>
      <c r="EP5" s="64" t="s">
        <v>140</v>
      </c>
      <c r="EQ5" s="64" t="s">
        <v>141</v>
      </c>
      <c r="ER5" s="64" t="s">
        <v>152</v>
      </c>
      <c r="ES5" s="64" t="s">
        <v>143</v>
      </c>
      <c r="ET5" s="64" t="s">
        <v>144</v>
      </c>
      <c r="EU5" s="64" t="s">
        <v>145</v>
      </c>
      <c r="EV5" s="64" t="s">
        <v>146</v>
      </c>
      <c r="EW5" s="64" t="s">
        <v>147</v>
      </c>
      <c r="EX5" s="64" t="s">
        <v>148</v>
      </c>
    </row>
    <row r="6" spans="1:154" s="69" customFormat="1" x14ac:dyDescent="0.2">
      <c r="A6" s="50" t="s">
        <v>155</v>
      </c>
      <c r="B6" s="65">
        <f>B8</f>
        <v>2018</v>
      </c>
      <c r="C6" s="65">
        <f t="shared" ref="C6:M6" si="2">C8</f>
        <v>208825</v>
      </c>
      <c r="D6" s="65">
        <f t="shared" si="2"/>
        <v>46</v>
      </c>
      <c r="E6" s="65">
        <f t="shared" si="2"/>
        <v>6</v>
      </c>
      <c r="F6" s="65">
        <f t="shared" si="2"/>
        <v>0</v>
      </c>
      <c r="G6" s="65">
        <f t="shared" si="2"/>
        <v>1</v>
      </c>
      <c r="H6" s="163" t="str">
        <f>IF(H8&lt;&gt;I8,H8,"")&amp;IF(I8&lt;&gt;J8,I8,"")&amp;"　"&amp;J8</f>
        <v>長野県伊南行政組合　昭和伊南総合病院</v>
      </c>
      <c r="I6" s="164"/>
      <c r="J6" s="165"/>
      <c r="K6" s="65" t="str">
        <f t="shared" si="2"/>
        <v>条例全部</v>
      </c>
      <c r="L6" s="65" t="str">
        <f t="shared" si="2"/>
        <v>病院事業</v>
      </c>
      <c r="M6" s="65" t="str">
        <f t="shared" si="2"/>
        <v>一般病院</v>
      </c>
      <c r="N6" s="65" t="str">
        <f>N8</f>
        <v>300床以上～400床未満</v>
      </c>
      <c r="O6" s="65" t="str">
        <f>O8</f>
        <v>その他</v>
      </c>
      <c r="P6" s="65" t="str">
        <f>P8</f>
        <v>直営</v>
      </c>
      <c r="Q6" s="66">
        <f t="shared" ref="Q6:AG6" si="3">Q8</f>
        <v>18</v>
      </c>
      <c r="R6" s="65" t="str">
        <f t="shared" si="3"/>
        <v>対象</v>
      </c>
      <c r="S6" s="65" t="str">
        <f t="shared" si="3"/>
        <v>ド 透 訓</v>
      </c>
      <c r="T6" s="65" t="str">
        <f t="shared" si="3"/>
        <v>救 臨 輪</v>
      </c>
      <c r="U6" s="66" t="str">
        <f>U8</f>
        <v>-</v>
      </c>
      <c r="V6" s="66">
        <f>V8</f>
        <v>21682</v>
      </c>
      <c r="W6" s="65" t="str">
        <f>W8</f>
        <v>非該当</v>
      </c>
      <c r="X6" s="65" t="str">
        <f t="shared" si="3"/>
        <v>７：１</v>
      </c>
      <c r="Y6" s="66">
        <f t="shared" si="3"/>
        <v>300</v>
      </c>
      <c r="Z6" s="66" t="str">
        <f t="shared" si="3"/>
        <v>-</v>
      </c>
      <c r="AA6" s="66" t="str">
        <f t="shared" si="3"/>
        <v>-</v>
      </c>
      <c r="AB6" s="66" t="str">
        <f t="shared" si="3"/>
        <v>-</v>
      </c>
      <c r="AC6" s="66" t="str">
        <f t="shared" si="3"/>
        <v>-</v>
      </c>
      <c r="AD6" s="66">
        <f t="shared" si="3"/>
        <v>300</v>
      </c>
      <c r="AE6" s="66">
        <f t="shared" si="3"/>
        <v>239</v>
      </c>
      <c r="AF6" s="66" t="str">
        <f t="shared" si="3"/>
        <v>-</v>
      </c>
      <c r="AG6" s="66">
        <f t="shared" si="3"/>
        <v>239</v>
      </c>
      <c r="AH6" s="67">
        <f>IF(AH8="-",NA(),AH8)</f>
        <v>106.4</v>
      </c>
      <c r="AI6" s="67">
        <f t="shared" ref="AI6:AQ6" si="4">IF(AI8="-",NA(),AI8)</f>
        <v>107.1</v>
      </c>
      <c r="AJ6" s="67">
        <f t="shared" si="4"/>
        <v>108.5</v>
      </c>
      <c r="AK6" s="67">
        <f t="shared" si="4"/>
        <v>106.8</v>
      </c>
      <c r="AL6" s="67">
        <f t="shared" si="4"/>
        <v>104.7</v>
      </c>
      <c r="AM6" s="67">
        <f t="shared" si="4"/>
        <v>97.7</v>
      </c>
      <c r="AN6" s="67">
        <f t="shared" si="4"/>
        <v>98</v>
      </c>
      <c r="AO6" s="67">
        <f t="shared" si="4"/>
        <v>97.2</v>
      </c>
      <c r="AP6" s="67">
        <f t="shared" si="4"/>
        <v>97</v>
      </c>
      <c r="AQ6" s="67">
        <f t="shared" si="4"/>
        <v>97.8</v>
      </c>
      <c r="AR6" s="67" t="str">
        <f>IF(AR8="-","【-】","【"&amp;SUBSTITUTE(TEXT(AR8,"#,##0.0"),"-","△")&amp;"】")</f>
        <v>【98.8】</v>
      </c>
      <c r="AS6" s="67">
        <f>IF(AS8="-",NA(),AS8)</f>
        <v>93.3</v>
      </c>
      <c r="AT6" s="67">
        <f t="shared" ref="AT6:BB6" si="5">IF(AT8="-",NA(),AT8)</f>
        <v>94.8</v>
      </c>
      <c r="AU6" s="67">
        <f t="shared" si="5"/>
        <v>96.7</v>
      </c>
      <c r="AV6" s="67">
        <f t="shared" si="5"/>
        <v>97.1</v>
      </c>
      <c r="AW6" s="67">
        <f t="shared" si="5"/>
        <v>96.5</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80.7</v>
      </c>
      <c r="BM6" s="67">
        <f t="shared" si="6"/>
        <v>75.900000000000006</v>
      </c>
      <c r="BN6" s="67" t="str">
        <f>IF(BN8="-","【-】","【"&amp;SUBSTITUTE(TEXT(BN8,"#,##0.0"),"-","△")&amp;"】")</f>
        <v>【64.1】</v>
      </c>
      <c r="BO6" s="67">
        <f>IF(BO8="-",NA(),BO8)</f>
        <v>58.3</v>
      </c>
      <c r="BP6" s="67">
        <f t="shared" ref="BP6:BX6" si="7">IF(BP8="-",NA(),BP8)</f>
        <v>61.4</v>
      </c>
      <c r="BQ6" s="67">
        <f t="shared" si="7"/>
        <v>65.599999999999994</v>
      </c>
      <c r="BR6" s="67">
        <f t="shared" si="7"/>
        <v>66.099999999999994</v>
      </c>
      <c r="BS6" s="67">
        <f t="shared" si="7"/>
        <v>65</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49330</v>
      </c>
      <c r="CA6" s="68">
        <f t="shared" ref="CA6:CI6" si="8">IF(CA8="-",NA(),CA8)</f>
        <v>49508</v>
      </c>
      <c r="CB6" s="68">
        <f t="shared" si="8"/>
        <v>50792</v>
      </c>
      <c r="CC6" s="68">
        <f t="shared" si="8"/>
        <v>51194</v>
      </c>
      <c r="CD6" s="68">
        <f t="shared" si="8"/>
        <v>53927</v>
      </c>
      <c r="CE6" s="68">
        <f t="shared" si="8"/>
        <v>48921</v>
      </c>
      <c r="CF6" s="68">
        <f t="shared" si="8"/>
        <v>50413</v>
      </c>
      <c r="CG6" s="68">
        <f t="shared" si="8"/>
        <v>50510</v>
      </c>
      <c r="CH6" s="68">
        <f t="shared" si="8"/>
        <v>50958</v>
      </c>
      <c r="CI6" s="68">
        <f t="shared" si="8"/>
        <v>52405</v>
      </c>
      <c r="CJ6" s="67" t="str">
        <f>IF(CJ8="-","【-】","【"&amp;SUBSTITUTE(TEXT(CJ8,"#,##0"),"-","△")&amp;"】")</f>
        <v>【52,412】</v>
      </c>
      <c r="CK6" s="68">
        <f>IF(CK8="-",NA(),CK8)</f>
        <v>12676</v>
      </c>
      <c r="CL6" s="68">
        <f t="shared" ref="CL6:CT6" si="9">IF(CL8="-",NA(),CL8)</f>
        <v>13230</v>
      </c>
      <c r="CM6" s="68">
        <f t="shared" si="9"/>
        <v>13150</v>
      </c>
      <c r="CN6" s="68">
        <f t="shared" si="9"/>
        <v>14539</v>
      </c>
      <c r="CO6" s="68">
        <f t="shared" si="9"/>
        <v>15142</v>
      </c>
      <c r="CP6" s="68">
        <f t="shared" si="9"/>
        <v>12272</v>
      </c>
      <c r="CQ6" s="68">
        <f t="shared" si="9"/>
        <v>13096</v>
      </c>
      <c r="CR6" s="68">
        <f t="shared" si="9"/>
        <v>13552</v>
      </c>
      <c r="CS6" s="68">
        <f t="shared" si="9"/>
        <v>13792</v>
      </c>
      <c r="CT6" s="68">
        <f t="shared" si="9"/>
        <v>14290</v>
      </c>
      <c r="CU6" s="67" t="str">
        <f>IF(CU8="-","【-】","【"&amp;SUBSTITUTE(TEXT(CU8,"#,##0"),"-","△")&amp;"】")</f>
        <v>【14,708】</v>
      </c>
      <c r="CV6" s="67">
        <f>IF(CV8="-",NA(),CV8)</f>
        <v>60.7</v>
      </c>
      <c r="CW6" s="67">
        <f t="shared" ref="CW6:DE6" si="10">IF(CW8="-",NA(),CW8)</f>
        <v>60.2</v>
      </c>
      <c r="CX6" s="67">
        <f t="shared" si="10"/>
        <v>58.4</v>
      </c>
      <c r="CY6" s="67">
        <f t="shared" si="10"/>
        <v>57.9</v>
      </c>
      <c r="CZ6" s="67">
        <f t="shared" si="10"/>
        <v>57.8</v>
      </c>
      <c r="DA6" s="67">
        <f t="shared" si="10"/>
        <v>55.6</v>
      </c>
      <c r="DB6" s="67">
        <f t="shared" si="10"/>
        <v>54.8</v>
      </c>
      <c r="DC6" s="67">
        <f t="shared" si="10"/>
        <v>55.8</v>
      </c>
      <c r="DD6" s="67">
        <f t="shared" si="10"/>
        <v>56.1</v>
      </c>
      <c r="DE6" s="67">
        <f t="shared" si="10"/>
        <v>56</v>
      </c>
      <c r="DF6" s="67" t="str">
        <f>IF(DF8="-","【-】","【"&amp;SUBSTITUTE(TEXT(DF8,"#,##0.0"),"-","△")&amp;"】")</f>
        <v>【54.8】</v>
      </c>
      <c r="DG6" s="67">
        <f>IF(DG8="-",NA(),DG8)</f>
        <v>21.1</v>
      </c>
      <c r="DH6" s="67">
        <f t="shared" ref="DH6:DP6" si="11">IF(DH8="-",NA(),DH8)</f>
        <v>21.5</v>
      </c>
      <c r="DI6" s="67">
        <f t="shared" si="11"/>
        <v>22.6</v>
      </c>
      <c r="DJ6" s="67">
        <f t="shared" si="11"/>
        <v>22.9</v>
      </c>
      <c r="DK6" s="67">
        <f t="shared" si="11"/>
        <v>24.5</v>
      </c>
      <c r="DL6" s="67">
        <f t="shared" si="11"/>
        <v>23.2</v>
      </c>
      <c r="DM6" s="67">
        <f t="shared" si="11"/>
        <v>23.9</v>
      </c>
      <c r="DN6" s="67">
        <f t="shared" si="11"/>
        <v>23.8</v>
      </c>
      <c r="DO6" s="67">
        <f t="shared" si="11"/>
        <v>23.9</v>
      </c>
      <c r="DP6" s="67">
        <f t="shared" si="11"/>
        <v>23.6</v>
      </c>
      <c r="DQ6" s="67" t="str">
        <f>IF(DQ8="-","【-】","【"&amp;SUBSTITUTE(TEXT(DQ8,"#,##0.0"),"-","△")&amp;"】")</f>
        <v>【24.3】</v>
      </c>
      <c r="DR6" s="67">
        <f>IF(DR8="-",NA(),DR8)</f>
        <v>66.7</v>
      </c>
      <c r="DS6" s="67">
        <f t="shared" ref="DS6:EA6" si="12">IF(DS8="-",NA(),DS8)</f>
        <v>68.099999999999994</v>
      </c>
      <c r="DT6" s="67">
        <f t="shared" si="12"/>
        <v>70.900000000000006</v>
      </c>
      <c r="DU6" s="67">
        <f t="shared" si="12"/>
        <v>72.400000000000006</v>
      </c>
      <c r="DV6" s="67">
        <f t="shared" si="12"/>
        <v>72.900000000000006</v>
      </c>
      <c r="DW6" s="67">
        <f t="shared" si="12"/>
        <v>48.9</v>
      </c>
      <c r="DX6" s="67">
        <f t="shared" si="12"/>
        <v>50.3</v>
      </c>
      <c r="DY6" s="67">
        <f t="shared" si="12"/>
        <v>49.8</v>
      </c>
      <c r="DZ6" s="67">
        <f t="shared" si="12"/>
        <v>50.9</v>
      </c>
      <c r="EA6" s="67">
        <f t="shared" si="12"/>
        <v>51.9</v>
      </c>
      <c r="EB6" s="67" t="str">
        <f>IF(EB8="-","【-】","【"&amp;SUBSTITUTE(TEXT(EB8,"#,##0.0"),"-","△")&amp;"】")</f>
        <v>【52.5】</v>
      </c>
      <c r="EC6" s="67">
        <f>IF(EC8="-",NA(),EC8)</f>
        <v>67.8</v>
      </c>
      <c r="ED6" s="67">
        <f t="shared" ref="ED6:EL6" si="13">IF(ED8="-",NA(),ED8)</f>
        <v>69.099999999999994</v>
      </c>
      <c r="EE6" s="67">
        <f t="shared" si="13"/>
        <v>74.099999999999994</v>
      </c>
      <c r="EF6" s="67">
        <f t="shared" si="13"/>
        <v>75.400000000000006</v>
      </c>
      <c r="EG6" s="67">
        <f t="shared" si="13"/>
        <v>73</v>
      </c>
      <c r="EH6" s="67">
        <f t="shared" si="13"/>
        <v>65.400000000000006</v>
      </c>
      <c r="EI6" s="67">
        <f t="shared" si="13"/>
        <v>65.7</v>
      </c>
      <c r="EJ6" s="67">
        <f t="shared" si="13"/>
        <v>65</v>
      </c>
      <c r="EK6" s="67">
        <f t="shared" si="13"/>
        <v>66.8</v>
      </c>
      <c r="EL6" s="67">
        <f t="shared" si="13"/>
        <v>68.2</v>
      </c>
      <c r="EM6" s="67" t="str">
        <f>IF(EM8="-","【-】","【"&amp;SUBSTITUTE(TEXT(EM8,"#,##0.0"),"-","△")&amp;"】")</f>
        <v>【68.8】</v>
      </c>
      <c r="EN6" s="68">
        <f>IF(EN8="-",NA(),EN8)</f>
        <v>32625220</v>
      </c>
      <c r="EO6" s="68">
        <f t="shared" ref="EO6:EW6" si="14">IF(EO8="-",NA(),EO8)</f>
        <v>32870920</v>
      </c>
      <c r="EP6" s="68">
        <f t="shared" si="14"/>
        <v>33071000</v>
      </c>
      <c r="EQ6" s="68">
        <f t="shared" si="14"/>
        <v>33746270</v>
      </c>
      <c r="ER6" s="68">
        <f t="shared" si="14"/>
        <v>33755300</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2">
      <c r="A7" s="50" t="s">
        <v>156</v>
      </c>
      <c r="B7" s="65">
        <f t="shared" ref="B7:AG7" si="15">B8</f>
        <v>2018</v>
      </c>
      <c r="C7" s="65">
        <f t="shared" si="15"/>
        <v>208825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その他</v>
      </c>
      <c r="P7" s="65" t="str">
        <f>P8</f>
        <v>直営</v>
      </c>
      <c r="Q7" s="66">
        <f t="shared" si="15"/>
        <v>18</v>
      </c>
      <c r="R7" s="65" t="str">
        <f t="shared" si="15"/>
        <v>対象</v>
      </c>
      <c r="S7" s="65" t="str">
        <f t="shared" si="15"/>
        <v>ド 透 訓</v>
      </c>
      <c r="T7" s="65" t="str">
        <f t="shared" si="15"/>
        <v>救 臨 輪</v>
      </c>
      <c r="U7" s="66" t="str">
        <f>U8</f>
        <v>-</v>
      </c>
      <c r="V7" s="66">
        <f>V8</f>
        <v>21682</v>
      </c>
      <c r="W7" s="65" t="str">
        <f>W8</f>
        <v>非該当</v>
      </c>
      <c r="X7" s="65" t="str">
        <f t="shared" si="15"/>
        <v>７：１</v>
      </c>
      <c r="Y7" s="66">
        <f t="shared" si="15"/>
        <v>300</v>
      </c>
      <c r="Z7" s="66" t="str">
        <f t="shared" si="15"/>
        <v>-</v>
      </c>
      <c r="AA7" s="66" t="str">
        <f t="shared" si="15"/>
        <v>-</v>
      </c>
      <c r="AB7" s="66" t="str">
        <f t="shared" si="15"/>
        <v>-</v>
      </c>
      <c r="AC7" s="66" t="str">
        <f t="shared" si="15"/>
        <v>-</v>
      </c>
      <c r="AD7" s="66">
        <f t="shared" si="15"/>
        <v>300</v>
      </c>
      <c r="AE7" s="66">
        <f t="shared" si="15"/>
        <v>239</v>
      </c>
      <c r="AF7" s="66" t="str">
        <f t="shared" si="15"/>
        <v>-</v>
      </c>
      <c r="AG7" s="66">
        <f t="shared" si="15"/>
        <v>239</v>
      </c>
      <c r="AH7" s="67">
        <f>AH8</f>
        <v>106.4</v>
      </c>
      <c r="AI7" s="67">
        <f t="shared" ref="AI7:AQ7" si="16">AI8</f>
        <v>107.1</v>
      </c>
      <c r="AJ7" s="67">
        <f t="shared" si="16"/>
        <v>108.5</v>
      </c>
      <c r="AK7" s="67">
        <f t="shared" si="16"/>
        <v>106.8</v>
      </c>
      <c r="AL7" s="67">
        <f t="shared" si="16"/>
        <v>104.7</v>
      </c>
      <c r="AM7" s="67">
        <f t="shared" si="16"/>
        <v>97.7</v>
      </c>
      <c r="AN7" s="67">
        <f t="shared" si="16"/>
        <v>98</v>
      </c>
      <c r="AO7" s="67">
        <f t="shared" si="16"/>
        <v>97.2</v>
      </c>
      <c r="AP7" s="67">
        <f t="shared" si="16"/>
        <v>97</v>
      </c>
      <c r="AQ7" s="67">
        <f t="shared" si="16"/>
        <v>97.8</v>
      </c>
      <c r="AR7" s="67"/>
      <c r="AS7" s="67">
        <f>AS8</f>
        <v>93.3</v>
      </c>
      <c r="AT7" s="67">
        <f t="shared" ref="AT7:BB7" si="17">AT8</f>
        <v>94.8</v>
      </c>
      <c r="AU7" s="67">
        <f t="shared" si="17"/>
        <v>96.7</v>
      </c>
      <c r="AV7" s="67">
        <f t="shared" si="17"/>
        <v>97.1</v>
      </c>
      <c r="AW7" s="67">
        <f t="shared" si="17"/>
        <v>96.5</v>
      </c>
      <c r="AX7" s="67">
        <f t="shared" si="17"/>
        <v>90.2</v>
      </c>
      <c r="AY7" s="67">
        <f t="shared" si="17"/>
        <v>91.1</v>
      </c>
      <c r="AZ7" s="67">
        <f t="shared" si="17"/>
        <v>90.1</v>
      </c>
      <c r="BA7" s="67">
        <f t="shared" si="17"/>
        <v>89.6</v>
      </c>
      <c r="BB7" s="67">
        <f t="shared" si="17"/>
        <v>89.7</v>
      </c>
      <c r="BC7" s="67"/>
      <c r="BD7" s="67">
        <f>BD8</f>
        <v>0</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80.7</v>
      </c>
      <c r="BM7" s="67">
        <f t="shared" si="18"/>
        <v>75.900000000000006</v>
      </c>
      <c r="BN7" s="67"/>
      <c r="BO7" s="67">
        <f>BO8</f>
        <v>58.3</v>
      </c>
      <c r="BP7" s="67">
        <f t="shared" ref="BP7:BX7" si="19">BP8</f>
        <v>61.4</v>
      </c>
      <c r="BQ7" s="67">
        <f t="shared" si="19"/>
        <v>65.599999999999994</v>
      </c>
      <c r="BR7" s="67">
        <f t="shared" si="19"/>
        <v>66.099999999999994</v>
      </c>
      <c r="BS7" s="67">
        <f t="shared" si="19"/>
        <v>65</v>
      </c>
      <c r="BT7" s="67">
        <f t="shared" si="19"/>
        <v>70.599999999999994</v>
      </c>
      <c r="BU7" s="67">
        <f t="shared" si="19"/>
        <v>71.3</v>
      </c>
      <c r="BV7" s="67">
        <f t="shared" si="19"/>
        <v>72.599999999999994</v>
      </c>
      <c r="BW7" s="67">
        <f t="shared" si="19"/>
        <v>73.5</v>
      </c>
      <c r="BX7" s="67">
        <f t="shared" si="19"/>
        <v>74.099999999999994</v>
      </c>
      <c r="BY7" s="67"/>
      <c r="BZ7" s="68">
        <f>BZ8</f>
        <v>49330</v>
      </c>
      <c r="CA7" s="68">
        <f t="shared" ref="CA7:CI7" si="20">CA8</f>
        <v>49508</v>
      </c>
      <c r="CB7" s="68">
        <f t="shared" si="20"/>
        <v>50792</v>
      </c>
      <c r="CC7" s="68">
        <f t="shared" si="20"/>
        <v>51194</v>
      </c>
      <c r="CD7" s="68">
        <f t="shared" si="20"/>
        <v>53927</v>
      </c>
      <c r="CE7" s="68">
        <f t="shared" si="20"/>
        <v>48921</v>
      </c>
      <c r="CF7" s="68">
        <f t="shared" si="20"/>
        <v>50413</v>
      </c>
      <c r="CG7" s="68">
        <f t="shared" si="20"/>
        <v>50510</v>
      </c>
      <c r="CH7" s="68">
        <f t="shared" si="20"/>
        <v>50958</v>
      </c>
      <c r="CI7" s="68">
        <f t="shared" si="20"/>
        <v>52405</v>
      </c>
      <c r="CJ7" s="67"/>
      <c r="CK7" s="68">
        <f>CK8</f>
        <v>12676</v>
      </c>
      <c r="CL7" s="68">
        <f t="shared" ref="CL7:CT7" si="21">CL8</f>
        <v>13230</v>
      </c>
      <c r="CM7" s="68">
        <f t="shared" si="21"/>
        <v>13150</v>
      </c>
      <c r="CN7" s="68">
        <f t="shared" si="21"/>
        <v>14539</v>
      </c>
      <c r="CO7" s="68">
        <f t="shared" si="21"/>
        <v>15142</v>
      </c>
      <c r="CP7" s="68">
        <f t="shared" si="21"/>
        <v>12272</v>
      </c>
      <c r="CQ7" s="68">
        <f t="shared" si="21"/>
        <v>13096</v>
      </c>
      <c r="CR7" s="68">
        <f t="shared" si="21"/>
        <v>13552</v>
      </c>
      <c r="CS7" s="68">
        <f t="shared" si="21"/>
        <v>13792</v>
      </c>
      <c r="CT7" s="68">
        <f t="shared" si="21"/>
        <v>14290</v>
      </c>
      <c r="CU7" s="67"/>
      <c r="CV7" s="67">
        <f>CV8</f>
        <v>60.7</v>
      </c>
      <c r="CW7" s="67">
        <f t="shared" ref="CW7:DE7" si="22">CW8</f>
        <v>60.2</v>
      </c>
      <c r="CX7" s="67">
        <f t="shared" si="22"/>
        <v>58.4</v>
      </c>
      <c r="CY7" s="67">
        <f t="shared" si="22"/>
        <v>57.9</v>
      </c>
      <c r="CZ7" s="67">
        <f t="shared" si="22"/>
        <v>57.8</v>
      </c>
      <c r="DA7" s="67">
        <f t="shared" si="22"/>
        <v>55.6</v>
      </c>
      <c r="DB7" s="67">
        <f t="shared" si="22"/>
        <v>54.8</v>
      </c>
      <c r="DC7" s="67">
        <f t="shared" si="22"/>
        <v>55.8</v>
      </c>
      <c r="DD7" s="67">
        <f t="shared" si="22"/>
        <v>56.1</v>
      </c>
      <c r="DE7" s="67">
        <f t="shared" si="22"/>
        <v>56</v>
      </c>
      <c r="DF7" s="67"/>
      <c r="DG7" s="67">
        <f>DG8</f>
        <v>21.1</v>
      </c>
      <c r="DH7" s="67">
        <f t="shared" ref="DH7:DP7" si="23">DH8</f>
        <v>21.5</v>
      </c>
      <c r="DI7" s="67">
        <f t="shared" si="23"/>
        <v>22.6</v>
      </c>
      <c r="DJ7" s="67">
        <f t="shared" si="23"/>
        <v>22.9</v>
      </c>
      <c r="DK7" s="67">
        <f t="shared" si="23"/>
        <v>24.5</v>
      </c>
      <c r="DL7" s="67">
        <f t="shared" si="23"/>
        <v>23.2</v>
      </c>
      <c r="DM7" s="67">
        <f t="shared" si="23"/>
        <v>23.9</v>
      </c>
      <c r="DN7" s="67">
        <f t="shared" si="23"/>
        <v>23.8</v>
      </c>
      <c r="DO7" s="67">
        <f t="shared" si="23"/>
        <v>23.9</v>
      </c>
      <c r="DP7" s="67">
        <f t="shared" si="23"/>
        <v>23.6</v>
      </c>
      <c r="DQ7" s="67"/>
      <c r="DR7" s="67">
        <f>DR8</f>
        <v>66.7</v>
      </c>
      <c r="DS7" s="67">
        <f t="shared" ref="DS7:EA7" si="24">DS8</f>
        <v>68.099999999999994</v>
      </c>
      <c r="DT7" s="67">
        <f t="shared" si="24"/>
        <v>70.900000000000006</v>
      </c>
      <c r="DU7" s="67">
        <f t="shared" si="24"/>
        <v>72.400000000000006</v>
      </c>
      <c r="DV7" s="67">
        <f t="shared" si="24"/>
        <v>72.900000000000006</v>
      </c>
      <c r="DW7" s="67">
        <f t="shared" si="24"/>
        <v>48.9</v>
      </c>
      <c r="DX7" s="67">
        <f t="shared" si="24"/>
        <v>50.3</v>
      </c>
      <c r="DY7" s="67">
        <f t="shared" si="24"/>
        <v>49.8</v>
      </c>
      <c r="DZ7" s="67">
        <f t="shared" si="24"/>
        <v>50.9</v>
      </c>
      <c r="EA7" s="67">
        <f t="shared" si="24"/>
        <v>51.9</v>
      </c>
      <c r="EB7" s="67"/>
      <c r="EC7" s="67">
        <f>EC8</f>
        <v>67.8</v>
      </c>
      <c r="ED7" s="67">
        <f t="shared" ref="ED7:EL7" si="25">ED8</f>
        <v>69.099999999999994</v>
      </c>
      <c r="EE7" s="67">
        <f t="shared" si="25"/>
        <v>74.099999999999994</v>
      </c>
      <c r="EF7" s="67">
        <f t="shared" si="25"/>
        <v>75.400000000000006</v>
      </c>
      <c r="EG7" s="67">
        <f t="shared" si="25"/>
        <v>73</v>
      </c>
      <c r="EH7" s="67">
        <f t="shared" si="25"/>
        <v>65.400000000000006</v>
      </c>
      <c r="EI7" s="67">
        <f t="shared" si="25"/>
        <v>65.7</v>
      </c>
      <c r="EJ7" s="67">
        <f t="shared" si="25"/>
        <v>65</v>
      </c>
      <c r="EK7" s="67">
        <f t="shared" si="25"/>
        <v>66.8</v>
      </c>
      <c r="EL7" s="67">
        <f t="shared" si="25"/>
        <v>68.2</v>
      </c>
      <c r="EM7" s="67"/>
      <c r="EN7" s="68">
        <f>EN8</f>
        <v>32625220</v>
      </c>
      <c r="EO7" s="68">
        <f t="shared" ref="EO7:EW7" si="26">EO8</f>
        <v>32870920</v>
      </c>
      <c r="EP7" s="68">
        <f t="shared" si="26"/>
        <v>33071000</v>
      </c>
      <c r="EQ7" s="68">
        <f t="shared" si="26"/>
        <v>33746270</v>
      </c>
      <c r="ER7" s="68">
        <f t="shared" si="26"/>
        <v>33755300</v>
      </c>
      <c r="ES7" s="68">
        <f t="shared" si="26"/>
        <v>41593368</v>
      </c>
      <c r="ET7" s="68">
        <f t="shared" si="26"/>
        <v>42578034</v>
      </c>
      <c r="EU7" s="68">
        <f t="shared" si="26"/>
        <v>45645830</v>
      </c>
      <c r="EV7" s="68">
        <f t="shared" si="26"/>
        <v>47082778</v>
      </c>
      <c r="EW7" s="68">
        <f t="shared" si="26"/>
        <v>48918364</v>
      </c>
      <c r="EX7" s="68"/>
    </row>
    <row r="8" spans="1:154" s="69" customFormat="1" x14ac:dyDescent="0.2">
      <c r="A8" s="50"/>
      <c r="B8" s="70">
        <v>2018</v>
      </c>
      <c r="C8" s="70">
        <v>208825</v>
      </c>
      <c r="D8" s="70">
        <v>46</v>
      </c>
      <c r="E8" s="70">
        <v>6</v>
      </c>
      <c r="F8" s="70">
        <v>0</v>
      </c>
      <c r="G8" s="70">
        <v>1</v>
      </c>
      <c r="H8" s="70" t="s">
        <v>157</v>
      </c>
      <c r="I8" s="70" t="s">
        <v>158</v>
      </c>
      <c r="J8" s="70" t="s">
        <v>159</v>
      </c>
      <c r="K8" s="70" t="s">
        <v>160</v>
      </c>
      <c r="L8" s="70" t="s">
        <v>161</v>
      </c>
      <c r="M8" s="70" t="s">
        <v>162</v>
      </c>
      <c r="N8" s="70" t="s">
        <v>163</v>
      </c>
      <c r="O8" s="70" t="s">
        <v>164</v>
      </c>
      <c r="P8" s="70" t="s">
        <v>165</v>
      </c>
      <c r="Q8" s="71">
        <v>18</v>
      </c>
      <c r="R8" s="70" t="s">
        <v>166</v>
      </c>
      <c r="S8" s="70" t="s">
        <v>167</v>
      </c>
      <c r="T8" s="70" t="s">
        <v>168</v>
      </c>
      <c r="U8" s="71" t="s">
        <v>38</v>
      </c>
      <c r="V8" s="71">
        <v>21682</v>
      </c>
      <c r="W8" s="70" t="s">
        <v>169</v>
      </c>
      <c r="X8" s="72" t="s">
        <v>170</v>
      </c>
      <c r="Y8" s="71">
        <v>300</v>
      </c>
      <c r="Z8" s="71" t="s">
        <v>38</v>
      </c>
      <c r="AA8" s="71" t="s">
        <v>38</v>
      </c>
      <c r="AB8" s="71" t="s">
        <v>38</v>
      </c>
      <c r="AC8" s="71" t="s">
        <v>38</v>
      </c>
      <c r="AD8" s="71">
        <v>300</v>
      </c>
      <c r="AE8" s="71">
        <v>239</v>
      </c>
      <c r="AF8" s="71" t="s">
        <v>38</v>
      </c>
      <c r="AG8" s="71">
        <v>239</v>
      </c>
      <c r="AH8" s="73">
        <v>106.4</v>
      </c>
      <c r="AI8" s="73">
        <v>107.1</v>
      </c>
      <c r="AJ8" s="73">
        <v>108.5</v>
      </c>
      <c r="AK8" s="73">
        <v>106.8</v>
      </c>
      <c r="AL8" s="73">
        <v>104.7</v>
      </c>
      <c r="AM8" s="73">
        <v>97.7</v>
      </c>
      <c r="AN8" s="73">
        <v>98</v>
      </c>
      <c r="AO8" s="73">
        <v>97.2</v>
      </c>
      <c r="AP8" s="73">
        <v>97</v>
      </c>
      <c r="AQ8" s="73">
        <v>97.8</v>
      </c>
      <c r="AR8" s="73">
        <v>98.8</v>
      </c>
      <c r="AS8" s="73">
        <v>93.3</v>
      </c>
      <c r="AT8" s="73">
        <v>94.8</v>
      </c>
      <c r="AU8" s="73">
        <v>96.7</v>
      </c>
      <c r="AV8" s="73">
        <v>97.1</v>
      </c>
      <c r="AW8" s="73">
        <v>96.5</v>
      </c>
      <c r="AX8" s="73">
        <v>90.2</v>
      </c>
      <c r="AY8" s="73">
        <v>91.1</v>
      </c>
      <c r="AZ8" s="73">
        <v>90.1</v>
      </c>
      <c r="BA8" s="73">
        <v>89.6</v>
      </c>
      <c r="BB8" s="73">
        <v>89.7</v>
      </c>
      <c r="BC8" s="73">
        <v>89.7</v>
      </c>
      <c r="BD8" s="74">
        <v>0</v>
      </c>
      <c r="BE8" s="74">
        <v>0</v>
      </c>
      <c r="BF8" s="74">
        <v>0</v>
      </c>
      <c r="BG8" s="74">
        <v>0</v>
      </c>
      <c r="BH8" s="74">
        <v>0</v>
      </c>
      <c r="BI8" s="74">
        <v>80.7</v>
      </c>
      <c r="BJ8" s="74">
        <v>73.099999999999994</v>
      </c>
      <c r="BK8" s="74">
        <v>76.3</v>
      </c>
      <c r="BL8" s="74">
        <v>80.7</v>
      </c>
      <c r="BM8" s="74">
        <v>75.900000000000006</v>
      </c>
      <c r="BN8" s="74">
        <v>64.099999999999994</v>
      </c>
      <c r="BO8" s="73">
        <v>58.3</v>
      </c>
      <c r="BP8" s="73">
        <v>61.4</v>
      </c>
      <c r="BQ8" s="73">
        <v>65.599999999999994</v>
      </c>
      <c r="BR8" s="73">
        <v>66.099999999999994</v>
      </c>
      <c r="BS8" s="73">
        <v>65</v>
      </c>
      <c r="BT8" s="73">
        <v>70.599999999999994</v>
      </c>
      <c r="BU8" s="73">
        <v>71.3</v>
      </c>
      <c r="BV8" s="73">
        <v>72.599999999999994</v>
      </c>
      <c r="BW8" s="73">
        <v>73.5</v>
      </c>
      <c r="BX8" s="73">
        <v>74.099999999999994</v>
      </c>
      <c r="BY8" s="73">
        <v>74.900000000000006</v>
      </c>
      <c r="BZ8" s="74">
        <v>49330</v>
      </c>
      <c r="CA8" s="74">
        <v>49508</v>
      </c>
      <c r="CB8" s="74">
        <v>50792</v>
      </c>
      <c r="CC8" s="74">
        <v>51194</v>
      </c>
      <c r="CD8" s="74">
        <v>53927</v>
      </c>
      <c r="CE8" s="74">
        <v>48921</v>
      </c>
      <c r="CF8" s="74">
        <v>50413</v>
      </c>
      <c r="CG8" s="74">
        <v>50510</v>
      </c>
      <c r="CH8" s="74">
        <v>50958</v>
      </c>
      <c r="CI8" s="74">
        <v>52405</v>
      </c>
      <c r="CJ8" s="73">
        <v>52412</v>
      </c>
      <c r="CK8" s="74">
        <v>12676</v>
      </c>
      <c r="CL8" s="74">
        <v>13230</v>
      </c>
      <c r="CM8" s="74">
        <v>13150</v>
      </c>
      <c r="CN8" s="74">
        <v>14539</v>
      </c>
      <c r="CO8" s="74">
        <v>15142</v>
      </c>
      <c r="CP8" s="74">
        <v>12272</v>
      </c>
      <c r="CQ8" s="74">
        <v>13096</v>
      </c>
      <c r="CR8" s="74">
        <v>13552</v>
      </c>
      <c r="CS8" s="74">
        <v>13792</v>
      </c>
      <c r="CT8" s="74">
        <v>14290</v>
      </c>
      <c r="CU8" s="73">
        <v>14708</v>
      </c>
      <c r="CV8" s="74">
        <v>60.7</v>
      </c>
      <c r="CW8" s="74">
        <v>60.2</v>
      </c>
      <c r="CX8" s="74">
        <v>58.4</v>
      </c>
      <c r="CY8" s="74">
        <v>57.9</v>
      </c>
      <c r="CZ8" s="74">
        <v>57.8</v>
      </c>
      <c r="DA8" s="74">
        <v>55.6</v>
      </c>
      <c r="DB8" s="74">
        <v>54.8</v>
      </c>
      <c r="DC8" s="74">
        <v>55.8</v>
      </c>
      <c r="DD8" s="74">
        <v>56.1</v>
      </c>
      <c r="DE8" s="74">
        <v>56</v>
      </c>
      <c r="DF8" s="74">
        <v>54.8</v>
      </c>
      <c r="DG8" s="74">
        <v>21.1</v>
      </c>
      <c r="DH8" s="74">
        <v>21.5</v>
      </c>
      <c r="DI8" s="74">
        <v>22.6</v>
      </c>
      <c r="DJ8" s="74">
        <v>22.9</v>
      </c>
      <c r="DK8" s="74">
        <v>24.5</v>
      </c>
      <c r="DL8" s="74">
        <v>23.2</v>
      </c>
      <c r="DM8" s="74">
        <v>23.9</v>
      </c>
      <c r="DN8" s="74">
        <v>23.8</v>
      </c>
      <c r="DO8" s="74">
        <v>23.9</v>
      </c>
      <c r="DP8" s="74">
        <v>23.6</v>
      </c>
      <c r="DQ8" s="74">
        <v>24.3</v>
      </c>
      <c r="DR8" s="73">
        <v>66.7</v>
      </c>
      <c r="DS8" s="73">
        <v>68.099999999999994</v>
      </c>
      <c r="DT8" s="73">
        <v>70.900000000000006</v>
      </c>
      <c r="DU8" s="73">
        <v>72.400000000000006</v>
      </c>
      <c r="DV8" s="73">
        <v>72.900000000000006</v>
      </c>
      <c r="DW8" s="73">
        <v>48.9</v>
      </c>
      <c r="DX8" s="73">
        <v>50.3</v>
      </c>
      <c r="DY8" s="73">
        <v>49.8</v>
      </c>
      <c r="DZ8" s="73">
        <v>50.9</v>
      </c>
      <c r="EA8" s="73">
        <v>51.9</v>
      </c>
      <c r="EB8" s="73">
        <v>52.5</v>
      </c>
      <c r="EC8" s="73">
        <v>67.8</v>
      </c>
      <c r="ED8" s="73">
        <v>69.099999999999994</v>
      </c>
      <c r="EE8" s="73">
        <v>74.099999999999994</v>
      </c>
      <c r="EF8" s="73">
        <v>75.400000000000006</v>
      </c>
      <c r="EG8" s="73">
        <v>73</v>
      </c>
      <c r="EH8" s="73">
        <v>65.400000000000006</v>
      </c>
      <c r="EI8" s="73">
        <v>65.7</v>
      </c>
      <c r="EJ8" s="73">
        <v>65</v>
      </c>
      <c r="EK8" s="73">
        <v>66.8</v>
      </c>
      <c r="EL8" s="73">
        <v>68.2</v>
      </c>
      <c r="EM8" s="73">
        <v>68.8</v>
      </c>
      <c r="EN8" s="74">
        <v>32625220</v>
      </c>
      <c r="EO8" s="74">
        <v>32870920</v>
      </c>
      <c r="EP8" s="74">
        <v>33071000</v>
      </c>
      <c r="EQ8" s="74">
        <v>33746270</v>
      </c>
      <c r="ER8" s="74">
        <v>33755300</v>
      </c>
      <c r="ES8" s="74">
        <v>41593368</v>
      </c>
      <c r="ET8" s="74">
        <v>42578034</v>
      </c>
      <c r="EU8" s="74">
        <v>45645830</v>
      </c>
      <c r="EV8" s="74">
        <v>47082778</v>
      </c>
      <c r="EW8" s="74">
        <v>48918364</v>
      </c>
      <c r="EX8" s="74">
        <v>47139449</v>
      </c>
    </row>
    <row r="9" spans="1:154" x14ac:dyDescent="0.2">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2">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2">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2">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2">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2">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2">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2">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2">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2">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2">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2">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2020-02-11T23:12:36Z</cp:lastPrinted>
  <dcterms:created xsi:type="dcterms:W3CDTF">2019-12-05T07:37:20Z</dcterms:created>
  <dcterms:modified xsi:type="dcterms:W3CDTF">2020-02-25T01:49:38Z</dcterms:modified>
  <cp:category/>
</cp:coreProperties>
</file>