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5907 飯綱町\"/>
    </mc:Choice>
  </mc:AlternateContent>
  <workbookProtection workbookAlgorithmName="SHA-512" workbookHashValue="IhrbcuIuGAcagQ0xcCSWFmmNMvVuTxMavXkANHGo1+tcogFCDJSFgBvG0mjEzwx5lmFHbr9uT/bTeukEW3ITLQ==" workbookSaltValue="ZDI76LGJT9p8aU3agOm+0A=="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B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I10" i="4"/>
  <c r="AL8" i="4"/>
  <c r="P8" i="4"/>
  <c r="I8" i="4"/>
  <c r="D10" i="5" l="1"/>
  <c r="E10" i="5"/>
  <c r="F10" i="5"/>
  <c r="C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<sst xmlns="http://schemas.openxmlformats.org/spreadsheetml/2006/main" count="239" uniqueCount="114">
  <si>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</si>
  <si>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</si>
  <si>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</si>
  <si>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</si>
  <si>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</si>
  <si>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</si>
  <si>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</si>
  <si>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</si>
  <si>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</si>
  <si>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</si>
  <si>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</si>
  <si>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</si>
  <si>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</si>
  <si>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</si>
  <si>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</si>
  <si>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</si>
  <si>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</si>
  <si>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</si>
  <si>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</si>
  <si>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</si>
  <si>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</si>
  <si>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</si>
  <si>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</si>
  <si>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</si>
  <si>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</si>
  <si>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</si>
  <si>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</si>
  <si>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</si>
  <si>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</si>
  <si>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</si>
  <si>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</si>
  <si>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</si>
  <si>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</si>
  <si>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</si>
  <si>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</si>
  <si>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</si>
  <si>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</si>
  <si>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</si>
  <si>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</si>
  <si>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</si>
  <si>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</si>
  <si>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</si>
  <si>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</si>
  <si>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</si>
  <si>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</si>
  <si>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</si>
  <si>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</si>
  <si>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</si>
  <si>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</si>
  <si>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</si>
  <si>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</si>
  <si>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</si>
  <si>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</si>
  <si>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</si>
  <si>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</si>
  <si>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</si>
  <si>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</si>
  <si>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</si>
  <si>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</si>
  <si>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</si>
  <si>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</si>
  <si>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</si>
  <si>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</si>
  <si>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</si>
  <si>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</si>
  <si>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</si>
  <si>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</si>
  <si>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</si>
  <si>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</si>
  <si>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</si>
  <si>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</si>
  <si>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</si>
  <si>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</si>
  <si>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</si>
  <si>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</si>
  <si>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</si>
  <si>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</si>
  <si>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</si>
  <si>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</si>
  <si>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</si>
  <si>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</si>
  <si>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</si>
  <si>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</si>
  <si>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</si>
  <si>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</si>
  <si>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</si>
  <si>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</si>
  <si>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</si>
  <si>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</si>
  <si>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</si>
  <si>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</si>
  <si>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</si>
  <si>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</si>
  <si>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</si>
  <si>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</si>
  <si>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</si>
  <si>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</si>
  <si>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</si>
  <si>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飯綱町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</si>
  <si>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</si>
  <si>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</si>
  <si>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</si>
  <si>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</si>
  <si>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</si>
  <si>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</si>
  <si>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</si>
  <si>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</si>
  <si>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</si>
  <si>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</si>
  <si>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</si>
  <si>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</si>
  <si>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地理的条件から特定環境保全公共下水道事業や農業集落排水事業に接続できない地区で構成されているため、今後も浄化槽で対応しなければなりません。
　個々の浄化槽の維持管理・汚泥引抜等の経費が必要となるため、収益的収支は赤字となり、繰入金等で補てんしなければ事業が成り立ちません。
　供用開始から20年以上経過した地区もあり、機器・浄化槽の更新も検討しなければならない状況です。
　少子高齢化・節水機器等の普及により料金収入の増加は見込めない状況にあるため、計画的な使用料改定を視野に入れていく必要があります。</t>
    <rPh sb="1" eb="4">
      <t>チリテキ</t>
    </rPh>
    <rPh sb="4" eb="6">
      <t>ジョウケン</t>
    </rPh>
    <rPh sb="8" eb="10">
      <t>トクテイ</t>
    </rPh>
    <rPh sb="10" eb="12">
      <t>カンキョウ</t>
    </rPh>
    <rPh sb="12" eb="14">
      <t>ホゼン</t>
    </rPh>
    <rPh sb="14" eb="16">
      <t>コウキョウ</t>
    </rPh>
    <rPh sb="16" eb="19">
      <t>ゲスイドウ</t>
    </rPh>
    <rPh sb="19" eb="21">
      <t>ジギョウ</t>
    </rPh>
    <rPh sb="22" eb="24">
      <t>ノウギョウ</t>
    </rPh>
    <rPh sb="24" eb="26">
      <t>シュウラク</t>
    </rPh>
    <rPh sb="26" eb="28">
      <t>ハイスイ</t>
    </rPh>
    <rPh sb="28" eb="30">
      <t>ジギョウ</t>
    </rPh>
    <rPh sb="31" eb="33">
      <t>セツゾク</t>
    </rPh>
    <rPh sb="37" eb="39">
      <t>チク</t>
    </rPh>
    <rPh sb="40" eb="42">
      <t>コウセイ</t>
    </rPh>
    <rPh sb="50" eb="52">
      <t>コンゴ</t>
    </rPh>
    <rPh sb="53" eb="56">
      <t>ジョウカソウ</t>
    </rPh>
    <rPh sb="57" eb="59">
      <t>タイオウ</t>
    </rPh>
    <rPh sb="72" eb="74">
      <t>ココ</t>
    </rPh>
    <rPh sb="75" eb="78">
      <t>ジョウカソウ</t>
    </rPh>
    <rPh sb="79" eb="81">
      <t>イジ</t>
    </rPh>
    <rPh sb="81" eb="83">
      <t>カンリ</t>
    </rPh>
    <rPh sb="84" eb="86">
      <t>オデイ</t>
    </rPh>
    <rPh sb="86" eb="88">
      <t>ヒキヌキ</t>
    </rPh>
    <rPh sb="88" eb="89">
      <t>トウ</t>
    </rPh>
    <rPh sb="90" eb="92">
      <t>ケイヒ</t>
    </rPh>
    <rPh sb="93" eb="95">
      <t>ヒツヨウ</t>
    </rPh>
    <rPh sb="101" eb="104">
      <t>シュウエキテキ</t>
    </rPh>
    <rPh sb="104" eb="106">
      <t>シュウシ</t>
    </rPh>
    <rPh sb="107" eb="109">
      <t>アカジ</t>
    </rPh>
    <rPh sb="113" eb="115">
      <t>クリイレ</t>
    </rPh>
    <rPh sb="115" eb="116">
      <t>キン</t>
    </rPh>
    <rPh sb="116" eb="117">
      <t>トウ</t>
    </rPh>
    <rPh sb="118" eb="119">
      <t>ホ</t>
    </rPh>
    <rPh sb="126" eb="128">
      <t>ジギョウ</t>
    </rPh>
    <rPh sb="129" eb="130">
      <t>ナ</t>
    </rPh>
    <rPh sb="131" eb="132">
      <t>タ</t>
    </rPh>
    <rPh sb="139" eb="141">
      <t>キョウヨウ</t>
    </rPh>
    <rPh sb="141" eb="143">
      <t>カイシ</t>
    </rPh>
    <rPh sb="147" eb="150">
      <t>ネンイジョウ</t>
    </rPh>
    <rPh sb="150" eb="152">
      <t>ケイカ</t>
    </rPh>
    <rPh sb="154" eb="156">
      <t>チク</t>
    </rPh>
    <rPh sb="160" eb="162">
      <t>キキ</t>
    </rPh>
    <rPh sb="163" eb="166">
      <t>ジョウカソウ</t>
    </rPh>
    <rPh sb="167" eb="169">
      <t>コウシン</t>
    </rPh>
    <rPh sb="170" eb="172">
      <t>ケントウ</t>
    </rPh>
    <rPh sb="181" eb="183">
      <t>ジョウキョウ</t>
    </rPh>
    <rPh sb="188" eb="190">
      <t>ショウシ</t>
    </rPh>
    <phoneticPr fontId="4"/>
  </si>
  <si>
    <t>①収益的収支比率は、100％を下回り右肩下がりの傾向にあり、単年度収支は毎年赤字で一般会計からの繰入金で補てんしている状況です。平成29年度は、未収使用料の収入があり高水準となっています。個別の浄化槽であり、経費の削減が困難なため、使用料の改定等の経営改善が急務です。
④企業債残高対事業規模比率は、全国・類似団体の2倍以上となっていますが、営業施設の浄化槽を設置していることが要因です。
⑤経費回収率は、全国・類似団体と比較して低く、営業施設の維持管理費が多額であること、個別設置であるため、維持管理費の効率化も困難なことが要因です。
⑥汚泥処理原価は、全国・類似団体と比較して高額ですが、引抜汚泥の一部が産業廃棄物処理となっているためです。
⑦施設利用率は、全国・類似団体と比較して非常に低い状況ですが、営業施設の時間帯流入や季節流入に対応する必要があり施設スペックが大きいためです。
　また、浄化槽設置後に空き家になったり、高齢化により未接続の世帯があることも要因です。
⑧水洗化率は、全国・類似団体と比較して低い状況にあり、浄化槽設置後に空き家になったり、高齢で接続費用がなく未接続の世帯があるためで、ほぼ頭打ちの状況です。水洗化率向上のためには、広報による啓発及び戸別訪問による水質環境保全の理解を得ながら接続推進を実施していきます。</t>
    <rPh sb="1" eb="8">
      <t>シュウエキテキシュウシヒリツ</t>
    </rPh>
    <rPh sb="15" eb="17">
      <t>シタマワ</t>
    </rPh>
    <rPh sb="18" eb="21">
      <t>ミギカタサ</t>
    </rPh>
    <rPh sb="24" eb="26">
      <t>ケイコウ</t>
    </rPh>
    <rPh sb="30" eb="33">
      <t>タンネンド</t>
    </rPh>
    <rPh sb="33" eb="35">
      <t>シュウシ</t>
    </rPh>
    <rPh sb="36" eb="38">
      <t>マイネン</t>
    </rPh>
    <rPh sb="38" eb="40">
      <t>アカジ</t>
    </rPh>
    <rPh sb="41" eb="43">
      <t>イッパン</t>
    </rPh>
    <rPh sb="43" eb="45">
      <t>カイケイ</t>
    </rPh>
    <rPh sb="48" eb="50">
      <t>クリイレ</t>
    </rPh>
    <rPh sb="50" eb="51">
      <t>キン</t>
    </rPh>
    <rPh sb="52" eb="53">
      <t>ホ</t>
    </rPh>
    <rPh sb="59" eb="61">
      <t>ジョウキョウ</t>
    </rPh>
    <rPh sb="64" eb="66">
      <t>ヘイセイ</t>
    </rPh>
    <rPh sb="68" eb="70">
      <t>ネンド</t>
    </rPh>
    <rPh sb="72" eb="74">
      <t>ミシュウ</t>
    </rPh>
    <rPh sb="74" eb="76">
      <t>シヨウ</t>
    </rPh>
    <rPh sb="94" eb="95">
      <t>コ</t>
    </rPh>
    <rPh sb="229" eb="231">
      <t>タガク</t>
    </rPh>
    <rPh sb="290" eb="292">
      <t>コウガク</t>
    </rPh>
    <rPh sb="374" eb="376">
      <t>ヒツヨウ</t>
    </rPh>
    <rPh sb="433" eb="435">
      <t>ヨウイン</t>
    </rPh>
    <rPh sb="440" eb="443">
      <t>スイセンカ</t>
    </rPh>
    <rPh sb="443" eb="444">
      <t>リツ</t>
    </rPh>
    <rPh sb="446" eb="448">
      <t>ゼンコク</t>
    </rPh>
    <rPh sb="449" eb="453">
      <t>ルイジダンタイ</t>
    </rPh>
    <rPh sb="454" eb="456">
      <t>ヒカク</t>
    </rPh>
    <rPh sb="458" eb="459">
      <t>テイ</t>
    </rPh>
    <rPh sb="460" eb="462">
      <t>ジョウキョウ</t>
    </rPh>
    <rPh sb="485" eb="487">
      <t>セツゾク</t>
    </rPh>
    <rPh sb="487" eb="489">
      <t>ヒヨウ</t>
    </rPh>
    <rPh sb="507" eb="509">
      <t>アタマウ</t>
    </rPh>
    <rPh sb="511" eb="513">
      <t>ジョウキョウ</t>
    </rPh>
    <phoneticPr fontId="4"/>
  </si>
  <si>
    <t xml:space="preserve">　個別排水処理事業は、地理的条件から特定環境保全公共下水道事業や農業集落排水事業から離れた地域の4地区で構成されており、平成6年度から平成21年度までに事業を実施しています。
　2地区が供用開始から20年以上経過しており、機器類の修繕・更新費用が増加しています。
　また、浄化槽の耐用年数が15年であることから、今後、浄化槽自体の更新を検討する必要があります。
</t>
    <rPh sb="1" eb="3">
      <t>コベツ</t>
    </rPh>
    <rPh sb="3" eb="5">
      <t>ハイスイ</t>
    </rPh>
    <rPh sb="5" eb="7">
      <t>ショリ</t>
    </rPh>
    <rPh sb="7" eb="9">
      <t>ジギョウ</t>
    </rPh>
    <rPh sb="11" eb="14">
      <t>チリテキ</t>
    </rPh>
    <rPh sb="14" eb="16">
      <t>ジョウケン</t>
    </rPh>
    <rPh sb="18" eb="20">
      <t>トクテイ</t>
    </rPh>
    <rPh sb="20" eb="22">
      <t>カンキョウ</t>
    </rPh>
    <rPh sb="22" eb="24">
      <t>ホゼン</t>
    </rPh>
    <rPh sb="24" eb="26">
      <t>コウキョウ</t>
    </rPh>
    <rPh sb="26" eb="29">
      <t>ゲスイドウ</t>
    </rPh>
    <rPh sb="29" eb="31">
      <t>ジギョウ</t>
    </rPh>
    <rPh sb="32" eb="34">
      <t>ノウギョウ</t>
    </rPh>
    <rPh sb="34" eb="36">
      <t>シュウラク</t>
    </rPh>
    <rPh sb="36" eb="38">
      <t>ハイスイ</t>
    </rPh>
    <rPh sb="38" eb="40">
      <t>ジギョウ</t>
    </rPh>
    <rPh sb="42" eb="43">
      <t>ハナ</t>
    </rPh>
    <rPh sb="45" eb="47">
      <t>チイキ</t>
    </rPh>
    <rPh sb="49" eb="51">
      <t>チク</t>
    </rPh>
    <rPh sb="52" eb="54">
      <t>コウセイ</t>
    </rPh>
    <rPh sb="60" eb="62">
      <t>ヘイセイ</t>
    </rPh>
    <rPh sb="63" eb="65">
      <t>ネンド</t>
    </rPh>
    <rPh sb="67" eb="69">
      <t>ヘイセイ</t>
    </rPh>
    <rPh sb="71" eb="73">
      <t>ネンド</t>
    </rPh>
    <rPh sb="76" eb="78">
      <t>ジギョウ</t>
    </rPh>
    <rPh sb="79" eb="81">
      <t>ジッシ</t>
    </rPh>
    <rPh sb="90" eb="92">
      <t>チク</t>
    </rPh>
    <rPh sb="93" eb="95">
      <t>キョウヨウ</t>
    </rPh>
    <rPh sb="95" eb="97">
      <t>カイシ</t>
    </rPh>
    <rPh sb="101" eb="104">
      <t>ネンイジョウ</t>
    </rPh>
    <rPh sb="104" eb="106">
      <t>ケイカ</t>
    </rPh>
    <rPh sb="111" eb="113">
      <t>キキ</t>
    </rPh>
    <rPh sb="113" eb="114">
      <t>ルイ</t>
    </rPh>
    <rPh sb="115" eb="117">
      <t>シュウゼン</t>
    </rPh>
    <rPh sb="118" eb="120">
      <t>コウシン</t>
    </rPh>
    <rPh sb="120" eb="122">
      <t>ヒヨウ</t>
    </rPh>
    <rPh sb="123" eb="125">
      <t>ゾウカ</t>
    </rPh>
    <rPh sb="136" eb="139">
      <t>ジョウカソウ</t>
    </rPh>
    <rPh sb="140" eb="142">
      <t>タイヨウ</t>
    </rPh>
    <rPh sb="142" eb="144">
      <t>ネンスウ</t>
    </rPh>
    <rPh sb="147" eb="148">
      <t>ネン</t>
    </rPh>
    <rPh sb="156" eb="158">
      <t>コンゴ</t>
    </rPh>
    <rPh sb="159" eb="162">
      <t>ジョウカソウ</t>
    </rPh>
    <rPh sb="162" eb="164">
      <t>ジタイ</t>
    </rPh>
    <rPh sb="165" eb="167">
      <t>コウシン</t>
    </rPh>
    <rPh sb="168" eb="170">
      <t>ケントウ</t>
    </rPh>
    <rPh sb="172" eb="1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</si>
</sst>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D6-4BF0-9409-67E56E83E387}"/>
            </c:ext>
          </c:extLst>
        </c:ser>
        <c:dLbls>
          <c:showLegendKey val="0"/>
          <c:showVal val="0"/>
          <c:showCatName val="0"/>
          <c:showSerName val="0"/>
          <c:showPercent val="0"/>
          <c:showBubbleSize val="0"/>
        </c:dLbls>
        <c:gapWidth val="150"/>
        <c:axId val="370872992"/>
        <c:axId val="41539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AD6-4BF0-9409-67E56E83E387}"/>
            </c:ext>
          </c:extLst>
        </c:ser>
        <c:dLbls>
          <c:showLegendKey val="0"/>
          <c:showVal val="0"/>
          <c:showCatName val="0"/>
          <c:showSerName val="0"/>
          <c:showPercent val="0"/>
          <c:showBubbleSize val="0"/>
        </c:dLbls>
        <c:marker val="1"/>
        <c:smooth val="0"/>
        <c:axId val="370872992"/>
        <c:axId val="415397472"/>
      </c:lineChart>
      <c:dateAx>
        <c:axId val="370872992"/>
        <c:scaling>
          <c:orientation val="minMax"/>
        </c:scaling>
        <c:delete val="1"/>
        <c:axPos val="b"/>
        <c:numFmt formatCode="ge" sourceLinked="1"/>
        <c:majorTickMark val="none"/>
        <c:minorTickMark val="none"/>
        <c:tickLblPos val="none"/>
        <c:crossAx val="415397472"/>
        <c:crosses val="autoZero"/>
        <c:auto val="1"/>
        <c:lblOffset val="100"/>
        <c:baseTimeUnit val="years"/>
      </c:dateAx>
      <c:valAx>
        <c:axId val="41539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8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15.51</c:v>
                </c:pt>
                <c:pt idx="1">
                  <c:v>14.97</c:v>
                </c:pt>
                <c:pt idx="2">
                  <c:v>14.97</c:v>
                </c:pt>
                <c:pt idx="3">
                  <c:v>14.97</c:v>
                </c:pt>
                <c:pt idx="4">
                  <c:v>15.51</c:v>
                </c:pt>
              </c:numCache>
            </c:numRef>
          </c:val>
          <c:extLst>
            <c:ext xmlns:c16="http://schemas.microsoft.com/office/drawing/2014/chart" uri="{C3380CC4-5D6E-409C-BE32-E72D297353CC}">
              <c16:uniqueId val="{00000000-D51A-4DAB-8F4B-1B147ACD1471}"/>
            </c:ext>
          </c:extLst>
        </c:ser>
        <c:dLbls>
          <c:showLegendKey val="0"/>
          <c:showVal val="0"/>
          <c:showCatName val="0"/>
          <c:showSerName val="0"/>
          <c:showPercent val="0"/>
          <c:showBubbleSize val="0"/>
        </c:dLbls>
        <c:gapWidth val="150"/>
        <c:axId val="415912536"/>
        <c:axId val="41591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c:ext xmlns:c16="http://schemas.microsoft.com/office/drawing/2014/chart" uri="{C3380CC4-5D6E-409C-BE32-E72D297353CC}">
              <c16:uniqueId val="{00000001-D51A-4DAB-8F4B-1B147ACD1471}"/>
            </c:ext>
          </c:extLst>
        </c:ser>
        <c:dLbls>
          <c:showLegendKey val="0"/>
          <c:showVal val="0"/>
          <c:showCatName val="0"/>
          <c:showSerName val="0"/>
          <c:showPercent val="0"/>
          <c:showBubbleSize val="0"/>
        </c:dLbls>
        <c:marker val="1"/>
        <c:smooth val="0"/>
        <c:axId val="415912536"/>
        <c:axId val="415912928"/>
      </c:lineChart>
      <c:dateAx>
        <c:axId val="415912536"/>
        <c:scaling>
          <c:orientation val="minMax"/>
        </c:scaling>
        <c:delete val="1"/>
        <c:axPos val="b"/>
        <c:numFmt formatCode="ge" sourceLinked="1"/>
        <c:majorTickMark val="none"/>
        <c:minorTickMark val="none"/>
        <c:tickLblPos val="none"/>
        <c:crossAx val="415912928"/>
        <c:crosses val="autoZero"/>
        <c:auto val="1"/>
        <c:lblOffset val="100"/>
        <c:baseTimeUnit val="years"/>
      </c:dateAx>
      <c:valAx>
        <c:axId val="4159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91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76.69</c:v>
                </c:pt>
                <c:pt idx="1">
                  <c:v>77.3</c:v>
                </c:pt>
                <c:pt idx="2">
                  <c:v>78.88</c:v>
                </c:pt>
                <c:pt idx="3">
                  <c:v>78.95</c:v>
                </c:pt>
                <c:pt idx="4">
                  <c:v>78.38</c:v>
                </c:pt>
              </c:numCache>
            </c:numRef>
          </c:val>
          <c:extLst>
            <c:ext xmlns:c16="http://schemas.microsoft.com/office/drawing/2014/chart" uri="{C3380CC4-5D6E-409C-BE32-E72D297353CC}">
              <c16:uniqueId val="{00000000-A277-4923-B521-64B76EB27EFA}"/>
            </c:ext>
          </c:extLst>
        </c:ser>
        <c:dLbls>
          <c:showLegendKey val="0"/>
          <c:showVal val="0"/>
          <c:showCatName val="0"/>
          <c:showSerName val="0"/>
          <c:showPercent val="0"/>
          <c:showBubbleSize val="0"/>
        </c:dLbls>
        <c:gapWidth val="150"/>
        <c:axId val="415913712"/>
        <c:axId val="41657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c:ext xmlns:c16="http://schemas.microsoft.com/office/drawing/2014/chart" uri="{C3380CC4-5D6E-409C-BE32-E72D297353CC}">
              <c16:uniqueId val="{00000001-A277-4923-B521-64B76EB27EFA}"/>
            </c:ext>
          </c:extLst>
        </c:ser>
        <c:dLbls>
          <c:showLegendKey val="0"/>
          <c:showVal val="0"/>
          <c:showCatName val="0"/>
          <c:showSerName val="0"/>
          <c:showPercent val="0"/>
          <c:showBubbleSize val="0"/>
        </c:dLbls>
        <c:marker val="1"/>
        <c:smooth val="0"/>
        <c:axId val="415913712"/>
        <c:axId val="416577840"/>
      </c:lineChart>
      <c:dateAx>
        <c:axId val="415913712"/>
        <c:scaling>
          <c:orientation val="minMax"/>
        </c:scaling>
        <c:delete val="1"/>
        <c:axPos val="b"/>
        <c:numFmt formatCode="ge" sourceLinked="1"/>
        <c:majorTickMark val="none"/>
        <c:minorTickMark val="none"/>
        <c:tickLblPos val="none"/>
        <c:crossAx val="416577840"/>
        <c:crosses val="autoZero"/>
        <c:auto val="1"/>
        <c:lblOffset val="100"/>
        <c:baseTimeUnit val="years"/>
      </c:dateAx>
      <c:valAx>
        <c:axId val="41657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91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95.39</c:v>
                </c:pt>
                <c:pt idx="1">
                  <c:v>95.46</c:v>
                </c:pt>
                <c:pt idx="2">
                  <c:v>95.33</c:v>
                </c:pt>
                <c:pt idx="3">
                  <c:v>95.42</c:v>
                </c:pt>
                <c:pt idx="4">
                  <c:v>95.22</c:v>
                </c:pt>
              </c:numCache>
            </c:numRef>
          </c:val>
          <c:extLst>
            <c:ext xmlns:c16="http://schemas.microsoft.com/office/drawing/2014/chart" uri="{C3380CC4-5D6E-409C-BE32-E72D297353CC}">
              <c16:uniqueId val="{00000000-D65E-49FB-8CBD-A4DFA66394FB}"/>
            </c:ext>
          </c:extLst>
        </c:ser>
        <c:dLbls>
          <c:showLegendKey val="0"/>
          <c:showVal val="0"/>
          <c:showCatName val="0"/>
          <c:showSerName val="0"/>
          <c:showPercent val="0"/>
          <c:showBubbleSize val="0"/>
        </c:dLbls>
        <c:gapWidth val="150"/>
        <c:axId val="415399432"/>
        <c:axId val="41539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5E-49FB-8CBD-A4DFA66394FB}"/>
            </c:ext>
          </c:extLst>
        </c:ser>
        <c:dLbls>
          <c:showLegendKey val="0"/>
          <c:showVal val="0"/>
          <c:showCatName val="0"/>
          <c:showSerName val="0"/>
          <c:showPercent val="0"/>
          <c:showBubbleSize val="0"/>
        </c:dLbls>
        <c:marker val="1"/>
        <c:smooth val="0"/>
        <c:axId val="415399432"/>
        <c:axId val="415399824"/>
      </c:lineChart>
      <c:dateAx>
        <c:axId val="415399432"/>
        <c:scaling>
          <c:orientation val="minMax"/>
        </c:scaling>
        <c:delete val="1"/>
        <c:axPos val="b"/>
        <c:numFmt formatCode="ge" sourceLinked="1"/>
        <c:majorTickMark val="none"/>
        <c:minorTickMark val="none"/>
        <c:tickLblPos val="none"/>
        <c:crossAx val="415399824"/>
        <c:crosses val="autoZero"/>
        <c:auto val="1"/>
        <c:lblOffset val="100"/>
        <c:baseTimeUnit val="years"/>
      </c:dateAx>
      <c:valAx>
        <c:axId val="41539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39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9A-4E25-B618-ACE103E6A309}"/>
            </c:ext>
          </c:extLst>
        </c:ser>
        <c:dLbls>
          <c:showLegendKey val="0"/>
          <c:showVal val="0"/>
          <c:showCatName val="0"/>
          <c:showSerName val="0"/>
          <c:showPercent val="0"/>
          <c:showBubbleSize val="0"/>
        </c:dLbls>
        <c:gapWidth val="150"/>
        <c:axId val="415401392"/>
        <c:axId val="41539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9A-4E25-B618-ACE103E6A309}"/>
            </c:ext>
          </c:extLst>
        </c:ser>
        <c:dLbls>
          <c:showLegendKey val="0"/>
          <c:showVal val="0"/>
          <c:showCatName val="0"/>
          <c:showSerName val="0"/>
          <c:showPercent val="0"/>
          <c:showBubbleSize val="0"/>
        </c:dLbls>
        <c:marker val="1"/>
        <c:smooth val="0"/>
        <c:axId val="415401392"/>
        <c:axId val="415395904"/>
      </c:lineChart>
      <c:dateAx>
        <c:axId val="415401392"/>
        <c:scaling>
          <c:orientation val="minMax"/>
        </c:scaling>
        <c:delete val="1"/>
        <c:axPos val="b"/>
        <c:numFmt formatCode="ge" sourceLinked="1"/>
        <c:majorTickMark val="none"/>
        <c:minorTickMark val="none"/>
        <c:tickLblPos val="none"/>
        <c:crossAx val="415395904"/>
        <c:crosses val="autoZero"/>
        <c:auto val="1"/>
        <c:lblOffset val="100"/>
        <c:baseTimeUnit val="years"/>
      </c:dateAx>
      <c:valAx>
        <c:axId val="41539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40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DD-4CEE-BE34-F8C532AF4734}"/>
            </c:ext>
          </c:extLst>
        </c:ser>
        <c:dLbls>
          <c:showLegendKey val="0"/>
          <c:showVal val="0"/>
          <c:showCatName val="0"/>
          <c:showSerName val="0"/>
          <c:showPercent val="0"/>
          <c:showBubbleSize val="0"/>
        </c:dLbls>
        <c:gapWidth val="150"/>
        <c:axId val="415396688"/>
        <c:axId val="41539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DD-4CEE-BE34-F8C532AF4734}"/>
            </c:ext>
          </c:extLst>
        </c:ser>
        <c:dLbls>
          <c:showLegendKey val="0"/>
          <c:showVal val="0"/>
          <c:showCatName val="0"/>
          <c:showSerName val="0"/>
          <c:showPercent val="0"/>
          <c:showBubbleSize val="0"/>
        </c:dLbls>
        <c:marker val="1"/>
        <c:smooth val="0"/>
        <c:axId val="415396688"/>
        <c:axId val="415397080"/>
      </c:lineChart>
      <c:dateAx>
        <c:axId val="415396688"/>
        <c:scaling>
          <c:orientation val="minMax"/>
        </c:scaling>
        <c:delete val="1"/>
        <c:axPos val="b"/>
        <c:numFmt formatCode="ge" sourceLinked="1"/>
        <c:majorTickMark val="none"/>
        <c:minorTickMark val="none"/>
        <c:tickLblPos val="none"/>
        <c:crossAx val="415397080"/>
        <c:crosses val="autoZero"/>
        <c:auto val="1"/>
        <c:lblOffset val="100"/>
        <c:baseTimeUnit val="years"/>
      </c:dateAx>
      <c:valAx>
        <c:axId val="41539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39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19-4D2E-AC75-94487264DB7E}"/>
            </c:ext>
          </c:extLst>
        </c:ser>
        <c:dLbls>
          <c:showLegendKey val="0"/>
          <c:showVal val="0"/>
          <c:showCatName val="0"/>
          <c:showSerName val="0"/>
          <c:showPercent val="0"/>
          <c:showBubbleSize val="0"/>
        </c:dLbls>
        <c:gapWidth val="150"/>
        <c:axId val="415398256"/>
        <c:axId val="41540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19-4D2E-AC75-94487264DB7E}"/>
            </c:ext>
          </c:extLst>
        </c:ser>
        <c:dLbls>
          <c:showLegendKey val="0"/>
          <c:showVal val="0"/>
          <c:showCatName val="0"/>
          <c:showSerName val="0"/>
          <c:showPercent val="0"/>
          <c:showBubbleSize val="0"/>
        </c:dLbls>
        <c:marker val="1"/>
        <c:smooth val="0"/>
        <c:axId val="415398256"/>
        <c:axId val="415401784"/>
      </c:lineChart>
      <c:dateAx>
        <c:axId val="415398256"/>
        <c:scaling>
          <c:orientation val="minMax"/>
        </c:scaling>
        <c:delete val="1"/>
        <c:axPos val="b"/>
        <c:numFmt formatCode="ge" sourceLinked="1"/>
        <c:majorTickMark val="none"/>
        <c:minorTickMark val="none"/>
        <c:tickLblPos val="none"/>
        <c:crossAx val="415401784"/>
        <c:crosses val="autoZero"/>
        <c:auto val="1"/>
        <c:lblOffset val="100"/>
        <c:baseTimeUnit val="years"/>
      </c:dateAx>
      <c:valAx>
        <c:axId val="41540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39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7E-4000-A2D9-E2F858F0C9A5}"/>
            </c:ext>
          </c:extLst>
        </c:ser>
        <c:dLbls>
          <c:showLegendKey val="0"/>
          <c:showVal val="0"/>
          <c:showCatName val="0"/>
          <c:showSerName val="0"/>
          <c:showPercent val="0"/>
          <c:showBubbleSize val="0"/>
        </c:dLbls>
        <c:gapWidth val="150"/>
        <c:axId val="415398648"/>
        <c:axId val="41590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7E-4000-A2D9-E2F858F0C9A5}"/>
            </c:ext>
          </c:extLst>
        </c:ser>
        <c:dLbls>
          <c:showLegendKey val="0"/>
          <c:showVal val="0"/>
          <c:showCatName val="0"/>
          <c:showSerName val="0"/>
          <c:showPercent val="0"/>
          <c:showBubbleSize val="0"/>
        </c:dLbls>
        <c:marker val="1"/>
        <c:smooth val="0"/>
        <c:axId val="415398648"/>
        <c:axId val="415909008"/>
      </c:lineChart>
      <c:dateAx>
        <c:axId val="415398648"/>
        <c:scaling>
          <c:orientation val="minMax"/>
        </c:scaling>
        <c:delete val="1"/>
        <c:axPos val="b"/>
        <c:numFmt formatCode="ge" sourceLinked="1"/>
        <c:majorTickMark val="none"/>
        <c:minorTickMark val="none"/>
        <c:tickLblPos val="none"/>
        <c:crossAx val="415909008"/>
        <c:crosses val="autoZero"/>
        <c:auto val="1"/>
        <c:lblOffset val="100"/>
        <c:baseTimeUnit val="years"/>
      </c:dateAx>
      <c:valAx>
        <c:axId val="41590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39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2005.23</c:v>
                </c:pt>
                <c:pt idx="3" formatCode="#,##0.00;&quot;△&quot;#,##0.00;&quot;-&quot;">
                  <c:v>2076.15</c:v>
                </c:pt>
                <c:pt idx="4" formatCode="#,##0.00;&quot;△&quot;#,##0.00;&quot;-&quot;">
                  <c:v>1906</c:v>
                </c:pt>
              </c:numCache>
            </c:numRef>
          </c:val>
          <c:extLst>
            <c:ext xmlns:c16="http://schemas.microsoft.com/office/drawing/2014/chart" uri="{C3380CC4-5D6E-409C-BE32-E72D297353CC}">
              <c16:uniqueId val="{00000000-B16A-4A73-AD9F-531BB9621806}"/>
            </c:ext>
          </c:extLst>
        </c:ser>
        <c:dLbls>
          <c:showLegendKey val="0"/>
          <c:showVal val="0"/>
          <c:showCatName val="0"/>
          <c:showSerName val="0"/>
          <c:showPercent val="0"/>
          <c:showBubbleSize val="0"/>
        </c:dLbls>
        <c:gapWidth val="150"/>
        <c:axId val="415910576"/>
        <c:axId val="41590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c:ext xmlns:c16="http://schemas.microsoft.com/office/drawing/2014/chart" uri="{C3380CC4-5D6E-409C-BE32-E72D297353CC}">
              <c16:uniqueId val="{00000001-B16A-4A73-AD9F-531BB9621806}"/>
            </c:ext>
          </c:extLst>
        </c:ser>
        <c:dLbls>
          <c:showLegendKey val="0"/>
          <c:showVal val="0"/>
          <c:showCatName val="0"/>
          <c:showSerName val="0"/>
          <c:showPercent val="0"/>
          <c:showBubbleSize val="0"/>
        </c:dLbls>
        <c:marker val="1"/>
        <c:smooth val="0"/>
        <c:axId val="415910576"/>
        <c:axId val="415907048"/>
      </c:lineChart>
      <c:dateAx>
        <c:axId val="415910576"/>
        <c:scaling>
          <c:orientation val="minMax"/>
        </c:scaling>
        <c:delete val="1"/>
        <c:axPos val="b"/>
        <c:numFmt formatCode="ge" sourceLinked="1"/>
        <c:majorTickMark val="none"/>
        <c:minorTickMark val="none"/>
        <c:tickLblPos val="none"/>
        <c:crossAx val="415907048"/>
        <c:crosses val="autoZero"/>
        <c:auto val="1"/>
        <c:lblOffset val="100"/>
        <c:baseTimeUnit val="years"/>
      </c:dateAx>
      <c:valAx>
        <c:axId val="41590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91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43.36</c:v>
                </c:pt>
                <c:pt idx="1">
                  <c:v>41.94</c:v>
                </c:pt>
                <c:pt idx="2">
                  <c:v>47.73</c:v>
                </c:pt>
                <c:pt idx="3">
                  <c:v>39.950000000000003</c:v>
                </c:pt>
                <c:pt idx="4">
                  <c:v>42.06</c:v>
                </c:pt>
              </c:numCache>
            </c:numRef>
          </c:val>
          <c:extLst>
            <c:ext xmlns:c16="http://schemas.microsoft.com/office/drawing/2014/chart" uri="{C3380CC4-5D6E-409C-BE32-E72D297353CC}">
              <c16:uniqueId val="{00000000-DF09-48BA-BDB2-80D5F0E9E8AB}"/>
            </c:ext>
          </c:extLst>
        </c:ser>
        <c:dLbls>
          <c:showLegendKey val="0"/>
          <c:showVal val="0"/>
          <c:showCatName val="0"/>
          <c:showSerName val="0"/>
          <c:showPercent val="0"/>
          <c:showBubbleSize val="0"/>
        </c:dLbls>
        <c:gapWidth val="150"/>
        <c:axId val="415907832"/>
        <c:axId val="41591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c:ext xmlns:c16="http://schemas.microsoft.com/office/drawing/2014/chart" uri="{C3380CC4-5D6E-409C-BE32-E72D297353CC}">
              <c16:uniqueId val="{00000001-DF09-48BA-BDB2-80D5F0E9E8AB}"/>
            </c:ext>
          </c:extLst>
        </c:ser>
        <c:dLbls>
          <c:showLegendKey val="0"/>
          <c:showVal val="0"/>
          <c:showCatName val="0"/>
          <c:showSerName val="0"/>
          <c:showPercent val="0"/>
          <c:showBubbleSize val="0"/>
        </c:dLbls>
        <c:marker val="1"/>
        <c:smooth val="0"/>
        <c:axId val="415907832"/>
        <c:axId val="415911360"/>
      </c:lineChart>
      <c:dateAx>
        <c:axId val="415907832"/>
        <c:scaling>
          <c:orientation val="minMax"/>
        </c:scaling>
        <c:delete val="1"/>
        <c:axPos val="b"/>
        <c:numFmt formatCode="ge" sourceLinked="1"/>
        <c:majorTickMark val="none"/>
        <c:minorTickMark val="none"/>
        <c:tickLblPos val="none"/>
        <c:crossAx val="415911360"/>
        <c:crosses val="autoZero"/>
        <c:auto val="1"/>
        <c:lblOffset val="100"/>
        <c:baseTimeUnit val="years"/>
      </c:dateAx>
      <c:valAx>
        <c:axId val="4159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90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471.8</c:v>
                </c:pt>
                <c:pt idx="1">
                  <c:v>507.03</c:v>
                </c:pt>
                <c:pt idx="2">
                  <c:v>495.04</c:v>
                </c:pt>
                <c:pt idx="3">
                  <c:v>527.79999999999995</c:v>
                </c:pt>
                <c:pt idx="4">
                  <c:v>503.82</c:v>
                </c:pt>
              </c:numCache>
            </c:numRef>
          </c:val>
          <c:extLst>
            <c:ext xmlns:c16="http://schemas.microsoft.com/office/drawing/2014/chart" uri="{C3380CC4-5D6E-409C-BE32-E72D297353CC}">
              <c16:uniqueId val="{00000000-6EC0-4405-B5A2-831A6266A2E1}"/>
            </c:ext>
          </c:extLst>
        </c:ser>
        <c:dLbls>
          <c:showLegendKey val="0"/>
          <c:showVal val="0"/>
          <c:showCatName val="0"/>
          <c:showSerName val="0"/>
          <c:showPercent val="0"/>
          <c:showBubbleSize val="0"/>
        </c:dLbls>
        <c:gapWidth val="150"/>
        <c:axId val="415912144"/>
        <c:axId val="4159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c:ext xmlns:c16="http://schemas.microsoft.com/office/drawing/2014/chart" uri="{C3380CC4-5D6E-409C-BE32-E72D297353CC}">
              <c16:uniqueId val="{00000001-6EC0-4405-B5A2-831A6266A2E1}"/>
            </c:ext>
          </c:extLst>
        </c:ser>
        <c:dLbls>
          <c:showLegendKey val="0"/>
          <c:showVal val="0"/>
          <c:showCatName val="0"/>
          <c:showSerName val="0"/>
          <c:showPercent val="0"/>
          <c:showBubbleSize val="0"/>
        </c:dLbls>
        <c:marker val="1"/>
        <c:smooth val="0"/>
        <c:axId val="415912144"/>
        <c:axId val="415908224"/>
      </c:lineChart>
      <c:dateAx>
        <c:axId val="415912144"/>
        <c:scaling>
          <c:orientation val="minMax"/>
        </c:scaling>
        <c:delete val="1"/>
        <c:axPos val="b"/>
        <c:numFmt formatCode="ge" sourceLinked="1"/>
        <c:majorTickMark val="none"/>
        <c:minorTickMark val="none"/>
        <c:tickLblPos val="none"/>
        <c:crossAx val="415908224"/>
        <c:crosses val="autoZero"/>
        <c:auto val="1"/>
        <c:lblOffset val="100"/>
        <c:baseTimeUnit val="years"/>
      </c:dateAx>
      <c:valAx>
        <c:axId val="4159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91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CL67" sqref="CL6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飯綱町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8">
        <f>データ!S6</f>
        <v>11179</v>
      </c>
      <c r="AM8" s="68"/>
      <c r="AN8" s="68"/>
      <c r="AO8" s="68"/>
      <c r="AP8" s="68"/>
      <c r="AQ8" s="68"/>
      <c r="AR8" s="68"/>
      <c r="AS8" s="68"/>
      <c r="AT8" s="67">
        <f>データ!T6</f>
        <v>75</v>
      </c>
      <c r="AU8" s="67"/>
      <c r="AV8" s="67"/>
      <c r="AW8" s="67"/>
      <c r="AX8" s="67"/>
      <c r="AY8" s="67"/>
      <c r="AZ8" s="67"/>
      <c r="BA8" s="67"/>
      <c r="BB8" s="67">
        <f>データ!U6</f>
        <v>149.05000000000001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1.33</v>
      </c>
      <c r="Q10" s="67"/>
      <c r="R10" s="67"/>
      <c r="S10" s="67"/>
      <c r="T10" s="67"/>
      <c r="U10" s="67"/>
      <c r="V10" s="67"/>
      <c r="W10" s="67">
        <f>データ!Q6</f>
        <v>100</v>
      </c>
      <c r="X10" s="67"/>
      <c r="Y10" s="67"/>
      <c r="Z10" s="67"/>
      <c r="AA10" s="67"/>
      <c r="AB10" s="67"/>
      <c r="AC10" s="67"/>
      <c r="AD10" s="68">
        <f>データ!R6</f>
        <v>3996</v>
      </c>
      <c r="AE10" s="68"/>
      <c r="AF10" s="68"/>
      <c r="AG10" s="68"/>
      <c r="AH10" s="68"/>
      <c r="AI10" s="68"/>
      <c r="AJ10" s="68"/>
      <c r="AK10" s="2"/>
      <c r="AL10" s="68">
        <f>データ!V6</f>
        <v>148</v>
      </c>
      <c r="AM10" s="68"/>
      <c r="AN10" s="68"/>
      <c r="AO10" s="68"/>
      <c r="AP10" s="68"/>
      <c r="AQ10" s="68"/>
      <c r="AR10" s="68"/>
      <c r="AS10" s="68"/>
      <c r="AT10" s="67">
        <f>データ!W6</f>
        <v>0.12</v>
      </c>
      <c r="AU10" s="67"/>
      <c r="AV10" s="67"/>
      <c r="AW10" s="67"/>
      <c r="AX10" s="67"/>
      <c r="AY10" s="67"/>
      <c r="AZ10" s="67"/>
      <c r="BA10" s="67"/>
      <c r="BB10" s="67">
        <f>データ!X6</f>
        <v>1233.33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44</v>
      </c>
      <c r="N86" s="26" t="s">
        <v>44</v>
      </c>
      <c r="O86" s="26" t="str">
        <f>データ!EO6</f>
        <v>【-】</v>
      </c>
    </row>
  </sheetData>
  <sheetProtection algorithmName="SHA-512" hashValue="8h7mYaXd9lI5J2lKEuqG/+zOnUqGLIzIunO4WGz/VKfG34P3FyeposLiwlFltmocq0I02qyKTclS3aJVQDdT2Q==" saltValue="b/UesQ6RwxG/TBhINP8x2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205907</v>
      </c>
      <c r="D6" s="33">
        <f t="shared" si="3"/>
        <v>47</v>
      </c>
      <c r="E6" s="33">
        <f t="shared" si="3"/>
        <v>18</v>
      </c>
      <c r="F6" s="33">
        <f t="shared" si="3"/>
        <v>1</v>
      </c>
      <c r="G6" s="33">
        <f t="shared" si="3"/>
        <v>0</v>
      </c>
      <c r="H6" s="33" t="str">
        <f t="shared" si="3"/>
        <v>長野県　飯綱町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1.33</v>
      </c>
      <c r="Q6" s="34">
        <f t="shared" si="3"/>
        <v>100</v>
      </c>
      <c r="R6" s="34">
        <f t="shared" si="3"/>
        <v>3996</v>
      </c>
      <c r="S6" s="34">
        <f t="shared" si="3"/>
        <v>11179</v>
      </c>
      <c r="T6" s="34">
        <f t="shared" si="3"/>
        <v>75</v>
      </c>
      <c r="U6" s="34">
        <f t="shared" si="3"/>
        <v>149.05000000000001</v>
      </c>
      <c r="V6" s="34">
        <f t="shared" si="3"/>
        <v>148</v>
      </c>
      <c r="W6" s="34">
        <f t="shared" si="3"/>
        <v>0.12</v>
      </c>
      <c r="X6" s="34">
        <f t="shared" si="3"/>
        <v>1233.33</v>
      </c>
      <c r="Y6" s="35">
        <f>IF(Y7="",NA(),Y7)</f>
        <v>95.39</v>
      </c>
      <c r="Z6" s="35">
        <f t="shared" ref="Z6:AH6" si="4">IF(Z7="",NA(),Z7)</f>
        <v>95.46</v>
      </c>
      <c r="AA6" s="35">
        <f t="shared" si="4"/>
        <v>95.33</v>
      </c>
      <c r="AB6" s="35">
        <f t="shared" si="4"/>
        <v>95.42</v>
      </c>
      <c r="AC6" s="35">
        <f t="shared" si="4"/>
        <v>95.22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2005.23</v>
      </c>
      <c r="BI6" s="35">
        <f t="shared" si="7"/>
        <v>2076.15</v>
      </c>
      <c r="BJ6" s="35">
        <f t="shared" si="7"/>
        <v>1906</v>
      </c>
      <c r="BK6" s="35">
        <f t="shared" si="7"/>
        <v>701.33</v>
      </c>
      <c r="BL6" s="35">
        <f t="shared" si="7"/>
        <v>663.76</v>
      </c>
      <c r="BM6" s="35">
        <f t="shared" si="7"/>
        <v>566.35</v>
      </c>
      <c r="BN6" s="35">
        <f t="shared" si="7"/>
        <v>888.8</v>
      </c>
      <c r="BO6" s="35">
        <f t="shared" si="7"/>
        <v>855.65</v>
      </c>
      <c r="BP6" s="34" t="str">
        <f>IF(BP7="","",IF(BP7="-","【-】","【"&amp;SUBSTITUTE(TEXT(BP7,"#,##0.00"),"-","△")&amp;"】"))</f>
        <v>【860.68】</v>
      </c>
      <c r="BQ6" s="35">
        <f>IF(BQ7="",NA(),BQ7)</f>
        <v>43.36</v>
      </c>
      <c r="BR6" s="35">
        <f t="shared" ref="BR6:BZ6" si="8">IF(BR7="",NA(),BR7)</f>
        <v>41.94</v>
      </c>
      <c r="BS6" s="35">
        <f t="shared" si="8"/>
        <v>47.73</v>
      </c>
      <c r="BT6" s="35">
        <f t="shared" si="8"/>
        <v>39.950000000000003</v>
      </c>
      <c r="BU6" s="35">
        <f t="shared" si="8"/>
        <v>42.06</v>
      </c>
      <c r="BV6" s="35">
        <f t="shared" si="8"/>
        <v>53.48</v>
      </c>
      <c r="BW6" s="35">
        <f t="shared" si="8"/>
        <v>53.76</v>
      </c>
      <c r="BX6" s="35">
        <f t="shared" si="8"/>
        <v>52.27</v>
      </c>
      <c r="BY6" s="35">
        <f t="shared" si="8"/>
        <v>52.55</v>
      </c>
      <c r="BZ6" s="35">
        <f t="shared" si="8"/>
        <v>52.23</v>
      </c>
      <c r="CA6" s="34" t="str">
        <f>IF(CA7="","",IF(CA7="-","【-】","【"&amp;SUBSTITUTE(TEXT(CA7,"#,##0.00"),"-","△")&amp;"】"))</f>
        <v>【52.12】</v>
      </c>
      <c r="CB6" s="35">
        <f>IF(CB7="",NA(),CB7)</f>
        <v>471.8</v>
      </c>
      <c r="CC6" s="35">
        <f t="shared" ref="CC6:CK6" si="9">IF(CC7="",NA(),CC7)</f>
        <v>507.03</v>
      </c>
      <c r="CD6" s="35">
        <f t="shared" si="9"/>
        <v>495.04</v>
      </c>
      <c r="CE6" s="35">
        <f t="shared" si="9"/>
        <v>527.79999999999995</v>
      </c>
      <c r="CF6" s="35">
        <f t="shared" si="9"/>
        <v>503.82</v>
      </c>
      <c r="CG6" s="35">
        <f t="shared" si="9"/>
        <v>277.29000000000002</v>
      </c>
      <c r="CH6" s="35">
        <f t="shared" si="9"/>
        <v>275.25</v>
      </c>
      <c r="CI6" s="35">
        <f t="shared" si="9"/>
        <v>291.01</v>
      </c>
      <c r="CJ6" s="35">
        <f t="shared" si="9"/>
        <v>292.45</v>
      </c>
      <c r="CK6" s="35">
        <f t="shared" si="9"/>
        <v>294.05</v>
      </c>
      <c r="CL6" s="34" t="str">
        <f>IF(CL7="","",IF(CL7="-","【-】","【"&amp;SUBSTITUTE(TEXT(CL7,"#,##0.00"),"-","△")&amp;"】"))</f>
        <v>【299.14】</v>
      </c>
      <c r="CM6" s="35">
        <f>IF(CM7="",NA(),CM7)</f>
        <v>15.51</v>
      </c>
      <c r="CN6" s="35">
        <f t="shared" ref="CN6:CV6" si="10">IF(CN7="",NA(),CN7)</f>
        <v>14.97</v>
      </c>
      <c r="CO6" s="35">
        <f t="shared" si="10"/>
        <v>14.97</v>
      </c>
      <c r="CP6" s="35">
        <f t="shared" si="10"/>
        <v>14.97</v>
      </c>
      <c r="CQ6" s="35">
        <f t="shared" si="10"/>
        <v>15.51</v>
      </c>
      <c r="CR6" s="35">
        <f t="shared" si="10"/>
        <v>52.52</v>
      </c>
      <c r="CS6" s="35">
        <f t="shared" si="10"/>
        <v>54.14</v>
      </c>
      <c r="CT6" s="35">
        <f t="shared" si="10"/>
        <v>132.99</v>
      </c>
      <c r="CU6" s="35">
        <f t="shared" si="10"/>
        <v>51.71</v>
      </c>
      <c r="CV6" s="35">
        <f t="shared" si="10"/>
        <v>50.56</v>
      </c>
      <c r="CW6" s="34" t="str">
        <f>IF(CW7="","",IF(CW7="-","【-】","【"&amp;SUBSTITUTE(TEXT(CW7,"#,##0.00"),"-","△")&amp;"】"))</f>
        <v>【50.35】</v>
      </c>
      <c r="CX6" s="35">
        <f>IF(CX7="",NA(),CX7)</f>
        <v>76.69</v>
      </c>
      <c r="CY6" s="35">
        <f t="shared" ref="CY6:DG6" si="11">IF(CY7="",NA(),CY7)</f>
        <v>77.3</v>
      </c>
      <c r="CZ6" s="35">
        <f t="shared" si="11"/>
        <v>78.88</v>
      </c>
      <c r="DA6" s="35">
        <f t="shared" si="11"/>
        <v>78.95</v>
      </c>
      <c r="DB6" s="35">
        <f t="shared" si="11"/>
        <v>78.38</v>
      </c>
      <c r="DC6" s="35">
        <f t="shared" si="11"/>
        <v>84.94</v>
      </c>
      <c r="DD6" s="35">
        <f t="shared" si="11"/>
        <v>84.69</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205907</v>
      </c>
      <c r="D7" s="37">
        <v>47</v>
      </c>
      <c r="E7" s="37">
        <v>18</v>
      </c>
      <c r="F7" s="37">
        <v>1</v>
      </c>
      <c r="G7" s="37">
        <v>0</v>
      </c>
      <c r="H7" s="37" t="s">
        <v>98</v>
      </c>
      <c r="I7" s="37" t="s">
        <v>99</v>
      </c>
      <c r="J7" s="37" t="s">
        <v>100</v>
      </c>
      <c r="K7" s="37" t="s">
        <v>101</v>
      </c>
      <c r="L7" s="37" t="s">
        <v>102</v>
      </c>
      <c r="M7" s="37" t="s">
        <v>103</v>
      </c>
      <c r="N7" s="38" t="s">
        <v>104</v>
      </c>
      <c r="O7" s="38" t="s">
        <v>105</v>
      </c>
      <c r="P7" s="38">
        <v>1.33</v>
      </c>
      <c r="Q7" s="38">
        <v>100</v>
      </c>
      <c r="R7" s="38">
        <v>3996</v>
      </c>
      <c r="S7" s="38">
        <v>11179</v>
      </c>
      <c r="T7" s="38">
        <v>75</v>
      </c>
      <c r="U7" s="38">
        <v>149.05000000000001</v>
      </c>
      <c r="V7" s="38">
        <v>148</v>
      </c>
      <c r="W7" s="38">
        <v>0.12</v>
      </c>
      <c r="X7" s="38">
        <v>1233.33</v>
      </c>
      <c r="Y7" s="38">
        <v>95.39</v>
      </c>
      <c r="Z7" s="38">
        <v>95.46</v>
      </c>
      <c r="AA7" s="38">
        <v>95.33</v>
      </c>
      <c r="AB7" s="38">
        <v>95.42</v>
      </c>
      <c r="AC7" s="38">
        <v>95.22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2005.23</v>
      </c>
      <c r="BI7" s="38">
        <v>2076.15</v>
      </c>
      <c r="BJ7" s="38">
        <v>1906</v>
      </c>
      <c r="BK7" s="38">
        <v>701.33</v>
      </c>
      <c r="BL7" s="38">
        <v>663.76</v>
      </c>
      <c r="BM7" s="38">
        <v>566.35</v>
      </c>
      <c r="BN7" s="38">
        <v>888.8</v>
      </c>
      <c r="BO7" s="38">
        <v>855.65</v>
      </c>
      <c r="BP7" s="38">
        <v>860.68</v>
      </c>
      <c r="BQ7" s="38">
        <v>43.36</v>
      </c>
      <c r="BR7" s="38">
        <v>41.94</v>
      </c>
      <c r="BS7" s="38">
        <v>47.73</v>
      </c>
      <c r="BT7" s="38">
        <v>39.950000000000003</v>
      </c>
      <c r="BU7" s="38">
        <v>42.06</v>
      </c>
      <c r="BV7" s="38">
        <v>53.48</v>
      </c>
      <c r="BW7" s="38">
        <v>53.76</v>
      </c>
      <c r="BX7" s="38">
        <v>52.27</v>
      </c>
      <c r="BY7" s="38">
        <v>52.55</v>
      </c>
      <c r="BZ7" s="38">
        <v>52.23</v>
      </c>
      <c r="CA7" s="38">
        <v>52.12</v>
      </c>
      <c r="CB7" s="38">
        <v>471.8</v>
      </c>
      <c r="CC7" s="38">
        <v>507.03</v>
      </c>
      <c r="CD7" s="38">
        <v>495.04</v>
      </c>
      <c r="CE7" s="38">
        <v>527.79999999999995</v>
      </c>
      <c r="CF7" s="38">
        <v>503.82</v>
      </c>
      <c r="CG7" s="38">
        <v>277.29000000000002</v>
      </c>
      <c r="CH7" s="38">
        <v>275.25</v>
      </c>
      <c r="CI7" s="38">
        <v>291.01</v>
      </c>
      <c r="CJ7" s="38">
        <v>292.45</v>
      </c>
      <c r="CK7" s="38">
        <v>294.05</v>
      </c>
      <c r="CL7" s="38">
        <v>299.14</v>
      </c>
      <c r="CM7" s="38">
        <v>15.51</v>
      </c>
      <c r="CN7" s="38">
        <v>14.97</v>
      </c>
      <c r="CO7" s="38">
        <v>14.97</v>
      </c>
      <c r="CP7" s="38">
        <v>14.97</v>
      </c>
      <c r="CQ7" s="38">
        <v>15.51</v>
      </c>
      <c r="CR7" s="38">
        <v>52.52</v>
      </c>
      <c r="CS7" s="38">
        <v>54.14</v>
      </c>
      <c r="CT7" s="38">
        <v>132.99</v>
      </c>
      <c r="CU7" s="38">
        <v>51.71</v>
      </c>
      <c r="CV7" s="38">
        <v>50.56</v>
      </c>
      <c r="CW7" s="38">
        <v>50.35</v>
      </c>
      <c r="CX7" s="38">
        <v>76.69</v>
      </c>
      <c r="CY7" s="38">
        <v>77.3</v>
      </c>
      <c r="CZ7" s="38">
        <v>78.88</v>
      </c>
      <c r="DA7" s="38">
        <v>78.95</v>
      </c>
      <c r="DB7" s="38">
        <v>78.38</v>
      </c>
      <c r="DC7" s="38">
        <v>84.94</v>
      </c>
      <c r="DD7" s="38">
        <v>84.69</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2020-01-22T01:58:14Z</cp:lastPrinted>
  <dcterms:created xsi:type="dcterms:W3CDTF">2019-12-05T05:31:49Z</dcterms:created>
  <dcterms:modified xsi:type="dcterms:W3CDTF">2020-02-20T04:29:02Z</dcterms:modified>
  <cp:category/>
</cp:coreProperties>
</file>