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8　北アルプス地域振興局\204820 松川村\"/>
    </mc:Choice>
  </mc:AlternateContent>
  <workbookProtection workbookAlgorithmName="SHA-512" workbookHashValue="V9gN8OssZVX7AukV76Ice0yhrqNkXT6KcE2kRALgfTbuIii4PVC8pSVlzKdU5MoaAeqfMC/Hnh8vL+0caGjoog==" workbookSaltValue="2yEW11Q52Ld6pjZ3pmjdl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<sst xmlns="http://schemas.openxmlformats.org/spreadsheetml/2006/main" count="220" uniqueCount="108">
  <si>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</si>
  <si>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</si>
  <si>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</si>
  <si>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</si>
  <si>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</si>
  <si>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</si>
  <si>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</si>
  <si>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</si>
  <si>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</si>
  <si>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</si>
  <si>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</si>
  <si>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</si>
  <si>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</si>
  <si>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</si>
  <si>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</si>
  <si>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</si>
  <si>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</si>
  <si>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</si>
  <si>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</si>
  <si>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</si>
  <si>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</si>
  <si>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</si>
  <si>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</si>
  <si>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</si>
  <si>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</si>
  <si>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</si>
  <si>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</si>
  <si>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</si>
  <si>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</si>
  <si>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</si>
  <si>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</si>
  <si>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</si>
  <si>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</si>
  <si>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</si>
  <si>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</si>
  <si>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</si>
  <si>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</si>
  <si>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</si>
  <si>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</si>
  <si>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</si>
  <si>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</si>
  <si>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</si>
  <si>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</si>
  <si>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</si>
  <si>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</si>
  <si>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</si>
  <si>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</si>
  <si>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</si>
  <si>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</si>
  <si>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</si>
  <si>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</si>
  <si>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</si>
  <si>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</si>
  <si>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</si>
  <si>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</si>
  <si>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</si>
  <si>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</si>
  <si>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</si>
  <si>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</si>
  <si>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</si>
  <si>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</si>
  <si>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</si>
  <si>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</si>
  <si>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</si>
  <si>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</si>
  <si>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</si>
  <si>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</si>
  <si>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</si>
  <si>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</si>
  <si>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</si>
  <si>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</si>
  <si>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</si>
  <si>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</si>
  <si>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</si>
  <si>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</si>
  <si>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</si>
  <si>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</si>
  <si>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</si>
  <si>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</si>
  <si>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</si>
  <si>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</si>
  <si>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</si>
  <si>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</si>
  <si>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</si>
  <si>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</si>
  <si>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</si>
  <si>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</si>
  <si>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</si>
  <si>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</si>
  <si>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</si>
  <si>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</si>
  <si>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</si>
  <si>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</si>
  <si>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松川村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</si>
  <si>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</si>
  <si>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</si>
  <si>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</si>
  <si>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</si>
  <si>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</si>
  <si>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</si>
  <si>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</si>
  <si>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</si>
  <si>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</si>
  <si>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</si>
  <si>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</si>
  <si>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有形固定資産減価償却率、管路経年化率とも下水道の管路布設に合わせ更新を行っており、類似団体平均値に比べ低い。今後計画的に更新を行っていく。</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1" eb="24">
      <t>ゲスイドウ</t>
    </rPh>
    <rPh sb="25" eb="27">
      <t>カンロ</t>
    </rPh>
    <rPh sb="27" eb="29">
      <t>フセツ</t>
    </rPh>
    <rPh sb="30" eb="31">
      <t>ア</t>
    </rPh>
    <rPh sb="33" eb="35">
      <t>コウシン</t>
    </rPh>
    <rPh sb="36" eb="37">
      <t>オコナ</t>
    </rPh>
    <rPh sb="42" eb="44">
      <t>ルイジ</t>
    </rPh>
    <rPh sb="44" eb="46">
      <t>ダンタイ</t>
    </rPh>
    <rPh sb="46" eb="48">
      <t>ヘイキン</t>
    </rPh>
    <rPh sb="48" eb="49">
      <t>チ</t>
    </rPh>
    <rPh sb="50" eb="51">
      <t>クラ</t>
    </rPh>
    <rPh sb="52" eb="53">
      <t>ヒク</t>
    </rPh>
    <rPh sb="55" eb="57">
      <t>コンゴ</t>
    </rPh>
    <rPh sb="57" eb="60">
      <t>ケイカクテキ</t>
    </rPh>
    <rPh sb="61" eb="63">
      <t>コウシン</t>
    </rPh>
    <rPh sb="64" eb="65">
      <t>オコナ</t>
    </rPh>
    <phoneticPr fontId="4"/>
  </si>
  <si>
    <t xml:space="preserve">
現状、水道事業の財政状況は類似団体との比較でも健全経営を維持しておりますが、今後において施設・管路の老朽化が進み更新投資が必要になることが予測される。財源確保のため引き続き経費削減に努めていく。</t>
    <rPh sb="1" eb="3">
      <t>ゲンジョウ</t>
    </rPh>
    <rPh sb="4" eb="6">
      <t>スイドウ</t>
    </rPh>
    <rPh sb="6" eb="8">
      <t>ジギョウ</t>
    </rPh>
    <rPh sb="9" eb="11">
      <t>ザイセイ</t>
    </rPh>
    <rPh sb="11" eb="13">
      <t>ジョウキョウ</t>
    </rPh>
    <rPh sb="14" eb="16">
      <t>ルイジ</t>
    </rPh>
    <rPh sb="16" eb="18">
      <t>ダンタイ</t>
    </rPh>
    <rPh sb="20" eb="22">
      <t>ヒカク</t>
    </rPh>
    <rPh sb="24" eb="26">
      <t>ケンゼン</t>
    </rPh>
    <rPh sb="26" eb="28">
      <t>ケイエイ</t>
    </rPh>
    <rPh sb="29" eb="31">
      <t>イジ</t>
    </rPh>
    <rPh sb="39" eb="41">
      <t>コンゴ</t>
    </rPh>
    <rPh sb="45" eb="47">
      <t>シセツ</t>
    </rPh>
    <rPh sb="48" eb="50">
      <t>カンロ</t>
    </rPh>
    <rPh sb="51" eb="54">
      <t>ロウキュウカ</t>
    </rPh>
    <rPh sb="55" eb="56">
      <t>スス</t>
    </rPh>
    <rPh sb="57" eb="59">
      <t>コウシン</t>
    </rPh>
    <rPh sb="59" eb="61">
      <t>トウシ</t>
    </rPh>
    <rPh sb="62" eb="64">
      <t>ヒツヨウ</t>
    </rPh>
    <rPh sb="70" eb="72">
      <t>ヨソク</t>
    </rPh>
    <rPh sb="76" eb="78">
      <t>ザイゲン</t>
    </rPh>
    <rPh sb="78" eb="80">
      <t>カクホ</t>
    </rPh>
    <rPh sb="83" eb="84">
      <t>ヒ</t>
    </rPh>
    <rPh sb="85" eb="86">
      <t>ツヅ</t>
    </rPh>
    <rPh sb="87" eb="89">
      <t>ケイヒ</t>
    </rPh>
    <rPh sb="89" eb="91">
      <t>サクゲン</t>
    </rPh>
    <rPh sb="92" eb="93">
      <t>ツト</t>
    </rPh>
    <phoneticPr fontId="4"/>
  </si>
  <si>
    <t xml:space="preserve">
経常収支比率は100％を超えており、健全な水準で推移している。
当年度、配水池増設工事を行った為、前年に比べて数値は低くなっているが、流動比率、料金回収率については、現時点で支払能力また料金収入の確保ができており問題はなく、企業債残高対給水収益比率においても計画的に投資をおこなっており今後減少していく。
施設利用率・有収率は類似団体平均値より高く、給水原価は低い数値であり、財政状況は健全な水準を維持している。</t>
    <rPh sb="1" eb="3">
      <t>ケイジョウ</t>
    </rPh>
    <rPh sb="3" eb="5">
      <t>シュウシ</t>
    </rPh>
    <rPh sb="5" eb="7">
      <t>ヒリツ</t>
    </rPh>
    <rPh sb="13" eb="14">
      <t>コ</t>
    </rPh>
    <rPh sb="19" eb="21">
      <t>ケンゼン</t>
    </rPh>
    <rPh sb="22" eb="24">
      <t>スイジュン</t>
    </rPh>
    <rPh sb="25" eb="27">
      <t>スイイ</t>
    </rPh>
    <rPh sb="37" eb="40">
      <t>ハイスイチ</t>
    </rPh>
    <rPh sb="40" eb="42">
      <t>ゾウセツ</t>
    </rPh>
    <rPh sb="42" eb="44">
      <t>コウジ</t>
    </rPh>
    <rPh sb="45" eb="46">
      <t>オコナ</t>
    </rPh>
    <rPh sb="48" eb="49">
      <t>タメ</t>
    </rPh>
    <rPh sb="50" eb="52">
      <t>ゼンネン</t>
    </rPh>
    <rPh sb="53" eb="54">
      <t>クラ</t>
    </rPh>
    <rPh sb="56" eb="58">
      <t>スウチ</t>
    </rPh>
    <rPh sb="59" eb="60">
      <t>ヒク</t>
    </rPh>
    <rPh sb="68" eb="70">
      <t>リュウドウ</t>
    </rPh>
    <rPh sb="70" eb="72">
      <t>ヒリツ</t>
    </rPh>
    <rPh sb="73" eb="75">
      <t>リョウキン</t>
    </rPh>
    <rPh sb="75" eb="77">
      <t>カイシュウ</t>
    </rPh>
    <rPh sb="77" eb="78">
      <t>リツ</t>
    </rPh>
    <rPh sb="84" eb="87">
      <t>ゲンジテン</t>
    </rPh>
    <rPh sb="88" eb="90">
      <t>シハラ</t>
    </rPh>
    <rPh sb="90" eb="92">
      <t>ノウリョク</t>
    </rPh>
    <rPh sb="94" eb="96">
      <t>リョウキン</t>
    </rPh>
    <rPh sb="96" eb="98">
      <t>シュウニュウ</t>
    </rPh>
    <rPh sb="99" eb="101">
      <t>カクホ</t>
    </rPh>
    <rPh sb="107" eb="109">
      <t>モンダイ</t>
    </rPh>
    <rPh sb="113" eb="115">
      <t>キギョウ</t>
    </rPh>
    <rPh sb="115" eb="116">
      <t>サイ</t>
    </rPh>
    <rPh sb="116" eb="118">
      <t>ザンダカ</t>
    </rPh>
    <rPh sb="118" eb="119">
      <t>タイ</t>
    </rPh>
    <rPh sb="119" eb="121">
      <t>キュウスイ</t>
    </rPh>
    <rPh sb="121" eb="123">
      <t>シュウエキ</t>
    </rPh>
    <rPh sb="123" eb="125">
      <t>ヒリツ</t>
    </rPh>
    <rPh sb="130" eb="133">
      <t>ケイカクテキ</t>
    </rPh>
    <rPh sb="134" eb="136">
      <t>トウシ</t>
    </rPh>
    <rPh sb="144" eb="146">
      <t>コンゴ</t>
    </rPh>
    <rPh sb="146" eb="148">
      <t>ゲンショウ</t>
    </rPh>
    <rPh sb="154" eb="156">
      <t>シセツ</t>
    </rPh>
    <rPh sb="156" eb="159">
      <t>リヨウリツ</t>
    </rPh>
    <rPh sb="160" eb="162">
      <t>ユウシュウ</t>
    </rPh>
    <rPh sb="162" eb="163">
      <t>リツ</t>
    </rPh>
    <rPh sb="164" eb="166">
      <t>ルイジ</t>
    </rPh>
    <rPh sb="166" eb="168">
      <t>ダンタイ</t>
    </rPh>
    <rPh sb="168" eb="170">
      <t>ヘイキン</t>
    </rPh>
    <rPh sb="170" eb="171">
      <t>チ</t>
    </rPh>
    <rPh sb="173" eb="174">
      <t>タカ</t>
    </rPh>
    <rPh sb="176" eb="178">
      <t>キュウスイ</t>
    </rPh>
    <rPh sb="178" eb="180">
      <t>ゲンカ</t>
    </rPh>
    <rPh sb="181" eb="182">
      <t>ヒク</t>
    </rPh>
    <rPh sb="183" eb="185">
      <t>スウチ</t>
    </rPh>
    <rPh sb="189" eb="191">
      <t>ザイセイ</t>
    </rPh>
    <rPh sb="191" eb="193">
      <t>ジョウキョウ</t>
    </rPh>
    <rPh sb="194" eb="196">
      <t>ケンゼン</t>
    </rPh>
    <rPh sb="197" eb="199">
      <t>スイジュン</t>
    </rPh>
    <rPh sb="200" eb="202">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</si>
</sst>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39-4C00-9FEB-0E947F56BF49}"/>
            </c:ext>
          </c:extLst>
        </c:ser>
        <c:dLbls>
          <c:showLegendKey val="0"/>
          <c:showVal val="0"/>
          <c:showCatName val="0"/>
          <c:showSerName val="0"/>
          <c:showPercent val="0"/>
          <c:showBubbleSize val="0"/>
        </c:dLbls>
        <c:gapWidth val="150"/>
        <c:axId val="202157320"/>
        <c:axId val="20217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0.46</c:v>
                </c:pt>
                <c:pt idx="3">
                  <c:v>0.44</c:v>
                </c:pt>
                <c:pt idx="4">
                  <c:v>0.52</c:v>
                </c:pt>
              </c:numCache>
            </c:numRef>
          </c:val>
          <c:smooth val="0"/>
          <c:extLst>
            <c:ext xmlns:c16="http://schemas.microsoft.com/office/drawing/2014/chart" uri="{C3380CC4-5D6E-409C-BE32-E72D297353CC}">
              <c16:uniqueId val="{00000001-1739-4C00-9FEB-0E947F56BF49}"/>
            </c:ext>
          </c:extLst>
        </c:ser>
        <c:dLbls>
          <c:showLegendKey val="0"/>
          <c:showVal val="0"/>
          <c:showCatName val="0"/>
          <c:showSerName val="0"/>
          <c:showPercent val="0"/>
          <c:showBubbleSize val="0"/>
        </c:dLbls>
        <c:marker val="1"/>
        <c:smooth val="0"/>
        <c:axId val="202157320"/>
        <c:axId val="202171480"/>
      </c:lineChart>
      <c:dateAx>
        <c:axId val="202157320"/>
        <c:scaling>
          <c:orientation val="minMax"/>
        </c:scaling>
        <c:delete val="1"/>
        <c:axPos val="b"/>
        <c:numFmt formatCode="ge" sourceLinked="1"/>
        <c:majorTickMark val="none"/>
        <c:minorTickMark val="none"/>
        <c:tickLblPos val="none"/>
        <c:crossAx val="202171480"/>
        <c:crosses val="autoZero"/>
        <c:auto val="1"/>
        <c:lblOffset val="100"/>
        <c:baseTimeUnit val="years"/>
      </c:dateAx>
      <c:valAx>
        <c:axId val="20217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5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59.31</c:v>
                </c:pt>
                <c:pt idx="1">
                  <c:v>59.17</c:v>
                </c:pt>
                <c:pt idx="2">
                  <c:v>65.3</c:v>
                </c:pt>
                <c:pt idx="3">
                  <c:v>67.36</c:v>
                </c:pt>
                <c:pt idx="4">
                  <c:v>64.150000000000006</c:v>
                </c:pt>
              </c:numCache>
            </c:numRef>
          </c:val>
          <c:extLst>
            <c:ext xmlns:c16="http://schemas.microsoft.com/office/drawing/2014/chart" uri="{C3380CC4-5D6E-409C-BE32-E72D297353CC}">
              <c16:uniqueId val="{00000000-7195-4229-B090-0BCEE78026D4}"/>
            </c:ext>
          </c:extLst>
        </c:ser>
        <c:dLbls>
          <c:showLegendKey val="0"/>
          <c:showVal val="0"/>
          <c:showCatName val="0"/>
          <c:showSerName val="0"/>
          <c:showPercent val="0"/>
          <c:showBubbleSize val="0"/>
        </c:dLbls>
        <c:gapWidth val="150"/>
        <c:axId val="203336584"/>
        <c:axId val="20333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49.32</c:v>
                </c:pt>
                <c:pt idx="3">
                  <c:v>50.24</c:v>
                </c:pt>
                <c:pt idx="4">
                  <c:v>50.29</c:v>
                </c:pt>
              </c:numCache>
            </c:numRef>
          </c:val>
          <c:smooth val="0"/>
          <c:extLst>
            <c:ext xmlns:c16="http://schemas.microsoft.com/office/drawing/2014/chart" uri="{C3380CC4-5D6E-409C-BE32-E72D297353CC}">
              <c16:uniqueId val="{00000001-7195-4229-B090-0BCEE78026D4}"/>
            </c:ext>
          </c:extLst>
        </c:ser>
        <c:dLbls>
          <c:showLegendKey val="0"/>
          <c:showVal val="0"/>
          <c:showCatName val="0"/>
          <c:showSerName val="0"/>
          <c:showPercent val="0"/>
          <c:showBubbleSize val="0"/>
        </c:dLbls>
        <c:marker val="1"/>
        <c:smooth val="0"/>
        <c:axId val="203336584"/>
        <c:axId val="203336976"/>
      </c:lineChart>
      <c:dateAx>
        <c:axId val="203336584"/>
        <c:scaling>
          <c:orientation val="minMax"/>
        </c:scaling>
        <c:delete val="1"/>
        <c:axPos val="b"/>
        <c:numFmt formatCode="ge" sourceLinked="1"/>
        <c:majorTickMark val="none"/>
        <c:minorTickMark val="none"/>
        <c:tickLblPos val="none"/>
        <c:crossAx val="203336976"/>
        <c:crosses val="autoZero"/>
        <c:auto val="1"/>
        <c:lblOffset val="100"/>
        <c:baseTimeUnit val="years"/>
      </c:dateAx>
      <c:valAx>
        <c:axId val="20333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3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91.57</c:v>
                </c:pt>
                <c:pt idx="1">
                  <c:v>91.06</c:v>
                </c:pt>
                <c:pt idx="2">
                  <c:v>88.65</c:v>
                </c:pt>
                <c:pt idx="3">
                  <c:v>84.52</c:v>
                </c:pt>
                <c:pt idx="4">
                  <c:v>87.85</c:v>
                </c:pt>
              </c:numCache>
            </c:numRef>
          </c:val>
          <c:extLst>
            <c:ext xmlns:c16="http://schemas.microsoft.com/office/drawing/2014/chart" uri="{C3380CC4-5D6E-409C-BE32-E72D297353CC}">
              <c16:uniqueId val="{00000000-D751-411F-BE8C-18C8199F52BF}"/>
            </c:ext>
          </c:extLst>
        </c:ser>
        <c:dLbls>
          <c:showLegendKey val="0"/>
          <c:showVal val="0"/>
          <c:showCatName val="0"/>
          <c:showSerName val="0"/>
          <c:showPercent val="0"/>
          <c:showBubbleSize val="0"/>
        </c:dLbls>
        <c:gapWidth val="150"/>
        <c:axId val="203338152"/>
        <c:axId val="20348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79.34</c:v>
                </c:pt>
                <c:pt idx="3">
                  <c:v>78.650000000000006</c:v>
                </c:pt>
                <c:pt idx="4">
                  <c:v>77.73</c:v>
                </c:pt>
              </c:numCache>
            </c:numRef>
          </c:val>
          <c:smooth val="0"/>
          <c:extLst>
            <c:ext xmlns:c16="http://schemas.microsoft.com/office/drawing/2014/chart" uri="{C3380CC4-5D6E-409C-BE32-E72D297353CC}">
              <c16:uniqueId val="{00000001-D751-411F-BE8C-18C8199F52BF}"/>
            </c:ext>
          </c:extLst>
        </c:ser>
        <c:dLbls>
          <c:showLegendKey val="0"/>
          <c:showVal val="0"/>
          <c:showCatName val="0"/>
          <c:showSerName val="0"/>
          <c:showPercent val="0"/>
          <c:showBubbleSize val="0"/>
        </c:dLbls>
        <c:marker val="1"/>
        <c:smooth val="0"/>
        <c:axId val="203338152"/>
        <c:axId val="203489272"/>
      </c:lineChart>
      <c:dateAx>
        <c:axId val="203338152"/>
        <c:scaling>
          <c:orientation val="minMax"/>
        </c:scaling>
        <c:delete val="1"/>
        <c:axPos val="b"/>
        <c:numFmt formatCode="ge" sourceLinked="1"/>
        <c:majorTickMark val="none"/>
        <c:minorTickMark val="none"/>
        <c:tickLblPos val="none"/>
        <c:crossAx val="203489272"/>
        <c:crosses val="autoZero"/>
        <c:auto val="1"/>
        <c:lblOffset val="100"/>
        <c:baseTimeUnit val="years"/>
      </c:dateAx>
      <c:valAx>
        <c:axId val="20348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3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121.06</c:v>
                </c:pt>
                <c:pt idx="1">
                  <c:v>118.69</c:v>
                </c:pt>
                <c:pt idx="2">
                  <c:v>122.21</c:v>
                </c:pt>
                <c:pt idx="3">
                  <c:v>123.1</c:v>
                </c:pt>
                <c:pt idx="4">
                  <c:v>117.22</c:v>
                </c:pt>
              </c:numCache>
            </c:numRef>
          </c:val>
          <c:extLst>
            <c:ext xmlns:c16="http://schemas.microsoft.com/office/drawing/2014/chart" uri="{C3380CC4-5D6E-409C-BE32-E72D297353CC}">
              <c16:uniqueId val="{00000000-045B-4364-86F6-36CB5D0C2AAD}"/>
            </c:ext>
          </c:extLst>
        </c:ser>
        <c:dLbls>
          <c:showLegendKey val="0"/>
          <c:showVal val="0"/>
          <c:showCatName val="0"/>
          <c:showSerName val="0"/>
          <c:showPercent val="0"/>
          <c:showBubbleSize val="0"/>
        </c:dLbls>
        <c:gapWidth val="150"/>
        <c:axId val="203069496"/>
        <c:axId val="20280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107.95</c:v>
                </c:pt>
                <c:pt idx="3">
                  <c:v>104.47</c:v>
                </c:pt>
                <c:pt idx="4">
                  <c:v>103.81</c:v>
                </c:pt>
              </c:numCache>
            </c:numRef>
          </c:val>
          <c:smooth val="0"/>
          <c:extLst>
            <c:ext xmlns:c16="http://schemas.microsoft.com/office/drawing/2014/chart" uri="{C3380CC4-5D6E-409C-BE32-E72D297353CC}">
              <c16:uniqueId val="{00000001-045B-4364-86F6-36CB5D0C2AAD}"/>
            </c:ext>
          </c:extLst>
        </c:ser>
        <c:dLbls>
          <c:showLegendKey val="0"/>
          <c:showVal val="0"/>
          <c:showCatName val="0"/>
          <c:showSerName val="0"/>
          <c:showPercent val="0"/>
          <c:showBubbleSize val="0"/>
        </c:dLbls>
        <c:marker val="1"/>
        <c:smooth val="0"/>
        <c:axId val="203069496"/>
        <c:axId val="202805688"/>
      </c:lineChart>
      <c:dateAx>
        <c:axId val="203069496"/>
        <c:scaling>
          <c:orientation val="minMax"/>
        </c:scaling>
        <c:delete val="1"/>
        <c:axPos val="b"/>
        <c:numFmt formatCode="ge" sourceLinked="1"/>
        <c:majorTickMark val="none"/>
        <c:minorTickMark val="none"/>
        <c:tickLblPos val="none"/>
        <c:crossAx val="202805688"/>
        <c:crosses val="autoZero"/>
        <c:auto val="1"/>
        <c:lblOffset val="100"/>
        <c:baseTimeUnit val="years"/>
      </c:dateAx>
      <c:valAx>
        <c:axId val="202805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06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36.32</c:v>
                </c:pt>
                <c:pt idx="1">
                  <c:v>37.85</c:v>
                </c:pt>
                <c:pt idx="2">
                  <c:v>39.5</c:v>
                </c:pt>
                <c:pt idx="3">
                  <c:v>41.54</c:v>
                </c:pt>
                <c:pt idx="4">
                  <c:v>41.26</c:v>
                </c:pt>
              </c:numCache>
            </c:numRef>
          </c:val>
          <c:extLst>
            <c:ext xmlns:c16="http://schemas.microsoft.com/office/drawing/2014/chart" uri="{C3380CC4-5D6E-409C-BE32-E72D297353CC}">
              <c16:uniqueId val="{00000000-57D2-4B5A-AFA3-FDEA97F39ABF}"/>
            </c:ext>
          </c:extLst>
        </c:ser>
        <c:dLbls>
          <c:showLegendKey val="0"/>
          <c:showVal val="0"/>
          <c:showCatName val="0"/>
          <c:showSerName val="0"/>
          <c:showPercent val="0"/>
          <c:showBubbleSize val="0"/>
        </c:dLbls>
        <c:gapWidth val="150"/>
        <c:axId val="202797080"/>
        <c:axId val="20279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48.3</c:v>
                </c:pt>
                <c:pt idx="3">
                  <c:v>45.14</c:v>
                </c:pt>
                <c:pt idx="4">
                  <c:v>45.85</c:v>
                </c:pt>
              </c:numCache>
            </c:numRef>
          </c:val>
          <c:smooth val="0"/>
          <c:extLst>
            <c:ext xmlns:c16="http://schemas.microsoft.com/office/drawing/2014/chart" uri="{C3380CC4-5D6E-409C-BE32-E72D297353CC}">
              <c16:uniqueId val="{00000001-57D2-4B5A-AFA3-FDEA97F39ABF}"/>
            </c:ext>
          </c:extLst>
        </c:ser>
        <c:dLbls>
          <c:showLegendKey val="0"/>
          <c:showVal val="0"/>
          <c:showCatName val="0"/>
          <c:showSerName val="0"/>
          <c:showPercent val="0"/>
          <c:showBubbleSize val="0"/>
        </c:dLbls>
        <c:marker val="1"/>
        <c:smooth val="0"/>
        <c:axId val="202797080"/>
        <c:axId val="202797464"/>
      </c:lineChart>
      <c:dateAx>
        <c:axId val="202797080"/>
        <c:scaling>
          <c:orientation val="minMax"/>
        </c:scaling>
        <c:delete val="1"/>
        <c:axPos val="b"/>
        <c:numFmt formatCode="ge" sourceLinked="1"/>
        <c:majorTickMark val="none"/>
        <c:minorTickMark val="none"/>
        <c:tickLblPos val="none"/>
        <c:crossAx val="202797464"/>
        <c:crosses val="autoZero"/>
        <c:auto val="1"/>
        <c:lblOffset val="100"/>
        <c:baseTimeUnit val="years"/>
      </c:dateAx>
      <c:valAx>
        <c:axId val="20279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9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3.99</c:v>
                </c:pt>
                <c:pt idx="1">
                  <c:v>3.99</c:v>
                </c:pt>
                <c:pt idx="2">
                  <c:v>3.99</c:v>
                </c:pt>
                <c:pt idx="3">
                  <c:v>3.99</c:v>
                </c:pt>
                <c:pt idx="4">
                  <c:v>3.98</c:v>
                </c:pt>
              </c:numCache>
            </c:numRef>
          </c:val>
          <c:extLst>
            <c:ext xmlns:c16="http://schemas.microsoft.com/office/drawing/2014/chart" uri="{C3380CC4-5D6E-409C-BE32-E72D297353CC}">
              <c16:uniqueId val="{00000000-FE65-47A5-897F-C5D19CD43074}"/>
            </c:ext>
          </c:extLst>
        </c:ser>
        <c:dLbls>
          <c:showLegendKey val="0"/>
          <c:showVal val="0"/>
          <c:showCatName val="0"/>
          <c:showSerName val="0"/>
          <c:showPercent val="0"/>
          <c:showBubbleSize val="0"/>
        </c:dLbls>
        <c:gapWidth val="150"/>
        <c:axId val="202906448"/>
        <c:axId val="13631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12.43</c:v>
                </c:pt>
                <c:pt idx="3">
                  <c:v>13.58</c:v>
                </c:pt>
                <c:pt idx="4">
                  <c:v>14.13</c:v>
                </c:pt>
              </c:numCache>
            </c:numRef>
          </c:val>
          <c:smooth val="0"/>
          <c:extLst>
            <c:ext xmlns:c16="http://schemas.microsoft.com/office/drawing/2014/chart" uri="{C3380CC4-5D6E-409C-BE32-E72D297353CC}">
              <c16:uniqueId val="{00000001-FE65-47A5-897F-C5D19CD43074}"/>
            </c:ext>
          </c:extLst>
        </c:ser>
        <c:dLbls>
          <c:showLegendKey val="0"/>
          <c:showVal val="0"/>
          <c:showCatName val="0"/>
          <c:showSerName val="0"/>
          <c:showPercent val="0"/>
          <c:showBubbleSize val="0"/>
        </c:dLbls>
        <c:marker val="1"/>
        <c:smooth val="0"/>
        <c:axId val="202906448"/>
        <c:axId val="136311432"/>
      </c:lineChart>
      <c:dateAx>
        <c:axId val="202906448"/>
        <c:scaling>
          <c:orientation val="minMax"/>
        </c:scaling>
        <c:delete val="1"/>
        <c:axPos val="b"/>
        <c:numFmt formatCode="ge" sourceLinked="1"/>
        <c:majorTickMark val="none"/>
        <c:minorTickMark val="none"/>
        <c:tickLblPos val="none"/>
        <c:crossAx val="136311432"/>
        <c:crosses val="autoZero"/>
        <c:auto val="1"/>
        <c:lblOffset val="100"/>
        <c:baseTimeUnit val="years"/>
      </c:dateAx>
      <c:valAx>
        <c:axId val="13631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90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DB-4AE5-9CA6-66F51F377785}"/>
            </c:ext>
          </c:extLst>
        </c:ser>
        <c:dLbls>
          <c:showLegendKey val="0"/>
          <c:showVal val="0"/>
          <c:showCatName val="0"/>
          <c:showSerName val="0"/>
          <c:showPercent val="0"/>
          <c:showBubbleSize val="0"/>
        </c:dLbls>
        <c:gapWidth val="150"/>
        <c:axId val="136314176"/>
        <c:axId val="2029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12.44</c:v>
                </c:pt>
                <c:pt idx="3">
                  <c:v>16.399999999999999</c:v>
                </c:pt>
                <c:pt idx="4">
                  <c:v>25.66</c:v>
                </c:pt>
              </c:numCache>
            </c:numRef>
          </c:val>
          <c:smooth val="0"/>
          <c:extLst>
            <c:ext xmlns:c16="http://schemas.microsoft.com/office/drawing/2014/chart" uri="{C3380CC4-5D6E-409C-BE32-E72D297353CC}">
              <c16:uniqueId val="{00000001-B3DB-4AE5-9CA6-66F51F377785}"/>
            </c:ext>
          </c:extLst>
        </c:ser>
        <c:dLbls>
          <c:showLegendKey val="0"/>
          <c:showVal val="0"/>
          <c:showCatName val="0"/>
          <c:showSerName val="0"/>
          <c:showPercent val="0"/>
          <c:showBubbleSize val="0"/>
        </c:dLbls>
        <c:marker val="1"/>
        <c:smooth val="0"/>
        <c:axId val="136314176"/>
        <c:axId val="202968544"/>
      </c:lineChart>
      <c:dateAx>
        <c:axId val="136314176"/>
        <c:scaling>
          <c:orientation val="minMax"/>
        </c:scaling>
        <c:delete val="1"/>
        <c:axPos val="b"/>
        <c:numFmt formatCode="ge" sourceLinked="1"/>
        <c:majorTickMark val="none"/>
        <c:minorTickMark val="none"/>
        <c:tickLblPos val="none"/>
        <c:crossAx val="202968544"/>
        <c:crosses val="autoZero"/>
        <c:auto val="1"/>
        <c:lblOffset val="100"/>
        <c:baseTimeUnit val="years"/>
      </c:dateAx>
      <c:valAx>
        <c:axId val="20296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3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365.48</c:v>
                </c:pt>
                <c:pt idx="1">
                  <c:v>306.60000000000002</c:v>
                </c:pt>
                <c:pt idx="2">
                  <c:v>291.66000000000003</c:v>
                </c:pt>
                <c:pt idx="3">
                  <c:v>298.11</c:v>
                </c:pt>
                <c:pt idx="4">
                  <c:v>188.48</c:v>
                </c:pt>
              </c:numCache>
            </c:numRef>
          </c:val>
          <c:extLst>
            <c:ext xmlns:c16="http://schemas.microsoft.com/office/drawing/2014/chart" uri="{C3380CC4-5D6E-409C-BE32-E72D297353CC}">
              <c16:uniqueId val="{00000000-B646-40FB-BF6A-0200D61E16B5}"/>
            </c:ext>
          </c:extLst>
        </c:ser>
        <c:dLbls>
          <c:showLegendKey val="0"/>
          <c:showVal val="0"/>
          <c:showCatName val="0"/>
          <c:showSerName val="0"/>
          <c:showPercent val="0"/>
          <c:showBubbleSize val="0"/>
        </c:dLbls>
        <c:gapWidth val="150"/>
        <c:axId val="202970112"/>
        <c:axId val="20297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371.89</c:v>
                </c:pt>
                <c:pt idx="3">
                  <c:v>293.23</c:v>
                </c:pt>
                <c:pt idx="4">
                  <c:v>300.14</c:v>
                </c:pt>
              </c:numCache>
            </c:numRef>
          </c:val>
          <c:smooth val="0"/>
          <c:extLst>
            <c:ext xmlns:c16="http://schemas.microsoft.com/office/drawing/2014/chart" uri="{C3380CC4-5D6E-409C-BE32-E72D297353CC}">
              <c16:uniqueId val="{00000001-B646-40FB-BF6A-0200D61E16B5}"/>
            </c:ext>
          </c:extLst>
        </c:ser>
        <c:dLbls>
          <c:showLegendKey val="0"/>
          <c:showVal val="0"/>
          <c:showCatName val="0"/>
          <c:showSerName val="0"/>
          <c:showPercent val="0"/>
          <c:showBubbleSize val="0"/>
        </c:dLbls>
        <c:marker val="1"/>
        <c:smooth val="0"/>
        <c:axId val="202970112"/>
        <c:axId val="202970504"/>
      </c:lineChart>
      <c:dateAx>
        <c:axId val="202970112"/>
        <c:scaling>
          <c:orientation val="minMax"/>
        </c:scaling>
        <c:delete val="1"/>
        <c:axPos val="b"/>
        <c:numFmt formatCode="ge" sourceLinked="1"/>
        <c:majorTickMark val="none"/>
        <c:minorTickMark val="none"/>
        <c:tickLblPos val="none"/>
        <c:crossAx val="202970504"/>
        <c:crosses val="autoZero"/>
        <c:auto val="1"/>
        <c:lblOffset val="100"/>
        <c:baseTimeUnit val="years"/>
      </c:dateAx>
      <c:valAx>
        <c:axId val="202970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9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755.38</c:v>
                </c:pt>
                <c:pt idx="1">
                  <c:v>713.63</c:v>
                </c:pt>
                <c:pt idx="2">
                  <c:v>664.81</c:v>
                </c:pt>
                <c:pt idx="3">
                  <c:v>624.67999999999995</c:v>
                </c:pt>
                <c:pt idx="4">
                  <c:v>650.66999999999996</c:v>
                </c:pt>
              </c:numCache>
            </c:numRef>
          </c:val>
          <c:extLst>
            <c:ext xmlns:c16="http://schemas.microsoft.com/office/drawing/2014/chart" uri="{C3380CC4-5D6E-409C-BE32-E72D297353CC}">
              <c16:uniqueId val="{00000000-3831-4453-A3A4-64C550B44F65}"/>
            </c:ext>
          </c:extLst>
        </c:ser>
        <c:dLbls>
          <c:showLegendKey val="0"/>
          <c:showVal val="0"/>
          <c:showCatName val="0"/>
          <c:showSerName val="0"/>
          <c:showPercent val="0"/>
          <c:showBubbleSize val="0"/>
        </c:dLbls>
        <c:gapWidth val="150"/>
        <c:axId val="202969720"/>
        <c:axId val="2029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483.11</c:v>
                </c:pt>
                <c:pt idx="3">
                  <c:v>542.29999999999995</c:v>
                </c:pt>
                <c:pt idx="4">
                  <c:v>566.65</c:v>
                </c:pt>
              </c:numCache>
            </c:numRef>
          </c:val>
          <c:smooth val="0"/>
          <c:extLst>
            <c:ext xmlns:c16="http://schemas.microsoft.com/office/drawing/2014/chart" uri="{C3380CC4-5D6E-409C-BE32-E72D297353CC}">
              <c16:uniqueId val="{00000001-3831-4453-A3A4-64C550B44F65}"/>
            </c:ext>
          </c:extLst>
        </c:ser>
        <c:dLbls>
          <c:showLegendKey val="0"/>
          <c:showVal val="0"/>
          <c:showCatName val="0"/>
          <c:showSerName val="0"/>
          <c:showPercent val="0"/>
          <c:showBubbleSize val="0"/>
        </c:dLbls>
        <c:marker val="1"/>
        <c:smooth val="0"/>
        <c:axId val="202969720"/>
        <c:axId val="202971680"/>
      </c:lineChart>
      <c:dateAx>
        <c:axId val="202969720"/>
        <c:scaling>
          <c:orientation val="minMax"/>
        </c:scaling>
        <c:delete val="1"/>
        <c:axPos val="b"/>
        <c:numFmt formatCode="ge" sourceLinked="1"/>
        <c:majorTickMark val="none"/>
        <c:minorTickMark val="none"/>
        <c:tickLblPos val="none"/>
        <c:crossAx val="202971680"/>
        <c:crosses val="autoZero"/>
        <c:auto val="1"/>
        <c:lblOffset val="100"/>
        <c:baseTimeUnit val="years"/>
      </c:dateAx>
      <c:valAx>
        <c:axId val="20297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96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120</c:v>
                </c:pt>
                <c:pt idx="1">
                  <c:v>116.63</c:v>
                </c:pt>
                <c:pt idx="2">
                  <c:v>116.32</c:v>
                </c:pt>
                <c:pt idx="3">
                  <c:v>120.72</c:v>
                </c:pt>
                <c:pt idx="4">
                  <c:v>113.29</c:v>
                </c:pt>
              </c:numCache>
            </c:numRef>
          </c:val>
          <c:extLst>
            <c:ext xmlns:c16="http://schemas.microsoft.com/office/drawing/2014/chart" uri="{C3380CC4-5D6E-409C-BE32-E72D297353CC}">
              <c16:uniqueId val="{00000000-906D-4C96-9F5C-3BFF5F901FEA}"/>
            </c:ext>
          </c:extLst>
        </c:ser>
        <c:dLbls>
          <c:showLegendKey val="0"/>
          <c:showVal val="0"/>
          <c:showCatName val="0"/>
          <c:showSerName val="0"/>
          <c:showPercent val="0"/>
          <c:showBubbleSize val="0"/>
        </c:dLbls>
        <c:gapWidth val="150"/>
        <c:axId val="136313392"/>
        <c:axId val="13631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93.28</c:v>
                </c:pt>
                <c:pt idx="3">
                  <c:v>87.51</c:v>
                </c:pt>
                <c:pt idx="4">
                  <c:v>84.77</c:v>
                </c:pt>
              </c:numCache>
            </c:numRef>
          </c:val>
          <c:smooth val="0"/>
          <c:extLst>
            <c:ext xmlns:c16="http://schemas.microsoft.com/office/drawing/2014/chart" uri="{C3380CC4-5D6E-409C-BE32-E72D297353CC}">
              <c16:uniqueId val="{00000001-906D-4C96-9F5C-3BFF5F901FEA}"/>
            </c:ext>
          </c:extLst>
        </c:ser>
        <c:dLbls>
          <c:showLegendKey val="0"/>
          <c:showVal val="0"/>
          <c:showCatName val="0"/>
          <c:showSerName val="0"/>
          <c:showPercent val="0"/>
          <c:showBubbleSize val="0"/>
        </c:dLbls>
        <c:marker val="1"/>
        <c:smooth val="0"/>
        <c:axId val="136313392"/>
        <c:axId val="136313000"/>
      </c:lineChart>
      <c:dateAx>
        <c:axId val="136313392"/>
        <c:scaling>
          <c:orientation val="minMax"/>
        </c:scaling>
        <c:delete val="1"/>
        <c:axPos val="b"/>
        <c:numFmt formatCode="ge" sourceLinked="1"/>
        <c:majorTickMark val="none"/>
        <c:minorTickMark val="none"/>
        <c:tickLblPos val="none"/>
        <c:crossAx val="136313000"/>
        <c:crosses val="autoZero"/>
        <c:auto val="1"/>
        <c:lblOffset val="100"/>
        <c:baseTimeUnit val="years"/>
      </c:dateAx>
      <c:valAx>
        <c:axId val="13631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1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149.03</c:v>
                </c:pt>
                <c:pt idx="1">
                  <c:v>152.93</c:v>
                </c:pt>
                <c:pt idx="2">
                  <c:v>153.37</c:v>
                </c:pt>
                <c:pt idx="3">
                  <c:v>147.94999999999999</c:v>
                </c:pt>
                <c:pt idx="4">
                  <c:v>157.58000000000001</c:v>
                </c:pt>
              </c:numCache>
            </c:numRef>
          </c:val>
          <c:extLst>
            <c:ext xmlns:c16="http://schemas.microsoft.com/office/drawing/2014/chart" uri="{C3380CC4-5D6E-409C-BE32-E72D297353CC}">
              <c16:uniqueId val="{00000000-8079-498B-9CFC-84CE5553F874}"/>
            </c:ext>
          </c:extLst>
        </c:ser>
        <c:dLbls>
          <c:showLegendKey val="0"/>
          <c:showVal val="0"/>
          <c:showCatName val="0"/>
          <c:showSerName val="0"/>
          <c:showPercent val="0"/>
          <c:showBubbleSize val="0"/>
        </c:dLbls>
        <c:gapWidth val="150"/>
        <c:axId val="203335016"/>
        <c:axId val="20333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208.29</c:v>
                </c:pt>
                <c:pt idx="3">
                  <c:v>218.42</c:v>
                </c:pt>
                <c:pt idx="4">
                  <c:v>227.27</c:v>
                </c:pt>
              </c:numCache>
            </c:numRef>
          </c:val>
          <c:smooth val="0"/>
          <c:extLst>
            <c:ext xmlns:c16="http://schemas.microsoft.com/office/drawing/2014/chart" uri="{C3380CC4-5D6E-409C-BE32-E72D297353CC}">
              <c16:uniqueId val="{00000001-8079-498B-9CFC-84CE5553F874}"/>
            </c:ext>
          </c:extLst>
        </c:ser>
        <c:dLbls>
          <c:showLegendKey val="0"/>
          <c:showVal val="0"/>
          <c:showCatName val="0"/>
          <c:showSerName val="0"/>
          <c:showPercent val="0"/>
          <c:showBubbleSize val="0"/>
        </c:dLbls>
        <c:marker val="1"/>
        <c:smooth val="0"/>
        <c:axId val="203335016"/>
        <c:axId val="203335408"/>
      </c:lineChart>
      <c:dateAx>
        <c:axId val="203335016"/>
        <c:scaling>
          <c:orientation val="minMax"/>
        </c:scaling>
        <c:delete val="1"/>
        <c:axPos val="b"/>
        <c:numFmt formatCode="ge" sourceLinked="1"/>
        <c:majorTickMark val="none"/>
        <c:minorTickMark val="none"/>
        <c:tickLblPos val="none"/>
        <c:crossAx val="203335408"/>
        <c:crosses val="autoZero"/>
        <c:auto val="1"/>
        <c:lblOffset val="100"/>
        <c:baseTimeUnit val="years"/>
      </c:dateAx>
      <c:valAx>
        <c:axId val="20333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3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長野県　松川村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9762</v>
      </c>
      <c r="AM8" s="60"/>
      <c r="AN8" s="60"/>
      <c r="AO8" s="60"/>
      <c r="AP8" s="60"/>
      <c r="AQ8" s="60"/>
      <c r="AR8" s="60"/>
      <c r="AS8" s="60"/>
      <c r="AT8" s="51">
        <f>データ!$S$6</f>
        <v>47.07</v>
      </c>
      <c r="AU8" s="52"/>
      <c r="AV8" s="52"/>
      <c r="AW8" s="52"/>
      <c r="AX8" s="52"/>
      <c r="AY8" s="52"/>
      <c r="AZ8" s="52"/>
      <c r="BA8" s="52"/>
      <c r="BB8" s="53">
        <f>データ!$T$6</f>
        <v>207.39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57.51</v>
      </c>
      <c r="J10" s="52"/>
      <c r="K10" s="52"/>
      <c r="L10" s="52"/>
      <c r="M10" s="52"/>
      <c r="N10" s="52"/>
      <c r="O10" s="63"/>
      <c r="P10" s="53">
        <f>データ!$P$6</f>
        <v>100</v>
      </c>
      <c r="Q10" s="53"/>
      <c r="R10" s="53"/>
      <c r="S10" s="53"/>
      <c r="T10" s="53"/>
      <c r="U10" s="53"/>
      <c r="V10" s="53"/>
      <c r="W10" s="60">
        <f>データ!$Q$6</f>
        <v>3560</v>
      </c>
      <c r="X10" s="60"/>
      <c r="Y10" s="60"/>
      <c r="Z10" s="60"/>
      <c r="AA10" s="60"/>
      <c r="AB10" s="60"/>
      <c r="AC10" s="60"/>
      <c r="AD10" s="2"/>
      <c r="AE10" s="2"/>
      <c r="AF10" s="2"/>
      <c r="AG10" s="2"/>
      <c r="AH10" s="4"/>
      <c r="AI10" s="4"/>
      <c r="AJ10" s="4"/>
      <c r="AK10" s="4"/>
      <c r="AL10" s="60">
        <f>データ!$U$6</f>
        <v>9689</v>
      </c>
      <c r="AM10" s="60"/>
      <c r="AN10" s="60"/>
      <c r="AO10" s="60"/>
      <c r="AP10" s="60"/>
      <c r="AQ10" s="60"/>
      <c r="AR10" s="60"/>
      <c r="AS10" s="60"/>
      <c r="AT10" s="51">
        <f>データ!$V$6</f>
        <v>29.6</v>
      </c>
      <c r="AU10" s="52"/>
      <c r="AV10" s="52"/>
      <c r="AW10" s="52"/>
      <c r="AX10" s="52"/>
      <c r="AY10" s="52"/>
      <c r="AZ10" s="52"/>
      <c r="BA10" s="52"/>
      <c r="BB10" s="53">
        <f>データ!$W$6</f>
        <v>327.33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rXXHsG2t2pSiUGymupPjMeiJ9K8JHgo+XOYq6qBtrgMZUlulidaIHSvBcY4exFDUp8aqj/KM94HW8/1cIsb+A==" saltValue="mdSwq0FBBpF1xhNeSM5M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204820</v>
      </c>
      <c r="D6" s="34">
        <f t="shared" si="3"/>
        <v>46</v>
      </c>
      <c r="E6" s="34">
        <f t="shared" si="3"/>
        <v>1</v>
      </c>
      <c r="F6" s="34">
        <f t="shared" si="3"/>
        <v>0</v>
      </c>
      <c r="G6" s="34">
        <f t="shared" si="3"/>
        <v>1</v>
      </c>
      <c r="H6" s="34" t="str">
        <f t="shared" si="3"/>
        <v>長野県　松川村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57.51</v>
      </c>
      <c r="P6" s="35">
        <f t="shared" si="3"/>
        <v>100</v>
      </c>
      <c r="Q6" s="35">
        <f t="shared" si="3"/>
        <v>3560</v>
      </c>
      <c r="R6" s="35">
        <f t="shared" si="3"/>
        <v>9762</v>
      </c>
      <c r="S6" s="35">
        <f t="shared" si="3"/>
        <v>47.07</v>
      </c>
      <c r="T6" s="35">
        <f t="shared" si="3"/>
        <v>207.39</v>
      </c>
      <c r="U6" s="35">
        <f t="shared" si="3"/>
        <v>9689</v>
      </c>
      <c r="V6" s="35">
        <f t="shared" si="3"/>
        <v>29.6</v>
      </c>
      <c r="W6" s="35">
        <f t="shared" si="3"/>
        <v>327.33</v>
      </c>
      <c r="X6" s="36">
        <f>IF(X7="",NA(),X7)</f>
        <v>121.06</v>
      </c>
      <c r="Y6" s="36">
        <f t="shared" ref="Y6:AG6" si="4">IF(Y7="",NA(),Y7)</f>
        <v>118.69</v>
      </c>
      <c r="Z6" s="36">
        <f t="shared" si="4"/>
        <v>122.21</v>
      </c>
      <c r="AA6" s="36">
        <f t="shared" si="4"/>
        <v>123.1</v>
      </c>
      <c r="AB6" s="36">
        <f t="shared" si="4"/>
        <v>117.22</v>
      </c>
      <c r="AC6" s="36">
        <f t="shared" si="4"/>
        <v>109.49</v>
      </c>
      <c r="AD6" s="36">
        <f t="shared" si="4"/>
        <v>111.06</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12.44</v>
      </c>
      <c r="AQ6" s="36">
        <f t="shared" si="5"/>
        <v>16.399999999999999</v>
      </c>
      <c r="AR6" s="36">
        <f t="shared" si="5"/>
        <v>25.66</v>
      </c>
      <c r="AS6" s="35" t="str">
        <f>IF(AS7="","",IF(AS7="-","【-】","【"&amp;SUBSTITUTE(TEXT(AS7,"#,##0.00"),"-","△")&amp;"】"))</f>
        <v>【1.05】</v>
      </c>
      <c r="AT6" s="36">
        <f>IF(AT7="",NA(),AT7)</f>
        <v>365.48</v>
      </c>
      <c r="AU6" s="36">
        <f t="shared" ref="AU6:BC6" si="6">IF(AU7="",NA(),AU7)</f>
        <v>306.60000000000002</v>
      </c>
      <c r="AV6" s="36">
        <f t="shared" si="6"/>
        <v>291.66000000000003</v>
      </c>
      <c r="AW6" s="36">
        <f t="shared" si="6"/>
        <v>298.11</v>
      </c>
      <c r="AX6" s="36">
        <f t="shared" si="6"/>
        <v>188.48</v>
      </c>
      <c r="AY6" s="36">
        <f t="shared" si="6"/>
        <v>406.37</v>
      </c>
      <c r="AZ6" s="36">
        <f t="shared" si="6"/>
        <v>398.29</v>
      </c>
      <c r="BA6" s="36">
        <f t="shared" si="6"/>
        <v>371.89</v>
      </c>
      <c r="BB6" s="36">
        <f t="shared" si="6"/>
        <v>293.23</v>
      </c>
      <c r="BC6" s="36">
        <f t="shared" si="6"/>
        <v>300.14</v>
      </c>
      <c r="BD6" s="35" t="str">
        <f>IF(BD7="","",IF(BD7="-","【-】","【"&amp;SUBSTITUTE(TEXT(BD7,"#,##0.00"),"-","△")&amp;"】"))</f>
        <v>【261.93】</v>
      </c>
      <c r="BE6" s="36">
        <f>IF(BE7="",NA(),BE7)</f>
        <v>755.38</v>
      </c>
      <c r="BF6" s="36">
        <f t="shared" ref="BF6:BN6" si="7">IF(BF7="",NA(),BF7)</f>
        <v>713.63</v>
      </c>
      <c r="BG6" s="36">
        <f t="shared" si="7"/>
        <v>664.81</v>
      </c>
      <c r="BH6" s="36">
        <f t="shared" si="7"/>
        <v>624.67999999999995</v>
      </c>
      <c r="BI6" s="36">
        <f t="shared" si="7"/>
        <v>650.66999999999996</v>
      </c>
      <c r="BJ6" s="36">
        <f t="shared" si="7"/>
        <v>442.54</v>
      </c>
      <c r="BK6" s="36">
        <f t="shared" si="7"/>
        <v>431</v>
      </c>
      <c r="BL6" s="36">
        <f t="shared" si="7"/>
        <v>483.11</v>
      </c>
      <c r="BM6" s="36">
        <f t="shared" si="7"/>
        <v>542.29999999999995</v>
      </c>
      <c r="BN6" s="36">
        <f t="shared" si="7"/>
        <v>566.65</v>
      </c>
      <c r="BO6" s="35" t="str">
        <f>IF(BO7="","",IF(BO7="-","【-】","【"&amp;SUBSTITUTE(TEXT(BO7,"#,##0.00"),"-","△")&amp;"】"))</f>
        <v>【270.46】</v>
      </c>
      <c r="BP6" s="36">
        <f>IF(BP7="",NA(),BP7)</f>
        <v>120</v>
      </c>
      <c r="BQ6" s="36">
        <f t="shared" ref="BQ6:BY6" si="8">IF(BQ7="",NA(),BQ7)</f>
        <v>116.63</v>
      </c>
      <c r="BR6" s="36">
        <f t="shared" si="8"/>
        <v>116.32</v>
      </c>
      <c r="BS6" s="36">
        <f t="shared" si="8"/>
        <v>120.72</v>
      </c>
      <c r="BT6" s="36">
        <f t="shared" si="8"/>
        <v>113.29</v>
      </c>
      <c r="BU6" s="36">
        <f t="shared" si="8"/>
        <v>98.6</v>
      </c>
      <c r="BV6" s="36">
        <f t="shared" si="8"/>
        <v>100.82</v>
      </c>
      <c r="BW6" s="36">
        <f t="shared" si="8"/>
        <v>93.28</v>
      </c>
      <c r="BX6" s="36">
        <f t="shared" si="8"/>
        <v>87.51</v>
      </c>
      <c r="BY6" s="36">
        <f t="shared" si="8"/>
        <v>84.77</v>
      </c>
      <c r="BZ6" s="35" t="str">
        <f>IF(BZ7="","",IF(BZ7="-","【-】","【"&amp;SUBSTITUTE(TEXT(BZ7,"#,##0.00"),"-","△")&amp;"】"))</f>
        <v>【103.91】</v>
      </c>
      <c r="CA6" s="36">
        <f>IF(CA7="",NA(),CA7)</f>
        <v>149.03</v>
      </c>
      <c r="CB6" s="36">
        <f t="shared" ref="CB6:CJ6" si="9">IF(CB7="",NA(),CB7)</f>
        <v>152.93</v>
      </c>
      <c r="CC6" s="36">
        <f t="shared" si="9"/>
        <v>153.37</v>
      </c>
      <c r="CD6" s="36">
        <f t="shared" si="9"/>
        <v>147.94999999999999</v>
      </c>
      <c r="CE6" s="36">
        <f t="shared" si="9"/>
        <v>157.58000000000001</v>
      </c>
      <c r="CF6" s="36">
        <f t="shared" si="9"/>
        <v>181.67</v>
      </c>
      <c r="CG6" s="36">
        <f t="shared" si="9"/>
        <v>179.55</v>
      </c>
      <c r="CH6" s="36">
        <f t="shared" si="9"/>
        <v>208.29</v>
      </c>
      <c r="CI6" s="36">
        <f t="shared" si="9"/>
        <v>218.42</v>
      </c>
      <c r="CJ6" s="36">
        <f t="shared" si="9"/>
        <v>227.27</v>
      </c>
      <c r="CK6" s="35" t="str">
        <f>IF(CK7="","",IF(CK7="-","【-】","【"&amp;SUBSTITUTE(TEXT(CK7,"#,##0.00"),"-","△")&amp;"】"))</f>
        <v>【167.11】</v>
      </c>
      <c r="CL6" s="36">
        <f>IF(CL7="",NA(),CL7)</f>
        <v>59.31</v>
      </c>
      <c r="CM6" s="36">
        <f t="shared" ref="CM6:CU6" si="10">IF(CM7="",NA(),CM7)</f>
        <v>59.17</v>
      </c>
      <c r="CN6" s="36">
        <f t="shared" si="10"/>
        <v>65.3</v>
      </c>
      <c r="CO6" s="36">
        <f t="shared" si="10"/>
        <v>67.36</v>
      </c>
      <c r="CP6" s="36">
        <f t="shared" si="10"/>
        <v>64.150000000000006</v>
      </c>
      <c r="CQ6" s="36">
        <f t="shared" si="10"/>
        <v>53.61</v>
      </c>
      <c r="CR6" s="36">
        <f t="shared" si="10"/>
        <v>53.52</v>
      </c>
      <c r="CS6" s="36">
        <f t="shared" si="10"/>
        <v>49.32</v>
      </c>
      <c r="CT6" s="36">
        <f t="shared" si="10"/>
        <v>50.24</v>
      </c>
      <c r="CU6" s="36">
        <f t="shared" si="10"/>
        <v>50.29</v>
      </c>
      <c r="CV6" s="35" t="str">
        <f>IF(CV7="","",IF(CV7="-","【-】","【"&amp;SUBSTITUTE(TEXT(CV7,"#,##0.00"),"-","△")&amp;"】"))</f>
        <v>【60.27】</v>
      </c>
      <c r="CW6" s="36">
        <f>IF(CW7="",NA(),CW7)</f>
        <v>91.57</v>
      </c>
      <c r="CX6" s="36">
        <f t="shared" ref="CX6:DF6" si="11">IF(CX7="",NA(),CX7)</f>
        <v>91.06</v>
      </c>
      <c r="CY6" s="36">
        <f t="shared" si="11"/>
        <v>88.65</v>
      </c>
      <c r="CZ6" s="36">
        <f t="shared" si="11"/>
        <v>84.52</v>
      </c>
      <c r="DA6" s="36">
        <f t="shared" si="11"/>
        <v>87.85</v>
      </c>
      <c r="DB6" s="36">
        <f t="shared" si="11"/>
        <v>81.31</v>
      </c>
      <c r="DC6" s="36">
        <f t="shared" si="11"/>
        <v>81.459999999999994</v>
      </c>
      <c r="DD6" s="36">
        <f t="shared" si="11"/>
        <v>79.34</v>
      </c>
      <c r="DE6" s="36">
        <f t="shared" si="11"/>
        <v>78.650000000000006</v>
      </c>
      <c r="DF6" s="36">
        <f t="shared" si="11"/>
        <v>77.73</v>
      </c>
      <c r="DG6" s="35" t="str">
        <f>IF(DG7="","",IF(DG7="-","【-】","【"&amp;SUBSTITUTE(TEXT(DG7,"#,##0.00"),"-","△")&amp;"】"))</f>
        <v>【89.92】</v>
      </c>
      <c r="DH6" s="36">
        <f>IF(DH7="",NA(),DH7)</f>
        <v>36.32</v>
      </c>
      <c r="DI6" s="36">
        <f t="shared" ref="DI6:DQ6" si="12">IF(DI7="",NA(),DI7)</f>
        <v>37.85</v>
      </c>
      <c r="DJ6" s="36">
        <f t="shared" si="12"/>
        <v>39.5</v>
      </c>
      <c r="DK6" s="36">
        <f t="shared" si="12"/>
        <v>41.54</v>
      </c>
      <c r="DL6" s="36">
        <f t="shared" si="12"/>
        <v>41.26</v>
      </c>
      <c r="DM6" s="36">
        <f t="shared" si="12"/>
        <v>46.67</v>
      </c>
      <c r="DN6" s="36">
        <f t="shared" si="12"/>
        <v>47.7</v>
      </c>
      <c r="DO6" s="36">
        <f t="shared" si="12"/>
        <v>48.3</v>
      </c>
      <c r="DP6" s="36">
        <f t="shared" si="12"/>
        <v>45.14</v>
      </c>
      <c r="DQ6" s="36">
        <f t="shared" si="12"/>
        <v>45.85</v>
      </c>
      <c r="DR6" s="35" t="str">
        <f>IF(DR7="","",IF(DR7="-","【-】","【"&amp;SUBSTITUTE(TEXT(DR7,"#,##0.00"),"-","△")&amp;"】"))</f>
        <v>【48.85】</v>
      </c>
      <c r="DS6" s="36">
        <f>IF(DS7="",NA(),DS7)</f>
        <v>3.99</v>
      </c>
      <c r="DT6" s="36">
        <f t="shared" ref="DT6:EB6" si="13">IF(DT7="",NA(),DT7)</f>
        <v>3.99</v>
      </c>
      <c r="DU6" s="36">
        <f t="shared" si="13"/>
        <v>3.99</v>
      </c>
      <c r="DV6" s="36">
        <f t="shared" si="13"/>
        <v>3.99</v>
      </c>
      <c r="DW6" s="36">
        <f t="shared" si="13"/>
        <v>3.98</v>
      </c>
      <c r="DX6" s="36">
        <f t="shared" si="13"/>
        <v>10.029999999999999</v>
      </c>
      <c r="DY6" s="36">
        <f t="shared" si="13"/>
        <v>7.26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0.68</v>
      </c>
      <c r="EJ6" s="36">
        <f t="shared" si="14"/>
        <v>1.65</v>
      </c>
      <c r="EK6" s="36">
        <f t="shared" si="14"/>
        <v>0.46</v>
      </c>
      <c r="EL6" s="36">
        <f t="shared" si="14"/>
        <v>0.44</v>
      </c>
      <c r="EM6" s="36">
        <f t="shared" si="14"/>
        <v>0.52</v>
      </c>
      <c r="EN6" s="35" t="str">
        <f>IF(EN7="","",IF(EN7="-","【-】","【"&amp;SUBSTITUTE(TEXT(EN7,"#,##0.00"),"-","△")&amp;"】"))</f>
        <v>【0.70】</v>
      </c>
    </row>
    <row r="7" spans="1:144" s="37" customFormat="1" x14ac:dyDescent="0.15">
      <c r="A7" s="29"/>
      <c r="B7" s="38">
        <v>2018</v>
      </c>
      <c r="C7" s="38">
        <v>204820</v>
      </c>
      <c r="D7" s="38">
        <v>46</v>
      </c>
      <c r="E7" s="38">
        <v>1</v>
      </c>
      <c r="F7" s="38">
        <v>0</v>
      </c>
      <c r="G7" s="38">
        <v>1</v>
      </c>
      <c r="H7" s="38" t="s">
        <v>93</v>
      </c>
      <c r="I7" s="38" t="s">
        <v>94</v>
      </c>
      <c r="J7" s="38" t="s">
        <v>95</v>
      </c>
      <c r="K7" s="38" t="s">
        <v>96</v>
      </c>
      <c r="L7" s="38" t="s">
        <v>97</v>
      </c>
      <c r="M7" s="38" t="s">
        <v>98</v>
      </c>
      <c r="N7" s="39" t="s">
        <v>99</v>
      </c>
      <c r="O7" s="39">
        <v>57.51</v>
      </c>
      <c r="P7" s="39">
        <v>100</v>
      </c>
      <c r="Q7" s="39">
        <v>3560</v>
      </c>
      <c r="R7" s="39">
        <v>9762</v>
      </c>
      <c r="S7" s="39">
        <v>47.07</v>
      </c>
      <c r="T7" s="39">
        <v>207.39</v>
      </c>
      <c r="U7" s="39">
        <v>9689</v>
      </c>
      <c r="V7" s="39">
        <v>29.6</v>
      </c>
      <c r="W7" s="39">
        <v>327.33</v>
      </c>
      <c r="X7" s="39">
        <v>121.06</v>
      </c>
      <c r="Y7" s="39">
        <v>118.69</v>
      </c>
      <c r="Z7" s="39">
        <v>122.21</v>
      </c>
      <c r="AA7" s="39">
        <v>123.1</v>
      </c>
      <c r="AB7" s="39">
        <v>117.22</v>
      </c>
      <c r="AC7" s="39">
        <v>109.49</v>
      </c>
      <c r="AD7" s="39">
        <v>111.06</v>
      </c>
      <c r="AE7" s="39">
        <v>107.95</v>
      </c>
      <c r="AF7" s="39">
        <v>104.47</v>
      </c>
      <c r="AG7" s="39">
        <v>103.81</v>
      </c>
      <c r="AH7" s="39">
        <v>112.83</v>
      </c>
      <c r="AI7" s="39">
        <v>0</v>
      </c>
      <c r="AJ7" s="39">
        <v>0</v>
      </c>
      <c r="AK7" s="39">
        <v>0</v>
      </c>
      <c r="AL7" s="39">
        <v>0</v>
      </c>
      <c r="AM7" s="39">
        <v>0</v>
      </c>
      <c r="AN7" s="39">
        <v>9.49</v>
      </c>
      <c r="AO7" s="39">
        <v>9.35</v>
      </c>
      <c r="AP7" s="39">
        <v>12.44</v>
      </c>
      <c r="AQ7" s="39">
        <v>16.399999999999999</v>
      </c>
      <c r="AR7" s="39">
        <v>25.66</v>
      </c>
      <c r="AS7" s="39">
        <v>1.05</v>
      </c>
      <c r="AT7" s="39">
        <v>365.48</v>
      </c>
      <c r="AU7" s="39">
        <v>306.60000000000002</v>
      </c>
      <c r="AV7" s="39">
        <v>291.66000000000003</v>
      </c>
      <c r="AW7" s="39">
        <v>298.11</v>
      </c>
      <c r="AX7" s="39">
        <v>188.48</v>
      </c>
      <c r="AY7" s="39">
        <v>406.37</v>
      </c>
      <c r="AZ7" s="39">
        <v>398.29</v>
      </c>
      <c r="BA7" s="39">
        <v>371.89</v>
      </c>
      <c r="BB7" s="39">
        <v>293.23</v>
      </c>
      <c r="BC7" s="39">
        <v>300.14</v>
      </c>
      <c r="BD7" s="39">
        <v>261.93</v>
      </c>
      <c r="BE7" s="39">
        <v>755.38</v>
      </c>
      <c r="BF7" s="39">
        <v>713.63</v>
      </c>
      <c r="BG7" s="39">
        <v>664.81</v>
      </c>
      <c r="BH7" s="39">
        <v>624.67999999999995</v>
      </c>
      <c r="BI7" s="39">
        <v>650.66999999999996</v>
      </c>
      <c r="BJ7" s="39">
        <v>442.54</v>
      </c>
      <c r="BK7" s="39">
        <v>431</v>
      </c>
      <c r="BL7" s="39">
        <v>483.11</v>
      </c>
      <c r="BM7" s="39">
        <v>542.29999999999995</v>
      </c>
      <c r="BN7" s="39">
        <v>566.65</v>
      </c>
      <c r="BO7" s="39">
        <v>270.45999999999998</v>
      </c>
      <c r="BP7" s="39">
        <v>120</v>
      </c>
      <c r="BQ7" s="39">
        <v>116.63</v>
      </c>
      <c r="BR7" s="39">
        <v>116.32</v>
      </c>
      <c r="BS7" s="39">
        <v>120.72</v>
      </c>
      <c r="BT7" s="39">
        <v>113.29</v>
      </c>
      <c r="BU7" s="39">
        <v>98.6</v>
      </c>
      <c r="BV7" s="39">
        <v>100.82</v>
      </c>
      <c r="BW7" s="39">
        <v>93.28</v>
      </c>
      <c r="BX7" s="39">
        <v>87.51</v>
      </c>
      <c r="BY7" s="39">
        <v>84.77</v>
      </c>
      <c r="BZ7" s="39">
        <v>103.91</v>
      </c>
      <c r="CA7" s="39">
        <v>149.03</v>
      </c>
      <c r="CB7" s="39">
        <v>152.93</v>
      </c>
      <c r="CC7" s="39">
        <v>153.37</v>
      </c>
      <c r="CD7" s="39">
        <v>147.94999999999999</v>
      </c>
      <c r="CE7" s="39">
        <v>157.58000000000001</v>
      </c>
      <c r="CF7" s="39">
        <v>181.67</v>
      </c>
      <c r="CG7" s="39">
        <v>179.55</v>
      </c>
      <c r="CH7" s="39">
        <v>208.29</v>
      </c>
      <c r="CI7" s="39">
        <v>218.42</v>
      </c>
      <c r="CJ7" s="39">
        <v>227.27</v>
      </c>
      <c r="CK7" s="39">
        <v>167.11</v>
      </c>
      <c r="CL7" s="39">
        <v>59.31</v>
      </c>
      <c r="CM7" s="39">
        <v>59.17</v>
      </c>
      <c r="CN7" s="39">
        <v>65.3</v>
      </c>
      <c r="CO7" s="39">
        <v>67.36</v>
      </c>
      <c r="CP7" s="39">
        <v>64.150000000000006</v>
      </c>
      <c r="CQ7" s="39">
        <v>53.61</v>
      </c>
      <c r="CR7" s="39">
        <v>53.52</v>
      </c>
      <c r="CS7" s="39">
        <v>49.32</v>
      </c>
      <c r="CT7" s="39">
        <v>50.24</v>
      </c>
      <c r="CU7" s="39">
        <v>50.29</v>
      </c>
      <c r="CV7" s="39">
        <v>60.27</v>
      </c>
      <c r="CW7" s="39">
        <v>91.57</v>
      </c>
      <c r="CX7" s="39">
        <v>91.06</v>
      </c>
      <c r="CY7" s="39">
        <v>88.65</v>
      </c>
      <c r="CZ7" s="39">
        <v>84.52</v>
      </c>
      <c r="DA7" s="39">
        <v>87.85</v>
      </c>
      <c r="DB7" s="39">
        <v>81.31</v>
      </c>
      <c r="DC7" s="39">
        <v>81.459999999999994</v>
      </c>
      <c r="DD7" s="39">
        <v>79.34</v>
      </c>
      <c r="DE7" s="39">
        <v>78.650000000000006</v>
      </c>
      <c r="DF7" s="39">
        <v>77.73</v>
      </c>
      <c r="DG7" s="39">
        <v>89.92</v>
      </c>
      <c r="DH7" s="39">
        <v>36.32</v>
      </c>
      <c r="DI7" s="39">
        <v>37.85</v>
      </c>
      <c r="DJ7" s="39">
        <v>39.5</v>
      </c>
      <c r="DK7" s="39">
        <v>41.54</v>
      </c>
      <c r="DL7" s="39">
        <v>41.26</v>
      </c>
      <c r="DM7" s="39">
        <v>46.67</v>
      </c>
      <c r="DN7" s="39">
        <v>47.7</v>
      </c>
      <c r="DO7" s="39">
        <v>48.3</v>
      </c>
      <c r="DP7" s="39">
        <v>45.14</v>
      </c>
      <c r="DQ7" s="39">
        <v>45.85</v>
      </c>
      <c r="DR7" s="39">
        <v>48.85</v>
      </c>
      <c r="DS7" s="39">
        <v>3.99</v>
      </c>
      <c r="DT7" s="39">
        <v>3.99</v>
      </c>
      <c r="DU7" s="39">
        <v>3.99</v>
      </c>
      <c r="DV7" s="39">
        <v>3.99</v>
      </c>
      <c r="DW7" s="39">
        <v>3.98</v>
      </c>
      <c r="DX7" s="39">
        <v>10.029999999999999</v>
      </c>
      <c r="DY7" s="39">
        <v>7.26</v>
      </c>
      <c r="DZ7" s="39">
        <v>12.43</v>
      </c>
      <c r="EA7" s="39">
        <v>13.58</v>
      </c>
      <c r="EB7" s="39">
        <v>14.13</v>
      </c>
      <c r="EC7" s="39">
        <v>17.8</v>
      </c>
      <c r="ED7" s="39">
        <v>0</v>
      </c>
      <c r="EE7" s="39">
        <v>0</v>
      </c>
      <c r="EF7" s="39">
        <v>0</v>
      </c>
      <c r="EG7" s="39">
        <v>0</v>
      </c>
      <c r="EH7" s="39">
        <v>0</v>
      </c>
      <c r="EI7" s="39">
        <v>0.68</v>
      </c>
      <c r="EJ7" s="39">
        <v>1.65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2019-12-05T04:16:26Z</dcterms:created>
  <dcterms:modified xsi:type="dcterms:W3CDTF">2020-03-02T05:31:20Z</dcterms:modified>
  <cp:category/>
</cp:coreProperties>
</file>