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463 麻績村\"/>
    </mc:Choice>
  </mc:AlternateContent>
  <workbookProtection workbookAlgorithmName="SHA-512" workbookHashValue="Mw3cxXoTvGI0Rb1d7QrHWB1OxOHXrXM+fz7+61Fsu4DoyXGcBmcfsSoTAsAkRq+qoirLkLxiLnXNRPrFL440gA==" workbookSaltValue="+51crq16icrlFv/1P8mIYA=="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T8" i="4"/>
  <c r="AL8" i="4"/>
  <c r="W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<sst xmlns="http://schemas.openxmlformats.org/spreadsheetml/2006/main" count="228" uniqueCount="113">
  <si>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</si>
  <si>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</si>
  <si>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</si>
  <si>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</si>
  <si>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</si>
  <si>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</si>
  <si>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</si>
  <si>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</si>
  <si>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</si>
  <si>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</si>
  <si>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</si>
  <si>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</si>
  <si>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</si>
  <si>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</si>
  <si>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</si>
  <si>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</si>
  <si>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</si>
  <si>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</si>
  <si>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</si>
  <si>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</si>
  <si>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</si>
  <si>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</si>
  <si>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</si>
  <si>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</si>
  <si>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</si>
  <si>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</si>
  <si>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</si>
  <si>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</si>
  <si>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</si>
  <si>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</si>
  <si>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</si>
  <si>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</si>
  <si>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</si>
  <si>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</si>
  <si>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</si>
  <si>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</si>
  <si>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</si>
  <si>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</si>
  <si>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</si>
  <si>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</si>
  <si>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</si>
  <si>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</si>
  <si>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</si>
  <si>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</si>
  <si>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</si>
  <si>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</si>
  <si>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</si>
  <si>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</si>
  <si>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</si>
  <si>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</si>
  <si>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</si>
  <si>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</si>
  <si>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</si>
  <si>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</si>
  <si>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</si>
  <si>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</si>
  <si>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</si>
  <si>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</si>
  <si>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</si>
  <si>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</si>
  <si>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</si>
  <si>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</si>
  <si>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</si>
  <si>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</si>
  <si>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</si>
  <si>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</si>
  <si>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</si>
  <si>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</si>
  <si>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</si>
  <si>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</si>
  <si>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</si>
  <si>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</si>
  <si>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</si>
  <si>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</si>
  <si>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</si>
  <si>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</si>
  <si>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</si>
  <si>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</si>
  <si>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</si>
  <si>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</si>
  <si>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</si>
  <si>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</si>
  <si>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</si>
  <si>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</si>
  <si>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</si>
  <si>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</si>
  <si>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</si>
  <si>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</si>
  <si>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</si>
  <si>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</si>
  <si>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</si>
  <si>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</si>
  <si>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</si>
  <si>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</si>
  <si>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</si>
  <si>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</si>
  <si>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</si>
  <si>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麻績村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</si>
  <si>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</si>
  <si>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</si>
  <si>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</si>
  <si>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</si>
  <si>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</si>
  <si>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</si>
  <si>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</si>
  <si>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</si>
  <si>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</si>
  <si>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</si>
  <si>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</si>
  <si>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</si>
  <si>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29年度に消費税分の料金見直しを行ったが、接続率の伸悩み、人口減等により料金収入が減少している。起債償還はピークを過ぎ減少しているが、依然として処理費の増加等により、一般会計からの繰り入れに頼る状況となっている。
④企業債残高対事業規模比率
　比率は高い傾向が継続する。返済計画に当たっては、適正な投資規模を見極め、料金改定も視野に入れた見直しを行う。
⑤経費回収率　⑥汚水処理原価
　設備の更新等、設備投資により総費用が増加しているため、今後もこの傾向が継続する。
⑦施設利用率
　事業が完了しており、処理水量の増は見込まれない。し尿等投入施設の導入を進め改善を図る。
⑧水洗化率
　村営住宅の新規接続があるものの水洗化率については伸び悩みの状態にある。高齢独居老人の増加や未接続者の社会的要因もあり、今後も緩やかな下降をたどることが想定される。</t>
    <rPh sb="12" eb="14">
      <t>ネンド</t>
    </rPh>
    <rPh sb="15" eb="18">
      <t>ショウヒゼイ</t>
    </rPh>
    <rPh sb="18" eb="19">
      <t>ブン</t>
    </rPh>
    <rPh sb="20" eb="22">
      <t>リョウキン</t>
    </rPh>
    <rPh sb="22" eb="24">
      <t>ミナオ</t>
    </rPh>
    <rPh sb="26" eb="27">
      <t>オコナ</t>
    </rPh>
    <rPh sb="39" eb="41">
      <t>ジンコウ</t>
    </rPh>
    <rPh sb="41" eb="42">
      <t>ゲン</t>
    </rPh>
    <rPh sb="77" eb="79">
      <t>イゼン</t>
    </rPh>
    <rPh sb="82" eb="84">
      <t>ショリ</t>
    </rPh>
    <rPh sb="84" eb="85">
      <t>ヒ</t>
    </rPh>
    <rPh sb="88" eb="89">
      <t>トウ</t>
    </rPh>
    <rPh sb="230" eb="232">
      <t>コンゴ</t>
    </rPh>
    <rPh sb="318" eb="321">
      <t>スイセンカ</t>
    </rPh>
    <rPh sb="321" eb="322">
      <t>リツ</t>
    </rPh>
    <rPh sb="327" eb="328">
      <t>ノ</t>
    </rPh>
    <rPh sb="329" eb="330">
      <t>ナヤ</t>
    </rPh>
    <rPh sb="332" eb="334">
      <t>ジョウタイ</t>
    </rPh>
    <phoneticPr fontId="4"/>
  </si>
  <si>
    <t>③管渠改善率
　管路については法定耐用年数まで40年以上あり、平成22年度より管渠洗浄調査(10年で一巡)を継続実施し、現況の把握に努めている。
　処理場については、29年度に耐震補強工事及び固定式脱水設備工事が完了し、機械設備の計画的な維持管理を行っている。</t>
    <phoneticPr fontId="4"/>
  </si>
  <si>
    <t>　住民の高齢化や独居化、それに伴う人口減少、節水意識や器具による使用量の伸び悩み、当初の過大設計など、現状を招いた要因は簡単に克服できるものではない。経営合理化を図るため農集施設統合、汚泥脱水施設の設備の導入等を行ってきた。合理化のため農集施設の特環への統合を行い、脱水設備の更新を完了させたが、今後はし尿等投入施設の導入を進め、更に経営の合理化を進める。</t>
    <rPh sb="106" eb="107">
      <t>オコナ</t>
    </rPh>
    <rPh sb="162" eb="16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</si>
</sst>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CD-4BB2-9A9D-A9CF123AAB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6CD-4BB2-9A9D-A9CF123AAB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33.07</c:v>
                </c:pt>
                <c:pt idx="1">
                  <c:v>32.29</c:v>
                </c:pt>
                <c:pt idx="2">
                  <c:v>35</c:v>
                </c:pt>
                <c:pt idx="3">
                  <c:v>35.21</c:v>
                </c:pt>
                <c:pt idx="4">
                  <c:v>35.79</c:v>
                </c:pt>
              </c:numCache>
            </c:numRef>
          </c:val>
          <c:extLst>
            <c:ext xmlns:c16="http://schemas.microsoft.com/office/drawing/2014/chart" uri="{C3380CC4-5D6E-409C-BE32-E72D297353CC}">
              <c16:uniqueId val="{00000000-B9A6-40D7-9C69-B58D5F3C58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B9A6-40D7-9C69-B58D5F3C58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86.68</c:v>
                </c:pt>
                <c:pt idx="1">
                  <c:v>92.16</c:v>
                </c:pt>
                <c:pt idx="2">
                  <c:v>87.25</c:v>
                </c:pt>
                <c:pt idx="3">
                  <c:v>89.65</c:v>
                </c:pt>
                <c:pt idx="4">
                  <c:v>86.02</c:v>
                </c:pt>
              </c:numCache>
            </c:numRef>
          </c:val>
          <c:extLst>
            <c:ext xmlns:c16="http://schemas.microsoft.com/office/drawing/2014/chart" uri="{C3380CC4-5D6E-409C-BE32-E72D297353CC}">
              <c16:uniqueId val="{00000000-7490-49C6-A7E2-740C357F89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490-49C6-A7E2-740C357F89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96.41</c:v>
                </c:pt>
                <c:pt idx="1">
                  <c:v>88.53</c:v>
                </c:pt>
                <c:pt idx="2">
                  <c:v>76.98</c:v>
                </c:pt>
                <c:pt idx="3">
                  <c:v>67.959999999999994</c:v>
                </c:pt>
                <c:pt idx="4">
                  <c:v>73.180000000000007</c:v>
                </c:pt>
              </c:numCache>
            </c:numRef>
          </c:val>
          <c:extLst>
            <c:ext xmlns:c16="http://schemas.microsoft.com/office/drawing/2014/chart" uri="{C3380CC4-5D6E-409C-BE32-E72D297353CC}">
              <c16:uniqueId val="{00000000-9222-40AC-8B4C-2AF9D3ADCD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2-40AC-8B4C-2AF9D3ADCD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8-42EE-A306-BEEED1F506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8-42EE-A306-BEEED1F506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E-4748-8226-FCD905B0B9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E-4748-8226-FCD905B0B9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0-4ECC-A592-28B33B3340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0-4ECC-A592-28B33B3340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C-4070-84A3-85272CB0CC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C-4070-84A3-85272CB0CC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1940.49</c:v>
                </c:pt>
                <c:pt idx="3" formatCode="#,##0.00;&quot;△&quot;#,##0.00;&quot;-&quot;">
                  <c:v>1881.03</c:v>
                </c:pt>
                <c:pt idx="4" formatCode="#,##0.00;&quot;△&quot;#,##0.00;&quot;-&quot;">
                  <c:v>1712.22</c:v>
                </c:pt>
              </c:numCache>
            </c:numRef>
          </c:val>
          <c:extLst>
            <c:ext xmlns:c16="http://schemas.microsoft.com/office/drawing/2014/chart" uri="{C3380CC4-5D6E-409C-BE32-E72D297353CC}">
              <c16:uniqueId val="{00000000-7838-4432-809D-CE9EE01415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838-4432-809D-CE9EE01415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88.52</c:v>
                </c:pt>
                <c:pt idx="1">
                  <c:v>69.849999999999994</c:v>
                </c:pt>
                <c:pt idx="2">
                  <c:v>54.6</c:v>
                </c:pt>
                <c:pt idx="3">
                  <c:v>49.74</c:v>
                </c:pt>
                <c:pt idx="4">
                  <c:v>57.49</c:v>
                </c:pt>
              </c:numCache>
            </c:numRef>
          </c:val>
          <c:extLst>
            <c:ext xmlns:c16="http://schemas.microsoft.com/office/drawing/2014/chart" uri="{C3380CC4-5D6E-409C-BE32-E72D297353CC}">
              <c16:uniqueId val="{00000000-F7EA-45B2-A2C7-DED6AB7431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7EA-45B2-A2C7-DED6AB7431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225.8</c:v>
                </c:pt>
                <c:pt idx="1">
                  <c:v>280.68</c:v>
                </c:pt>
                <c:pt idx="2">
                  <c:v>368.42</c:v>
                </c:pt>
                <c:pt idx="3">
                  <c:v>411.13</c:v>
                </c:pt>
                <c:pt idx="4">
                  <c:v>339.25</c:v>
                </c:pt>
              </c:numCache>
            </c:numRef>
          </c:val>
          <c:extLst>
            <c:ext xmlns:c16="http://schemas.microsoft.com/office/drawing/2014/chart" uri="{C3380CC4-5D6E-409C-BE32-E72D297353CC}">
              <c16:uniqueId val="{00000000-106C-4F0E-ABBF-1AF6C7F7C6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06C-4F0E-ABBF-1AF6C7F7C6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麻績村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2753</v>
      </c>
      <c r="AM8" s="50"/>
      <c r="AN8" s="50"/>
      <c r="AO8" s="50"/>
      <c r="AP8" s="50"/>
      <c r="AQ8" s="50"/>
      <c r="AR8" s="50"/>
      <c r="AS8" s="50"/>
      <c r="AT8" s="45">
        <f>データ!T6</f>
        <v>34.380000000000003</v>
      </c>
      <c r="AU8" s="45"/>
      <c r="AV8" s="45"/>
      <c r="AW8" s="45"/>
      <c r="AX8" s="45"/>
      <c r="AY8" s="45"/>
      <c r="AZ8" s="45"/>
      <c r="BA8" s="45"/>
      <c r="BB8" s="45">
        <f>データ!U6</f>
        <v>80.08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80.88</v>
      </c>
      <c r="Q10" s="45"/>
      <c r="R10" s="45"/>
      <c r="S10" s="45"/>
      <c r="T10" s="45"/>
      <c r="U10" s="45"/>
      <c r="V10" s="45"/>
      <c r="W10" s="45">
        <f>データ!Q6</f>
        <v>98.53</v>
      </c>
      <c r="X10" s="45"/>
      <c r="Y10" s="45"/>
      <c r="Z10" s="45"/>
      <c r="AA10" s="45"/>
      <c r="AB10" s="45"/>
      <c r="AC10" s="45"/>
      <c r="AD10" s="50">
        <f>データ!R6</f>
        <v>3860</v>
      </c>
      <c r="AE10" s="50"/>
      <c r="AF10" s="50"/>
      <c r="AG10" s="50"/>
      <c r="AH10" s="50"/>
      <c r="AI10" s="50"/>
      <c r="AJ10" s="50"/>
      <c r="AK10" s="2"/>
      <c r="AL10" s="50">
        <f>データ!V6</f>
        <v>2217</v>
      </c>
      <c r="AM10" s="50"/>
      <c r="AN10" s="50"/>
      <c r="AO10" s="50"/>
      <c r="AP10" s="50"/>
      <c r="AQ10" s="50"/>
      <c r="AR10" s="50"/>
      <c r="AS10" s="50"/>
      <c r="AT10" s="45">
        <f>データ!W6</f>
        <v>0.98</v>
      </c>
      <c r="AU10" s="45"/>
      <c r="AV10" s="45"/>
      <c r="AW10" s="45"/>
      <c r="AX10" s="45"/>
      <c r="AY10" s="45"/>
      <c r="AZ10" s="45"/>
      <c r="BA10" s="45"/>
      <c r="BB10" s="45">
        <f>データ!X6</f>
        <v>2262.2399999999998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lzSI73UACj3VQvoREpZWBwUSdXlP4mpZ7vHmycR21FAN6ftkP+LVqn4lC/jsxACcZuU4hV7FNVeeefxMoIixUQ==" saltValue="uE4F0Fdc/7IHWJs9bORs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204463</v>
      </c>
      <c r="D6" s="33">
        <f t="shared" si="3"/>
        <v>47</v>
      </c>
      <c r="E6" s="33">
        <f t="shared" si="3"/>
        <v>17</v>
      </c>
      <c r="F6" s="33">
        <f t="shared" si="3"/>
        <v>4</v>
      </c>
      <c r="G6" s="33">
        <f t="shared" si="3"/>
        <v>0</v>
      </c>
      <c r="H6" s="33" t="str">
        <f t="shared" si="3"/>
        <v>長野県　麻績村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80.88</v>
      </c>
      <c r="Q6" s="34">
        <f t="shared" si="3"/>
        <v>98.53</v>
      </c>
      <c r="R6" s="34">
        <f t="shared" si="3"/>
        <v>3860</v>
      </c>
      <c r="S6" s="34">
        <f t="shared" si="3"/>
        <v>2753</v>
      </c>
      <c r="T6" s="34">
        <f t="shared" si="3"/>
        <v>34.380000000000003</v>
      </c>
      <c r="U6" s="34">
        <f t="shared" si="3"/>
        <v>80.08</v>
      </c>
      <c r="V6" s="34">
        <f t="shared" si="3"/>
        <v>2217</v>
      </c>
      <c r="W6" s="34">
        <f t="shared" si="3"/>
        <v>0.98</v>
      </c>
      <c r="X6" s="34">
        <f t="shared" si="3"/>
        <v>2262.2399999999998</v>
      </c>
      <c r="Y6" s="35">
        <f>IF(Y7="",NA(),Y7)</f>
        <v>96.41</v>
      </c>
      <c r="Z6" s="35">
        <f t="shared" ref="Z6:AH6" si="4">IF(Z7="",NA(),Z7)</f>
        <v>88.53</v>
      </c>
      <c r="AA6" s="35">
        <f t="shared" si="4"/>
        <v>76.98</v>
      </c>
      <c r="AB6" s="35">
        <f t="shared" si="4"/>
        <v>67.959999999999994</v>
      </c>
      <c r="AC6" s="35">
        <f t="shared" si="4"/>
        <v>73.180000000000007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1940.49</v>
      </c>
      <c r="BI6" s="35">
        <f t="shared" si="7"/>
        <v>1881.03</v>
      </c>
      <c r="BJ6" s="35">
        <f t="shared" si="7"/>
        <v>1712.22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88.52</v>
      </c>
      <c r="BR6" s="35">
        <f t="shared" ref="BR6:BZ6" si="8">IF(BR7="",NA(),BR7)</f>
        <v>69.849999999999994</v>
      </c>
      <c r="BS6" s="35">
        <f t="shared" si="8"/>
        <v>54.6</v>
      </c>
      <c r="BT6" s="35">
        <f t="shared" si="8"/>
        <v>49.74</v>
      </c>
      <c r="BU6" s="35">
        <f t="shared" si="8"/>
        <v>57.49</v>
      </c>
      <c r="BV6" s="35">
        <f t="shared" si="8"/>
        <v>66.56</v>
      </c>
      <c r="BW6" s="35">
        <f t="shared" si="8"/>
        <v>66.22</v>
      </c>
      <c r="BX6" s="35">
        <f t="shared" si="8"/>
        <v>69.87</v>
      </c>
      <c r="BY6" s="35">
        <f t="shared" si="8"/>
        <v>74.3</v>
      </c>
      <c r="BZ6" s="35">
        <f t="shared" si="8"/>
        <v>72.260000000000005</v>
      </c>
      <c r="CA6" s="34" t="str">
        <f>IF(CA7="","",IF(CA7="-","【-】","【"&amp;SUBSTITUTE(TEXT(CA7,"#,##0.00"),"-","△")&amp;"】"))</f>
        <v>【74.48】</v>
      </c>
      <c r="CB6" s="35">
        <f>IF(CB7="",NA(),CB7)</f>
        <v>225.8</v>
      </c>
      <c r="CC6" s="35">
        <f t="shared" ref="CC6:CK6" si="9">IF(CC7="",NA(),CC7)</f>
        <v>280.68</v>
      </c>
      <c r="CD6" s="35">
        <f t="shared" si="9"/>
        <v>368.42</v>
      </c>
      <c r="CE6" s="35">
        <f t="shared" si="9"/>
        <v>411.13</v>
      </c>
      <c r="CF6" s="35">
        <f t="shared" si="9"/>
        <v>339.25</v>
      </c>
      <c r="CG6" s="35">
        <f t="shared" si="9"/>
        <v>244.29</v>
      </c>
      <c r="CH6" s="35">
        <f t="shared" si="9"/>
        <v>246.72</v>
      </c>
      <c r="CI6" s="35">
        <f t="shared" si="9"/>
        <v>234.96</v>
      </c>
      <c r="CJ6" s="35">
        <f t="shared" si="9"/>
        <v>221.81</v>
      </c>
      <c r="CK6" s="35">
        <f t="shared" si="9"/>
        <v>230.02</v>
      </c>
      <c r="CL6" s="34" t="str">
        <f>IF(CL7="","",IF(CL7="-","【-】","【"&amp;SUBSTITUTE(TEXT(CL7,"#,##0.00"),"-","△")&amp;"】"))</f>
        <v>【219.46】</v>
      </c>
      <c r="CM6" s="35">
        <f>IF(CM7="",NA(),CM7)</f>
        <v>33.07</v>
      </c>
      <c r="CN6" s="35">
        <f t="shared" ref="CN6:CV6" si="10">IF(CN7="",NA(),CN7)</f>
        <v>32.29</v>
      </c>
      <c r="CO6" s="35">
        <f t="shared" si="10"/>
        <v>35</v>
      </c>
      <c r="CP6" s="35">
        <f t="shared" si="10"/>
        <v>35.21</v>
      </c>
      <c r="CQ6" s="35">
        <f t="shared" si="10"/>
        <v>35.79</v>
      </c>
      <c r="CR6" s="35">
        <f t="shared" si="10"/>
        <v>43.58</v>
      </c>
      <c r="CS6" s="35">
        <f t="shared" si="10"/>
        <v>41.35</v>
      </c>
      <c r="CT6" s="35">
        <f t="shared" si="10"/>
        <v>42.9</v>
      </c>
      <c r="CU6" s="35">
        <f t="shared" si="10"/>
        <v>43.36</v>
      </c>
      <c r="CV6" s="35">
        <f t="shared" si="10"/>
        <v>42.56</v>
      </c>
      <c r="CW6" s="34" t="str">
        <f>IF(CW7="","",IF(CW7="-","【-】","【"&amp;SUBSTITUTE(TEXT(CW7,"#,##0.00"),"-","△")&amp;"】"))</f>
        <v>【42.82】</v>
      </c>
      <c r="CX6" s="35">
        <f>IF(CX7="",NA(),CX7)</f>
        <v>86.68</v>
      </c>
      <c r="CY6" s="35">
        <f t="shared" ref="CY6:DG6" si="11">IF(CY7="",NA(),CY7)</f>
        <v>92.16</v>
      </c>
      <c r="CZ6" s="35">
        <f t="shared" si="11"/>
        <v>87.25</v>
      </c>
      <c r="DA6" s="35">
        <f t="shared" si="11"/>
        <v>89.65</v>
      </c>
      <c r="DB6" s="35">
        <f t="shared" si="11"/>
        <v>86.02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204463</v>
      </c>
      <c r="D7" s="37">
        <v>47</v>
      </c>
      <c r="E7" s="37">
        <v>17</v>
      </c>
      <c r="F7" s="37">
        <v>4</v>
      </c>
      <c r="G7" s="37">
        <v>0</v>
      </c>
      <c r="H7" s="37" t="s">
        <v>97</v>
      </c>
      <c r="I7" s="37" t="s">
        <v>98</v>
      </c>
      <c r="J7" s="37" t="s">
        <v>99</v>
      </c>
      <c r="K7" s="37" t="s">
        <v>100</v>
      </c>
      <c r="L7" s="37" t="s">
        <v>101</v>
      </c>
      <c r="M7" s="37" t="s">
        <v>102</v>
      </c>
      <c r="N7" s="38" t="s">
        <v>103</v>
      </c>
      <c r="O7" s="38" t="s">
        <v>104</v>
      </c>
      <c r="P7" s="38">
        <v>80.88</v>
      </c>
      <c r="Q7" s="38">
        <v>98.53</v>
      </c>
      <c r="R7" s="38">
        <v>3860</v>
      </c>
      <c r="S7" s="38">
        <v>2753</v>
      </c>
      <c r="T7" s="38">
        <v>34.380000000000003</v>
      </c>
      <c r="U7" s="38">
        <v>80.08</v>
      </c>
      <c r="V7" s="38">
        <v>2217</v>
      </c>
      <c r="W7" s="38">
        <v>0.98</v>
      </c>
      <c r="X7" s="38">
        <v>2262.2399999999998</v>
      </c>
      <c r="Y7" s="38">
        <v>96.41</v>
      </c>
      <c r="Z7" s="38">
        <v>88.53</v>
      </c>
      <c r="AA7" s="38">
        <v>76.98</v>
      </c>
      <c r="AB7" s="38">
        <v>67.959999999999994</v>
      </c>
      <c r="AC7" s="38">
        <v>73.180000000000007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1940.49</v>
      </c>
      <c r="BI7" s="38">
        <v>1881.03</v>
      </c>
      <c r="BJ7" s="38">
        <v>1712.22</v>
      </c>
      <c r="BK7" s="38">
        <v>1436</v>
      </c>
      <c r="BL7" s="38">
        <v>1434.89</v>
      </c>
      <c r="BM7" s="38">
        <v>1298.9100000000001</v>
      </c>
      <c r="BN7" s="38">
        <v>1243.71</v>
      </c>
      <c r="BO7" s="38">
        <v>1194.1500000000001</v>
      </c>
      <c r="BP7" s="38">
        <v>1209.4000000000001</v>
      </c>
      <c r="BQ7" s="38">
        <v>88.52</v>
      </c>
      <c r="BR7" s="38">
        <v>69.849999999999994</v>
      </c>
      <c r="BS7" s="38">
        <v>54.6</v>
      </c>
      <c r="BT7" s="38">
        <v>49.74</v>
      </c>
      <c r="BU7" s="38">
        <v>57.49</v>
      </c>
      <c r="BV7" s="38">
        <v>66.56</v>
      </c>
      <c r="BW7" s="38">
        <v>66.22</v>
      </c>
      <c r="BX7" s="38">
        <v>69.87</v>
      </c>
      <c r="BY7" s="38">
        <v>74.3</v>
      </c>
      <c r="BZ7" s="38">
        <v>72.260000000000005</v>
      </c>
      <c r="CA7" s="38">
        <v>74.48</v>
      </c>
      <c r="CB7" s="38">
        <v>225.8</v>
      </c>
      <c r="CC7" s="38">
        <v>280.68</v>
      </c>
      <c r="CD7" s="38">
        <v>368.42</v>
      </c>
      <c r="CE7" s="38">
        <v>411.13</v>
      </c>
      <c r="CF7" s="38">
        <v>339.25</v>
      </c>
      <c r="CG7" s="38">
        <v>244.29</v>
      </c>
      <c r="CH7" s="38">
        <v>246.72</v>
      </c>
      <c r="CI7" s="38">
        <v>234.96</v>
      </c>
      <c r="CJ7" s="38">
        <v>221.81</v>
      </c>
      <c r="CK7" s="38">
        <v>230.02</v>
      </c>
      <c r="CL7" s="38">
        <v>219.46</v>
      </c>
      <c r="CM7" s="38">
        <v>33.07</v>
      </c>
      <c r="CN7" s="38">
        <v>32.29</v>
      </c>
      <c r="CO7" s="38">
        <v>35</v>
      </c>
      <c r="CP7" s="38">
        <v>35.21</v>
      </c>
      <c r="CQ7" s="38">
        <v>35.79</v>
      </c>
      <c r="CR7" s="38">
        <v>43.58</v>
      </c>
      <c r="CS7" s="38">
        <v>41.35</v>
      </c>
      <c r="CT7" s="38">
        <v>42.9</v>
      </c>
      <c r="CU7" s="38">
        <v>43.36</v>
      </c>
      <c r="CV7" s="38">
        <v>42.56</v>
      </c>
      <c r="CW7" s="38">
        <v>42.82</v>
      </c>
      <c r="CX7" s="38">
        <v>86.68</v>
      </c>
      <c r="CY7" s="38">
        <v>92.16</v>
      </c>
      <c r="CZ7" s="38">
        <v>87.25</v>
      </c>
      <c r="DA7" s="38">
        <v>89.65</v>
      </c>
      <c r="DB7" s="38">
        <v>86.02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3</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2019-12-05T05:12:23Z</dcterms:created>
  <dcterms:modified xsi:type="dcterms:W3CDTF">2020-02-20T04:15:05Z</dcterms:modified>
  <cp:category/>
</cp:coreProperties>
</file>