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6　木曽地域振興局\204307 大桑村\"/>
    </mc:Choice>
  </mc:AlternateContent>
  <workbookProtection workbookAlgorithmName="SHA-512" workbookHashValue="gqbDLoN45ofAIrsL/f39PmV4BtLcvqE5sfH2zmlsP94rnw6wVkBtjghTOcWaMWQq9M/zilF80XlyvHKY50FrDQ==" workbookSaltValue="JJiamYZr0umH5fN2zHpa2g==" workbookSpinCount="100000" lockStructure="1"/>
  <bookViews>
    <workbookView xWindow="0" yWindow="0" windowWidth="28800" windowHeight="1237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W10" i="4" s="1"/>
  <c r="P6" i="5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I85" i="4"/>
  <c r="E85" i="4"/>
  <c r="BB10" i="4"/>
  <c r="AT10" i="4"/>
  <c r="P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<sst xmlns="http://schemas.openxmlformats.org/spreadsheetml/2006/main" count="225" uniqueCount="112">
  <si>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</si>
  <si>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</si>
  <si>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</si>
  <si>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</si>
  <si>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</si>
  <si>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</si>
  <si>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</si>
  <si>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</si>
  <si>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</si>
  <si>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</si>
  <si>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</si>
  <si>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</si>
  <si>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</si>
  <si>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</si>
  <si>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</si>
  <si>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</si>
  <si>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</si>
  <si>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</si>
  <si>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</si>
  <si>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</si>
  <si>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</si>
  <si>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</si>
  <si>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</si>
  <si>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</si>
  <si>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</si>
  <si>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</si>
  <si>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</si>
  <si>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</si>
  <si>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</si>
  <si>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</si>
  <si>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</si>
  <si>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</si>
  <si>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</si>
  <si>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</si>
  <si>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</si>
  <si>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</si>
  <si>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</si>
  <si>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</si>
  <si>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</si>
  <si>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</si>
  <si>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</si>
  <si>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</si>
  <si>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</si>
  <si>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</si>
  <si>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</si>
  <si>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</si>
  <si>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</si>
  <si>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</si>
  <si>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</si>
  <si>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</si>
  <si>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</si>
  <si>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</si>
  <si>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</si>
  <si>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</si>
  <si>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</si>
  <si>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</si>
  <si>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</si>
  <si>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</si>
  <si>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</si>
  <si>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</si>
  <si>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</si>
  <si>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</si>
  <si>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</si>
  <si>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</si>
  <si>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</si>
  <si>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</si>
  <si>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</si>
  <si>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</si>
  <si>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</si>
  <si>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</si>
  <si>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</si>
  <si>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</si>
  <si>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</si>
  <si>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</si>
  <si>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</si>
  <si>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</si>
  <si>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</si>
  <si>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</si>
  <si>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</si>
  <si>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</si>
  <si>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</si>
  <si>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</si>
  <si>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</si>
  <si>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</si>
  <si>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</si>
  <si>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</si>
  <si>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</si>
  <si>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</si>
  <si>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</si>
  <si>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</si>
  <si>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</si>
  <si>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</si>
  <si>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</si>
  <si>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</si>
  <si>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</si>
  <si>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</si>
  <si>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大桑村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</si>
  <si>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</si>
  <si>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</si>
  <si>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</si>
  <si>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</si>
  <si>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</si>
  <si>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</si>
  <si>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</si>
  <si>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</si>
  <si>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</si>
  <si>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</si>
  <si>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</si>
  <si>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</si>
  <si>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前年度に比べ、配水管の布設替え延長が増えたため、管路更新率が0.27ﾎﾟｲﾝﾄ改善しました。</t>
    <rPh sb="0" eb="3">
      <t>ゼンネンド</t>
    </rPh>
    <rPh sb="4" eb="5">
      <t>クラ</t>
    </rPh>
    <rPh sb="7" eb="10">
      <t>ハイスイカン</t>
    </rPh>
    <rPh sb="11" eb="13">
      <t>フセツ</t>
    </rPh>
    <rPh sb="13" eb="14">
      <t>カ</t>
    </rPh>
    <rPh sb="15" eb="17">
      <t>エンチョウ</t>
    </rPh>
    <rPh sb="18" eb="19">
      <t>フ</t>
    </rPh>
    <rPh sb="24" eb="26">
      <t>カンロ</t>
    </rPh>
    <rPh sb="26" eb="28">
      <t>コウシン</t>
    </rPh>
    <rPh sb="28" eb="29">
      <t>リツ</t>
    </rPh>
    <rPh sb="39" eb="41">
      <t>カイゼン</t>
    </rPh>
    <phoneticPr fontId="4"/>
  </si>
  <si>
    <t>電気機械設備が法定耐用年数を迎え、数年間は支出の増が続く見込みです。H30年度の料金改定により、料金回収率の改善を図りながら、適正な事業運営に努めます。</t>
    <rPh sb="0" eb="2">
      <t>デンキ</t>
    </rPh>
    <rPh sb="2" eb="4">
      <t>キカイ</t>
    </rPh>
    <rPh sb="4" eb="6">
      <t>セツビ</t>
    </rPh>
    <rPh sb="7" eb="9">
      <t>ホウテイ</t>
    </rPh>
    <rPh sb="9" eb="11">
      <t>タイヨウ</t>
    </rPh>
    <rPh sb="11" eb="13">
      <t>ネンスウ</t>
    </rPh>
    <rPh sb="14" eb="15">
      <t>ムカ</t>
    </rPh>
    <rPh sb="17" eb="19">
      <t>スウネン</t>
    </rPh>
    <rPh sb="19" eb="20">
      <t>カン</t>
    </rPh>
    <rPh sb="21" eb="23">
      <t>シシュツ</t>
    </rPh>
    <rPh sb="24" eb="25">
      <t>ゾウ</t>
    </rPh>
    <rPh sb="26" eb="27">
      <t>ツヅ</t>
    </rPh>
    <rPh sb="28" eb="30">
      <t>ミコ</t>
    </rPh>
    <rPh sb="37" eb="39">
      <t>ネンド</t>
    </rPh>
    <rPh sb="40" eb="42">
      <t>リョウキン</t>
    </rPh>
    <rPh sb="42" eb="44">
      <t>カイテイ</t>
    </rPh>
    <rPh sb="48" eb="50">
      <t>リョウキン</t>
    </rPh>
    <rPh sb="50" eb="52">
      <t>カイシュウ</t>
    </rPh>
    <rPh sb="52" eb="53">
      <t>リツ</t>
    </rPh>
    <rPh sb="54" eb="56">
      <t>カイゼン</t>
    </rPh>
    <rPh sb="57" eb="58">
      <t>ハカ</t>
    </rPh>
    <rPh sb="63" eb="65">
      <t>テキセイ</t>
    </rPh>
    <rPh sb="66" eb="68">
      <t>ジギョウ</t>
    </rPh>
    <rPh sb="68" eb="70">
      <t>ウンエイ</t>
    </rPh>
    <rPh sb="71" eb="72">
      <t>ツト</t>
    </rPh>
    <phoneticPr fontId="4"/>
  </si>
  <si>
    <t xml:space="preserve">①収益的収支比率は、総収益が8.7ﾎﾟｲﾝﾄ増加したのに対し、総費用が8.0ﾎﾟｲﾝﾄ、地方債が1.4ﾎﾟﾝﾄの増加に留まったため、対前年2.15ﾎﾟｲﾝﾄ増加しました。総費用の増加については、主に電気機械設備の修理費用の増によるものです。
④料金回収率は、料金収入が対前年2.9ﾎﾟｲﾝﾄ向上したのに対し、総費用が8.0ﾎﾟｲﾝﾄ増加したため、対前年1.18ﾎﾟｲﾝﾄ減少しました。
⑥給水原価は、総費用が8.0ﾎﾟｲﾝﾄ、地方債償還金が1.4ﾎﾟｲﾝﾄ増加したため、対前年15.34円増加しました。
⑦施設利用率は、有収水量が1.6ﾎﾟｲﾝﾄ増加したため、対前年0.59ﾎﾟｲﾝﾄ向上しました。
⑧有収率は、漏水箇所の解消により、対前年0.49ﾎﾟｲﾝﾄ増加しました。
</t>
    <rPh sb="1" eb="4">
      <t>シュウエキテキ</t>
    </rPh>
    <rPh sb="4" eb="6">
      <t>シュウシ</t>
    </rPh>
    <rPh sb="6" eb="8">
      <t>ヒリツ</t>
    </rPh>
    <rPh sb="106" eb="108">
      <t>シュウリ</t>
    </rPh>
    <rPh sb="108" eb="110">
      <t>ヒヨウ</t>
    </rPh>
    <rPh sb="111" eb="112">
      <t>ゾウ</t>
    </rPh>
    <rPh sb="122" eb="124">
      <t>リョウキン</t>
    </rPh>
    <rPh sb="124" eb="126">
      <t>カイシュウ</t>
    </rPh>
    <rPh sb="126" eb="127">
      <t>リツ</t>
    </rPh>
    <rPh sb="129" eb="131">
      <t>リョウキン</t>
    </rPh>
    <rPh sb="131" eb="133">
      <t>シュウニュウ</t>
    </rPh>
    <rPh sb="134" eb="135">
      <t>タイ</t>
    </rPh>
    <rPh sb="145" eb="147">
      <t>コウジョウ</t>
    </rPh>
    <rPh sb="151" eb="152">
      <t>タイ</t>
    </rPh>
    <rPh sb="154" eb="157">
      <t>ソウヒヨウ</t>
    </rPh>
    <rPh sb="166" eb="168">
      <t>ゾウカ</t>
    </rPh>
    <rPh sb="173" eb="174">
      <t>タイ</t>
    </rPh>
    <rPh sb="174" eb="176">
      <t>ゼンネン</t>
    </rPh>
    <rPh sb="185" eb="187">
      <t>ゲンショウ</t>
    </rPh>
    <rPh sb="194" eb="196">
      <t>キュウスイ</t>
    </rPh>
    <rPh sb="196" eb="198">
      <t>ゲンカ</t>
    </rPh>
    <rPh sb="200" eb="203">
      <t>ソウヒヨウ</t>
    </rPh>
    <rPh sb="213" eb="215">
      <t>チホウ</t>
    </rPh>
    <rPh sb="215" eb="216">
      <t>サイ</t>
    </rPh>
    <rPh sb="216" eb="219">
      <t>ショウカンキン</t>
    </rPh>
    <rPh sb="228" eb="230">
      <t>ゾウカ</t>
    </rPh>
    <rPh sb="235" eb="236">
      <t>タイ</t>
    </rPh>
    <rPh sb="236" eb="238">
      <t>ゼンネン</t>
    </rPh>
    <rPh sb="243" eb="244">
      <t>エン</t>
    </rPh>
    <rPh sb="244" eb="246">
      <t>ゾウカ</t>
    </rPh>
    <rPh sb="253" eb="255">
      <t>シセツ</t>
    </rPh>
    <rPh sb="255" eb="258">
      <t>リヨウリツ</t>
    </rPh>
    <rPh sb="260" eb="262">
      <t>ユウシュウ</t>
    </rPh>
    <rPh sb="262" eb="264">
      <t>スイリョウ</t>
    </rPh>
    <rPh sb="273" eb="275">
      <t>ゾウカ</t>
    </rPh>
    <rPh sb="280" eb="281">
      <t>タイ</t>
    </rPh>
    <rPh sb="281" eb="283">
      <t>ゼンネン</t>
    </rPh>
    <rPh sb="292" eb="294">
      <t>コウジョウ</t>
    </rPh>
    <rPh sb="301" eb="303">
      <t>ユウシュウ</t>
    </rPh>
    <rPh sb="303" eb="304">
      <t>リツ</t>
    </rPh>
    <rPh sb="306" eb="308">
      <t>ロウスイ</t>
    </rPh>
    <rPh sb="308" eb="310">
      <t>カショ</t>
    </rPh>
    <rPh sb="311" eb="313">
      <t>カイショウ</t>
    </rPh>
    <rPh sb="317" eb="318">
      <t>タイ</t>
    </rPh>
    <rPh sb="318" eb="320">
      <t>ゼンネン</t>
    </rPh>
    <rPh sb="329" eb="331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</si>
</sst>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1.1299999999999999</c:v>
                </c:pt>
                <c:pt idx="2">
                  <c:v>0.06</c:v>
                </c:pt>
                <c:pt idx="3">
                  <c:v>0.31</c:v>
                </c:pt>
                <c:pt idx="4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6-42EC-8C33-DD734ECFC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39568"/>
        <c:axId val="20483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6-42EC-8C33-DD734ECFC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39568"/>
        <c:axId val="204839952"/>
      </c:lineChart>
      <c:dateAx>
        <c:axId val="20483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39952"/>
        <c:crosses val="autoZero"/>
        <c:auto val="1"/>
        <c:lblOffset val="100"/>
        <c:baseTimeUnit val="years"/>
      </c:dateAx>
      <c:valAx>
        <c:axId val="20483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83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64.319999999999993</c:v>
                </c:pt>
                <c:pt idx="1">
                  <c:v>63.99</c:v>
                </c:pt>
                <c:pt idx="2">
                  <c:v>60.97</c:v>
                </c:pt>
                <c:pt idx="3">
                  <c:v>59.61</c:v>
                </c:pt>
                <c:pt idx="4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C-4FAF-A871-17C4E19D7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35800"/>
        <c:axId val="20533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C-4FAF-A871-17C4E19D7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35800"/>
        <c:axId val="205336192"/>
      </c:lineChart>
      <c:dateAx>
        <c:axId val="20533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336192"/>
        <c:crosses val="autoZero"/>
        <c:auto val="1"/>
        <c:lblOffset val="100"/>
        <c:baseTimeUnit val="years"/>
      </c:dateAx>
      <c:valAx>
        <c:axId val="20533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33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77.209999999999994</c:v>
                </c:pt>
                <c:pt idx="1">
                  <c:v>77.02</c:v>
                </c:pt>
                <c:pt idx="2">
                  <c:v>80.459999999999994</c:v>
                </c:pt>
                <c:pt idx="3">
                  <c:v>81.31</c:v>
                </c:pt>
                <c:pt idx="4">
                  <c:v>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B-4D14-8062-F780884DA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37368"/>
        <c:axId val="20533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B-4D14-8062-F780884DA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37368"/>
        <c:axId val="205337760"/>
      </c:lineChart>
      <c:dateAx>
        <c:axId val="205337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337760"/>
        <c:crosses val="autoZero"/>
        <c:auto val="1"/>
        <c:lblOffset val="100"/>
        <c:baseTimeUnit val="years"/>
      </c:dateAx>
      <c:valAx>
        <c:axId val="20533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337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72.03</c:v>
                </c:pt>
                <c:pt idx="1">
                  <c:v>69.540000000000006</c:v>
                </c:pt>
                <c:pt idx="2">
                  <c:v>68.540000000000006</c:v>
                </c:pt>
                <c:pt idx="3">
                  <c:v>68.290000000000006</c:v>
                </c:pt>
                <c:pt idx="4">
                  <c:v>70.44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A-44C5-91EC-870C19923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89416"/>
        <c:axId val="204889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A-44C5-91EC-870C19923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89416"/>
        <c:axId val="204889800"/>
      </c:lineChart>
      <c:dateAx>
        <c:axId val="204889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89800"/>
        <c:crosses val="autoZero"/>
        <c:auto val="1"/>
        <c:lblOffset val="100"/>
        <c:baseTimeUnit val="years"/>
      </c:dateAx>
      <c:valAx>
        <c:axId val="204889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889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B-4D2E-BA73-F4EB7BF8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37656"/>
        <c:axId val="20486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B-4D2E-BA73-F4EB7BF8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37656"/>
        <c:axId val="204860512"/>
      </c:lineChart>
      <c:dateAx>
        <c:axId val="204337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60512"/>
        <c:crosses val="autoZero"/>
        <c:auto val="1"/>
        <c:lblOffset val="100"/>
        <c:baseTimeUnit val="years"/>
      </c:dateAx>
      <c:valAx>
        <c:axId val="20486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337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8-48A3-B9C9-398BA319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64072"/>
        <c:axId val="20503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8-48A3-B9C9-398BA319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64072"/>
        <c:axId val="205030240"/>
      </c:lineChart>
      <c:dateAx>
        <c:axId val="205064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30240"/>
        <c:crosses val="autoZero"/>
        <c:auto val="1"/>
        <c:lblOffset val="100"/>
        <c:baseTimeUnit val="years"/>
      </c:dateAx>
      <c:valAx>
        <c:axId val="20503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64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468-A43F-3A758060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34064"/>
        <c:axId val="205034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2-4468-A43F-3A758060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34064"/>
        <c:axId val="205034456"/>
      </c:lineChart>
      <c:dateAx>
        <c:axId val="20503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34456"/>
        <c:crosses val="autoZero"/>
        <c:auto val="1"/>
        <c:lblOffset val="100"/>
        <c:baseTimeUnit val="years"/>
      </c:dateAx>
      <c:valAx>
        <c:axId val="205034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3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9-493D-A568-828DA6E9A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36024"/>
        <c:axId val="2050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9-493D-A568-828DA6E9A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36024"/>
        <c:axId val="205036416"/>
      </c:lineChart>
      <c:dateAx>
        <c:axId val="205036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36416"/>
        <c:crosses val="autoZero"/>
        <c:auto val="1"/>
        <c:lblOffset val="100"/>
        <c:baseTimeUnit val="years"/>
      </c:dateAx>
      <c:valAx>
        <c:axId val="2050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36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1438.1</c:v>
                </c:pt>
                <c:pt idx="1">
                  <c:v>1349.57</c:v>
                </c:pt>
                <c:pt idx="2">
                  <c:v>1256.31</c:v>
                </c:pt>
                <c:pt idx="3">
                  <c:v>1183.74</c:v>
                </c:pt>
                <c:pt idx="4">
                  <c:v>1046.06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5-4816-A152-A9A50E8D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65544"/>
        <c:axId val="20536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5-4816-A152-A9A50E8D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65544"/>
        <c:axId val="205365936"/>
      </c:lineChart>
      <c:dateAx>
        <c:axId val="205365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365936"/>
        <c:crosses val="autoZero"/>
        <c:auto val="1"/>
        <c:lblOffset val="100"/>
        <c:baseTimeUnit val="years"/>
      </c:dateAx>
      <c:valAx>
        <c:axId val="20536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365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49.04</c:v>
                </c:pt>
                <c:pt idx="1">
                  <c:v>50.14</c:v>
                </c:pt>
                <c:pt idx="2">
                  <c:v>47.14</c:v>
                </c:pt>
                <c:pt idx="3">
                  <c:v>50.07</c:v>
                </c:pt>
                <c:pt idx="4">
                  <c:v>48.89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0-48ED-9F20-C3DAA5190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35632"/>
        <c:axId val="205367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0-48ED-9F20-C3DAA5190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35632"/>
        <c:axId val="205367112"/>
      </c:lineChart>
      <c:dateAx>
        <c:axId val="20503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367112"/>
        <c:crosses val="autoZero"/>
        <c:auto val="1"/>
        <c:lblOffset val="100"/>
        <c:baseTimeUnit val="years"/>
      </c:dateAx>
      <c:valAx>
        <c:axId val="205367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3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418.84</c:v>
                </c:pt>
                <c:pt idx="1">
                  <c:v>412.4</c:v>
                </c:pt>
                <c:pt idx="2">
                  <c:v>440.49</c:v>
                </c:pt>
                <c:pt idx="3">
                  <c:v>415.41</c:v>
                </c:pt>
                <c:pt idx="4">
                  <c:v>430.75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4-49D1-90D9-8CAEA6FCE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68288"/>
        <c:axId val="205368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4-49D1-90D9-8CAEA6FCE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68288"/>
        <c:axId val="205368680"/>
      </c:lineChart>
      <c:dateAx>
        <c:axId val="20536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368680"/>
        <c:crosses val="autoZero"/>
        <c:auto val="1"/>
        <c:lblOffset val="100"/>
        <c:baseTimeUnit val="years"/>
      </c:dateAx>
      <c:valAx>
        <c:axId val="205368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36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大桑村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3735</v>
      </c>
      <c r="AM8" s="66"/>
      <c r="AN8" s="66"/>
      <c r="AO8" s="66"/>
      <c r="AP8" s="66"/>
      <c r="AQ8" s="66"/>
      <c r="AR8" s="66"/>
      <c r="AS8" s="66"/>
      <c r="AT8" s="65">
        <f>データ!$S$6</f>
        <v>234.47</v>
      </c>
      <c r="AU8" s="65"/>
      <c r="AV8" s="65"/>
      <c r="AW8" s="65"/>
      <c r="AX8" s="65"/>
      <c r="AY8" s="65"/>
      <c r="AZ8" s="65"/>
      <c r="BA8" s="65"/>
      <c r="BB8" s="65">
        <f>データ!$T$6</f>
        <v>15.93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99.92</v>
      </c>
      <c r="Q10" s="65"/>
      <c r="R10" s="65"/>
      <c r="S10" s="65"/>
      <c r="T10" s="65"/>
      <c r="U10" s="65"/>
      <c r="V10" s="65"/>
      <c r="W10" s="66">
        <f>データ!$Q$6</f>
        <v>3888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3690</v>
      </c>
      <c r="AM10" s="66"/>
      <c r="AN10" s="66"/>
      <c r="AO10" s="66"/>
      <c r="AP10" s="66"/>
      <c r="AQ10" s="66"/>
      <c r="AR10" s="66"/>
      <c r="AS10" s="66"/>
      <c r="AT10" s="65">
        <f>データ!$V$6</f>
        <v>16.850000000000001</v>
      </c>
      <c r="AU10" s="65"/>
      <c r="AV10" s="65"/>
      <c r="AW10" s="65"/>
      <c r="AX10" s="65"/>
      <c r="AY10" s="65"/>
      <c r="AZ10" s="65"/>
      <c r="BA10" s="65"/>
      <c r="BB10" s="65">
        <f>データ!$W$6</f>
        <v>218.99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111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109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42</v>
      </c>
      <c r="O85" s="27" t="str">
        <f>データ!EN6</f>
        <v>【0.54】</v>
      </c>
    </row>
  </sheetData>
  <sheetProtection algorithmName="SHA-512" hashValue="gpvbbGzEOh6uTnuJktNzOOyY7Rrb8EyedEPpmamGL+qWCz2Y9DyCm1Yyb+aBEThfYVzuu47y0+eJZoCQtfry1Q==" saltValue="Cxx3uv4d5RuyzNS9TLD7t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204307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大桑村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99.92</v>
      </c>
      <c r="Q6" s="35">
        <f t="shared" si="3"/>
        <v>3888</v>
      </c>
      <c r="R6" s="35">
        <f t="shared" si="3"/>
        <v>3735</v>
      </c>
      <c r="S6" s="35">
        <f t="shared" si="3"/>
        <v>234.47</v>
      </c>
      <c r="T6" s="35">
        <f t="shared" si="3"/>
        <v>15.93</v>
      </c>
      <c r="U6" s="35">
        <f t="shared" si="3"/>
        <v>3690</v>
      </c>
      <c r="V6" s="35">
        <f t="shared" si="3"/>
        <v>16.850000000000001</v>
      </c>
      <c r="W6" s="35">
        <f t="shared" si="3"/>
        <v>218.99</v>
      </c>
      <c r="X6" s="36">
        <f>IF(X7="",NA(),X7)</f>
        <v>72.03</v>
      </c>
      <c r="Y6" s="36">
        <f t="shared" ref="Y6:AG6" si="4">IF(Y7="",NA(),Y7)</f>
        <v>69.540000000000006</v>
      </c>
      <c r="Z6" s="36">
        <f t="shared" si="4"/>
        <v>68.540000000000006</v>
      </c>
      <c r="AA6" s="36">
        <f t="shared" si="4"/>
        <v>68.290000000000006</v>
      </c>
      <c r="AB6" s="36">
        <f t="shared" si="4"/>
        <v>70.44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78.510000000000005</v>
      </c>
      <c r="AG6" s="36">
        <f t="shared" si="4"/>
        <v>77.91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1438.1</v>
      </c>
      <c r="BF6" s="36">
        <f t="shared" ref="BF6:BN6" si="7">IF(BF7="",NA(),BF7)</f>
        <v>1349.57</v>
      </c>
      <c r="BG6" s="36">
        <f t="shared" si="7"/>
        <v>1256.31</v>
      </c>
      <c r="BH6" s="36">
        <f t="shared" si="7"/>
        <v>1183.74</v>
      </c>
      <c r="BI6" s="36">
        <f t="shared" si="7"/>
        <v>1046.06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1061.58</v>
      </c>
      <c r="BN6" s="36">
        <f t="shared" si="7"/>
        <v>1007.7</v>
      </c>
      <c r="BO6" s="35" t="str">
        <f>IF(BO7="","",IF(BO7="-","【-】","【"&amp;SUBSTITUTE(TEXT(BO7,"#,##0.00"),"-","△")&amp;"】"))</f>
        <v>【1,074.14】</v>
      </c>
      <c r="BP6" s="36">
        <f>IF(BP7="",NA(),BP7)</f>
        <v>49.04</v>
      </c>
      <c r="BQ6" s="36">
        <f t="shared" ref="BQ6:BY6" si="8">IF(BQ7="",NA(),BQ7)</f>
        <v>50.14</v>
      </c>
      <c r="BR6" s="36">
        <f t="shared" si="8"/>
        <v>47.14</v>
      </c>
      <c r="BS6" s="36">
        <f t="shared" si="8"/>
        <v>50.07</v>
      </c>
      <c r="BT6" s="36">
        <f t="shared" si="8"/>
        <v>48.89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58.52</v>
      </c>
      <c r="BY6" s="36">
        <f t="shared" si="8"/>
        <v>59.22</v>
      </c>
      <c r="BZ6" s="35" t="str">
        <f>IF(BZ7="","",IF(BZ7="-","【-】","【"&amp;SUBSTITUTE(TEXT(BZ7,"#,##0.00"),"-","△")&amp;"】"))</f>
        <v>【54.36】</v>
      </c>
      <c r="CA6" s="36">
        <f>IF(CA7="",NA(),CA7)</f>
        <v>418.84</v>
      </c>
      <c r="CB6" s="36">
        <f t="shared" ref="CB6:CJ6" si="9">IF(CB7="",NA(),CB7)</f>
        <v>412.4</v>
      </c>
      <c r="CC6" s="36">
        <f t="shared" si="9"/>
        <v>440.49</v>
      </c>
      <c r="CD6" s="36">
        <f t="shared" si="9"/>
        <v>415.41</v>
      </c>
      <c r="CE6" s="36">
        <f t="shared" si="9"/>
        <v>430.75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296.3</v>
      </c>
      <c r="CJ6" s="36">
        <f t="shared" si="9"/>
        <v>292.89999999999998</v>
      </c>
      <c r="CK6" s="35" t="str">
        <f>IF(CK7="","",IF(CK7="-","【-】","【"&amp;SUBSTITUTE(TEXT(CK7,"#,##0.00"),"-","△")&amp;"】"))</f>
        <v>【296.40】</v>
      </c>
      <c r="CL6" s="36">
        <f>IF(CL7="",NA(),CL7)</f>
        <v>64.319999999999993</v>
      </c>
      <c r="CM6" s="36">
        <f t="shared" ref="CM6:CU6" si="10">IF(CM7="",NA(),CM7)</f>
        <v>63.99</v>
      </c>
      <c r="CN6" s="36">
        <f t="shared" si="10"/>
        <v>60.97</v>
      </c>
      <c r="CO6" s="36">
        <f t="shared" si="10"/>
        <v>59.61</v>
      </c>
      <c r="CP6" s="36">
        <f t="shared" si="10"/>
        <v>60.2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57.3</v>
      </c>
      <c r="CU6" s="36">
        <f t="shared" si="10"/>
        <v>56.76</v>
      </c>
      <c r="CV6" s="35" t="str">
        <f>IF(CV7="","",IF(CV7="-","【-】","【"&amp;SUBSTITUTE(TEXT(CV7,"#,##0.00"),"-","△")&amp;"】"))</f>
        <v>【55.95】</v>
      </c>
      <c r="CW6" s="36">
        <f>IF(CW7="",NA(),CW7)</f>
        <v>77.209999999999994</v>
      </c>
      <c r="CX6" s="36">
        <f t="shared" ref="CX6:DF6" si="11">IF(CX7="",NA(),CX7)</f>
        <v>77.02</v>
      </c>
      <c r="CY6" s="36">
        <f t="shared" si="11"/>
        <v>80.459999999999994</v>
      </c>
      <c r="CZ6" s="36">
        <f t="shared" si="11"/>
        <v>81.31</v>
      </c>
      <c r="DA6" s="36">
        <f t="shared" si="11"/>
        <v>81.8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72.42</v>
      </c>
      <c r="DF6" s="36">
        <f t="shared" si="11"/>
        <v>73.069999999999993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0.2</v>
      </c>
      <c r="EE6" s="36">
        <f t="shared" ref="EE6:EM6" si="14">IF(EE7="",NA(),EE7)</f>
        <v>1.1299999999999999</v>
      </c>
      <c r="EF6" s="36">
        <f t="shared" si="14"/>
        <v>0.06</v>
      </c>
      <c r="EG6" s="36">
        <f t="shared" si="14"/>
        <v>0.31</v>
      </c>
      <c r="EH6" s="36">
        <f t="shared" si="14"/>
        <v>0.57999999999999996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0.72</v>
      </c>
      <c r="EM6" s="36">
        <f t="shared" si="14"/>
        <v>0.53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204307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99.92</v>
      </c>
      <c r="Q7" s="39">
        <v>3888</v>
      </c>
      <c r="R7" s="39">
        <v>3735</v>
      </c>
      <c r="S7" s="39">
        <v>234.47</v>
      </c>
      <c r="T7" s="39">
        <v>15.93</v>
      </c>
      <c r="U7" s="39">
        <v>3690</v>
      </c>
      <c r="V7" s="39">
        <v>16.850000000000001</v>
      </c>
      <c r="W7" s="39">
        <v>218.99</v>
      </c>
      <c r="X7" s="39">
        <v>72.03</v>
      </c>
      <c r="Y7" s="39">
        <v>69.540000000000006</v>
      </c>
      <c r="Z7" s="39">
        <v>68.540000000000006</v>
      </c>
      <c r="AA7" s="39">
        <v>68.290000000000006</v>
      </c>
      <c r="AB7" s="39">
        <v>70.44</v>
      </c>
      <c r="AC7" s="39">
        <v>75.87</v>
      </c>
      <c r="AD7" s="39">
        <v>76.27</v>
      </c>
      <c r="AE7" s="39">
        <v>77.56</v>
      </c>
      <c r="AF7" s="39">
        <v>78.510000000000005</v>
      </c>
      <c r="AG7" s="39">
        <v>77.91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1438.1</v>
      </c>
      <c r="BF7" s="39">
        <v>1349.57</v>
      </c>
      <c r="BG7" s="39">
        <v>1256.31</v>
      </c>
      <c r="BH7" s="39">
        <v>1183.74</v>
      </c>
      <c r="BI7" s="39">
        <v>1046.06</v>
      </c>
      <c r="BJ7" s="39">
        <v>1125.69</v>
      </c>
      <c r="BK7" s="39">
        <v>1134.67</v>
      </c>
      <c r="BL7" s="39">
        <v>1144.79</v>
      </c>
      <c r="BM7" s="39">
        <v>1061.58</v>
      </c>
      <c r="BN7" s="39">
        <v>1007.7</v>
      </c>
      <c r="BO7" s="39">
        <v>1074.1400000000001</v>
      </c>
      <c r="BP7" s="39">
        <v>49.04</v>
      </c>
      <c r="BQ7" s="39">
        <v>50.14</v>
      </c>
      <c r="BR7" s="39">
        <v>47.14</v>
      </c>
      <c r="BS7" s="39">
        <v>50.07</v>
      </c>
      <c r="BT7" s="39">
        <v>48.89</v>
      </c>
      <c r="BU7" s="39">
        <v>46.48</v>
      </c>
      <c r="BV7" s="39">
        <v>40.6</v>
      </c>
      <c r="BW7" s="39">
        <v>56.04</v>
      </c>
      <c r="BX7" s="39">
        <v>58.52</v>
      </c>
      <c r="BY7" s="39">
        <v>59.22</v>
      </c>
      <c r="BZ7" s="39">
        <v>54.36</v>
      </c>
      <c r="CA7" s="39">
        <v>418.84</v>
      </c>
      <c r="CB7" s="39">
        <v>412.4</v>
      </c>
      <c r="CC7" s="39">
        <v>440.49</v>
      </c>
      <c r="CD7" s="39">
        <v>415.41</v>
      </c>
      <c r="CE7" s="39">
        <v>430.75</v>
      </c>
      <c r="CF7" s="39">
        <v>376.61</v>
      </c>
      <c r="CG7" s="39">
        <v>440.03</v>
      </c>
      <c r="CH7" s="39">
        <v>304.35000000000002</v>
      </c>
      <c r="CI7" s="39">
        <v>296.3</v>
      </c>
      <c r="CJ7" s="39">
        <v>292.89999999999998</v>
      </c>
      <c r="CK7" s="39">
        <v>296.39999999999998</v>
      </c>
      <c r="CL7" s="39">
        <v>64.319999999999993</v>
      </c>
      <c r="CM7" s="39">
        <v>63.99</v>
      </c>
      <c r="CN7" s="39">
        <v>60.97</v>
      </c>
      <c r="CO7" s="39">
        <v>59.61</v>
      </c>
      <c r="CP7" s="39">
        <v>60.2</v>
      </c>
      <c r="CQ7" s="39">
        <v>57.43</v>
      </c>
      <c r="CR7" s="39">
        <v>57.29</v>
      </c>
      <c r="CS7" s="39">
        <v>55.9</v>
      </c>
      <c r="CT7" s="39">
        <v>57.3</v>
      </c>
      <c r="CU7" s="39">
        <v>56.76</v>
      </c>
      <c r="CV7" s="39">
        <v>55.95</v>
      </c>
      <c r="CW7" s="39">
        <v>77.209999999999994</v>
      </c>
      <c r="CX7" s="39">
        <v>77.02</v>
      </c>
      <c r="CY7" s="39">
        <v>80.459999999999994</v>
      </c>
      <c r="CZ7" s="39">
        <v>81.31</v>
      </c>
      <c r="DA7" s="39">
        <v>81.8</v>
      </c>
      <c r="DB7" s="39">
        <v>73.83</v>
      </c>
      <c r="DC7" s="39">
        <v>73.69</v>
      </c>
      <c r="DD7" s="39">
        <v>73.28</v>
      </c>
      <c r="DE7" s="39">
        <v>72.42</v>
      </c>
      <c r="DF7" s="39">
        <v>73.069999999999993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0.2</v>
      </c>
      <c r="EE7" s="39">
        <v>1.1299999999999999</v>
      </c>
      <c r="EF7" s="39">
        <v>0.06</v>
      </c>
      <c r="EG7" s="39">
        <v>0.31</v>
      </c>
      <c r="EH7" s="39">
        <v>0.57999999999999996</v>
      </c>
      <c r="EI7" s="39">
        <v>0.69</v>
      </c>
      <c r="EJ7" s="39">
        <v>0.65</v>
      </c>
      <c r="EK7" s="39">
        <v>0.53</v>
      </c>
      <c r="EL7" s="39">
        <v>0.72</v>
      </c>
      <c r="EM7" s="39">
        <v>0.53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2020-02-06T10:34:16Z</cp:lastPrinted>
  <dcterms:created xsi:type="dcterms:W3CDTF">2019-12-05T04:37:33Z</dcterms:created>
  <dcterms:modified xsi:type="dcterms:W3CDTF">2020-03-02T05:00:30Z</dcterms:modified>
  <cp:category/>
</cp:coreProperties>
</file>