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5　南信州地域振興局\204145 泰阜村\"/>
    </mc:Choice>
  </mc:AlternateContent>
  <workbookProtection workbookAlgorithmName="SHA-512" workbookHashValue="GQ/sf7ZdgBYsD0+Zz47QLLFc1N4noMf39PqCf3zqMZ2zUSNihGQlWndygft7NTKrDCVaU+8Gne7N1xSM8SE9IA==" workbookSaltValue="RHmumbEGR7dVKjwmJnH33w==" workbookSpinCount="100000" lockStructure="1"/>
  <bookViews>
    <workbookView xWindow="0" yWindow="0" windowWidth="14370" windowHeight="72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O6" i="5"/>
  <c r="N6" i="5"/>
  <c r="M6" i="5"/>
  <c r="L6" i="5"/>
  <c r="W8" i="4" s="1"/>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P10" i="4"/>
  <c r="I10" i="4"/>
  <c r="B10" i="4"/>
  <c r="BB8" i="4"/>
  <c r="AT8" i="4"/>
  <c r="AL8" i="4"/>
  <c r="AD8" i="4"/>
  <c r="B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<sst xmlns="http://schemas.openxmlformats.org/spreadsheetml/2006/main" count="225" uniqueCount="110">
  <si>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</si>
  <si>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</si>
  <si>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</si>
  <si>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</si>
  <si>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</si>
  <si>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</si>
  <si>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</si>
  <si>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</si>
  <si>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</si>
  <si>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</si>
  <si>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</si>
  <si>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</si>
  <si>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</si>
  <si>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</si>
  <si>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</si>
  <si>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</si>
  <si>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</si>
  <si>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</si>
  <si>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</si>
  <si>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</si>
  <si>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</si>
  <si>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</si>
  <si>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</si>
  <si>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</si>
  <si>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</si>
  <si>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</si>
  <si>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</si>
  <si>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</si>
  <si>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</si>
  <si>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</si>
  <si>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</si>
  <si>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</si>
  <si>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</si>
  <si>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</si>
  <si>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</si>
  <si>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</si>
  <si>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</si>
  <si>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</si>
  <si>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</si>
  <si>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</si>
  <si>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</si>
  <si>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</si>
  <si>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</si>
  <si>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</si>
  <si>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</si>
  <si>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</si>
  <si>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</si>
  <si>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</si>
  <si>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</si>
  <si>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</si>
  <si>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</si>
  <si>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</si>
  <si>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</si>
  <si>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</si>
  <si>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</si>
  <si>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</si>
  <si>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</si>
  <si>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</si>
  <si>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</si>
  <si>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</si>
  <si>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</si>
  <si>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</si>
  <si>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</si>
  <si>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</si>
  <si>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</si>
  <si>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</si>
  <si>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</si>
  <si>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</si>
  <si>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</si>
  <si>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</si>
  <si>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</si>
  <si>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</si>
  <si>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</si>
  <si>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</si>
  <si>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</si>
  <si>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</si>
  <si>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</si>
  <si>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</si>
  <si>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</si>
  <si>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</si>
  <si>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</si>
  <si>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</si>
  <si>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</si>
  <si>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</si>
  <si>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</si>
  <si>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</si>
  <si>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</si>
  <si>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</si>
  <si>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</si>
  <si>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</si>
  <si>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</si>
  <si>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</si>
  <si>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</si>
  <si>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</si>
  <si>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泰阜村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</si>
  <si>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</si>
  <si>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</si>
  <si>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</si>
  <si>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</si>
  <si>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</si>
  <si>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</si>
  <si>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</si>
  <si>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</si>
  <si>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</si>
  <si>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</si>
  <si>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</si>
  <si>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</si>
  <si>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村内各地に居住区が点在しているため、管路延長や配水池が多い事で施設利用率が高い状況は変わらない。有収率の低下に対し管路更新がなされていないのは、改修については補助金が付かないため全て村単費用になることが主な要因。</t>
    <rPh sb="0" eb="4">
      <t>ソンナイカクチ</t>
    </rPh>
    <rPh sb="5" eb="8">
      <t>キョジュウク</t>
    </rPh>
    <rPh sb="9" eb="11">
      <t>テンザイ</t>
    </rPh>
    <rPh sb="18" eb="20">
      <t>カンロ</t>
    </rPh>
    <rPh sb="20" eb="22">
      <t>エンチョウ</t>
    </rPh>
    <rPh sb="23" eb="26">
      <t>ハイスイチ</t>
    </rPh>
    <rPh sb="27" eb="28">
      <t>オオ</t>
    </rPh>
    <rPh sb="29" eb="30">
      <t>コト</t>
    </rPh>
    <rPh sb="31" eb="33">
      <t>シセツ</t>
    </rPh>
    <rPh sb="33" eb="35">
      <t>リヨウ</t>
    </rPh>
    <rPh sb="35" eb="36">
      <t>リツ</t>
    </rPh>
    <rPh sb="37" eb="38">
      <t>タカ</t>
    </rPh>
    <rPh sb="39" eb="41">
      <t>ジョウキョウ</t>
    </rPh>
    <rPh sb="42" eb="43">
      <t>カ</t>
    </rPh>
    <rPh sb="48" eb="51">
      <t>ユウシュウリツ</t>
    </rPh>
    <rPh sb="52" eb="54">
      <t>テイカ</t>
    </rPh>
    <rPh sb="55" eb="56">
      <t>タイ</t>
    </rPh>
    <rPh sb="57" eb="59">
      <t>カンロ</t>
    </rPh>
    <rPh sb="59" eb="61">
      <t>コウシン</t>
    </rPh>
    <rPh sb="72" eb="74">
      <t>カイシュウ</t>
    </rPh>
    <rPh sb="79" eb="82">
      <t>ホジョキン</t>
    </rPh>
    <rPh sb="83" eb="84">
      <t>ツ</t>
    </rPh>
    <rPh sb="89" eb="90">
      <t>スベ</t>
    </rPh>
    <rPh sb="91" eb="92">
      <t>ムラ</t>
    </rPh>
    <phoneticPr fontId="4"/>
  </si>
  <si>
    <t>収益的収支の比率が低いのは償還金を一般会計から繰入しているためで、完済には後10年かかる。給水収益比率や料金回収率についても、給水原価に対応した水道料金ではない。4月から変更する新料金も消費税に対応したもので、当面の間はこの状況が続く。法適化を3年後に実施したとしても、施設運用の問題点や管路更新の効率的な方策などを明確にした後に、料金体系の抜本的見直しをする事から、経営自体の健全・効率化は相当後になりそうである。</t>
    <rPh sb="0" eb="3">
      <t>シュウエキテキ</t>
    </rPh>
    <rPh sb="3" eb="5">
      <t>シュウシ</t>
    </rPh>
    <rPh sb="6" eb="8">
      <t>ヒリツ</t>
    </rPh>
    <rPh sb="9" eb="10">
      <t>ヒク</t>
    </rPh>
    <rPh sb="13" eb="16">
      <t>ショウカンキン</t>
    </rPh>
    <rPh sb="17" eb="19">
      <t>イッパン</t>
    </rPh>
    <rPh sb="19" eb="21">
      <t>カイケイ</t>
    </rPh>
    <rPh sb="23" eb="25">
      <t>クリイレ</t>
    </rPh>
    <rPh sb="33" eb="34">
      <t>カン</t>
    </rPh>
    <rPh sb="37" eb="38">
      <t>アト</t>
    </rPh>
    <rPh sb="40" eb="41">
      <t>ネン</t>
    </rPh>
    <rPh sb="45" eb="47">
      <t>キュウスイ</t>
    </rPh>
    <rPh sb="47" eb="49">
      <t>シュウエキ</t>
    </rPh>
    <rPh sb="49" eb="51">
      <t>ヒリツ</t>
    </rPh>
    <rPh sb="52" eb="54">
      <t>リョウキン</t>
    </rPh>
    <rPh sb="54" eb="56">
      <t>カイシュウ</t>
    </rPh>
    <rPh sb="56" eb="57">
      <t>リツ</t>
    </rPh>
    <rPh sb="63" eb="65">
      <t>キュウスイ</t>
    </rPh>
    <rPh sb="65" eb="67">
      <t>ゲンカ</t>
    </rPh>
    <rPh sb="68" eb="70">
      <t>タイオウ</t>
    </rPh>
    <rPh sb="72" eb="74">
      <t>スイドウ</t>
    </rPh>
    <rPh sb="74" eb="76">
      <t>リョウキン</t>
    </rPh>
    <rPh sb="82" eb="83">
      <t>ガツ</t>
    </rPh>
    <rPh sb="85" eb="87">
      <t>ヘンコウ</t>
    </rPh>
    <rPh sb="89" eb="92">
      <t>シンリョウキン</t>
    </rPh>
    <rPh sb="93" eb="96">
      <t>ショウヒゼイ</t>
    </rPh>
    <rPh sb="97" eb="99">
      <t>タイオウ</t>
    </rPh>
    <rPh sb="105" eb="107">
      <t>トウメン</t>
    </rPh>
    <rPh sb="108" eb="109">
      <t>アイダ</t>
    </rPh>
    <rPh sb="112" eb="114">
      <t>ジョウキョウ</t>
    </rPh>
    <rPh sb="115" eb="116">
      <t>ツヅ</t>
    </rPh>
    <rPh sb="118" eb="119">
      <t>ホウ</t>
    </rPh>
    <phoneticPr fontId="4"/>
  </si>
  <si>
    <t>主に費用面で、全く健全化できない袋小路の様な状況が続く中、法適化による経営の明確化は、これらを脱する糸口になると思われます。一方で、それに伴いより効率と適正を求められるのは必定で、単純に老朽化した施設を更新するのではなく、現状あるいはこれから先を見越した物にしなければならない。そのためには村の都市計画の明確な指針が不可欠です。人口減少と使用水量低下による料金収入減の中で、通常の生活用水以外に災害・防災のための緊急給水にも対応する水道であり続けるために、全てを根本から見直し、無の状態から新設するのと同様の設備投資を行う覚悟が必要です。ただし、経営については自治体の都合なだけで、住民にとっては安全な水が常に供給される事が第1であるということ。それを念頭に置かなければなりません。</t>
    <rPh sb="0" eb="1">
      <t>オモ</t>
    </rPh>
    <rPh sb="2" eb="5">
      <t>ヒヨウメン</t>
    </rPh>
    <rPh sb="7" eb="8">
      <t>マッタ</t>
    </rPh>
    <rPh sb="9" eb="12">
      <t>ケンゼンカ</t>
    </rPh>
    <rPh sb="16" eb="19">
      <t>フクロコウジ</t>
    </rPh>
    <rPh sb="20" eb="21">
      <t>ヨウ</t>
    </rPh>
    <rPh sb="22" eb="24">
      <t>ジョウキョウ</t>
    </rPh>
    <rPh sb="25" eb="26">
      <t>ツヅ</t>
    </rPh>
    <rPh sb="27" eb="28">
      <t>ナカ</t>
    </rPh>
    <rPh sb="38" eb="41">
      <t>メイカクカ</t>
    </rPh>
    <rPh sb="47" eb="48">
      <t>ダッ</t>
    </rPh>
    <rPh sb="50" eb="52">
      <t>イトグチ</t>
    </rPh>
    <rPh sb="56" eb="57">
      <t>オモ</t>
    </rPh>
    <rPh sb="62" eb="64">
      <t>イッポウ</t>
    </rPh>
    <rPh sb="164" eb="166">
      <t>ジンコウ</t>
    </rPh>
    <rPh sb="166" eb="168">
      <t>ゲンショウ</t>
    </rPh>
    <rPh sb="169" eb="171">
      <t>シヨウ</t>
    </rPh>
    <rPh sb="171" eb="173">
      <t>スイリョウ</t>
    </rPh>
    <rPh sb="173" eb="175">
      <t>テイカ</t>
    </rPh>
    <rPh sb="178" eb="180">
      <t>リョウキン</t>
    </rPh>
    <rPh sb="180" eb="182">
      <t>シュウニュウ</t>
    </rPh>
    <rPh sb="182" eb="183">
      <t>ゲン</t>
    </rPh>
    <rPh sb="184" eb="185">
      <t>ナカ</t>
    </rPh>
    <rPh sb="187" eb="189">
      <t>ツウジョウ</t>
    </rPh>
    <rPh sb="190" eb="192">
      <t>セイカツ</t>
    </rPh>
    <rPh sb="192" eb="194">
      <t>ヨウスイ</t>
    </rPh>
    <rPh sb="194" eb="196">
      <t>イガイ</t>
    </rPh>
    <rPh sb="197" eb="199">
      <t>サイガイ</t>
    </rPh>
    <rPh sb="200" eb="202">
      <t>ボウサイ</t>
    </rPh>
    <rPh sb="206" eb="208">
      <t>キンキュウ</t>
    </rPh>
    <rPh sb="208" eb="210">
      <t>キュウスイ</t>
    </rPh>
    <rPh sb="212" eb="214">
      <t>タイオウ</t>
    </rPh>
    <rPh sb="216" eb="218">
      <t>スイドウ</t>
    </rPh>
    <rPh sb="221" eb="222">
      <t>ツヅ</t>
    </rPh>
    <rPh sb="228" eb="229">
      <t>スベ</t>
    </rPh>
    <rPh sb="231" eb="233">
      <t>コンポン</t>
    </rPh>
    <rPh sb="235" eb="237">
      <t>ミナオ</t>
    </rPh>
    <rPh sb="239" eb="240">
      <t>ム</t>
    </rPh>
    <rPh sb="241" eb="243">
      <t>ジョウタイ</t>
    </rPh>
    <rPh sb="245" eb="247">
      <t>シンセツ</t>
    </rPh>
    <rPh sb="251" eb="253">
      <t>ドウヨウ</t>
    </rPh>
    <rPh sb="254" eb="256">
      <t>セツビ</t>
    </rPh>
    <rPh sb="256" eb="258">
      <t>トウシ</t>
    </rPh>
    <rPh sb="259" eb="260">
      <t>オコナ</t>
    </rPh>
    <rPh sb="261" eb="263">
      <t>カクゴ</t>
    </rPh>
    <rPh sb="264" eb="266">
      <t>ヒツヨウ</t>
    </rPh>
    <rPh sb="273" eb="275">
      <t>ケイエイ</t>
    </rPh>
    <rPh sb="280" eb="283">
      <t>ジチタイ</t>
    </rPh>
    <rPh sb="284" eb="286">
      <t>ツゴウ</t>
    </rPh>
    <rPh sb="291" eb="293">
      <t>ジュウミン</t>
    </rPh>
    <rPh sb="298" eb="300">
      <t>アンゼン</t>
    </rPh>
    <rPh sb="301" eb="302">
      <t>ミズ</t>
    </rPh>
    <rPh sb="303" eb="304">
      <t>ツネ</t>
    </rPh>
    <rPh sb="305" eb="307">
      <t>キョウキュウ</t>
    </rPh>
    <rPh sb="310" eb="311">
      <t>コト</t>
    </rPh>
    <rPh sb="312" eb="313">
      <t>ダイ</t>
    </rPh>
    <rPh sb="326" eb="328">
      <t>ネントウ</t>
    </rPh>
    <rPh sb="329" eb="330">
      <t>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</si>
</sst>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0.06</c:v>
                </c:pt>
                <c:pt idx="3">
                  <c:v>0</c:v>
                </c:pt>
                <c:pt idx="4">
                  <c:v>0</c:v>
                </c:pt>
              </c:numCache>
            </c:numRef>
          </c:val>
          <c:extLst>
            <c:ext xmlns:c16="http://schemas.microsoft.com/office/drawing/2014/chart" uri="{C3380CC4-5D6E-409C-BE32-E72D297353CC}">
              <c16:uniqueId val="{00000000-6CF7-4D97-90F9-141AAF2B1D8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6CF7-4D97-90F9-141AAF2B1D8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68.739999999999995</c:v>
                </c:pt>
                <c:pt idx="1">
                  <c:v>68.42</c:v>
                </c:pt>
                <c:pt idx="2">
                  <c:v>77.2</c:v>
                </c:pt>
                <c:pt idx="3">
                  <c:v>81.319999999999993</c:v>
                </c:pt>
                <c:pt idx="4">
                  <c:v>83.23</c:v>
                </c:pt>
              </c:numCache>
            </c:numRef>
          </c:val>
          <c:extLst>
            <c:ext xmlns:c16="http://schemas.microsoft.com/office/drawing/2014/chart" uri="{C3380CC4-5D6E-409C-BE32-E72D297353CC}">
              <c16:uniqueId val="{00000000-A912-4D0B-9A7C-1D9201F7723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A912-4D0B-9A7C-1D9201F7723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76.150000000000006</c:v>
                </c:pt>
                <c:pt idx="1">
                  <c:v>78.260000000000005</c:v>
                </c:pt>
                <c:pt idx="2">
                  <c:v>70.62</c:v>
                </c:pt>
                <c:pt idx="3">
                  <c:v>65.55</c:v>
                </c:pt>
                <c:pt idx="4">
                  <c:v>62.71</c:v>
                </c:pt>
              </c:numCache>
            </c:numRef>
          </c:val>
          <c:extLst>
            <c:ext xmlns:c16="http://schemas.microsoft.com/office/drawing/2014/chart" uri="{C3380CC4-5D6E-409C-BE32-E72D297353CC}">
              <c16:uniqueId val="{00000000-02A8-41F7-AB38-258FF5D2B7E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02A8-41F7-AB38-258FF5D2B7E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62.46</c:v>
                </c:pt>
                <c:pt idx="1">
                  <c:v>56.18</c:v>
                </c:pt>
                <c:pt idx="2">
                  <c:v>31.44</c:v>
                </c:pt>
                <c:pt idx="3">
                  <c:v>57.05</c:v>
                </c:pt>
                <c:pt idx="4">
                  <c:v>48.05</c:v>
                </c:pt>
              </c:numCache>
            </c:numRef>
          </c:val>
          <c:extLst>
            <c:ext xmlns:c16="http://schemas.microsoft.com/office/drawing/2014/chart" uri="{C3380CC4-5D6E-409C-BE32-E72D297353CC}">
              <c16:uniqueId val="{00000000-1A3C-4A83-9F40-F72CE717030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1A3C-4A83-9F40-F72CE717030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E-4177-B564-E82533CAA7D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E-4177-B564-E82533CAA7D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5C-458C-B429-15CF3E73957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C-458C-B429-15CF3E73957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2-4C5C-9556-99F27890E70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2-4C5C-9556-99F27890E70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D0-4943-9DF5-D342708716E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D0-4943-9DF5-D342708716E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1564.19</c:v>
                </c:pt>
                <c:pt idx="1">
                  <c:v>1470.92</c:v>
                </c:pt>
                <c:pt idx="2">
                  <c:v>1226.0899999999999</c:v>
                </c:pt>
                <c:pt idx="3">
                  <c:v>1299.4100000000001</c:v>
                </c:pt>
                <c:pt idx="4">
                  <c:v>1167.0999999999999</c:v>
                </c:pt>
              </c:numCache>
            </c:numRef>
          </c:val>
          <c:extLst>
            <c:ext xmlns:c16="http://schemas.microsoft.com/office/drawing/2014/chart" uri="{C3380CC4-5D6E-409C-BE32-E72D297353CC}">
              <c16:uniqueId val="{00000000-F2B0-47EE-95E1-5C9B05C8A4C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F2B0-47EE-95E1-5C9B05C8A4C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37.630000000000003</c:v>
                </c:pt>
                <c:pt idx="1">
                  <c:v>35.61</c:v>
                </c:pt>
                <c:pt idx="2">
                  <c:v>30.12</c:v>
                </c:pt>
                <c:pt idx="3">
                  <c:v>40.21</c:v>
                </c:pt>
                <c:pt idx="4">
                  <c:v>34.840000000000003</c:v>
                </c:pt>
              </c:numCache>
            </c:numRef>
          </c:val>
          <c:extLst>
            <c:ext xmlns:c16="http://schemas.microsoft.com/office/drawing/2014/chart" uri="{C3380CC4-5D6E-409C-BE32-E72D297353CC}">
              <c16:uniqueId val="{00000000-8674-47F7-8928-69E83003166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8674-47F7-8928-69E83003166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665.99</c:v>
                </c:pt>
                <c:pt idx="1">
                  <c:v>705.54</c:v>
                </c:pt>
                <c:pt idx="2">
                  <c:v>785.86</c:v>
                </c:pt>
                <c:pt idx="3">
                  <c:v>594.52</c:v>
                </c:pt>
                <c:pt idx="4">
                  <c:v>690.52</c:v>
                </c:pt>
              </c:numCache>
            </c:numRef>
          </c:val>
          <c:extLst>
            <c:ext xmlns:c16="http://schemas.microsoft.com/office/drawing/2014/chart" uri="{C3380CC4-5D6E-409C-BE32-E72D297353CC}">
              <c16:uniqueId val="{00000000-8687-44A4-94FB-031D1D90970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8687-44A4-94FB-031D1D90970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泰阜村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1633</v>
      </c>
      <c r="AM8" s="66"/>
      <c r="AN8" s="66"/>
      <c r="AO8" s="66"/>
      <c r="AP8" s="66"/>
      <c r="AQ8" s="66"/>
      <c r="AR8" s="66"/>
      <c r="AS8" s="66"/>
      <c r="AT8" s="65">
        <f>データ!$S$6</f>
        <v>64.59</v>
      </c>
      <c r="AU8" s="65"/>
      <c r="AV8" s="65"/>
      <c r="AW8" s="65"/>
      <c r="AX8" s="65"/>
      <c r="AY8" s="65"/>
      <c r="AZ8" s="65"/>
      <c r="BA8" s="65"/>
      <c r="BB8" s="65">
        <f>データ!$T$6</f>
        <v>25.28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97.6</v>
      </c>
      <c r="Q10" s="65"/>
      <c r="R10" s="65"/>
      <c r="S10" s="65"/>
      <c r="T10" s="65"/>
      <c r="U10" s="65"/>
      <c r="V10" s="65"/>
      <c r="W10" s="66">
        <f>データ!$Q$6</f>
        <v>3520</v>
      </c>
      <c r="X10" s="66"/>
      <c r="Y10" s="66"/>
      <c r="Z10" s="66"/>
      <c r="AA10" s="66"/>
      <c r="AB10" s="66"/>
      <c r="AC10" s="66"/>
      <c r="AD10" s="2"/>
      <c r="AE10" s="2"/>
      <c r="AF10" s="2"/>
      <c r="AG10" s="2"/>
      <c r="AH10" s="2"/>
      <c r="AI10" s="2"/>
      <c r="AJ10" s="2"/>
      <c r="AK10" s="2"/>
      <c r="AL10" s="66">
        <f>データ!$U$6</f>
        <v>1583</v>
      </c>
      <c r="AM10" s="66"/>
      <c r="AN10" s="66"/>
      <c r="AO10" s="66"/>
      <c r="AP10" s="66"/>
      <c r="AQ10" s="66"/>
      <c r="AR10" s="66"/>
      <c r="AS10" s="66"/>
      <c r="AT10" s="65">
        <f>データ!$V$6</f>
        <v>156.31</v>
      </c>
      <c r="AU10" s="65"/>
      <c r="AV10" s="65"/>
      <c r="AW10" s="65"/>
      <c r="AX10" s="65"/>
      <c r="AY10" s="65"/>
      <c r="AZ10" s="65"/>
      <c r="BA10" s="65"/>
      <c r="BB10" s="65">
        <f>データ!$W$6</f>
        <v>10.130000000000001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108</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107</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xq5jxobHFk6h2zZkHZ2fsXJH/MqQuZd7YTFiu/bLshfGflm8vsvr92BTKob35GdSyHO+bqk8lxuLp4l55ZHjiQ==" saltValue="7aWjLnPI1T6KmBqRWhbE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53</v>
      </c>
      <c r="B4" s="31"/>
      <c r="C4" s="31"/>
      <c r="D4" s="31"/>
      <c r="E4" s="31"/>
      <c r="F4" s="31"/>
      <c r="G4" s="31"/>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2018</v>
      </c>
      <c r="C6" s="34">
        <f t="shared" ref="C6:W6" si="3">C7</f>
        <v>204145</v>
      </c>
      <c r="D6" s="34">
        <f t="shared" si="3"/>
        <v>47</v>
      </c>
      <c r="E6" s="34">
        <f t="shared" si="3"/>
        <v>1</v>
      </c>
      <c r="F6" s="34">
        <f t="shared" si="3"/>
        <v>0</v>
      </c>
      <c r="G6" s="34">
        <f t="shared" si="3"/>
        <v>0</v>
      </c>
      <c r="H6" s="34" t="str">
        <f t="shared" si="3"/>
        <v>長野県　泰阜村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97.6</v>
      </c>
      <c r="Q6" s="35">
        <f t="shared" si="3"/>
        <v>3520</v>
      </c>
      <c r="R6" s="35">
        <f t="shared" si="3"/>
        <v>1633</v>
      </c>
      <c r="S6" s="35">
        <f t="shared" si="3"/>
        <v>64.59</v>
      </c>
      <c r="T6" s="35">
        <f t="shared" si="3"/>
        <v>25.28</v>
      </c>
      <c r="U6" s="35">
        <f t="shared" si="3"/>
        <v>1583</v>
      </c>
      <c r="V6" s="35">
        <f t="shared" si="3"/>
        <v>156.31</v>
      </c>
      <c r="W6" s="35">
        <f t="shared" si="3"/>
        <v>10.130000000000001</v>
      </c>
      <c r="X6" s="36">
        <f>IF(X7="",NA(),X7)</f>
        <v>62.46</v>
      </c>
      <c r="Y6" s="36">
        <f t="shared" ref="Y6:AG6" si="4">IF(Y7="",NA(),Y7)</f>
        <v>56.18</v>
      </c>
      <c r="Z6" s="36">
        <f t="shared" si="4"/>
        <v>31.44</v>
      </c>
      <c r="AA6" s="36">
        <f t="shared" si="4"/>
        <v>57.05</v>
      </c>
      <c r="AB6" s="36">
        <f t="shared" si="4"/>
        <v>48.05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1564.19</v>
      </c>
      <c r="BF6" s="36">
        <f t="shared" ref="BF6:BN6" si="7">IF(BF7="",NA(),BF7)</f>
        <v>1470.92</v>
      </c>
      <c r="BG6" s="36">
        <f t="shared" si="7"/>
        <v>1226.0899999999999</v>
      </c>
      <c r="BH6" s="36">
        <f t="shared" si="7"/>
        <v>1299.4100000000001</v>
      </c>
      <c r="BI6" s="36">
        <f t="shared" si="7"/>
        <v>1167.0999999999999</v>
      </c>
      <c r="BJ6" s="36">
        <f t="shared" si="7"/>
        <v>1486.62</v>
      </c>
      <c r="BK6" s="36">
        <f t="shared" si="7"/>
        <v>1510.14</v>
      </c>
      <c r="BL6" s="36">
        <f t="shared" si="7"/>
        <v>1595.62</v>
      </c>
      <c r="BM6" s="36">
        <f t="shared" si="7"/>
        <v>1302.33</v>
      </c>
      <c r="BN6" s="36">
        <f t="shared" si="7"/>
        <v>1274.21</v>
      </c>
      <c r="BO6" s="35" t="str">
        <f>IF(BO7="","",IF(BO7="-","【-】","【"&amp;SUBSTITUTE(TEXT(BO7,"#,##0.00"),"-","△")&amp;"】"))</f>
        <v>【1,074.14】</v>
      </c>
      <c r="BP6" s="36">
        <f>IF(BP7="",NA(),BP7)</f>
        <v>37.630000000000003</v>
      </c>
      <c r="BQ6" s="36">
        <f t="shared" ref="BQ6:BY6" si="8">IF(BQ7="",NA(),BQ7)</f>
        <v>35.61</v>
      </c>
      <c r="BR6" s="36">
        <f t="shared" si="8"/>
        <v>30.12</v>
      </c>
      <c r="BS6" s="36">
        <f t="shared" si="8"/>
        <v>40.21</v>
      </c>
      <c r="BT6" s="36">
        <f t="shared" si="8"/>
        <v>34.840000000000003</v>
      </c>
      <c r="BU6" s="36">
        <f t="shared" si="8"/>
        <v>24.39</v>
      </c>
      <c r="BV6" s="36">
        <f t="shared" si="8"/>
        <v>22.67</v>
      </c>
      <c r="BW6" s="36">
        <f t="shared" si="8"/>
        <v>37.92</v>
      </c>
      <c r="BX6" s="36">
        <f t="shared" si="8"/>
        <v>40.89</v>
      </c>
      <c r="BY6" s="36">
        <f t="shared" si="8"/>
        <v>41.25</v>
      </c>
      <c r="BZ6" s="35" t="str">
        <f>IF(BZ7="","",IF(BZ7="-","【-】","【"&amp;SUBSTITUTE(TEXT(BZ7,"#,##0.00"),"-","△")&amp;"】"))</f>
        <v>【54.36】</v>
      </c>
      <c r="CA6" s="36">
        <f>IF(CA7="",NA(),CA7)</f>
        <v>665.99</v>
      </c>
      <c r="CB6" s="36">
        <f t="shared" ref="CB6:CJ6" si="9">IF(CB7="",NA(),CB7)</f>
        <v>705.54</v>
      </c>
      <c r="CC6" s="36">
        <f t="shared" si="9"/>
        <v>785.86</v>
      </c>
      <c r="CD6" s="36">
        <f t="shared" si="9"/>
        <v>594.52</v>
      </c>
      <c r="CE6" s="36">
        <f t="shared" si="9"/>
        <v>690.52</v>
      </c>
      <c r="CF6" s="36">
        <f t="shared" si="9"/>
        <v>734.18</v>
      </c>
      <c r="CG6" s="36">
        <f t="shared" si="9"/>
        <v>789.62</v>
      </c>
      <c r="CH6" s="36">
        <f t="shared" si="9"/>
        <v>423.18</v>
      </c>
      <c r="CI6" s="36">
        <f t="shared" si="9"/>
        <v>383.2</v>
      </c>
      <c r="CJ6" s="36">
        <f t="shared" si="9"/>
        <v>383.25</v>
      </c>
      <c r="CK6" s="35" t="str">
        <f>IF(CK7="","",IF(CK7="-","【-】","【"&amp;SUBSTITUTE(TEXT(CK7,"#,##0.00"),"-","△")&amp;"】"))</f>
        <v>【296.40】</v>
      </c>
      <c r="CL6" s="36">
        <f>IF(CL7="",NA(),CL7)</f>
        <v>68.739999999999995</v>
      </c>
      <c r="CM6" s="36">
        <f t="shared" ref="CM6:CU6" si="10">IF(CM7="",NA(),CM7)</f>
        <v>68.42</v>
      </c>
      <c r="CN6" s="36">
        <f t="shared" si="10"/>
        <v>77.2</v>
      </c>
      <c r="CO6" s="36">
        <f t="shared" si="10"/>
        <v>81.319999999999993</v>
      </c>
      <c r="CP6" s="36">
        <f t="shared" si="10"/>
        <v>83.23</v>
      </c>
      <c r="CQ6" s="36">
        <f t="shared" si="10"/>
        <v>48.36</v>
      </c>
      <c r="CR6" s="36">
        <f t="shared" si="10"/>
        <v>48.7</v>
      </c>
      <c r="CS6" s="36">
        <f t="shared" si="10"/>
        <v>46.9</v>
      </c>
      <c r="CT6" s="36">
        <f t="shared" si="10"/>
        <v>47.95</v>
      </c>
      <c r="CU6" s="36">
        <f t="shared" si="10"/>
        <v>48.26</v>
      </c>
      <c r="CV6" s="35" t="str">
        <f>IF(CV7="","",IF(CV7="-","【-】","【"&amp;SUBSTITUTE(TEXT(CV7,"#,##0.00"),"-","△")&amp;"】"))</f>
        <v>【55.95】</v>
      </c>
      <c r="CW6" s="36">
        <f>IF(CW7="",NA(),CW7)</f>
        <v>76.150000000000006</v>
      </c>
      <c r="CX6" s="36">
        <f t="shared" ref="CX6:DF6" si="11">IF(CX7="",NA(),CX7)</f>
        <v>78.260000000000005</v>
      </c>
      <c r="CY6" s="36">
        <f t="shared" si="11"/>
        <v>70.62</v>
      </c>
      <c r="CZ6" s="36">
        <f t="shared" si="11"/>
        <v>65.55</v>
      </c>
      <c r="DA6" s="36">
        <f t="shared" si="11"/>
        <v>62.71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0.06</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204145</v>
      </c>
      <c r="D7" s="38">
        <v>47</v>
      </c>
      <c r="E7" s="38">
        <v>1</v>
      </c>
      <c r="F7" s="38">
        <v>0</v>
      </c>
      <c r="G7" s="38">
        <v>0</v>
      </c>
      <c r="H7" s="38" t="s">
        <v>94</v>
      </c>
      <c r="I7" s="38" t="s">
        <v>95</v>
      </c>
      <c r="J7" s="38" t="s">
        <v>96</v>
      </c>
      <c r="K7" s="38" t="s">
        <v>97</v>
      </c>
      <c r="L7" s="38" t="s">
        <v>98</v>
      </c>
      <c r="M7" s="38" t="s">
        <v>99</v>
      </c>
      <c r="N7" s="39" t="s">
        <v>100</v>
      </c>
      <c r="O7" s="39" t="s">
        <v>101</v>
      </c>
      <c r="P7" s="39">
        <v>97.6</v>
      </c>
      <c r="Q7" s="39">
        <v>3520</v>
      </c>
      <c r="R7" s="39">
        <v>1633</v>
      </c>
      <c r="S7" s="39">
        <v>64.59</v>
      </c>
      <c r="T7" s="39">
        <v>25.28</v>
      </c>
      <c r="U7" s="39">
        <v>1583</v>
      </c>
      <c r="V7" s="39">
        <v>156.31</v>
      </c>
      <c r="W7" s="39">
        <v>10.130000000000001</v>
      </c>
      <c r="X7" s="39">
        <v>62.46</v>
      </c>
      <c r="Y7" s="39">
        <v>56.18</v>
      </c>
      <c r="Z7" s="39">
        <v>31.44</v>
      </c>
      <c r="AA7" s="39">
        <v>57.05</v>
      </c>
      <c r="AB7" s="39">
        <v>48.05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1564.19</v>
      </c>
      <c r="BF7" s="39">
        <v>1470.92</v>
      </c>
      <c r="BG7" s="39">
        <v>1226.0899999999999</v>
      </c>
      <c r="BH7" s="39">
        <v>1299.4100000000001</v>
      </c>
      <c r="BI7" s="39">
        <v>1167.0999999999999</v>
      </c>
      <c r="BJ7" s="39">
        <v>1486.62</v>
      </c>
      <c r="BK7" s="39">
        <v>1510.14</v>
      </c>
      <c r="BL7" s="39">
        <v>1595.62</v>
      </c>
      <c r="BM7" s="39">
        <v>1302.33</v>
      </c>
      <c r="BN7" s="39">
        <v>1274.21</v>
      </c>
      <c r="BO7" s="39">
        <v>1074.1400000000001</v>
      </c>
      <c r="BP7" s="39">
        <v>37.630000000000003</v>
      </c>
      <c r="BQ7" s="39">
        <v>35.61</v>
      </c>
      <c r="BR7" s="39">
        <v>30.12</v>
      </c>
      <c r="BS7" s="39">
        <v>40.21</v>
      </c>
      <c r="BT7" s="39">
        <v>34.840000000000003</v>
      </c>
      <c r="BU7" s="39">
        <v>24.39</v>
      </c>
      <c r="BV7" s="39">
        <v>22.67</v>
      </c>
      <c r="BW7" s="39">
        <v>37.92</v>
      </c>
      <c r="BX7" s="39">
        <v>40.89</v>
      </c>
      <c r="BY7" s="39">
        <v>41.25</v>
      </c>
      <c r="BZ7" s="39">
        <v>54.36</v>
      </c>
      <c r="CA7" s="39">
        <v>665.99</v>
      </c>
      <c r="CB7" s="39">
        <v>705.54</v>
      </c>
      <c r="CC7" s="39">
        <v>785.86</v>
      </c>
      <c r="CD7" s="39">
        <v>594.52</v>
      </c>
      <c r="CE7" s="39">
        <v>690.52</v>
      </c>
      <c r="CF7" s="39">
        <v>734.18</v>
      </c>
      <c r="CG7" s="39">
        <v>789.62</v>
      </c>
      <c r="CH7" s="39">
        <v>423.18</v>
      </c>
      <c r="CI7" s="39">
        <v>383.2</v>
      </c>
      <c r="CJ7" s="39">
        <v>383.25</v>
      </c>
      <c r="CK7" s="39">
        <v>296.39999999999998</v>
      </c>
      <c r="CL7" s="39">
        <v>68.739999999999995</v>
      </c>
      <c r="CM7" s="39">
        <v>68.42</v>
      </c>
      <c r="CN7" s="39">
        <v>77.2</v>
      </c>
      <c r="CO7" s="39">
        <v>81.319999999999993</v>
      </c>
      <c r="CP7" s="39">
        <v>83.23</v>
      </c>
      <c r="CQ7" s="39">
        <v>48.36</v>
      </c>
      <c r="CR7" s="39">
        <v>48.7</v>
      </c>
      <c r="CS7" s="39">
        <v>46.9</v>
      </c>
      <c r="CT7" s="39">
        <v>47.95</v>
      </c>
      <c r="CU7" s="39">
        <v>48.26</v>
      </c>
      <c r="CV7" s="39">
        <v>55.95</v>
      </c>
      <c r="CW7" s="39">
        <v>76.150000000000006</v>
      </c>
      <c r="CX7" s="39">
        <v>78.260000000000005</v>
      </c>
      <c r="CY7" s="39">
        <v>70.62</v>
      </c>
      <c r="CZ7" s="39">
        <v>65.55</v>
      </c>
      <c r="DA7" s="39">
        <v>62.71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0.06</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2019-12-05T04:37:29Z</dcterms:created>
  <dcterms:modified xsi:type="dcterms:W3CDTF">2020-03-02T04:28:49Z</dcterms:modified>
  <cp:category/>
</cp:coreProperties>
</file>