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3　諏訪地域振興局\203637 原村\"/>
    </mc:Choice>
  </mc:AlternateContent>
  <workbookProtection workbookAlgorithmName="SHA-512" workbookHashValue="P36QxSTDGtvwtTiR+uIgXk81s/Ux054Pot/cpS75IYQDlDLT/eR+Z9E5f3GpiTF+ikozglVHtYyQQ3OsSjxDPQ==" workbookSaltValue="KxnH4Z6N/4QqBDm9NtCu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<sst xmlns="http://schemas.openxmlformats.org/spreadsheetml/2006/main" count="220" uniqueCount="108">
  <si>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</si>
  <si>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</si>
  <si>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</si>
  <si>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</si>
  <si>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</si>
  <si>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</si>
  <si>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</si>
  <si>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</si>
  <si>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</si>
  <si>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</si>
  <si>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</si>
  <si>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</si>
  <si>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</si>
  <si>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</si>
  <si>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</si>
  <si>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</si>
  <si>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</si>
  <si>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</si>
  <si>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</si>
  <si>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</si>
  <si>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</si>
  <si>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</si>
  <si>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</si>
  <si>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</si>
  <si>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</si>
  <si>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</si>
  <si>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</si>
  <si>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</si>
  <si>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</si>
  <si>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</si>
  <si>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</si>
  <si>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</si>
  <si>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</si>
  <si>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</si>
  <si>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</si>
  <si>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</si>
  <si>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</si>
  <si>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</si>
  <si>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</si>
  <si>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</si>
  <si>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</si>
  <si>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</si>
  <si>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</si>
  <si>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</si>
  <si>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</si>
  <si>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</si>
  <si>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</si>
  <si>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</si>
  <si>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</si>
  <si>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</si>
  <si>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</si>
  <si>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</si>
  <si>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</si>
  <si>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</si>
  <si>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</si>
  <si>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</si>
  <si>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</si>
  <si>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</si>
  <si>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</si>
  <si>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</si>
  <si>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</si>
  <si>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</si>
  <si>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</si>
  <si>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</si>
  <si>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</si>
  <si>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</si>
  <si>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</si>
  <si>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</si>
  <si>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</si>
  <si>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</si>
  <si>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</si>
  <si>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</si>
  <si>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</si>
  <si>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</si>
  <si>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</si>
  <si>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</si>
  <si>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</si>
  <si>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</si>
  <si>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</si>
  <si>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</si>
  <si>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</si>
  <si>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</si>
  <si>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</si>
  <si>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</si>
  <si>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</si>
  <si>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</si>
  <si>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</si>
  <si>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</si>
  <si>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</si>
  <si>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</si>
  <si>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</si>
  <si>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</si>
  <si>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</si>
  <si>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原村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</si>
  <si>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</si>
  <si>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</si>
  <si>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</si>
  <si>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</si>
  <si>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</si>
  <si>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</si>
  <si>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</si>
  <si>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</si>
  <si>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</si>
  <si>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</si>
  <si>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</si>
  <si>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①経常収支比率、③流動化率及び⑤料金回収率において、100％を超えており、②累積欠損金もないことから水道事業の財政状況は健全な水準にあるといえます。
また、新たな企業債の借り入れも行っていないため、企業債未償還金も減少する見込みです。
ただし、⑧については平均値を下回っていることから、今後も引き続き老朽管の更新や維持管理を通して、原因となる漏水の防止に努めていく必要があります。</t>
    <rPh sb="1" eb="3">
      <t>ケイジョウ</t>
    </rPh>
    <rPh sb="3" eb="5">
      <t>シュウシ</t>
    </rPh>
    <rPh sb="5" eb="7">
      <t>ヒリツ</t>
    </rPh>
    <rPh sb="9" eb="12">
      <t>リュウドウカ</t>
    </rPh>
    <rPh sb="12" eb="13">
      <t>リツ</t>
    </rPh>
    <rPh sb="13" eb="14">
      <t>オヨ</t>
    </rPh>
    <rPh sb="16" eb="18">
      <t>リョウキン</t>
    </rPh>
    <rPh sb="18" eb="20">
      <t>カイシュウ</t>
    </rPh>
    <rPh sb="20" eb="21">
      <t>リツ</t>
    </rPh>
    <rPh sb="31" eb="32">
      <t>コ</t>
    </rPh>
    <rPh sb="38" eb="40">
      <t>ルイセキ</t>
    </rPh>
    <rPh sb="40" eb="43">
      <t>ケッソンキン</t>
    </rPh>
    <rPh sb="50" eb="52">
      <t>スイドウ</t>
    </rPh>
    <rPh sb="52" eb="54">
      <t>ジギョウ</t>
    </rPh>
    <rPh sb="55" eb="57">
      <t>ザイセイ</t>
    </rPh>
    <rPh sb="57" eb="59">
      <t>ジョウキョウ</t>
    </rPh>
    <rPh sb="60" eb="62">
      <t>ケンゼン</t>
    </rPh>
    <rPh sb="63" eb="65">
      <t>スイジュン</t>
    </rPh>
    <rPh sb="78" eb="79">
      <t>アラ</t>
    </rPh>
    <rPh sb="81" eb="83">
      <t>キギョウ</t>
    </rPh>
    <rPh sb="83" eb="84">
      <t>サイ</t>
    </rPh>
    <rPh sb="85" eb="86">
      <t>カ</t>
    </rPh>
    <rPh sb="87" eb="88">
      <t>イ</t>
    </rPh>
    <rPh sb="90" eb="91">
      <t>オコナ</t>
    </rPh>
    <rPh sb="99" eb="101">
      <t>キギョウ</t>
    </rPh>
    <rPh sb="101" eb="102">
      <t>サイ</t>
    </rPh>
    <rPh sb="102" eb="105">
      <t>ミショウカン</t>
    </rPh>
    <rPh sb="105" eb="106">
      <t>キン</t>
    </rPh>
    <rPh sb="107" eb="109">
      <t>ゲンショウ</t>
    </rPh>
    <rPh sb="111" eb="113">
      <t>ミコ</t>
    </rPh>
    <rPh sb="128" eb="131">
      <t>ヘイキンチ</t>
    </rPh>
    <rPh sb="132" eb="134">
      <t>シタマワ</t>
    </rPh>
    <rPh sb="143" eb="145">
      <t>コンゴ</t>
    </rPh>
    <rPh sb="146" eb="147">
      <t>ヒ</t>
    </rPh>
    <rPh sb="148" eb="149">
      <t>ツヅ</t>
    </rPh>
    <phoneticPr fontId="4"/>
  </si>
  <si>
    <t>現状、財政状況は健全な水準にあるといえますが、人口減少や節水意識の高まりによる水道料金収入の減少や、施設・管路の老朽化による更新・修繕費用の増加が予想されるため、今後の給水人口や水需要の動向を注視し、経営状況を総合的に分析し、健全経営が継続できるよう計画的に経営を行う必要があります。</t>
    <rPh sb="0" eb="2">
      <t>ゲンジョウ</t>
    </rPh>
    <rPh sb="3" eb="5">
      <t>ザイセイ</t>
    </rPh>
    <rPh sb="5" eb="7">
      <t>ジョウキョウ</t>
    </rPh>
    <rPh sb="8" eb="10">
      <t>ケンゼン</t>
    </rPh>
    <rPh sb="11" eb="13">
      <t>スイジュン</t>
    </rPh>
    <rPh sb="23" eb="25">
      <t>ジンコウ</t>
    </rPh>
    <rPh sb="25" eb="27">
      <t>ゲンショウ</t>
    </rPh>
    <rPh sb="28" eb="30">
      <t>セッスイ</t>
    </rPh>
    <rPh sb="30" eb="32">
      <t>イシキ</t>
    </rPh>
    <rPh sb="33" eb="34">
      <t>タカ</t>
    </rPh>
    <rPh sb="39" eb="41">
      <t>スイドウ</t>
    </rPh>
    <rPh sb="41" eb="43">
      <t>リョウキン</t>
    </rPh>
    <rPh sb="43" eb="45">
      <t>シュウニュウ</t>
    </rPh>
    <rPh sb="46" eb="48">
      <t>ゲンショウ</t>
    </rPh>
    <rPh sb="50" eb="52">
      <t>シセツ</t>
    </rPh>
    <rPh sb="53" eb="55">
      <t>カンロ</t>
    </rPh>
    <rPh sb="56" eb="59">
      <t>ロウキュウカ</t>
    </rPh>
    <rPh sb="62" eb="64">
      <t>コウシン</t>
    </rPh>
    <rPh sb="65" eb="67">
      <t>シュウゼン</t>
    </rPh>
    <rPh sb="67" eb="69">
      <t>ヒヨウ</t>
    </rPh>
    <rPh sb="70" eb="72">
      <t>ゾウカ</t>
    </rPh>
    <rPh sb="73" eb="75">
      <t>ヨソウ</t>
    </rPh>
    <rPh sb="81" eb="83">
      <t>コンゴ</t>
    </rPh>
    <rPh sb="84" eb="86">
      <t>キュウスイ</t>
    </rPh>
    <rPh sb="86" eb="88">
      <t>ジンコウ</t>
    </rPh>
    <rPh sb="89" eb="90">
      <t>ミズ</t>
    </rPh>
    <rPh sb="90" eb="92">
      <t>ジュヨウ</t>
    </rPh>
    <rPh sb="93" eb="95">
      <t>ドウコウ</t>
    </rPh>
    <rPh sb="96" eb="98">
      <t>チュウシ</t>
    </rPh>
    <rPh sb="100" eb="102">
      <t>ケイエイ</t>
    </rPh>
    <rPh sb="102" eb="104">
      <t>ジョウキョウ</t>
    </rPh>
    <rPh sb="105" eb="108">
      <t>ソウゴウテキ</t>
    </rPh>
    <rPh sb="109" eb="111">
      <t>ブンセキ</t>
    </rPh>
    <rPh sb="113" eb="115">
      <t>ケンゼン</t>
    </rPh>
    <rPh sb="115" eb="117">
      <t>ケイエイ</t>
    </rPh>
    <rPh sb="118" eb="120">
      <t>ケイゾク</t>
    </rPh>
    <rPh sb="125" eb="128">
      <t>ケイカクテキ</t>
    </rPh>
    <rPh sb="129" eb="131">
      <t>ケイエイ</t>
    </rPh>
    <rPh sb="132" eb="133">
      <t>オコナ</t>
    </rPh>
    <rPh sb="134" eb="136">
      <t>ヒツヨウ</t>
    </rPh>
    <phoneticPr fontId="4"/>
  </si>
  <si>
    <t>①有形固定資産減価償却率は平均値を上回っており、他事業体と比べて施設の老朽化が進んでいる状態となっています。
今後の更新・修繕費用の発生見込みを推測し、設備投資計画を進める必要があります。</t>
    <rPh sb="1" eb="3">
      <t>ユウケイ</t>
    </rPh>
    <rPh sb="3" eb="5">
      <t>コテイ</t>
    </rPh>
    <rPh sb="5" eb="7">
      <t>シサン</t>
    </rPh>
    <rPh sb="7" eb="9">
      <t>ゲンカ</t>
    </rPh>
    <rPh sb="9" eb="11">
      <t>ショウキャク</t>
    </rPh>
    <rPh sb="11" eb="12">
      <t>リツ</t>
    </rPh>
    <rPh sb="13" eb="16">
      <t>ヘイキンチ</t>
    </rPh>
    <rPh sb="17" eb="19">
      <t>ウワマワ</t>
    </rPh>
    <rPh sb="24" eb="25">
      <t>タ</t>
    </rPh>
    <rPh sb="25" eb="27">
      <t>ジギョウ</t>
    </rPh>
    <rPh sb="27" eb="28">
      <t>タイ</t>
    </rPh>
    <rPh sb="29" eb="30">
      <t>クラ</t>
    </rPh>
    <rPh sb="32" eb="34">
      <t>シセツ</t>
    </rPh>
    <rPh sb="35" eb="38">
      <t>ロウキュウカ</t>
    </rPh>
    <rPh sb="39" eb="40">
      <t>スス</t>
    </rPh>
    <rPh sb="44" eb="46">
      <t>ジョウタイ</t>
    </rPh>
    <rPh sb="55" eb="57">
      <t>コンゴ</t>
    </rPh>
    <rPh sb="58" eb="60">
      <t>コウシン</t>
    </rPh>
    <rPh sb="61" eb="63">
      <t>シュウゼン</t>
    </rPh>
    <rPh sb="63" eb="65">
      <t>ヒヨウ</t>
    </rPh>
    <rPh sb="66" eb="68">
      <t>ハッセイ</t>
    </rPh>
    <rPh sb="68" eb="70">
      <t>ミコ</t>
    </rPh>
    <rPh sb="72" eb="74">
      <t>スイソク</t>
    </rPh>
    <rPh sb="76" eb="78">
      <t>セツビ</t>
    </rPh>
    <rPh sb="78" eb="80">
      <t>トウシ</t>
    </rPh>
    <rPh sb="80" eb="82">
      <t>ケイカク</t>
    </rPh>
    <rPh sb="83" eb="84">
      <t>スス</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</si>
</sst>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0.32</c:v>
                </c:pt>
                <c:pt idx="1">
                  <c:v>1.4</c:v>
                </c:pt>
                <c:pt idx="2" formatCode="#,##0.00;&quot;△&quot;#,##0.00">
                  <c:v>0</c:v>
                </c:pt>
                <c:pt idx="3" formatCode="#,##0.00;&quot;△&quot;#,##0.00">
                  <c:v>0</c:v>
                </c:pt>
                <c:pt idx="4">
                  <c:v>0.98</c:v>
                </c:pt>
              </c:numCache>
            </c:numRef>
          </c:val>
          <c:extLst>
            <c:ext xmlns:c16="http://schemas.microsoft.com/office/drawing/2014/chart" uri="{C3380CC4-5D6E-409C-BE32-E72D297353CC}">
              <c16:uniqueId val="{00000000-AD1E-4CD0-B28F-171862B520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AD1E-4CD0-B28F-171862B520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95.55</c:v>
                </c:pt>
                <c:pt idx="1">
                  <c:v>103.46</c:v>
                </c:pt>
                <c:pt idx="2">
                  <c:v>65.81</c:v>
                </c:pt>
                <c:pt idx="3">
                  <c:v>62.73</c:v>
                </c:pt>
                <c:pt idx="4">
                  <c:v>62.61</c:v>
                </c:pt>
              </c:numCache>
            </c:numRef>
          </c:val>
          <c:extLst>
            <c:ext xmlns:c16="http://schemas.microsoft.com/office/drawing/2014/chart" uri="{C3380CC4-5D6E-409C-BE32-E72D297353CC}">
              <c16:uniqueId val="{00000000-73C9-4AB2-94BC-9AF329963C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73C9-4AB2-94BC-9AF329963C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59.05</c:v>
                </c:pt>
                <c:pt idx="1">
                  <c:v>52.69</c:v>
                </c:pt>
                <c:pt idx="2">
                  <c:v>71.489999999999995</c:v>
                </c:pt>
                <c:pt idx="3">
                  <c:v>72.83</c:v>
                </c:pt>
                <c:pt idx="4">
                  <c:v>72.97</c:v>
                </c:pt>
              </c:numCache>
            </c:numRef>
          </c:val>
          <c:extLst>
            <c:ext xmlns:c16="http://schemas.microsoft.com/office/drawing/2014/chart" uri="{C3380CC4-5D6E-409C-BE32-E72D297353CC}">
              <c16:uniqueId val="{00000000-0BE2-4CA6-B22B-C88B3352DB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0BE2-4CA6-B22B-C88B3352DB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132.72</c:v>
                </c:pt>
                <c:pt idx="1">
                  <c:v>142.72999999999999</c:v>
                </c:pt>
                <c:pt idx="2">
                  <c:v>113.34</c:v>
                </c:pt>
                <c:pt idx="3">
                  <c:v>111.33</c:v>
                </c:pt>
                <c:pt idx="4">
                  <c:v>116.13</c:v>
                </c:pt>
              </c:numCache>
            </c:numRef>
          </c:val>
          <c:extLst>
            <c:ext xmlns:c16="http://schemas.microsoft.com/office/drawing/2014/chart" uri="{C3380CC4-5D6E-409C-BE32-E72D297353CC}">
              <c16:uniqueId val="{00000000-3675-424B-9839-EA5C50776A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3675-424B-9839-EA5C50776A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59.62</c:v>
                </c:pt>
                <c:pt idx="1">
                  <c:v>52.71</c:v>
                </c:pt>
                <c:pt idx="2">
                  <c:v>54.31</c:v>
                </c:pt>
                <c:pt idx="3">
                  <c:v>55.9</c:v>
                </c:pt>
                <c:pt idx="4">
                  <c:v>56.94</c:v>
                </c:pt>
              </c:numCache>
            </c:numRef>
          </c:val>
          <c:extLst>
            <c:ext xmlns:c16="http://schemas.microsoft.com/office/drawing/2014/chart" uri="{C3380CC4-5D6E-409C-BE32-E72D297353CC}">
              <c16:uniqueId val="{00000000-5E23-4565-8589-6FE29DA411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5E23-4565-8589-6FE29DA411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00-44E1-B718-F3EF29932F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3500-44E1-B718-F3EF29932F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3D-44A6-A05C-62DF277AB0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EF3D-44A6-A05C-62DF277AB0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1411.66</c:v>
                </c:pt>
                <c:pt idx="1">
                  <c:v>3657.45</c:v>
                </c:pt>
                <c:pt idx="2">
                  <c:v>2797.9</c:v>
                </c:pt>
                <c:pt idx="3">
                  <c:v>7862.21</c:v>
                </c:pt>
                <c:pt idx="4">
                  <c:v>8501.7800000000007</c:v>
                </c:pt>
              </c:numCache>
            </c:numRef>
          </c:val>
          <c:extLst>
            <c:ext xmlns:c16="http://schemas.microsoft.com/office/drawing/2014/chart" uri="{C3380CC4-5D6E-409C-BE32-E72D297353CC}">
              <c16:uniqueId val="{00000000-BE54-4BCA-9F82-547942D4CB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BE54-4BCA-9F82-547942D4CB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58.96</c:v>
                </c:pt>
                <c:pt idx="1">
                  <c:v>51.34</c:v>
                </c:pt>
                <c:pt idx="2">
                  <c:v>43.14</c:v>
                </c:pt>
                <c:pt idx="3">
                  <c:v>34.369999999999997</c:v>
                </c:pt>
                <c:pt idx="4">
                  <c:v>28.45</c:v>
                </c:pt>
              </c:numCache>
            </c:numRef>
          </c:val>
          <c:extLst>
            <c:ext xmlns:c16="http://schemas.microsoft.com/office/drawing/2014/chart" uri="{C3380CC4-5D6E-409C-BE32-E72D297353CC}">
              <c16:uniqueId val="{00000000-EA56-4CA8-A78A-68116F89C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EA56-4CA8-A78A-68116F89C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127.83</c:v>
                </c:pt>
                <c:pt idx="1">
                  <c:v>140.27000000000001</c:v>
                </c:pt>
                <c:pt idx="2">
                  <c:v>105.7</c:v>
                </c:pt>
                <c:pt idx="3">
                  <c:v>101.81</c:v>
                </c:pt>
                <c:pt idx="4">
                  <c:v>110.35</c:v>
                </c:pt>
              </c:numCache>
            </c:numRef>
          </c:val>
          <c:extLst>
            <c:ext xmlns:c16="http://schemas.microsoft.com/office/drawing/2014/chart" uri="{C3380CC4-5D6E-409C-BE32-E72D297353CC}">
              <c16:uniqueId val="{00000000-15D8-40B0-B63D-EB3DDF1113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15D8-40B0-B63D-EB3DDF1113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127.46</c:v>
                </c:pt>
                <c:pt idx="1">
                  <c:v>119.54</c:v>
                </c:pt>
                <c:pt idx="2">
                  <c:v>153.83000000000001</c:v>
                </c:pt>
                <c:pt idx="3">
                  <c:v>158.94</c:v>
                </c:pt>
                <c:pt idx="4">
                  <c:v>146.57</c:v>
                </c:pt>
              </c:numCache>
            </c:numRef>
          </c:val>
          <c:extLst>
            <c:ext xmlns:c16="http://schemas.microsoft.com/office/drawing/2014/chart" uri="{C3380CC4-5D6E-409C-BE32-E72D297353CC}">
              <c16:uniqueId val="{00000000-FCB3-4D1B-9E4B-378C51BA6C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FCB3-4D1B-9E4B-378C51BA6C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4" zoomScaleNormal="5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原村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8003</v>
      </c>
      <c r="AM8" s="70"/>
      <c r="AN8" s="70"/>
      <c r="AO8" s="70"/>
      <c r="AP8" s="70"/>
      <c r="AQ8" s="70"/>
      <c r="AR8" s="70"/>
      <c r="AS8" s="70"/>
      <c r="AT8" s="66">
        <f>データ!$S$6</f>
        <v>43.26</v>
      </c>
      <c r="AU8" s="67"/>
      <c r="AV8" s="67"/>
      <c r="AW8" s="67"/>
      <c r="AX8" s="67"/>
      <c r="AY8" s="67"/>
      <c r="AZ8" s="67"/>
      <c r="BA8" s="67"/>
      <c r="BB8" s="69">
        <f>データ!$T$6</f>
        <v>185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98.69</v>
      </c>
      <c r="J10" s="67"/>
      <c r="K10" s="67"/>
      <c r="L10" s="67"/>
      <c r="M10" s="67"/>
      <c r="N10" s="67"/>
      <c r="O10" s="68"/>
      <c r="P10" s="69">
        <f>データ!$P$6</f>
        <v>99.62</v>
      </c>
      <c r="Q10" s="69"/>
      <c r="R10" s="69"/>
      <c r="S10" s="69"/>
      <c r="T10" s="69"/>
      <c r="U10" s="69"/>
      <c r="V10" s="69"/>
      <c r="W10" s="70">
        <f>データ!$Q$6</f>
        <v>2592</v>
      </c>
      <c r="X10" s="70"/>
      <c r="Y10" s="70"/>
      <c r="Z10" s="70"/>
      <c r="AA10" s="70"/>
      <c r="AB10" s="70"/>
      <c r="AC10" s="70"/>
      <c r="AD10" s="2"/>
      <c r="AE10" s="2"/>
      <c r="AF10" s="2"/>
      <c r="AG10" s="2"/>
      <c r="AH10" s="4"/>
      <c r="AI10" s="4"/>
      <c r="AJ10" s="4"/>
      <c r="AK10" s="4"/>
      <c r="AL10" s="70">
        <f>データ!$U$6</f>
        <v>7914</v>
      </c>
      <c r="AM10" s="70"/>
      <c r="AN10" s="70"/>
      <c r="AO10" s="70"/>
      <c r="AP10" s="70"/>
      <c r="AQ10" s="70"/>
      <c r="AR10" s="70"/>
      <c r="AS10" s="70"/>
      <c r="AT10" s="66">
        <f>データ!$V$6</f>
        <v>34.86</v>
      </c>
      <c r="AU10" s="67"/>
      <c r="AV10" s="67"/>
      <c r="AW10" s="67"/>
      <c r="AX10" s="67"/>
      <c r="AY10" s="67"/>
      <c r="AZ10" s="67"/>
      <c r="BA10" s="67"/>
      <c r="BB10" s="69">
        <f>データ!$W$6</f>
        <v>227.02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ViNYicZr4dbN+LhWhxl+lrlzU47FJz/fxKhtxxCUe4CHU5iUWh273WmpTySJngXyNkbo6k0HGnsK9OZxPcKeg==" saltValue="OP0Luj/veBIuE5eAEqjk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203637</v>
      </c>
      <c r="D6" s="34">
        <f t="shared" si="3"/>
        <v>46</v>
      </c>
      <c r="E6" s="34">
        <f t="shared" si="3"/>
        <v>1</v>
      </c>
      <c r="F6" s="34">
        <f t="shared" si="3"/>
        <v>0</v>
      </c>
      <c r="G6" s="34">
        <f t="shared" si="3"/>
        <v>1</v>
      </c>
      <c r="H6" s="34" t="str">
        <f t="shared" si="3"/>
        <v>長野県　原村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98.69</v>
      </c>
      <c r="P6" s="35">
        <f t="shared" si="3"/>
        <v>99.62</v>
      </c>
      <c r="Q6" s="35">
        <f t="shared" si="3"/>
        <v>2592</v>
      </c>
      <c r="R6" s="35">
        <f t="shared" si="3"/>
        <v>8003</v>
      </c>
      <c r="S6" s="35">
        <f t="shared" si="3"/>
        <v>43.26</v>
      </c>
      <c r="T6" s="35">
        <f t="shared" si="3"/>
        <v>185</v>
      </c>
      <c r="U6" s="35">
        <f t="shared" si="3"/>
        <v>7914</v>
      </c>
      <c r="V6" s="35">
        <f t="shared" si="3"/>
        <v>34.86</v>
      </c>
      <c r="W6" s="35">
        <f t="shared" si="3"/>
        <v>227.02</v>
      </c>
      <c r="X6" s="36">
        <f>IF(X7="",NA(),X7)</f>
        <v>132.72</v>
      </c>
      <c r="Y6" s="36">
        <f t="shared" ref="Y6:AG6" si="4">IF(Y7="",NA(),Y7)</f>
        <v>142.72999999999999</v>
      </c>
      <c r="Z6" s="36">
        <f t="shared" si="4"/>
        <v>113.34</v>
      </c>
      <c r="AA6" s="36">
        <f t="shared" si="4"/>
        <v>111.33</v>
      </c>
      <c r="AB6" s="36">
        <f t="shared" si="4"/>
        <v>116.13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1411.66</v>
      </c>
      <c r="AU6" s="36">
        <f t="shared" ref="AU6:BC6" si="6">IF(AU7="",NA(),AU7)</f>
        <v>3657.45</v>
      </c>
      <c r="AV6" s="36">
        <f t="shared" si="6"/>
        <v>2797.9</v>
      </c>
      <c r="AW6" s="36">
        <f t="shared" si="6"/>
        <v>7862.21</v>
      </c>
      <c r="AX6" s="36">
        <f t="shared" si="6"/>
        <v>8501.7800000000007</v>
      </c>
      <c r="AY6" s="36">
        <f t="shared" si="6"/>
        <v>434.72</v>
      </c>
      <c r="AZ6" s="36">
        <f t="shared" si="6"/>
        <v>416.14</v>
      </c>
      <c r="BA6" s="36">
        <f t="shared" si="6"/>
        <v>371.89</v>
      </c>
      <c r="BB6" s="36">
        <f t="shared" si="6"/>
        <v>293.23</v>
      </c>
      <c r="BC6" s="36">
        <f t="shared" si="6"/>
        <v>300.14</v>
      </c>
      <c r="BD6" s="35" t="str">
        <f>IF(BD7="","",IF(BD7="-","【-】","【"&amp;SUBSTITUTE(TEXT(BD7,"#,##0.00"),"-","△")&amp;"】"))</f>
        <v>【261.93】</v>
      </c>
      <c r="BE6" s="36">
        <f>IF(BE7="",NA(),BE7)</f>
        <v>58.96</v>
      </c>
      <c r="BF6" s="36">
        <f t="shared" ref="BF6:BN6" si="7">IF(BF7="",NA(),BF7)</f>
        <v>51.34</v>
      </c>
      <c r="BG6" s="36">
        <f t="shared" si="7"/>
        <v>43.14</v>
      </c>
      <c r="BH6" s="36">
        <f t="shared" si="7"/>
        <v>34.369999999999997</v>
      </c>
      <c r="BI6" s="36">
        <f t="shared" si="7"/>
        <v>28.45</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127.83</v>
      </c>
      <c r="BQ6" s="36">
        <f t="shared" ref="BQ6:BY6" si="8">IF(BQ7="",NA(),BQ7)</f>
        <v>140.27000000000001</v>
      </c>
      <c r="BR6" s="36">
        <f t="shared" si="8"/>
        <v>105.7</v>
      </c>
      <c r="BS6" s="36">
        <f t="shared" si="8"/>
        <v>101.81</v>
      </c>
      <c r="BT6" s="36">
        <f t="shared" si="8"/>
        <v>110.35</v>
      </c>
      <c r="BU6" s="36">
        <f t="shared" si="8"/>
        <v>93.66</v>
      </c>
      <c r="BV6" s="36">
        <f t="shared" si="8"/>
        <v>92.76</v>
      </c>
      <c r="BW6" s="36">
        <f t="shared" si="8"/>
        <v>93.28</v>
      </c>
      <c r="BX6" s="36">
        <f t="shared" si="8"/>
        <v>87.51</v>
      </c>
      <c r="BY6" s="36">
        <f t="shared" si="8"/>
        <v>84.77</v>
      </c>
      <c r="BZ6" s="35" t="str">
        <f>IF(BZ7="","",IF(BZ7="-","【-】","【"&amp;SUBSTITUTE(TEXT(BZ7,"#,##0.00"),"-","△")&amp;"】"))</f>
        <v>【103.91】</v>
      </c>
      <c r="CA6" s="36">
        <f>IF(CA7="",NA(),CA7)</f>
        <v>127.46</v>
      </c>
      <c r="CB6" s="36">
        <f t="shared" ref="CB6:CJ6" si="9">IF(CB7="",NA(),CB7)</f>
        <v>119.54</v>
      </c>
      <c r="CC6" s="36">
        <f t="shared" si="9"/>
        <v>153.83000000000001</v>
      </c>
      <c r="CD6" s="36">
        <f t="shared" si="9"/>
        <v>158.94</v>
      </c>
      <c r="CE6" s="36">
        <f t="shared" si="9"/>
        <v>146.57</v>
      </c>
      <c r="CF6" s="36">
        <f t="shared" si="9"/>
        <v>208.21</v>
      </c>
      <c r="CG6" s="36">
        <f t="shared" si="9"/>
        <v>208.67</v>
      </c>
      <c r="CH6" s="36">
        <f t="shared" si="9"/>
        <v>208.29</v>
      </c>
      <c r="CI6" s="36">
        <f t="shared" si="9"/>
        <v>218.42</v>
      </c>
      <c r="CJ6" s="36">
        <f t="shared" si="9"/>
        <v>227.27</v>
      </c>
      <c r="CK6" s="35" t="str">
        <f>IF(CK7="","",IF(CK7="-","【-】","【"&amp;SUBSTITUTE(TEXT(CK7,"#,##0.00"),"-","△")&amp;"】"))</f>
        <v>【167.11】</v>
      </c>
      <c r="CL6" s="36">
        <f>IF(CL7="",NA(),CL7)</f>
        <v>95.55</v>
      </c>
      <c r="CM6" s="36">
        <f t="shared" ref="CM6:CU6" si="10">IF(CM7="",NA(),CM7)</f>
        <v>103.46</v>
      </c>
      <c r="CN6" s="36">
        <f t="shared" si="10"/>
        <v>65.81</v>
      </c>
      <c r="CO6" s="36">
        <f t="shared" si="10"/>
        <v>62.73</v>
      </c>
      <c r="CP6" s="36">
        <f t="shared" si="10"/>
        <v>62.61</v>
      </c>
      <c r="CQ6" s="36">
        <f t="shared" si="10"/>
        <v>49.22</v>
      </c>
      <c r="CR6" s="36">
        <f t="shared" si="10"/>
        <v>49.08</v>
      </c>
      <c r="CS6" s="36">
        <f t="shared" si="10"/>
        <v>49.32</v>
      </c>
      <c r="CT6" s="36">
        <f t="shared" si="10"/>
        <v>50.24</v>
      </c>
      <c r="CU6" s="36">
        <f t="shared" si="10"/>
        <v>50.29</v>
      </c>
      <c r="CV6" s="35" t="str">
        <f>IF(CV7="","",IF(CV7="-","【-】","【"&amp;SUBSTITUTE(TEXT(CV7,"#,##0.00"),"-","△")&amp;"】"))</f>
        <v>【60.27】</v>
      </c>
      <c r="CW6" s="36">
        <f>IF(CW7="",NA(),CW7)</f>
        <v>59.05</v>
      </c>
      <c r="CX6" s="36">
        <f t="shared" ref="CX6:DF6" si="11">IF(CX7="",NA(),CX7)</f>
        <v>52.69</v>
      </c>
      <c r="CY6" s="36">
        <f t="shared" si="11"/>
        <v>71.489999999999995</v>
      </c>
      <c r="CZ6" s="36">
        <f t="shared" si="11"/>
        <v>72.83</v>
      </c>
      <c r="DA6" s="36">
        <f t="shared" si="11"/>
        <v>72.97</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59.62</v>
      </c>
      <c r="DI6" s="36">
        <f t="shared" ref="DI6:DQ6" si="12">IF(DI7="",NA(),DI7)</f>
        <v>52.71</v>
      </c>
      <c r="DJ6" s="36">
        <f t="shared" si="12"/>
        <v>54.31</v>
      </c>
      <c r="DK6" s="36">
        <f t="shared" si="12"/>
        <v>55.9</v>
      </c>
      <c r="DL6" s="36">
        <f t="shared" si="12"/>
        <v>56.94</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0.32</v>
      </c>
      <c r="EE6" s="36">
        <f t="shared" ref="EE6:EM6" si="14">IF(EE7="",NA(),EE7)</f>
        <v>1.4</v>
      </c>
      <c r="EF6" s="35">
        <f t="shared" si="14"/>
        <v>0</v>
      </c>
      <c r="EG6" s="35">
        <f t="shared" si="14"/>
        <v>0</v>
      </c>
      <c r="EH6" s="36">
        <f t="shared" si="14"/>
        <v>0.98</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203637</v>
      </c>
      <c r="D7" s="38">
        <v>46</v>
      </c>
      <c r="E7" s="38">
        <v>1</v>
      </c>
      <c r="F7" s="38">
        <v>0</v>
      </c>
      <c r="G7" s="38">
        <v>1</v>
      </c>
      <c r="H7" s="38" t="s">
        <v>93</v>
      </c>
      <c r="I7" s="38" t="s">
        <v>94</v>
      </c>
      <c r="J7" s="38" t="s">
        <v>95</v>
      </c>
      <c r="K7" s="38" t="s">
        <v>96</v>
      </c>
      <c r="L7" s="38" t="s">
        <v>97</v>
      </c>
      <c r="M7" s="38" t="s">
        <v>98</v>
      </c>
      <c r="N7" s="39" t="s">
        <v>99</v>
      </c>
      <c r="O7" s="39">
        <v>98.69</v>
      </c>
      <c r="P7" s="39">
        <v>99.62</v>
      </c>
      <c r="Q7" s="39">
        <v>2592</v>
      </c>
      <c r="R7" s="39">
        <v>8003</v>
      </c>
      <c r="S7" s="39">
        <v>43.26</v>
      </c>
      <c r="T7" s="39">
        <v>185</v>
      </c>
      <c r="U7" s="39">
        <v>7914</v>
      </c>
      <c r="V7" s="39">
        <v>34.86</v>
      </c>
      <c r="W7" s="39">
        <v>227.02</v>
      </c>
      <c r="X7" s="39">
        <v>132.72</v>
      </c>
      <c r="Y7" s="39">
        <v>142.72999999999999</v>
      </c>
      <c r="Z7" s="39">
        <v>113.34</v>
      </c>
      <c r="AA7" s="39">
        <v>111.33</v>
      </c>
      <c r="AB7" s="39">
        <v>116.13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1411.66</v>
      </c>
      <c r="AU7" s="39">
        <v>3657.45</v>
      </c>
      <c r="AV7" s="39">
        <v>2797.9</v>
      </c>
      <c r="AW7" s="39">
        <v>7862.21</v>
      </c>
      <c r="AX7" s="39">
        <v>8501.7800000000007</v>
      </c>
      <c r="AY7" s="39">
        <v>434.72</v>
      </c>
      <c r="AZ7" s="39">
        <v>416.14</v>
      </c>
      <c r="BA7" s="39">
        <v>371.89</v>
      </c>
      <c r="BB7" s="39">
        <v>293.23</v>
      </c>
      <c r="BC7" s="39">
        <v>300.14</v>
      </c>
      <c r="BD7" s="39">
        <v>261.93</v>
      </c>
      <c r="BE7" s="39">
        <v>58.96</v>
      </c>
      <c r="BF7" s="39">
        <v>51.34</v>
      </c>
      <c r="BG7" s="39">
        <v>43.14</v>
      </c>
      <c r="BH7" s="39">
        <v>34.369999999999997</v>
      </c>
      <c r="BI7" s="39">
        <v>28.45</v>
      </c>
      <c r="BJ7" s="39">
        <v>495.76</v>
      </c>
      <c r="BK7" s="39">
        <v>487.22</v>
      </c>
      <c r="BL7" s="39">
        <v>483.11</v>
      </c>
      <c r="BM7" s="39">
        <v>542.29999999999995</v>
      </c>
      <c r="BN7" s="39">
        <v>566.65</v>
      </c>
      <c r="BO7" s="39">
        <v>270.45999999999998</v>
      </c>
      <c r="BP7" s="39">
        <v>127.83</v>
      </c>
      <c r="BQ7" s="39">
        <v>140.27000000000001</v>
      </c>
      <c r="BR7" s="39">
        <v>105.7</v>
      </c>
      <c r="BS7" s="39">
        <v>101.81</v>
      </c>
      <c r="BT7" s="39">
        <v>110.35</v>
      </c>
      <c r="BU7" s="39">
        <v>93.66</v>
      </c>
      <c r="BV7" s="39">
        <v>92.76</v>
      </c>
      <c r="BW7" s="39">
        <v>93.28</v>
      </c>
      <c r="BX7" s="39">
        <v>87.51</v>
      </c>
      <c r="BY7" s="39">
        <v>84.77</v>
      </c>
      <c r="BZ7" s="39">
        <v>103.91</v>
      </c>
      <c r="CA7" s="39">
        <v>127.46</v>
      </c>
      <c r="CB7" s="39">
        <v>119.54</v>
      </c>
      <c r="CC7" s="39">
        <v>153.83000000000001</v>
      </c>
      <c r="CD7" s="39">
        <v>158.94</v>
      </c>
      <c r="CE7" s="39">
        <v>146.57</v>
      </c>
      <c r="CF7" s="39">
        <v>208.21</v>
      </c>
      <c r="CG7" s="39">
        <v>208.67</v>
      </c>
      <c r="CH7" s="39">
        <v>208.29</v>
      </c>
      <c r="CI7" s="39">
        <v>218.42</v>
      </c>
      <c r="CJ7" s="39">
        <v>227.27</v>
      </c>
      <c r="CK7" s="39">
        <v>167.11</v>
      </c>
      <c r="CL7" s="39">
        <v>95.55</v>
      </c>
      <c r="CM7" s="39">
        <v>103.46</v>
      </c>
      <c r="CN7" s="39">
        <v>65.81</v>
      </c>
      <c r="CO7" s="39">
        <v>62.73</v>
      </c>
      <c r="CP7" s="39">
        <v>62.61</v>
      </c>
      <c r="CQ7" s="39">
        <v>49.22</v>
      </c>
      <c r="CR7" s="39">
        <v>49.08</v>
      </c>
      <c r="CS7" s="39">
        <v>49.32</v>
      </c>
      <c r="CT7" s="39">
        <v>50.24</v>
      </c>
      <c r="CU7" s="39">
        <v>50.29</v>
      </c>
      <c r="CV7" s="39">
        <v>60.27</v>
      </c>
      <c r="CW7" s="39">
        <v>59.05</v>
      </c>
      <c r="CX7" s="39">
        <v>52.69</v>
      </c>
      <c r="CY7" s="39">
        <v>71.489999999999995</v>
      </c>
      <c r="CZ7" s="39">
        <v>72.83</v>
      </c>
      <c r="DA7" s="39">
        <v>72.97</v>
      </c>
      <c r="DB7" s="39">
        <v>79.48</v>
      </c>
      <c r="DC7" s="39">
        <v>79.3</v>
      </c>
      <c r="DD7" s="39">
        <v>79.34</v>
      </c>
      <c r="DE7" s="39">
        <v>78.650000000000006</v>
      </c>
      <c r="DF7" s="39">
        <v>77.73</v>
      </c>
      <c r="DG7" s="39">
        <v>89.92</v>
      </c>
      <c r="DH7" s="39">
        <v>59.62</v>
      </c>
      <c r="DI7" s="39">
        <v>52.71</v>
      </c>
      <c r="DJ7" s="39">
        <v>54.31</v>
      </c>
      <c r="DK7" s="39">
        <v>55.9</v>
      </c>
      <c r="DL7" s="39">
        <v>56.94</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0.32</v>
      </c>
      <c r="EE7" s="39">
        <v>1.4</v>
      </c>
      <c r="EF7" s="39">
        <v>0</v>
      </c>
      <c r="EG7" s="39">
        <v>0</v>
      </c>
      <c r="EH7" s="39">
        <v>0.98</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2019-12-05T04:16:07Z</dcterms:created>
  <dcterms:modified xsi:type="dcterms:W3CDTF">2020-03-02T02:41:29Z</dcterms:modified>
  <cp:category/>
</cp:coreProperties>
</file>