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3629 富士見町\"/>
    </mc:Choice>
  </mc:AlternateContent>
  <workbookProtection workbookAlgorithmName="SHA-512" workbookHashValue="YtYJgO0YEdT9I7fJNtIQDiW3NpaaEJ2Vd6KW+jV98SlYtfIvTeY7owDq8q67TyLG/t2I4qXcGSxhSzhZFerSug==" workbookSaltValue="xo4RzRcxm3jPB7wydkKvRw=="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W10" i="4"/>
  <c r="P10" i="4"/>
  <c r="I10" i="4"/>
  <c r="BB8" i="4"/>
  <c r="AT8" i="4"/>
  <c r="AD8" i="4"/>
  <c r="W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<sst xmlns="http://schemas.openxmlformats.org/spreadsheetml/2006/main" count="223" uniqueCount="111">
  <si>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</si>
  <si>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</si>
  <si>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</si>
  <si>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</si>
  <si>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</si>
  <si>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</si>
  <si>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</si>
  <si>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</si>
  <si>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</si>
  <si>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</si>
  <si>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</si>
  <si>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</si>
  <si>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</si>
  <si>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</si>
  <si>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</si>
  <si>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</si>
  <si>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</si>
  <si>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</si>
  <si>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</si>
  <si>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</si>
  <si>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</si>
  <si>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</si>
  <si>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</si>
  <si>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</si>
  <si>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</si>
  <si>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</si>
  <si>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</si>
  <si>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</si>
  <si>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</si>
  <si>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</si>
  <si>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</si>
  <si>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</si>
  <si>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</si>
  <si>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</si>
  <si>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</si>
  <si>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</si>
  <si>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</si>
  <si>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</si>
  <si>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</si>
  <si>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</si>
  <si>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</si>
  <si>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</si>
  <si>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</si>
  <si>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</si>
  <si>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</si>
  <si>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</si>
  <si>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</si>
  <si>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</si>
  <si>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</si>
  <si>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</si>
  <si>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</si>
  <si>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</si>
  <si>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</si>
  <si>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</si>
  <si>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</si>
  <si>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</si>
  <si>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</si>
  <si>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</si>
  <si>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</si>
  <si>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</si>
  <si>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</si>
  <si>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</si>
  <si>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</si>
  <si>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</si>
  <si>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</si>
  <si>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</si>
  <si>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</si>
  <si>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</si>
  <si>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</si>
  <si>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</si>
  <si>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</si>
  <si>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</si>
  <si>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</si>
  <si>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</si>
  <si>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</si>
  <si>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</si>
  <si>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</si>
  <si>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</si>
  <si>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</si>
  <si>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</si>
  <si>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</si>
  <si>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</si>
  <si>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</si>
  <si>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</si>
  <si>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</si>
  <si>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</si>
  <si>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</si>
  <si>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</si>
  <si>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</si>
  <si>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</si>
  <si>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</si>
  <si>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</si>
  <si>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</si>
  <si>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</si>
  <si>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</si>
  <si>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</si>
  <si>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富士見町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</si>
  <si>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</si>
  <si>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</si>
  <si>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</si>
  <si>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</si>
  <si>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</si>
  <si>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</si>
  <si>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</si>
  <si>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</si>
  <si>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</si>
  <si>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</si>
  <si>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</si>
  <si>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富士見町は中山間地域であり多くのマンホールポンプを保有しているため、マンホールポンプの更新を進めると同時に、自然流下方式への変更も進めていきます。
①有形固定資産のうち償却対象資産の減価償却がどの程度進んでいるかを表す指標で、類似団体平均を上回っており計画的な施設更新が必要となります。
②法定耐用年数を超えた管渠延長の割合を表す指標ですが、法定耐用年数を超えた管渠はありません。
③当該年度に更新した管渠延長の割合を示すもので、更新した管渠はありません。</t>
    <rPh sb="50" eb="52">
      <t>ドウジ</t>
    </rPh>
    <rPh sb="54" eb="56">
      <t>シゼン</t>
    </rPh>
    <rPh sb="56" eb="58">
      <t>リュウカ</t>
    </rPh>
    <rPh sb="58" eb="60">
      <t>ホウシキ</t>
    </rPh>
    <rPh sb="62" eb="64">
      <t>ヘンコウ</t>
    </rPh>
    <rPh sb="65" eb="66">
      <t>スス</t>
    </rPh>
    <phoneticPr fontId="4"/>
  </si>
  <si>
    <t>富士見町では、今後更新時期を迎える下水道施設を対象に、中長期的な更新需要や財政収支の見通しを踏まえた「施設更新計画」の策定を予定しています。
施設などの更新需要及び財政収支見通しを踏まえ、長期停電に伴う危機管理の観点からマンホールポンプを自然流下方式へ変更し、経費削減のため公共下水道事業と農業集落排水事業を統合するなど計画しています。
人口は確実に減少しており、使用料収入も確実に減少していく反面、施設の老朽化は進むため計画的に更新を行い、健全な経営が維持できるよう更なる経費節減に取り組み、安心・安全の下水道事業の実現に努めていきます。</t>
    <rPh sb="198" eb="200">
      <t>ハンメン</t>
    </rPh>
    <rPh sb="201" eb="203">
      <t>シセツ</t>
    </rPh>
    <rPh sb="204" eb="207">
      <t>ロウキュウカ</t>
    </rPh>
    <rPh sb="208" eb="209">
      <t>スス</t>
    </rPh>
    <rPh sb="212" eb="215">
      <t>ケイカクテキ</t>
    </rPh>
    <rPh sb="216" eb="218">
      <t>コウシン</t>
    </rPh>
    <rPh sb="219" eb="220">
      <t>オコナ</t>
    </rPh>
    <phoneticPr fontId="4"/>
  </si>
  <si>
    <t>富士見町公共下水道事業は健全な経営状況を保っています。　
①経常費用が経常収支によりどの程度賄われているかを示すもので、100％を超えているため収支は黒字です。類似団体平均と比較しても高い数値であり、良好な健全経営を維持しています。
②営業収益に対する累積欠損金は発生していません。
③1年以内の債務に対する支払いの能力を表すもので100%を下回っており、1年以内に支払う債務を賄えていませんが、当年度の収益により十分賄える範囲となります。
④企業債残高の規模を表すもので、類似団体比率とほぼ同等ですが非常に高い数値となりますが、企業債の償還は着実に進んでおります。しかし、今後、自然流下方式への変更で企業債の借入を予定しており、比率は高まるものと思われます。
⑤使用料単価と汚水処理原価の関係をみるもので、汚水処理に係る費用を使用料で賄えています。
⑥減価償却費、支払利息は減少しておりますが、H30は農業集落排水事業統合関係で費用が増加しました。今後も減価償却率は増加し、施設の老朽化が進むため、計画的な施設更新が必要となります。
⑦施設の利用状況や適正規模の判断に使うものですが、富士見町の保有する処理場の他に諏訪湖流域下水道にも接続しているため100%を超えています。
⑧水洗化率は類似団体平均と比較すると高い水準ですが、100％未満であるため水洗化率の向上に努めていきます。</t>
    <rPh sb="287" eb="289">
      <t>コンゴ</t>
    </rPh>
    <rPh sb="290" eb="292">
      <t>シゼン</t>
    </rPh>
    <rPh sb="292" eb="294">
      <t>リュウカ</t>
    </rPh>
    <rPh sb="294" eb="296">
      <t>ホウシキ</t>
    </rPh>
    <rPh sb="298" eb="300">
      <t>ヘンコウ</t>
    </rPh>
    <rPh sb="301" eb="303">
      <t>キギョウ</t>
    </rPh>
    <rPh sb="303" eb="304">
      <t>サイ</t>
    </rPh>
    <rPh sb="305" eb="307">
      <t>カリイレ</t>
    </rPh>
    <rPh sb="308" eb="310">
      <t>ヨテイ</t>
    </rPh>
    <rPh sb="315" eb="317">
      <t>ヒリツ</t>
    </rPh>
    <rPh sb="318" eb="319">
      <t>タカ</t>
    </rPh>
    <rPh sb="324" eb="325">
      <t>オモ</t>
    </rPh>
    <rPh sb="402" eb="404">
      <t>ノウギョウ</t>
    </rPh>
    <rPh sb="404" eb="406">
      <t>シュウラク</t>
    </rPh>
    <rPh sb="406" eb="408">
      <t>ハイスイ</t>
    </rPh>
    <rPh sb="408" eb="410">
      <t>ジギョウ</t>
    </rPh>
    <rPh sb="410" eb="412">
      <t>トウゴウ</t>
    </rPh>
    <rPh sb="412" eb="414">
      <t>カンケイ</t>
    </rPh>
    <rPh sb="415" eb="417">
      <t>ヒヨウ</t>
    </rPh>
    <rPh sb="418" eb="420">
      <t>ゾウカ</t>
    </rPh>
    <rPh sb="425" eb="42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</si>
</sst>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3E-4DEE-BC36-F5E332D0CE41}"/>
            </c:ext>
          </c:extLst>
        </c:ser>
        <c:dLbls>
          <c:showLegendKey val="0"/>
          <c:showVal val="0"/>
          <c:showCatName val="0"/>
          <c:showSerName val="0"/>
          <c:showPercent val="0"/>
          <c:showBubbleSize val="0"/>
        </c:dLbls>
        <c:gapWidth val="150"/>
        <c:axId val="271164360"/>
        <c:axId val="27116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883E-4DEE-BC36-F5E332D0CE41}"/>
            </c:ext>
          </c:extLst>
        </c:ser>
        <c:dLbls>
          <c:showLegendKey val="0"/>
          <c:showVal val="0"/>
          <c:showCatName val="0"/>
          <c:showSerName val="0"/>
          <c:showPercent val="0"/>
          <c:showBubbleSize val="0"/>
        </c:dLbls>
        <c:marker val="1"/>
        <c:smooth val="0"/>
        <c:axId val="271164360"/>
        <c:axId val="271165928"/>
      </c:lineChart>
      <c:dateAx>
        <c:axId val="271164360"/>
        <c:scaling>
          <c:orientation val="minMax"/>
        </c:scaling>
        <c:delete val="1"/>
        <c:axPos val="b"/>
        <c:numFmt formatCode="ge" sourceLinked="1"/>
        <c:majorTickMark val="none"/>
        <c:minorTickMark val="none"/>
        <c:tickLblPos val="none"/>
        <c:crossAx val="271165928"/>
        <c:crosses val="autoZero"/>
        <c:auto val="1"/>
        <c:lblOffset val="100"/>
        <c:baseTimeUnit val="years"/>
      </c:dateAx>
      <c:valAx>
        <c:axId val="27116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6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164.38</c:v>
                </c:pt>
                <c:pt idx="1">
                  <c:v>162.91999999999999</c:v>
                </c:pt>
                <c:pt idx="2">
                  <c:v>179.53</c:v>
                </c:pt>
                <c:pt idx="3">
                  <c:v>169.56</c:v>
                </c:pt>
                <c:pt idx="4">
                  <c:v>199.18</c:v>
                </c:pt>
              </c:numCache>
            </c:numRef>
          </c:val>
          <c:extLst>
            <c:ext xmlns:c16="http://schemas.microsoft.com/office/drawing/2014/chart" uri="{C3380CC4-5D6E-409C-BE32-E72D297353CC}">
              <c16:uniqueId val="{00000000-F572-4F9B-9848-C8ABADFA116D}"/>
            </c:ext>
          </c:extLst>
        </c:ser>
        <c:dLbls>
          <c:showLegendKey val="0"/>
          <c:showVal val="0"/>
          <c:showCatName val="0"/>
          <c:showSerName val="0"/>
          <c:showPercent val="0"/>
          <c:showBubbleSize val="0"/>
        </c:dLbls>
        <c:gapWidth val="150"/>
        <c:axId val="333364560"/>
        <c:axId val="33336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F572-4F9B-9848-C8ABADFA116D}"/>
            </c:ext>
          </c:extLst>
        </c:ser>
        <c:dLbls>
          <c:showLegendKey val="0"/>
          <c:showVal val="0"/>
          <c:showCatName val="0"/>
          <c:showSerName val="0"/>
          <c:showPercent val="0"/>
          <c:showBubbleSize val="0"/>
        </c:dLbls>
        <c:marker val="1"/>
        <c:smooth val="0"/>
        <c:axId val="333364560"/>
        <c:axId val="333365736"/>
      </c:lineChart>
      <c:dateAx>
        <c:axId val="333364560"/>
        <c:scaling>
          <c:orientation val="minMax"/>
        </c:scaling>
        <c:delete val="1"/>
        <c:axPos val="b"/>
        <c:numFmt formatCode="ge" sourceLinked="1"/>
        <c:majorTickMark val="none"/>
        <c:minorTickMark val="none"/>
        <c:tickLblPos val="none"/>
        <c:crossAx val="333365736"/>
        <c:crosses val="autoZero"/>
        <c:auto val="1"/>
        <c:lblOffset val="100"/>
        <c:baseTimeUnit val="years"/>
      </c:dateAx>
      <c:valAx>
        <c:axId val="33336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6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86.93</c:v>
                </c:pt>
                <c:pt idx="1">
                  <c:v>90.54</c:v>
                </c:pt>
                <c:pt idx="2">
                  <c:v>91.87</c:v>
                </c:pt>
                <c:pt idx="3">
                  <c:v>92.37</c:v>
                </c:pt>
                <c:pt idx="4">
                  <c:v>93.07</c:v>
                </c:pt>
              </c:numCache>
            </c:numRef>
          </c:val>
          <c:extLst>
            <c:ext xmlns:c16="http://schemas.microsoft.com/office/drawing/2014/chart" uri="{C3380CC4-5D6E-409C-BE32-E72D297353CC}">
              <c16:uniqueId val="{00000000-189E-4760-8A19-B42C6BD82FEF}"/>
            </c:ext>
          </c:extLst>
        </c:ser>
        <c:dLbls>
          <c:showLegendKey val="0"/>
          <c:showVal val="0"/>
          <c:showCatName val="0"/>
          <c:showSerName val="0"/>
          <c:showPercent val="0"/>
          <c:showBubbleSize val="0"/>
        </c:dLbls>
        <c:gapWidth val="150"/>
        <c:axId val="332708896"/>
        <c:axId val="33270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189E-4760-8A19-B42C6BD82FEF}"/>
            </c:ext>
          </c:extLst>
        </c:ser>
        <c:dLbls>
          <c:showLegendKey val="0"/>
          <c:showVal val="0"/>
          <c:showCatName val="0"/>
          <c:showSerName val="0"/>
          <c:showPercent val="0"/>
          <c:showBubbleSize val="0"/>
        </c:dLbls>
        <c:marker val="1"/>
        <c:smooth val="0"/>
        <c:axId val="332708896"/>
        <c:axId val="332706936"/>
      </c:lineChart>
      <c:dateAx>
        <c:axId val="332708896"/>
        <c:scaling>
          <c:orientation val="minMax"/>
        </c:scaling>
        <c:delete val="1"/>
        <c:axPos val="b"/>
        <c:numFmt formatCode="ge" sourceLinked="1"/>
        <c:majorTickMark val="none"/>
        <c:minorTickMark val="none"/>
        <c:tickLblPos val="none"/>
        <c:crossAx val="332706936"/>
        <c:crosses val="autoZero"/>
        <c:auto val="1"/>
        <c:lblOffset val="100"/>
        <c:baseTimeUnit val="years"/>
      </c:dateAx>
      <c:valAx>
        <c:axId val="33270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121.52</c:v>
                </c:pt>
                <c:pt idx="1">
                  <c:v>127.47</c:v>
                </c:pt>
                <c:pt idx="2">
                  <c:v>130.19999999999999</c:v>
                </c:pt>
                <c:pt idx="3">
                  <c:v>131.69</c:v>
                </c:pt>
                <c:pt idx="4">
                  <c:v>134.30000000000001</c:v>
                </c:pt>
              </c:numCache>
            </c:numRef>
          </c:val>
          <c:extLst>
            <c:ext xmlns:c16="http://schemas.microsoft.com/office/drawing/2014/chart" uri="{C3380CC4-5D6E-409C-BE32-E72D297353CC}">
              <c16:uniqueId val="{00000000-1317-4B62-ADFE-145B0141A682}"/>
            </c:ext>
          </c:extLst>
        </c:ser>
        <c:dLbls>
          <c:showLegendKey val="0"/>
          <c:showVal val="0"/>
          <c:showCatName val="0"/>
          <c:showSerName val="0"/>
          <c:showPercent val="0"/>
          <c:showBubbleSize val="0"/>
        </c:dLbls>
        <c:gapWidth val="150"/>
        <c:axId val="271166320"/>
        <c:axId val="33270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108.69</c:v>
                </c:pt>
                <c:pt idx="1">
                  <c:v>110.8</c:v>
                </c:pt>
                <c:pt idx="2">
                  <c:v>110.07</c:v>
                </c:pt>
                <c:pt idx="3">
                  <c:v>106.7</c:v>
                </c:pt>
                <c:pt idx="4">
                  <c:v>106.83</c:v>
                </c:pt>
              </c:numCache>
            </c:numRef>
          </c:val>
          <c:smooth val="0"/>
          <c:extLst>
            <c:ext xmlns:c16="http://schemas.microsoft.com/office/drawing/2014/chart" uri="{C3380CC4-5D6E-409C-BE32-E72D297353CC}">
              <c16:uniqueId val="{00000001-1317-4B62-ADFE-145B0141A682}"/>
            </c:ext>
          </c:extLst>
        </c:ser>
        <c:dLbls>
          <c:showLegendKey val="0"/>
          <c:showVal val="0"/>
          <c:showCatName val="0"/>
          <c:showSerName val="0"/>
          <c:showPercent val="0"/>
          <c:showBubbleSize val="0"/>
        </c:dLbls>
        <c:marker val="1"/>
        <c:smooth val="0"/>
        <c:axId val="271166320"/>
        <c:axId val="332709288"/>
      </c:lineChart>
      <c:dateAx>
        <c:axId val="271166320"/>
        <c:scaling>
          <c:orientation val="minMax"/>
        </c:scaling>
        <c:delete val="1"/>
        <c:axPos val="b"/>
        <c:numFmt formatCode="ge" sourceLinked="1"/>
        <c:majorTickMark val="none"/>
        <c:minorTickMark val="none"/>
        <c:tickLblPos val="none"/>
        <c:crossAx val="332709288"/>
        <c:crosses val="autoZero"/>
        <c:auto val="1"/>
        <c:lblOffset val="100"/>
        <c:baseTimeUnit val="years"/>
      </c:dateAx>
      <c:valAx>
        <c:axId val="33270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6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30.66</c:v>
                </c:pt>
                <c:pt idx="1">
                  <c:v>33.1</c:v>
                </c:pt>
                <c:pt idx="2">
                  <c:v>34.74</c:v>
                </c:pt>
                <c:pt idx="3">
                  <c:v>36.64</c:v>
                </c:pt>
                <c:pt idx="4">
                  <c:v>38.17</c:v>
                </c:pt>
              </c:numCache>
            </c:numRef>
          </c:val>
          <c:extLst>
            <c:ext xmlns:c16="http://schemas.microsoft.com/office/drawing/2014/chart" uri="{C3380CC4-5D6E-409C-BE32-E72D297353CC}">
              <c16:uniqueId val="{00000000-3F71-4430-8744-2955484D26F0}"/>
            </c:ext>
          </c:extLst>
        </c:ser>
        <c:dLbls>
          <c:showLegendKey val="0"/>
          <c:showVal val="0"/>
          <c:showCatName val="0"/>
          <c:showSerName val="0"/>
          <c:showPercent val="0"/>
          <c:showBubbleSize val="0"/>
        </c:dLbls>
        <c:gapWidth val="150"/>
        <c:axId val="332710464"/>
        <c:axId val="33270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22.6</c:v>
                </c:pt>
                <c:pt idx="2">
                  <c:v>26.91</c:v>
                </c:pt>
                <c:pt idx="3">
                  <c:v>26.81</c:v>
                </c:pt>
                <c:pt idx="4">
                  <c:v>26.06</c:v>
                </c:pt>
              </c:numCache>
            </c:numRef>
          </c:val>
          <c:smooth val="0"/>
          <c:extLst>
            <c:ext xmlns:c16="http://schemas.microsoft.com/office/drawing/2014/chart" uri="{C3380CC4-5D6E-409C-BE32-E72D297353CC}">
              <c16:uniqueId val="{00000001-3F71-4430-8744-2955484D26F0}"/>
            </c:ext>
          </c:extLst>
        </c:ser>
        <c:dLbls>
          <c:showLegendKey val="0"/>
          <c:showVal val="0"/>
          <c:showCatName val="0"/>
          <c:showSerName val="0"/>
          <c:showPercent val="0"/>
          <c:showBubbleSize val="0"/>
        </c:dLbls>
        <c:marker val="1"/>
        <c:smooth val="0"/>
        <c:axId val="332710464"/>
        <c:axId val="332704192"/>
      </c:lineChart>
      <c:dateAx>
        <c:axId val="332710464"/>
        <c:scaling>
          <c:orientation val="minMax"/>
        </c:scaling>
        <c:delete val="1"/>
        <c:axPos val="b"/>
        <c:numFmt formatCode="ge" sourceLinked="1"/>
        <c:majorTickMark val="none"/>
        <c:minorTickMark val="none"/>
        <c:tickLblPos val="none"/>
        <c:crossAx val="332704192"/>
        <c:crosses val="autoZero"/>
        <c:auto val="1"/>
        <c:lblOffset val="100"/>
        <c:baseTimeUnit val="years"/>
      </c:dateAx>
      <c:valAx>
        <c:axId val="3327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9D-4A5B-A86C-7EACCEA87C8E}"/>
            </c:ext>
          </c:extLst>
        </c:ser>
        <c:dLbls>
          <c:showLegendKey val="0"/>
          <c:showVal val="0"/>
          <c:showCatName val="0"/>
          <c:showSerName val="0"/>
          <c:showPercent val="0"/>
          <c:showBubbleSize val="0"/>
        </c:dLbls>
        <c:gapWidth val="150"/>
        <c:axId val="332705760"/>
        <c:axId val="33270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39D-4A5B-A86C-7EACCEA87C8E}"/>
            </c:ext>
          </c:extLst>
        </c:ser>
        <c:dLbls>
          <c:showLegendKey val="0"/>
          <c:showVal val="0"/>
          <c:showCatName val="0"/>
          <c:showSerName val="0"/>
          <c:showPercent val="0"/>
          <c:showBubbleSize val="0"/>
        </c:dLbls>
        <c:marker val="1"/>
        <c:smooth val="0"/>
        <c:axId val="332705760"/>
        <c:axId val="332704584"/>
      </c:lineChart>
      <c:dateAx>
        <c:axId val="332705760"/>
        <c:scaling>
          <c:orientation val="minMax"/>
        </c:scaling>
        <c:delete val="1"/>
        <c:axPos val="b"/>
        <c:numFmt formatCode="ge" sourceLinked="1"/>
        <c:majorTickMark val="none"/>
        <c:minorTickMark val="none"/>
        <c:tickLblPos val="none"/>
        <c:crossAx val="332704584"/>
        <c:crosses val="autoZero"/>
        <c:auto val="1"/>
        <c:lblOffset val="100"/>
        <c:baseTimeUnit val="years"/>
      </c:dateAx>
      <c:valAx>
        <c:axId val="33270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C6-4E18-ACA6-5327CFFE583A}"/>
            </c:ext>
          </c:extLst>
        </c:ser>
        <c:dLbls>
          <c:showLegendKey val="0"/>
          <c:showVal val="0"/>
          <c:showCatName val="0"/>
          <c:showSerName val="0"/>
          <c:showPercent val="0"/>
          <c:showBubbleSize val="0"/>
        </c:dLbls>
        <c:gapWidth val="150"/>
        <c:axId val="332706152"/>
        <c:axId val="33270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29.24</c:v>
                </c:pt>
                <c:pt idx="1">
                  <c:v>31.45</c:v>
                </c:pt>
                <c:pt idx="2">
                  <c:v>31.4</c:v>
                </c:pt>
                <c:pt idx="3">
                  <c:v>26.14</c:v>
                </c:pt>
                <c:pt idx="4">
                  <c:v>22.02</c:v>
                </c:pt>
              </c:numCache>
            </c:numRef>
          </c:val>
          <c:smooth val="0"/>
          <c:extLst>
            <c:ext xmlns:c16="http://schemas.microsoft.com/office/drawing/2014/chart" uri="{C3380CC4-5D6E-409C-BE32-E72D297353CC}">
              <c16:uniqueId val="{00000001-80C6-4E18-ACA6-5327CFFE583A}"/>
            </c:ext>
          </c:extLst>
        </c:ser>
        <c:dLbls>
          <c:showLegendKey val="0"/>
          <c:showVal val="0"/>
          <c:showCatName val="0"/>
          <c:showSerName val="0"/>
          <c:showPercent val="0"/>
          <c:showBubbleSize val="0"/>
        </c:dLbls>
        <c:marker val="1"/>
        <c:smooth val="0"/>
        <c:axId val="332706152"/>
        <c:axId val="332705368"/>
      </c:lineChart>
      <c:dateAx>
        <c:axId val="332706152"/>
        <c:scaling>
          <c:orientation val="minMax"/>
        </c:scaling>
        <c:delete val="1"/>
        <c:axPos val="b"/>
        <c:numFmt formatCode="ge" sourceLinked="1"/>
        <c:majorTickMark val="none"/>
        <c:minorTickMark val="none"/>
        <c:tickLblPos val="none"/>
        <c:crossAx val="332705368"/>
        <c:crosses val="autoZero"/>
        <c:auto val="1"/>
        <c:lblOffset val="100"/>
        <c:baseTimeUnit val="years"/>
      </c:dateAx>
      <c:valAx>
        <c:axId val="33270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0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100.83</c:v>
                </c:pt>
                <c:pt idx="1">
                  <c:v>88.07</c:v>
                </c:pt>
                <c:pt idx="2">
                  <c:v>81.760000000000005</c:v>
                </c:pt>
                <c:pt idx="3">
                  <c:v>84.82</c:v>
                </c:pt>
                <c:pt idx="4">
                  <c:v>89.57</c:v>
                </c:pt>
              </c:numCache>
            </c:numRef>
          </c:val>
          <c:extLst>
            <c:ext xmlns:c16="http://schemas.microsoft.com/office/drawing/2014/chart" uri="{C3380CC4-5D6E-409C-BE32-E72D297353CC}">
              <c16:uniqueId val="{00000000-85B8-477F-9903-EB9486F98FF3}"/>
            </c:ext>
          </c:extLst>
        </c:ser>
        <c:dLbls>
          <c:showLegendKey val="0"/>
          <c:showVal val="0"/>
          <c:showCatName val="0"/>
          <c:showSerName val="0"/>
          <c:showPercent val="0"/>
          <c:showBubbleSize val="0"/>
        </c:dLbls>
        <c:gapWidth val="150"/>
        <c:axId val="333368480"/>
        <c:axId val="33336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68.510000000000005</c:v>
                </c:pt>
                <c:pt idx="1">
                  <c:v>70.16</c:v>
                </c:pt>
                <c:pt idx="2">
                  <c:v>79.709999999999994</c:v>
                </c:pt>
                <c:pt idx="3">
                  <c:v>68.290000000000006</c:v>
                </c:pt>
                <c:pt idx="4">
                  <c:v>68.040000000000006</c:v>
                </c:pt>
              </c:numCache>
            </c:numRef>
          </c:val>
          <c:smooth val="0"/>
          <c:extLst>
            <c:ext xmlns:c16="http://schemas.microsoft.com/office/drawing/2014/chart" uri="{C3380CC4-5D6E-409C-BE32-E72D297353CC}">
              <c16:uniqueId val="{00000001-85B8-477F-9903-EB9486F98FF3}"/>
            </c:ext>
          </c:extLst>
        </c:ser>
        <c:dLbls>
          <c:showLegendKey val="0"/>
          <c:showVal val="0"/>
          <c:showCatName val="0"/>
          <c:showSerName val="0"/>
          <c:showPercent val="0"/>
          <c:showBubbleSize val="0"/>
        </c:dLbls>
        <c:marker val="1"/>
        <c:smooth val="0"/>
        <c:axId val="333368480"/>
        <c:axId val="333369656"/>
      </c:lineChart>
      <c:dateAx>
        <c:axId val="333368480"/>
        <c:scaling>
          <c:orientation val="minMax"/>
        </c:scaling>
        <c:delete val="1"/>
        <c:axPos val="b"/>
        <c:numFmt formatCode="ge" sourceLinked="1"/>
        <c:majorTickMark val="none"/>
        <c:minorTickMark val="none"/>
        <c:tickLblPos val="none"/>
        <c:crossAx val="333369656"/>
        <c:crosses val="autoZero"/>
        <c:auto val="1"/>
        <c:lblOffset val="100"/>
        <c:baseTimeUnit val="years"/>
      </c:dateAx>
      <c:valAx>
        <c:axId val="33336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1523.7</c:v>
                </c:pt>
                <c:pt idx="1">
                  <c:v>1376.26</c:v>
                </c:pt>
                <c:pt idx="2">
                  <c:v>1202.32</c:v>
                </c:pt>
                <c:pt idx="3">
                  <c:v>1071.21</c:v>
                </c:pt>
                <c:pt idx="4">
                  <c:v>947.97</c:v>
                </c:pt>
              </c:numCache>
            </c:numRef>
          </c:val>
          <c:extLst>
            <c:ext xmlns:c16="http://schemas.microsoft.com/office/drawing/2014/chart" uri="{C3380CC4-5D6E-409C-BE32-E72D297353CC}">
              <c16:uniqueId val="{00000000-3363-42A3-94DD-DC62087C4C0F}"/>
            </c:ext>
          </c:extLst>
        </c:ser>
        <c:dLbls>
          <c:showLegendKey val="0"/>
          <c:showVal val="0"/>
          <c:showCatName val="0"/>
          <c:showSerName val="0"/>
          <c:showPercent val="0"/>
          <c:showBubbleSize val="0"/>
        </c:dLbls>
        <c:gapWidth val="150"/>
        <c:axId val="333364952"/>
        <c:axId val="33336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3363-42A3-94DD-DC62087C4C0F}"/>
            </c:ext>
          </c:extLst>
        </c:ser>
        <c:dLbls>
          <c:showLegendKey val="0"/>
          <c:showVal val="0"/>
          <c:showCatName val="0"/>
          <c:showSerName val="0"/>
          <c:showPercent val="0"/>
          <c:showBubbleSize val="0"/>
        </c:dLbls>
        <c:marker val="1"/>
        <c:smooth val="0"/>
        <c:axId val="333364952"/>
        <c:axId val="333368872"/>
      </c:lineChart>
      <c:dateAx>
        <c:axId val="333364952"/>
        <c:scaling>
          <c:orientation val="minMax"/>
        </c:scaling>
        <c:delete val="1"/>
        <c:axPos val="b"/>
        <c:numFmt formatCode="ge" sourceLinked="1"/>
        <c:majorTickMark val="none"/>
        <c:minorTickMark val="none"/>
        <c:tickLblPos val="none"/>
        <c:crossAx val="333368872"/>
        <c:crosses val="autoZero"/>
        <c:auto val="1"/>
        <c:lblOffset val="100"/>
        <c:baseTimeUnit val="years"/>
      </c:dateAx>
      <c:valAx>
        <c:axId val="33336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6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96.24</c:v>
                </c:pt>
                <c:pt idx="1">
                  <c:v>98.67</c:v>
                </c:pt>
                <c:pt idx="2">
                  <c:v>105.71</c:v>
                </c:pt>
                <c:pt idx="3">
                  <c:v>109.86</c:v>
                </c:pt>
                <c:pt idx="4">
                  <c:v>102.85</c:v>
                </c:pt>
              </c:numCache>
            </c:numRef>
          </c:val>
          <c:extLst>
            <c:ext xmlns:c16="http://schemas.microsoft.com/office/drawing/2014/chart" uri="{C3380CC4-5D6E-409C-BE32-E72D297353CC}">
              <c16:uniqueId val="{00000000-49D4-4E05-A4BB-75A0A2B52B70}"/>
            </c:ext>
          </c:extLst>
        </c:ser>
        <c:dLbls>
          <c:showLegendKey val="0"/>
          <c:showVal val="0"/>
          <c:showCatName val="0"/>
          <c:showSerName val="0"/>
          <c:showPercent val="0"/>
          <c:showBubbleSize val="0"/>
        </c:dLbls>
        <c:gapWidth val="150"/>
        <c:axId val="333365344"/>
        <c:axId val="33336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49D4-4E05-A4BB-75A0A2B52B70}"/>
            </c:ext>
          </c:extLst>
        </c:ser>
        <c:dLbls>
          <c:showLegendKey val="0"/>
          <c:showVal val="0"/>
          <c:showCatName val="0"/>
          <c:showSerName val="0"/>
          <c:showPercent val="0"/>
          <c:showBubbleSize val="0"/>
        </c:dLbls>
        <c:marker val="1"/>
        <c:smooth val="0"/>
        <c:axId val="333365344"/>
        <c:axId val="333367696"/>
      </c:lineChart>
      <c:dateAx>
        <c:axId val="333365344"/>
        <c:scaling>
          <c:orientation val="minMax"/>
        </c:scaling>
        <c:delete val="1"/>
        <c:axPos val="b"/>
        <c:numFmt formatCode="ge" sourceLinked="1"/>
        <c:majorTickMark val="none"/>
        <c:minorTickMark val="none"/>
        <c:tickLblPos val="none"/>
        <c:crossAx val="333367696"/>
        <c:crosses val="autoZero"/>
        <c:auto val="1"/>
        <c:lblOffset val="100"/>
        <c:baseTimeUnit val="years"/>
      </c:dateAx>
      <c:valAx>
        <c:axId val="33336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223.66</c:v>
                </c:pt>
                <c:pt idx="1">
                  <c:v>222.15</c:v>
                </c:pt>
                <c:pt idx="2">
                  <c:v>207.19</c:v>
                </c:pt>
                <c:pt idx="3">
                  <c:v>199.64</c:v>
                </c:pt>
                <c:pt idx="4">
                  <c:v>213.57</c:v>
                </c:pt>
              </c:numCache>
            </c:numRef>
          </c:val>
          <c:extLst>
            <c:ext xmlns:c16="http://schemas.microsoft.com/office/drawing/2014/chart" uri="{C3380CC4-5D6E-409C-BE32-E72D297353CC}">
              <c16:uniqueId val="{00000000-B0D6-4A4B-9CC9-BFBFABE84803}"/>
            </c:ext>
          </c:extLst>
        </c:ser>
        <c:dLbls>
          <c:showLegendKey val="0"/>
          <c:showVal val="0"/>
          <c:showCatName val="0"/>
          <c:showSerName val="0"/>
          <c:showPercent val="0"/>
          <c:showBubbleSize val="0"/>
        </c:dLbls>
        <c:gapWidth val="150"/>
        <c:axId val="333370048"/>
        <c:axId val="33337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B0D6-4A4B-9CC9-BFBFABE84803}"/>
            </c:ext>
          </c:extLst>
        </c:ser>
        <c:dLbls>
          <c:showLegendKey val="0"/>
          <c:showVal val="0"/>
          <c:showCatName val="0"/>
          <c:showSerName val="0"/>
          <c:showPercent val="0"/>
          <c:showBubbleSize val="0"/>
        </c:dLbls>
        <c:marker val="1"/>
        <c:smooth val="0"/>
        <c:axId val="333370048"/>
        <c:axId val="333371224"/>
      </c:lineChart>
      <c:dateAx>
        <c:axId val="333370048"/>
        <c:scaling>
          <c:orientation val="minMax"/>
        </c:scaling>
        <c:delete val="1"/>
        <c:axPos val="b"/>
        <c:numFmt formatCode="ge" sourceLinked="1"/>
        <c:majorTickMark val="none"/>
        <c:minorTickMark val="none"/>
        <c:tickLblPos val="none"/>
        <c:crossAx val="333371224"/>
        <c:crosses val="autoZero"/>
        <c:auto val="1"/>
        <c:lblOffset val="100"/>
        <c:baseTimeUnit val="years"/>
      </c:dateAx>
      <c:valAx>
        <c:axId val="33337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CA26" sqref="CA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富士見町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14591</v>
      </c>
      <c r="AM8" s="50"/>
      <c r="AN8" s="50"/>
      <c r="AO8" s="50"/>
      <c r="AP8" s="50"/>
      <c r="AQ8" s="50"/>
      <c r="AR8" s="50"/>
      <c r="AS8" s="50"/>
      <c r="AT8" s="45">
        <f>データ!T6</f>
        <v>144.76</v>
      </c>
      <c r="AU8" s="45"/>
      <c r="AV8" s="45"/>
      <c r="AW8" s="45"/>
      <c r="AX8" s="45"/>
      <c r="AY8" s="45"/>
      <c r="AZ8" s="45"/>
      <c r="BA8" s="45"/>
      <c r="BB8" s="45">
        <f>データ!U6</f>
        <v>100.79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58.78</v>
      </c>
      <c r="J10" s="45"/>
      <c r="K10" s="45"/>
      <c r="L10" s="45"/>
      <c r="M10" s="45"/>
      <c r="N10" s="45"/>
      <c r="O10" s="45"/>
      <c r="P10" s="45">
        <f>データ!P6</f>
        <v>78.73</v>
      </c>
      <c r="Q10" s="45"/>
      <c r="R10" s="45"/>
      <c r="S10" s="45"/>
      <c r="T10" s="45"/>
      <c r="U10" s="45"/>
      <c r="V10" s="45"/>
      <c r="W10" s="45">
        <f>データ!Q6</f>
        <v>83.16</v>
      </c>
      <c r="X10" s="45"/>
      <c r="Y10" s="45"/>
      <c r="Z10" s="45"/>
      <c r="AA10" s="45"/>
      <c r="AB10" s="45"/>
      <c r="AC10" s="45"/>
      <c r="AD10" s="50">
        <f>データ!R6</f>
        <v>3996</v>
      </c>
      <c r="AE10" s="50"/>
      <c r="AF10" s="50"/>
      <c r="AG10" s="50"/>
      <c r="AH10" s="50"/>
      <c r="AI10" s="50"/>
      <c r="AJ10" s="50"/>
      <c r="AK10" s="2"/>
      <c r="AL10" s="50">
        <f>データ!V6</f>
        <v>11404</v>
      </c>
      <c r="AM10" s="50"/>
      <c r="AN10" s="50"/>
      <c r="AO10" s="50"/>
      <c r="AP10" s="50"/>
      <c r="AQ10" s="50"/>
      <c r="AR10" s="50"/>
      <c r="AS10" s="50"/>
      <c r="AT10" s="45">
        <f>データ!W6</f>
        <v>6.95</v>
      </c>
      <c r="AU10" s="45"/>
      <c r="AV10" s="45"/>
      <c r="AW10" s="45"/>
      <c r="AX10" s="45"/>
      <c r="AY10" s="45"/>
      <c r="AZ10" s="45"/>
      <c r="BA10" s="45"/>
      <c r="BB10" s="45">
        <f>データ!X6</f>
        <v>1640.86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dL8Hn8roPxufm+MX7mJSLSxf9iX0dh5SyKR1b/wGrbZUEdIk/SSFzGWCuV0m0JALnoYWM0VT9tm6+fMCEACcpw==" saltValue="VOgMQsmNqxULcaP/RKQ7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203629</v>
      </c>
      <c r="D6" s="33">
        <f t="shared" si="3"/>
        <v>46</v>
      </c>
      <c r="E6" s="33">
        <f t="shared" si="3"/>
        <v>17</v>
      </c>
      <c r="F6" s="33">
        <f t="shared" si="3"/>
        <v>1</v>
      </c>
      <c r="G6" s="33">
        <f t="shared" si="3"/>
        <v>0</v>
      </c>
      <c r="H6" s="33" t="str">
        <f t="shared" si="3"/>
        <v>長野県　富士見町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58.78</v>
      </c>
      <c r="P6" s="34">
        <f t="shared" si="3"/>
        <v>78.73</v>
      </c>
      <c r="Q6" s="34">
        <f t="shared" si="3"/>
        <v>83.16</v>
      </c>
      <c r="R6" s="34">
        <f t="shared" si="3"/>
        <v>3996</v>
      </c>
      <c r="S6" s="34">
        <f t="shared" si="3"/>
        <v>14591</v>
      </c>
      <c r="T6" s="34">
        <f t="shared" si="3"/>
        <v>144.76</v>
      </c>
      <c r="U6" s="34">
        <f t="shared" si="3"/>
        <v>100.79</v>
      </c>
      <c r="V6" s="34">
        <f t="shared" si="3"/>
        <v>11404</v>
      </c>
      <c r="W6" s="34">
        <f t="shared" si="3"/>
        <v>6.95</v>
      </c>
      <c r="X6" s="34">
        <f t="shared" si="3"/>
        <v>1640.86</v>
      </c>
      <c r="Y6" s="35">
        <f>IF(Y7="",NA(),Y7)</f>
        <v>121.52</v>
      </c>
      <c r="Z6" s="35">
        <f t="shared" ref="Z6:AH6" si="4">IF(Z7="",NA(),Z7)</f>
        <v>127.47</v>
      </c>
      <c r="AA6" s="35">
        <f t="shared" si="4"/>
        <v>130.19999999999999</v>
      </c>
      <c r="AB6" s="35">
        <f t="shared" si="4"/>
        <v>131.69</v>
      </c>
      <c r="AC6" s="35">
        <f t="shared" si="4"/>
        <v>134.30000000000001</v>
      </c>
      <c r="AD6" s="35">
        <f t="shared" si="4"/>
        <v>108.69</v>
      </c>
      <c r="AE6" s="35">
        <f t="shared" si="4"/>
        <v>110.8</v>
      </c>
      <c r="AF6" s="35">
        <f t="shared" si="4"/>
        <v>110.07</v>
      </c>
      <c r="AG6" s="35">
        <f t="shared" si="4"/>
        <v>106.7</v>
      </c>
      <c r="AH6" s="35">
        <f t="shared" si="4"/>
        <v>106.83</v>
      </c>
      <c r="AI6" s="34" t="str">
        <f>IF(AI7="","",IF(AI7="-","【-】","【"&amp;SUBSTITUTE(TEXT(AI7,"#,##0.00"),"-","△")&amp;"】"))</f>
        <v>【108.69】</v>
      </c>
      <c r="AJ6" s="34">
        <f>IF(AJ7="",NA(),AJ7)</f>
        <v>0</v>
      </c>
      <c r="AK6" s="34">
        <f t="shared" ref="AK6:AS6" si="5">IF(AK7="",NA(),AK7)</f>
        <v>0</v>
      </c>
      <c r="AL6" s="34">
        <f t="shared" si="5"/>
        <v>0</v>
      </c>
      <c r="AM6" s="34">
        <f t="shared" si="5"/>
        <v>0</v>
      </c>
      <c r="AN6" s="34">
        <f t="shared" si="5"/>
        <v>0</v>
      </c>
      <c r="AO6" s="35">
        <f t="shared" si="5"/>
        <v>29.24</v>
      </c>
      <c r="AP6" s="35">
        <f t="shared" si="5"/>
        <v>31.45</v>
      </c>
      <c r="AQ6" s="35">
        <f t="shared" si="5"/>
        <v>31.4</v>
      </c>
      <c r="AR6" s="35">
        <f t="shared" si="5"/>
        <v>26.14</v>
      </c>
      <c r="AS6" s="35">
        <f t="shared" si="5"/>
        <v>22.02</v>
      </c>
      <c r="AT6" s="34" t="str">
        <f>IF(AT7="","",IF(AT7="-","【-】","【"&amp;SUBSTITUTE(TEXT(AT7,"#,##0.00"),"-","△")&amp;"】"))</f>
        <v>【3.28】</v>
      </c>
      <c r="AU6" s="35">
        <f>IF(AU7="",NA(),AU7)</f>
        <v>100.83</v>
      </c>
      <c r="AV6" s="35">
        <f t="shared" ref="AV6:BD6" si="6">IF(AV7="",NA(),AV7)</f>
        <v>88.07</v>
      </c>
      <c r="AW6" s="35">
        <f t="shared" si="6"/>
        <v>81.760000000000005</v>
      </c>
      <c r="AX6" s="35">
        <f t="shared" si="6"/>
        <v>84.82</v>
      </c>
      <c r="AY6" s="35">
        <f t="shared" si="6"/>
        <v>89.57</v>
      </c>
      <c r="AZ6" s="35">
        <f t="shared" si="6"/>
        <v>68.510000000000005</v>
      </c>
      <c r="BA6" s="35">
        <f t="shared" si="6"/>
        <v>70.16</v>
      </c>
      <c r="BB6" s="35">
        <f t="shared" si="6"/>
        <v>79.709999999999994</v>
      </c>
      <c r="BC6" s="35">
        <f t="shared" si="6"/>
        <v>68.290000000000006</v>
      </c>
      <c r="BD6" s="35">
        <f t="shared" si="6"/>
        <v>68.040000000000006</v>
      </c>
      <c r="BE6" s="34" t="str">
        <f>IF(BE7="","",IF(BE7="-","【-】","【"&amp;SUBSTITUTE(TEXT(BE7,"#,##0.00"),"-","△")&amp;"】"))</f>
        <v>【69.49】</v>
      </c>
      <c r="BF6" s="35">
        <f>IF(BF7="",NA(),BF7)</f>
        <v>1523.7</v>
      </c>
      <c r="BG6" s="35">
        <f t="shared" ref="BG6:BO6" si="7">IF(BG7="",NA(),BG7)</f>
        <v>1376.26</v>
      </c>
      <c r="BH6" s="35">
        <f t="shared" si="7"/>
        <v>1202.32</v>
      </c>
      <c r="BI6" s="35">
        <f t="shared" si="7"/>
        <v>1071.21</v>
      </c>
      <c r="BJ6" s="35">
        <f t="shared" si="7"/>
        <v>947.97</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96.24</v>
      </c>
      <c r="BR6" s="35">
        <f t="shared" ref="BR6:BZ6" si="8">IF(BR7="",NA(),BR7)</f>
        <v>98.67</v>
      </c>
      <c r="BS6" s="35">
        <f t="shared" si="8"/>
        <v>105.71</v>
      </c>
      <c r="BT6" s="35">
        <f t="shared" si="8"/>
        <v>109.86</v>
      </c>
      <c r="BU6" s="35">
        <f t="shared" si="8"/>
        <v>102.85</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223.66</v>
      </c>
      <c r="CC6" s="35">
        <f t="shared" ref="CC6:CK6" si="9">IF(CC7="",NA(),CC7)</f>
        <v>222.15</v>
      </c>
      <c r="CD6" s="35">
        <f t="shared" si="9"/>
        <v>207.19</v>
      </c>
      <c r="CE6" s="35">
        <f t="shared" si="9"/>
        <v>199.64</v>
      </c>
      <c r="CF6" s="35">
        <f t="shared" si="9"/>
        <v>213.57</v>
      </c>
      <c r="CG6" s="35">
        <f t="shared" si="9"/>
        <v>248.89</v>
      </c>
      <c r="CH6" s="35">
        <f t="shared" si="9"/>
        <v>250.84</v>
      </c>
      <c r="CI6" s="35">
        <f t="shared" si="9"/>
        <v>235.61</v>
      </c>
      <c r="CJ6" s="35">
        <f t="shared" si="9"/>
        <v>216.21</v>
      </c>
      <c r="CK6" s="35">
        <f t="shared" si="9"/>
        <v>220.31</v>
      </c>
      <c r="CL6" s="34" t="str">
        <f>IF(CL7="","",IF(CL7="-","【-】","【"&amp;SUBSTITUTE(TEXT(CL7,"#,##0.00"),"-","△")&amp;"】"))</f>
        <v>【136.86】</v>
      </c>
      <c r="CM6" s="35">
        <f>IF(CM7="",NA(),CM7)</f>
        <v>164.38</v>
      </c>
      <c r="CN6" s="35">
        <f t="shared" ref="CN6:CV6" si="10">IF(CN7="",NA(),CN7)</f>
        <v>162.91999999999999</v>
      </c>
      <c r="CO6" s="35">
        <f t="shared" si="10"/>
        <v>179.53</v>
      </c>
      <c r="CP6" s="35">
        <f t="shared" si="10"/>
        <v>169.56</v>
      </c>
      <c r="CQ6" s="35">
        <f t="shared" si="10"/>
        <v>199.18</v>
      </c>
      <c r="CR6" s="35">
        <f t="shared" si="10"/>
        <v>49.89</v>
      </c>
      <c r="CS6" s="35">
        <f t="shared" si="10"/>
        <v>49.39</v>
      </c>
      <c r="CT6" s="35">
        <f t="shared" si="10"/>
        <v>49.25</v>
      </c>
      <c r="CU6" s="35">
        <f t="shared" si="10"/>
        <v>50.24</v>
      </c>
      <c r="CV6" s="35">
        <f t="shared" si="10"/>
        <v>49.68</v>
      </c>
      <c r="CW6" s="34" t="str">
        <f>IF(CW7="","",IF(CW7="-","【-】","【"&amp;SUBSTITUTE(TEXT(CW7,"#,##0.00"),"-","△")&amp;"】"))</f>
        <v>【58.98】</v>
      </c>
      <c r="CX6" s="35">
        <f>IF(CX7="",NA(),CX7)</f>
        <v>86.93</v>
      </c>
      <c r="CY6" s="35">
        <f t="shared" ref="CY6:DG6" si="11">IF(CY7="",NA(),CY7)</f>
        <v>90.54</v>
      </c>
      <c r="CZ6" s="35">
        <f t="shared" si="11"/>
        <v>91.87</v>
      </c>
      <c r="DA6" s="35">
        <f t="shared" si="11"/>
        <v>92.37</v>
      </c>
      <c r="DB6" s="35">
        <f t="shared" si="11"/>
        <v>93.07</v>
      </c>
      <c r="DC6" s="35">
        <f t="shared" si="11"/>
        <v>84.73</v>
      </c>
      <c r="DD6" s="35">
        <f t="shared" si="11"/>
        <v>83.96</v>
      </c>
      <c r="DE6" s="35">
        <f t="shared" si="11"/>
        <v>84.12</v>
      </c>
      <c r="DF6" s="35">
        <f t="shared" si="11"/>
        <v>84.17</v>
      </c>
      <c r="DG6" s="35">
        <f t="shared" si="11"/>
        <v>83.35</v>
      </c>
      <c r="DH6" s="34" t="str">
        <f>IF(DH7="","",IF(DH7="-","【-】","【"&amp;SUBSTITUTE(TEXT(DH7,"#,##0.00"),"-","△")&amp;"】"))</f>
        <v>【95.20】</v>
      </c>
      <c r="DI6" s="35">
        <f>IF(DI7="",NA(),DI7)</f>
        <v>30.66</v>
      </c>
      <c r="DJ6" s="35">
        <f t="shared" ref="DJ6:DR6" si="12">IF(DJ7="",NA(),DJ7)</f>
        <v>33.1</v>
      </c>
      <c r="DK6" s="35">
        <f t="shared" si="12"/>
        <v>34.74</v>
      </c>
      <c r="DL6" s="35">
        <f t="shared" si="12"/>
        <v>36.64</v>
      </c>
      <c r="DM6" s="35">
        <f t="shared" si="12"/>
        <v>38.17</v>
      </c>
      <c r="DN6" s="35">
        <f t="shared" si="12"/>
        <v>21.09</v>
      </c>
      <c r="DO6" s="35">
        <f t="shared" si="12"/>
        <v>22.6</v>
      </c>
      <c r="DP6" s="35">
        <f t="shared" si="12"/>
        <v>26.91</v>
      </c>
      <c r="DQ6" s="35">
        <f t="shared" si="12"/>
        <v>26.81</v>
      </c>
      <c r="DR6" s="35">
        <f t="shared" si="12"/>
        <v>26.06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8" s="36" customFormat="1" x14ac:dyDescent="0.15">
      <c r="A7" s="28"/>
      <c r="B7" s="37">
        <v>2018</v>
      </c>
      <c r="C7" s="37">
        <v>203629</v>
      </c>
      <c r="D7" s="37">
        <v>46</v>
      </c>
      <c r="E7" s="37">
        <v>17</v>
      </c>
      <c r="F7" s="37">
        <v>1</v>
      </c>
      <c r="G7" s="37">
        <v>0</v>
      </c>
      <c r="H7" s="37" t="s">
        <v>96</v>
      </c>
      <c r="I7" s="37" t="s">
        <v>97</v>
      </c>
      <c r="J7" s="37" t="s">
        <v>98</v>
      </c>
      <c r="K7" s="37" t="s">
        <v>99</v>
      </c>
      <c r="L7" s="37" t="s">
        <v>100</v>
      </c>
      <c r="M7" s="37" t="s">
        <v>101</v>
      </c>
      <c r="N7" s="38" t="s">
        <v>102</v>
      </c>
      <c r="O7" s="38">
        <v>58.78</v>
      </c>
      <c r="P7" s="38">
        <v>78.73</v>
      </c>
      <c r="Q7" s="38">
        <v>83.16</v>
      </c>
      <c r="R7" s="38">
        <v>3996</v>
      </c>
      <c r="S7" s="38">
        <v>14591</v>
      </c>
      <c r="T7" s="38">
        <v>144.76</v>
      </c>
      <c r="U7" s="38">
        <v>100.79</v>
      </c>
      <c r="V7" s="38">
        <v>11404</v>
      </c>
      <c r="W7" s="38">
        <v>6.95</v>
      </c>
      <c r="X7" s="38">
        <v>1640.86</v>
      </c>
      <c r="Y7" s="38">
        <v>121.52</v>
      </c>
      <c r="Z7" s="38">
        <v>127.47</v>
      </c>
      <c r="AA7" s="38">
        <v>130.19999999999999</v>
      </c>
      <c r="AB7" s="38">
        <v>131.69</v>
      </c>
      <c r="AC7" s="38">
        <v>134.30000000000001</v>
      </c>
      <c r="AD7" s="38">
        <v>108.69</v>
      </c>
      <c r="AE7" s="38">
        <v>110.8</v>
      </c>
      <c r="AF7" s="38">
        <v>110.07</v>
      </c>
      <c r="AG7" s="38">
        <v>106.7</v>
      </c>
      <c r="AH7" s="38">
        <v>106.83</v>
      </c>
      <c r="AI7" s="38">
        <v>108.69</v>
      </c>
      <c r="AJ7" s="38">
        <v>0</v>
      </c>
      <c r="AK7" s="38">
        <v>0</v>
      </c>
      <c r="AL7" s="38">
        <v>0</v>
      </c>
      <c r="AM7" s="38">
        <v>0</v>
      </c>
      <c r="AN7" s="38">
        <v>0</v>
      </c>
      <c r="AO7" s="38">
        <v>29.24</v>
      </c>
      <c r="AP7" s="38">
        <v>31.45</v>
      </c>
      <c r="AQ7" s="38">
        <v>31.4</v>
      </c>
      <c r="AR7" s="38">
        <v>26.14</v>
      </c>
      <c r="AS7" s="38">
        <v>22.02</v>
      </c>
      <c r="AT7" s="38">
        <v>3.28</v>
      </c>
      <c r="AU7" s="38">
        <v>100.83</v>
      </c>
      <c r="AV7" s="38">
        <v>88.07</v>
      </c>
      <c r="AW7" s="38">
        <v>81.760000000000005</v>
      </c>
      <c r="AX7" s="38">
        <v>84.82</v>
      </c>
      <c r="AY7" s="38">
        <v>89.57</v>
      </c>
      <c r="AZ7" s="38">
        <v>68.510000000000005</v>
      </c>
      <c r="BA7" s="38">
        <v>70.16</v>
      </c>
      <c r="BB7" s="38">
        <v>79.709999999999994</v>
      </c>
      <c r="BC7" s="38">
        <v>68.290000000000006</v>
      </c>
      <c r="BD7" s="38">
        <v>68.040000000000006</v>
      </c>
      <c r="BE7" s="38">
        <v>69.489999999999995</v>
      </c>
      <c r="BF7" s="38">
        <v>1523.7</v>
      </c>
      <c r="BG7" s="38">
        <v>1376.26</v>
      </c>
      <c r="BH7" s="38">
        <v>1202.32</v>
      </c>
      <c r="BI7" s="38">
        <v>1071.21</v>
      </c>
      <c r="BJ7" s="38">
        <v>947.97</v>
      </c>
      <c r="BK7" s="38">
        <v>1203.71</v>
      </c>
      <c r="BL7" s="38">
        <v>1162.3599999999999</v>
      </c>
      <c r="BM7" s="38">
        <v>1047.6500000000001</v>
      </c>
      <c r="BN7" s="38">
        <v>1124.26</v>
      </c>
      <c r="BO7" s="38">
        <v>1048.23</v>
      </c>
      <c r="BP7" s="38">
        <v>682.78</v>
      </c>
      <c r="BQ7" s="38">
        <v>96.24</v>
      </c>
      <c r="BR7" s="38">
        <v>98.67</v>
      </c>
      <c r="BS7" s="38">
        <v>105.71</v>
      </c>
      <c r="BT7" s="38">
        <v>109.86</v>
      </c>
      <c r="BU7" s="38">
        <v>102.85</v>
      </c>
      <c r="BV7" s="38">
        <v>69.739999999999995</v>
      </c>
      <c r="BW7" s="38">
        <v>68.209999999999994</v>
      </c>
      <c r="BX7" s="38">
        <v>74.040000000000006</v>
      </c>
      <c r="BY7" s="38">
        <v>80.58</v>
      </c>
      <c r="BZ7" s="38">
        <v>78.92</v>
      </c>
      <c r="CA7" s="38">
        <v>100.91</v>
      </c>
      <c r="CB7" s="38">
        <v>223.66</v>
      </c>
      <c r="CC7" s="38">
        <v>222.15</v>
      </c>
      <c r="CD7" s="38">
        <v>207.19</v>
      </c>
      <c r="CE7" s="38">
        <v>199.64</v>
      </c>
      <c r="CF7" s="38">
        <v>213.57</v>
      </c>
      <c r="CG7" s="38">
        <v>248.89</v>
      </c>
      <c r="CH7" s="38">
        <v>250.84</v>
      </c>
      <c r="CI7" s="38">
        <v>235.61</v>
      </c>
      <c r="CJ7" s="38">
        <v>216.21</v>
      </c>
      <c r="CK7" s="38">
        <v>220.31</v>
      </c>
      <c r="CL7" s="38">
        <v>136.86000000000001</v>
      </c>
      <c r="CM7" s="38">
        <v>164.38</v>
      </c>
      <c r="CN7" s="38">
        <v>162.91999999999999</v>
      </c>
      <c r="CO7" s="38">
        <v>179.53</v>
      </c>
      <c r="CP7" s="38">
        <v>169.56</v>
      </c>
      <c r="CQ7" s="38">
        <v>199.18</v>
      </c>
      <c r="CR7" s="38">
        <v>49.89</v>
      </c>
      <c r="CS7" s="38">
        <v>49.39</v>
      </c>
      <c r="CT7" s="38">
        <v>49.25</v>
      </c>
      <c r="CU7" s="38">
        <v>50.24</v>
      </c>
      <c r="CV7" s="38">
        <v>49.68</v>
      </c>
      <c r="CW7" s="38">
        <v>58.98</v>
      </c>
      <c r="CX7" s="38">
        <v>86.93</v>
      </c>
      <c r="CY7" s="38">
        <v>90.54</v>
      </c>
      <c r="CZ7" s="38">
        <v>91.87</v>
      </c>
      <c r="DA7" s="38">
        <v>92.37</v>
      </c>
      <c r="DB7" s="38">
        <v>93.07</v>
      </c>
      <c r="DC7" s="38">
        <v>84.73</v>
      </c>
      <c r="DD7" s="38">
        <v>83.96</v>
      </c>
      <c r="DE7" s="38">
        <v>84.12</v>
      </c>
      <c r="DF7" s="38">
        <v>84.17</v>
      </c>
      <c r="DG7" s="38">
        <v>83.35</v>
      </c>
      <c r="DH7" s="38">
        <v>95.2</v>
      </c>
      <c r="DI7" s="38">
        <v>30.66</v>
      </c>
      <c r="DJ7" s="38">
        <v>33.1</v>
      </c>
      <c r="DK7" s="38">
        <v>34.74</v>
      </c>
      <c r="DL7" s="38">
        <v>36.64</v>
      </c>
      <c r="DM7" s="38">
        <v>38.17</v>
      </c>
      <c r="DN7" s="38">
        <v>21.09</v>
      </c>
      <c r="DO7" s="38">
        <v>22.6</v>
      </c>
      <c r="DP7" s="38">
        <v>26.91</v>
      </c>
      <c r="DQ7" s="38">
        <v>26.81</v>
      </c>
      <c r="DR7" s="38">
        <v>26.06</v>
      </c>
      <c r="DS7" s="38">
        <v>38.6</v>
      </c>
      <c r="DT7" s="38">
        <v>0</v>
      </c>
      <c r="DU7" s="38">
        <v>0</v>
      </c>
      <c r="DV7" s="38">
        <v>0</v>
      </c>
      <c r="DW7" s="38">
        <v>0</v>
      </c>
      <c r="DX7" s="38">
        <v>0</v>
      </c>
      <c r="DY7" s="38">
        <v>0</v>
      </c>
      <c r="DZ7" s="38">
        <v>0</v>
      </c>
      <c r="EA7" s="38">
        <v>0</v>
      </c>
      <c r="EB7" s="38">
        <v>0</v>
      </c>
      <c r="EC7" s="38">
        <v>0</v>
      </c>
      <c r="ED7" s="38">
        <v>5.64</v>
      </c>
      <c r="EE7" s="38">
        <v>0</v>
      </c>
      <c r="EF7" s="38">
        <v>0</v>
      </c>
      <c r="EG7" s="38">
        <v>0</v>
      </c>
      <c r="EH7" s="38">
        <v>0</v>
      </c>
      <c r="EI7" s="38">
        <v>0</v>
      </c>
      <c r="EJ7" s="38">
        <v>0.03</v>
      </c>
      <c r="EK7" s="38">
        <v>0.15</v>
      </c>
      <c r="EL7" s="38">
        <v>0.1</v>
      </c>
      <c r="EM7" s="38">
        <v>0.13</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2020-01-28T01:02:38Z</cp:lastPrinted>
  <dcterms:created xsi:type="dcterms:W3CDTF">2019-12-05T04:44:30Z</dcterms:created>
  <dcterms:modified xsi:type="dcterms:W3CDTF">2020-02-20T02:32:29Z</dcterms:modified>
  <cp:category/>
</cp:coreProperties>
</file>