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2　上田地域振興局\203505 長和町\"/>
    </mc:Choice>
  </mc:AlternateContent>
  <workbookProtection workbookAlgorithmName="SHA-512" workbookHashValue="NYaEnDlnbUpyH7fzTT+ZMGFYiaZUPXInPa8IeB+8arxlmjXMxXmU4wYvzmgm4Kb5LOM8LlACQLFqaUDzskhatA==" workbookSaltValue="tqc+s5c4Gj3KShgzRMhV1w==" workbookSpinCount="100000" lockStructure="1"/>
  <bookViews>
    <workbookView xWindow="93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<sst xmlns="http://schemas.openxmlformats.org/spreadsheetml/2006/main" count="239" uniqueCount="113">
  <si>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</si>
  <si>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</si>
  <si>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</si>
  <si>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</si>
  <si>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</si>
  <si>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</si>
  <si>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</si>
  <si>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</si>
  <si>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</si>
  <si>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</si>
  <si>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</si>
  <si>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</si>
  <si>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</si>
  <si>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</si>
  <si>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</si>
  <si>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</si>
  <si>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</si>
  <si>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</si>
  <si>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</si>
  <si>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</si>
  <si>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</si>
  <si>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</si>
  <si>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</si>
  <si>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</si>
  <si>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</si>
  <si>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</si>
  <si>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</si>
  <si>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</si>
  <si>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</si>
  <si>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</si>
  <si>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</si>
  <si>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</si>
  <si>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</si>
  <si>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</si>
  <si>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</si>
  <si>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</si>
  <si>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</si>
  <si>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</si>
  <si>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</si>
  <si>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</si>
  <si>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</si>
  <si>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</si>
  <si>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</si>
  <si>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</si>
  <si>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</si>
  <si>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</si>
  <si>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</si>
  <si>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</si>
  <si>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</si>
  <si>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</si>
  <si>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</si>
  <si>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</si>
  <si>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</si>
  <si>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</si>
  <si>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</si>
  <si>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</si>
  <si>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</si>
  <si>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</si>
  <si>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</si>
  <si>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</si>
  <si>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</si>
  <si>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</si>
  <si>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</si>
  <si>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</si>
  <si>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</si>
  <si>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</si>
  <si>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</si>
  <si>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</si>
  <si>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</si>
  <si>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</si>
  <si>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</si>
  <si>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</si>
  <si>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</si>
  <si>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</si>
  <si>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</si>
  <si>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</si>
  <si>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</si>
  <si>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</si>
  <si>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</si>
  <si>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</si>
  <si>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</si>
  <si>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</si>
  <si>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</si>
  <si>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</si>
  <si>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</si>
  <si>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</si>
  <si>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</si>
  <si>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</si>
  <si>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</si>
  <si>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</si>
  <si>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</si>
  <si>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</si>
  <si>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</si>
  <si>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</si>
  <si>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</si>
  <si>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</si>
  <si>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</si>
  <si>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長和町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</si>
  <si>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</si>
  <si>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</si>
  <si>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</si>
  <si>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</si>
  <si>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</si>
  <si>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</si>
  <si>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</si>
  <si>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</si>
  <si>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</si>
  <si>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</si>
  <si>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</si>
  <si>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</si>
  <si>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故障を極力なくすことにより、現状の機器を長く使っていけるように使用者への正しい利用を呼びかけます。</t>
    <phoneticPr fontId="4"/>
  </si>
  <si>
    <t>　事業の規模が小さく、大規模な修繕は、経営の悪化につながるため、使用者への適切な維持管理を呼びかけていきます。</t>
    <phoneticPr fontId="4"/>
  </si>
  <si>
    <t>　収益的収支比率は100％前後を推移していますが、個別排水事業は対象世帯が少ないため経費回収率が低く、料金収入の増加も見込めないため、使用料の収入だけでは、維持管理費や地方債償還金が賄えず、一般会計からの繰入金へ依存する状況が続きます。
　また、事業規模も小さいため、浄化槽の修繕や汚泥処理を行う時期が重なるなど少額の維持管理費の増加でも、経費回収率や汚水処理原価に大きく影響します。
　そのため、経営状況の改善を目指し、適切な管理を行うなど汚水処理費の抑制に努めていきます。
※H31年度からの企業会計移行により、H31年3月末で打ち切り決算を行いました。このため、使用料収入が減少しており、H29年度以前との比較は参考程度となります。</t>
    <rPh sb="13" eb="15">
      <t>ゼンゴ</t>
    </rPh>
    <rPh sb="16" eb="1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</si>
</sst>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19-435A-BE85-053564F83B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19-435A-BE85-053564F83B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38.46</c:v>
                </c:pt>
                <c:pt idx="1">
                  <c:v>38.46</c:v>
                </c:pt>
                <c:pt idx="2">
                  <c:v>38.46</c:v>
                </c:pt>
                <c:pt idx="3">
                  <c:v>38.46</c:v>
                </c:pt>
                <c:pt idx="4">
                  <c:v>38.46</c:v>
                </c:pt>
              </c:numCache>
            </c:numRef>
          </c:val>
          <c:extLst>
            <c:ext xmlns:c16="http://schemas.microsoft.com/office/drawing/2014/chart" uri="{C3380CC4-5D6E-409C-BE32-E72D297353CC}">
              <c16:uniqueId val="{00000000-1CFF-4DA4-B3C5-7D4C40C79E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1CFF-4DA4-B3C5-7D4C40C79E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09-4142-AD9A-D4D137EAB4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0C09-4142-AD9A-D4D137EAB4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95.35</c:v>
                </c:pt>
                <c:pt idx="1">
                  <c:v>116.22</c:v>
                </c:pt>
                <c:pt idx="2">
                  <c:v>94.74</c:v>
                </c:pt>
                <c:pt idx="3">
                  <c:v>95.65</c:v>
                </c:pt>
                <c:pt idx="4">
                  <c:v>95.33</c:v>
                </c:pt>
              </c:numCache>
            </c:numRef>
          </c:val>
          <c:extLst>
            <c:ext xmlns:c16="http://schemas.microsoft.com/office/drawing/2014/chart" uri="{C3380CC4-5D6E-409C-BE32-E72D297353CC}">
              <c16:uniqueId val="{00000000-5650-4F45-B13F-EB3ED995E6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0-4F45-B13F-EB3ED995E6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9-4D35-83B3-3C03FC56F1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9-4D35-83B3-3C03FC56F1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4-486F-9B25-0FB7C2D17C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4-486F-9B25-0FB7C2D17C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6-497B-A453-8972526E3C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6-497B-A453-8972526E3C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3-47D6-B007-14508E1221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3-47D6-B007-14508E1221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6E-46BA-A58B-D180BFE6BA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826E-46BA-A58B-D180BFE6BA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38.61</c:v>
                </c:pt>
                <c:pt idx="1">
                  <c:v>43.31</c:v>
                </c:pt>
                <c:pt idx="2">
                  <c:v>52.24</c:v>
                </c:pt>
                <c:pt idx="3">
                  <c:v>35</c:v>
                </c:pt>
                <c:pt idx="4">
                  <c:v>32.42</c:v>
                </c:pt>
              </c:numCache>
            </c:numRef>
          </c:val>
          <c:extLst>
            <c:ext xmlns:c16="http://schemas.microsoft.com/office/drawing/2014/chart" uri="{C3380CC4-5D6E-409C-BE32-E72D297353CC}">
              <c16:uniqueId val="{00000000-1BED-4AF7-B2DC-3BDCFC5A9C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1BED-4AF7-B2DC-3BDCFC5A9C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504.77</c:v>
                </c:pt>
                <c:pt idx="1">
                  <c:v>453.09</c:v>
                </c:pt>
                <c:pt idx="2">
                  <c:v>359.86</c:v>
                </c:pt>
                <c:pt idx="3">
                  <c:v>548.23</c:v>
                </c:pt>
                <c:pt idx="4">
                  <c:v>503.18</c:v>
                </c:pt>
              </c:numCache>
            </c:numRef>
          </c:val>
          <c:extLst>
            <c:ext xmlns:c16="http://schemas.microsoft.com/office/drawing/2014/chart" uri="{C3380CC4-5D6E-409C-BE32-E72D297353CC}">
              <c16:uniqueId val="{00000000-0929-4A56-B9A5-5E2A2D68C1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0929-4A56-B9A5-5E2A2D68C1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長和町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6124</v>
      </c>
      <c r="AM8" s="68"/>
      <c r="AN8" s="68"/>
      <c r="AO8" s="68"/>
      <c r="AP8" s="68"/>
      <c r="AQ8" s="68"/>
      <c r="AR8" s="68"/>
      <c r="AS8" s="68"/>
      <c r="AT8" s="67">
        <f>データ!T6</f>
        <v>183.86</v>
      </c>
      <c r="AU8" s="67"/>
      <c r="AV8" s="67"/>
      <c r="AW8" s="67"/>
      <c r="AX8" s="67"/>
      <c r="AY8" s="67"/>
      <c r="AZ8" s="67"/>
      <c r="BA8" s="67"/>
      <c r="BB8" s="67">
        <f>データ!U6</f>
        <v>33.31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0.56000000000000005</v>
      </c>
      <c r="Q10" s="67"/>
      <c r="R10" s="67"/>
      <c r="S10" s="67"/>
      <c r="T10" s="67"/>
      <c r="U10" s="67"/>
      <c r="V10" s="67"/>
      <c r="W10" s="67">
        <f>データ!Q6</f>
        <v>100</v>
      </c>
      <c r="X10" s="67"/>
      <c r="Y10" s="67"/>
      <c r="Z10" s="67"/>
      <c r="AA10" s="67"/>
      <c r="AB10" s="67"/>
      <c r="AC10" s="67"/>
      <c r="AD10" s="68">
        <f>データ!R6</f>
        <v>3672</v>
      </c>
      <c r="AE10" s="68"/>
      <c r="AF10" s="68"/>
      <c r="AG10" s="68"/>
      <c r="AH10" s="68"/>
      <c r="AI10" s="68"/>
      <c r="AJ10" s="68"/>
      <c r="AK10" s="2"/>
      <c r="AL10" s="68">
        <f>データ!V6</f>
        <v>34</v>
      </c>
      <c r="AM10" s="68"/>
      <c r="AN10" s="68"/>
      <c r="AO10" s="68"/>
      <c r="AP10" s="68"/>
      <c r="AQ10" s="68"/>
      <c r="AR10" s="68"/>
      <c r="AS10" s="68"/>
      <c r="AT10" s="67">
        <f>データ!W6</f>
        <v>0.01</v>
      </c>
      <c r="AU10" s="67"/>
      <c r="AV10" s="67"/>
      <c r="AW10" s="67"/>
      <c r="AX10" s="67"/>
      <c r="AY10" s="67"/>
      <c r="AZ10" s="67"/>
      <c r="BA10" s="67"/>
      <c r="BB10" s="67">
        <f>データ!X6</f>
        <v>3400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hAkzmjaCwISSV2loD0sZ5+oORjBnfCyCN85vBw6gMM0nRxGuvwM2okppTALYW8Popckbcp7xMpXEEGT7EGNd5Q==" saltValue="3WSXH6CjZiyXSyxM4IvW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203505</v>
      </c>
      <c r="D6" s="33">
        <f t="shared" si="3"/>
        <v>47</v>
      </c>
      <c r="E6" s="33">
        <f t="shared" si="3"/>
        <v>18</v>
      </c>
      <c r="F6" s="33">
        <f t="shared" si="3"/>
        <v>1</v>
      </c>
      <c r="G6" s="33">
        <f t="shared" si="3"/>
        <v>0</v>
      </c>
      <c r="H6" s="33" t="str">
        <f t="shared" si="3"/>
        <v>長野県　長和町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0.56000000000000005</v>
      </c>
      <c r="Q6" s="34">
        <f t="shared" si="3"/>
        <v>100</v>
      </c>
      <c r="R6" s="34">
        <f t="shared" si="3"/>
        <v>3672</v>
      </c>
      <c r="S6" s="34">
        <f t="shared" si="3"/>
        <v>6124</v>
      </c>
      <c r="T6" s="34">
        <f t="shared" si="3"/>
        <v>183.86</v>
      </c>
      <c r="U6" s="34">
        <f t="shared" si="3"/>
        <v>33.31</v>
      </c>
      <c r="V6" s="34">
        <f t="shared" si="3"/>
        <v>34</v>
      </c>
      <c r="W6" s="34">
        <f t="shared" si="3"/>
        <v>0.01</v>
      </c>
      <c r="X6" s="34">
        <f t="shared" si="3"/>
        <v>3400</v>
      </c>
      <c r="Y6" s="35">
        <f>IF(Y7="",NA(),Y7)</f>
        <v>95.35</v>
      </c>
      <c r="Z6" s="35">
        <f t="shared" ref="Z6:AH6" si="4">IF(Z7="",NA(),Z7)</f>
        <v>116.22</v>
      </c>
      <c r="AA6" s="35">
        <f t="shared" si="4"/>
        <v>94.74</v>
      </c>
      <c r="AB6" s="35">
        <f t="shared" si="4"/>
        <v>95.65</v>
      </c>
      <c r="AC6" s="35">
        <f t="shared" si="4"/>
        <v>95.33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701.33</v>
      </c>
      <c r="BL6" s="35">
        <f t="shared" si="7"/>
        <v>663.76</v>
      </c>
      <c r="BM6" s="35">
        <f t="shared" si="7"/>
        <v>566.35</v>
      </c>
      <c r="BN6" s="35">
        <f t="shared" si="7"/>
        <v>888.8</v>
      </c>
      <c r="BO6" s="35">
        <f t="shared" si="7"/>
        <v>855.65</v>
      </c>
      <c r="BP6" s="34" t="str">
        <f>IF(BP7="","",IF(BP7="-","【-】","【"&amp;SUBSTITUTE(TEXT(BP7,"#,##0.00"),"-","△")&amp;"】"))</f>
        <v>【860.68】</v>
      </c>
      <c r="BQ6" s="35">
        <f>IF(BQ7="",NA(),BQ7)</f>
        <v>38.61</v>
      </c>
      <c r="BR6" s="35">
        <f t="shared" ref="BR6:BZ6" si="8">IF(BR7="",NA(),BR7)</f>
        <v>43.31</v>
      </c>
      <c r="BS6" s="35">
        <f t="shared" si="8"/>
        <v>52.24</v>
      </c>
      <c r="BT6" s="35">
        <f t="shared" si="8"/>
        <v>35</v>
      </c>
      <c r="BU6" s="35">
        <f t="shared" si="8"/>
        <v>32.42</v>
      </c>
      <c r="BV6" s="35">
        <f t="shared" si="8"/>
        <v>53.48</v>
      </c>
      <c r="BW6" s="35">
        <f t="shared" si="8"/>
        <v>53.76</v>
      </c>
      <c r="BX6" s="35">
        <f t="shared" si="8"/>
        <v>52.27</v>
      </c>
      <c r="BY6" s="35">
        <f t="shared" si="8"/>
        <v>52.55</v>
      </c>
      <c r="BZ6" s="35">
        <f t="shared" si="8"/>
        <v>52.23</v>
      </c>
      <c r="CA6" s="34" t="str">
        <f>IF(CA7="","",IF(CA7="-","【-】","【"&amp;SUBSTITUTE(TEXT(CA7,"#,##0.00"),"-","△")&amp;"】"))</f>
        <v>【52.12】</v>
      </c>
      <c r="CB6" s="35">
        <f>IF(CB7="",NA(),CB7)</f>
        <v>504.77</v>
      </c>
      <c r="CC6" s="35">
        <f t="shared" ref="CC6:CK6" si="9">IF(CC7="",NA(),CC7)</f>
        <v>453.09</v>
      </c>
      <c r="CD6" s="35">
        <f t="shared" si="9"/>
        <v>359.86</v>
      </c>
      <c r="CE6" s="35">
        <f t="shared" si="9"/>
        <v>548.23</v>
      </c>
      <c r="CF6" s="35">
        <f t="shared" si="9"/>
        <v>503.18</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38.46</v>
      </c>
      <c r="CN6" s="35">
        <f t="shared" ref="CN6:CV6" si="10">IF(CN7="",NA(),CN7)</f>
        <v>38.46</v>
      </c>
      <c r="CO6" s="35">
        <f t="shared" si="10"/>
        <v>38.46</v>
      </c>
      <c r="CP6" s="35">
        <f t="shared" si="10"/>
        <v>38.46</v>
      </c>
      <c r="CQ6" s="35">
        <f t="shared" si="10"/>
        <v>38.46</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203505</v>
      </c>
      <c r="D7" s="37">
        <v>47</v>
      </c>
      <c r="E7" s="37">
        <v>18</v>
      </c>
      <c r="F7" s="37">
        <v>1</v>
      </c>
      <c r="G7" s="37">
        <v>0</v>
      </c>
      <c r="H7" s="37" t="s">
        <v>97</v>
      </c>
      <c r="I7" s="37" t="s">
        <v>98</v>
      </c>
      <c r="J7" s="37" t="s">
        <v>99</v>
      </c>
      <c r="K7" s="37" t="s">
        <v>100</v>
      </c>
      <c r="L7" s="37" t="s">
        <v>101</v>
      </c>
      <c r="M7" s="37" t="s">
        <v>102</v>
      </c>
      <c r="N7" s="38" t="s">
        <v>103</v>
      </c>
      <c r="O7" s="38" t="s">
        <v>104</v>
      </c>
      <c r="P7" s="38">
        <v>0.56000000000000005</v>
      </c>
      <c r="Q7" s="38">
        <v>100</v>
      </c>
      <c r="R7" s="38">
        <v>3672</v>
      </c>
      <c r="S7" s="38">
        <v>6124</v>
      </c>
      <c r="T7" s="38">
        <v>183.86</v>
      </c>
      <c r="U7" s="38">
        <v>33.31</v>
      </c>
      <c r="V7" s="38">
        <v>34</v>
      </c>
      <c r="W7" s="38">
        <v>0.01</v>
      </c>
      <c r="X7" s="38">
        <v>3400</v>
      </c>
      <c r="Y7" s="38">
        <v>95.35</v>
      </c>
      <c r="Z7" s="38">
        <v>116.22</v>
      </c>
      <c r="AA7" s="38">
        <v>94.74</v>
      </c>
      <c r="AB7" s="38">
        <v>95.65</v>
      </c>
      <c r="AC7" s="38">
        <v>95.33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701.33</v>
      </c>
      <c r="BL7" s="38">
        <v>663.76</v>
      </c>
      <c r="BM7" s="38">
        <v>566.35</v>
      </c>
      <c r="BN7" s="38">
        <v>888.8</v>
      </c>
      <c r="BO7" s="38">
        <v>855.65</v>
      </c>
      <c r="BP7" s="38">
        <v>860.68</v>
      </c>
      <c r="BQ7" s="38">
        <v>38.61</v>
      </c>
      <c r="BR7" s="38">
        <v>43.31</v>
      </c>
      <c r="BS7" s="38">
        <v>52.24</v>
      </c>
      <c r="BT7" s="38">
        <v>35</v>
      </c>
      <c r="BU7" s="38">
        <v>32.42</v>
      </c>
      <c r="BV7" s="38">
        <v>53.48</v>
      </c>
      <c r="BW7" s="38">
        <v>53.76</v>
      </c>
      <c r="BX7" s="38">
        <v>52.27</v>
      </c>
      <c r="BY7" s="38">
        <v>52.55</v>
      </c>
      <c r="BZ7" s="38">
        <v>52.23</v>
      </c>
      <c r="CA7" s="38">
        <v>52.12</v>
      </c>
      <c r="CB7" s="38">
        <v>504.77</v>
      </c>
      <c r="CC7" s="38">
        <v>453.09</v>
      </c>
      <c r="CD7" s="38">
        <v>359.86</v>
      </c>
      <c r="CE7" s="38">
        <v>548.23</v>
      </c>
      <c r="CF7" s="38">
        <v>503.18</v>
      </c>
      <c r="CG7" s="38">
        <v>277.29000000000002</v>
      </c>
      <c r="CH7" s="38">
        <v>275.25</v>
      </c>
      <c r="CI7" s="38">
        <v>291.01</v>
      </c>
      <c r="CJ7" s="38">
        <v>292.45</v>
      </c>
      <c r="CK7" s="38">
        <v>294.05</v>
      </c>
      <c r="CL7" s="38">
        <v>299.14</v>
      </c>
      <c r="CM7" s="38">
        <v>38.46</v>
      </c>
      <c r="CN7" s="38">
        <v>38.46</v>
      </c>
      <c r="CO7" s="38">
        <v>38.46</v>
      </c>
      <c r="CP7" s="38">
        <v>38.46</v>
      </c>
      <c r="CQ7" s="38">
        <v>38.46</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2019-12-05T05:31:45Z</dcterms:created>
  <dcterms:modified xsi:type="dcterms:W3CDTF">2020-02-20T02:29:43Z</dcterms:modified>
  <cp:category/>
</cp:coreProperties>
</file>