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ka52\市町村課\001財政係\005公営企業\H31\001公営企業一般\001公営企業一般\経営比較分析表\水道・下水・交通・電気・休養宿泊・駐車場・病院\07経営比較分析表（公表用）\01　佐久地域振興局\203211 軽井沢町\"/>
    </mc:Choice>
  </mc:AlternateContent>
  <workbookProtection workbookAlgorithmName="SHA-512" workbookHashValue="rF+6LCYMb+SKz5V0qo/Hcqm8Wqileo/3u0/zKd+BP3LYmBujZenD/x4v2UJtj8aW3wx9iEdHpewSx1bgcnJwIg==" workbookSaltValue="yI/udY0Y8P+36Ekem1dnZg==" workbookSpinCount="100000" lockStructure="1"/>
  <bookViews>
    <workbookView xWindow="0" yWindow="0" windowWidth="20490" windowHeight="709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<sst xmlns="http://schemas.openxmlformats.org/spreadsheetml/2006/main" count="220" uniqueCount="108">
  <si>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</si>
  <si>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</si>
  <si>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</si>
  <si>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</si>
  <si>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</si>
  <si>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</si>
  <si>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</si>
  <si>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</si>
  <si>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</si>
  <si>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</si>
  <si>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</si>
  <si>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</si>
  <si>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</si>
  <si>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</si>
  <si>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</si>
  <si>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</si>
  <si>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</si>
  <si>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</si>
  <si>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</si>
  <si>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</si>
  <si>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</si>
  <si>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</si>
  <si>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</si>
  <si>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</si>
  <si>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</si>
  <si>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</si>
  <si>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</si>
  <si>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</si>
  <si>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</si>
  <si>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</si>
  <si>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</si>
  <si>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</si>
  <si>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</si>
  <si>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</si>
  <si>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</si>
  <si>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</si>
  <si>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</si>
  <si>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</si>
  <si>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</si>
  <si>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</si>
  <si>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</si>
  <si>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</si>
  <si>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</si>
  <si>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</si>
  <si>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</si>
  <si>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</si>
  <si>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</si>
  <si>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</si>
  <si>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</si>
  <si>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</si>
  <si>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</si>
  <si>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</si>
  <si>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</si>
  <si>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</si>
  <si>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</si>
  <si>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</si>
  <si>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</si>
  <si>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</si>
  <si>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</si>
  <si>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</si>
  <si>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</si>
  <si>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</si>
  <si>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</si>
  <si>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</si>
  <si>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</si>
  <si>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</si>
  <si>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</si>
  <si>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</si>
  <si>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</si>
  <si>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</si>
  <si>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</si>
  <si>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</si>
  <si>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</si>
  <si>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</si>
  <si>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</si>
  <si>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</si>
  <si>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</si>
  <si>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</si>
  <si>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</si>
  <si>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</si>
  <si>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</si>
  <si>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</si>
  <si>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</si>
  <si>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</si>
  <si>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</si>
  <si>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</si>
  <si>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</si>
  <si>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</si>
  <si>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</si>
  <si>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</si>
  <si>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</si>
  <si>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</si>
  <si>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</si>
  <si>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軽井沢町</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</si>
  <si>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</si>
  <si>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</si>
  <si>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</si>
  <si>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</si>
  <si>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</si>
  <si>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</si>
  <si>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</si>
  <si>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</si>
  <si>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</si>
  <si>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</si>
  <si>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</si>
  <si>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当町は自然環境に恵まれているため、給水原価を低く保てており、企業債の返済も安定しているため経営の健全性は概ね良好です。
　経営の効率性は、夏季等の特定時期に使用が偏る特異な使用形態となっているため、ピーク時にも対応できる施設規模を保持していることから、施設利用率においては、平均すると低い状況です。また、有収率について、類似団体と比較すると低い状況ですが、漏水調査等を行い老朽管の更新等により年々向上を図っています。</t>
    <phoneticPr fontId="4"/>
  </si>
  <si>
    <t>　老朽管の更新状況においては、企業債の返済及び第10次拡張計画に伴い、配水施設の改良・新設を行っており類似団体の平均値を下回っている状況から、今後は企業債の減少に合わせて施設整備事業及び管路更新事業を主として向上を図る予定です。</t>
    <phoneticPr fontId="4"/>
  </si>
  <si>
    <t>　経営収支は現在良好を保っているため、今後は施設整備事業及び管路更新事業に力を入れ、有収率の更なる向上を図り、現在懸念されている人口減少化社会に備え現在経営戦略及びアセットマネジメント（３－Ｃ）を策定中であることから、料金の適正化による財源と投資のバランスを検討し、今後も安定した運営を目指し努力していきます。</t>
    <rPh sb="74" eb="76">
      <t>ゲンザイ</t>
    </rPh>
    <rPh sb="80" eb="81">
      <t>オヨ</t>
    </rPh>
    <rPh sb="98" eb="100">
      <t>サクテイ</t>
    </rPh>
    <rPh sb="100" eb="101">
      <t>チュウ</t>
    </rPh>
    <rPh sb="129" eb="131">
      <t>ケントウ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</si>
</sst>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0.47</c:v>
                </c:pt>
                <c:pt idx="1">
                  <c:v>0.32</c:v>
                </c:pt>
                <c:pt idx="2">
                  <c:v>0.3</c:v>
                </c:pt>
                <c:pt idx="3">
                  <c:v>0.08</c:v>
                </c:pt>
                <c:pt idx="4">
                  <c:v>0.1</c:v>
                </c:pt>
              </c:numCache>
            </c:numRef>
          </c:val>
          <c:extLst>
            <c:ext xmlns:c16="http://schemas.microsoft.com/office/drawing/2014/chart" uri="{C3380CC4-5D6E-409C-BE32-E72D297353CC}">
              <c16:uniqueId val="{00000000-D66B-4ED1-9BF6-CE3902FDCC6E}"/>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0.66</c:v>
                </c:pt>
                <c:pt idx="1">
                  <c:v>0.99</c:v>
                </c:pt>
                <c:pt idx="2">
                  <c:v>0.71</c:v>
                </c:pt>
                <c:pt idx="3">
                  <c:v>0.54</c:v>
                </c:pt>
                <c:pt idx="4">
                  <c:v>0.5</c:v>
                </c:pt>
              </c:numCache>
            </c:numRef>
          </c:val>
          <c:smooth val="0"/>
          <c:extLst>
            <c:ext xmlns:c16="http://schemas.microsoft.com/office/drawing/2014/chart" uri="{C3380CC4-5D6E-409C-BE32-E72D297353CC}">
              <c16:uniqueId val="{00000001-D66B-4ED1-9BF6-CE3902FDCC6E}"/>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52.11</c:v>
                </c:pt>
                <c:pt idx="1">
                  <c:v>52.1</c:v>
                </c:pt>
                <c:pt idx="2">
                  <c:v>53.01</c:v>
                </c:pt>
                <c:pt idx="3">
                  <c:v>52.82</c:v>
                </c:pt>
                <c:pt idx="4">
                  <c:v>52.73</c:v>
                </c:pt>
              </c:numCache>
            </c:numRef>
          </c:val>
          <c:extLst>
            <c:ext xmlns:c16="http://schemas.microsoft.com/office/drawing/2014/chart" uri="{C3380CC4-5D6E-409C-BE32-E72D297353CC}">
              <c16:uniqueId val="{00000000-1C18-4743-A16C-58A9125D57FF}"/>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55.13</c:v>
                </c:pt>
                <c:pt idx="1">
                  <c:v>54.77</c:v>
                </c:pt>
                <c:pt idx="2">
                  <c:v>54.92</c:v>
                </c:pt>
                <c:pt idx="3">
                  <c:v>55.63</c:v>
                </c:pt>
                <c:pt idx="4">
                  <c:v>55.03</c:v>
                </c:pt>
              </c:numCache>
            </c:numRef>
          </c:val>
          <c:smooth val="0"/>
          <c:extLst>
            <c:ext xmlns:c16="http://schemas.microsoft.com/office/drawing/2014/chart" uri="{C3380CC4-5D6E-409C-BE32-E72D297353CC}">
              <c16:uniqueId val="{00000001-1C18-4743-A16C-58A9125D57FF}"/>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72.739999999999995</c:v>
                </c:pt>
                <c:pt idx="1">
                  <c:v>73.31</c:v>
                </c:pt>
                <c:pt idx="2">
                  <c:v>73</c:v>
                </c:pt>
                <c:pt idx="3">
                  <c:v>75.290000000000006</c:v>
                </c:pt>
                <c:pt idx="4">
                  <c:v>76.98</c:v>
                </c:pt>
              </c:numCache>
            </c:numRef>
          </c:val>
          <c:extLst>
            <c:ext xmlns:c16="http://schemas.microsoft.com/office/drawing/2014/chart" uri="{C3380CC4-5D6E-409C-BE32-E72D297353CC}">
              <c16:uniqueId val="{00000000-462B-49FF-AF54-1A5C1212C658}"/>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c:v>
                </c:pt>
                <c:pt idx="1">
                  <c:v>82.89</c:v>
                </c:pt>
                <c:pt idx="2">
                  <c:v>82.66</c:v>
                </c:pt>
                <c:pt idx="3">
                  <c:v>82.04</c:v>
                </c:pt>
                <c:pt idx="4">
                  <c:v>81.900000000000006</c:v>
                </c:pt>
              </c:numCache>
            </c:numRef>
          </c:val>
          <c:smooth val="0"/>
          <c:extLst>
            <c:ext xmlns:c16="http://schemas.microsoft.com/office/drawing/2014/chart" uri="{C3380CC4-5D6E-409C-BE32-E72D297353CC}">
              <c16:uniqueId val="{00000001-462B-49FF-AF54-1A5C1212C658}"/>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133.93</c:v>
                </c:pt>
                <c:pt idx="1">
                  <c:v>129.21</c:v>
                </c:pt>
                <c:pt idx="2">
                  <c:v>134.99</c:v>
                </c:pt>
                <c:pt idx="3">
                  <c:v>137.05000000000001</c:v>
                </c:pt>
                <c:pt idx="4">
                  <c:v>130.68</c:v>
                </c:pt>
              </c:numCache>
            </c:numRef>
          </c:val>
          <c:extLst>
            <c:ext xmlns:c16="http://schemas.microsoft.com/office/drawing/2014/chart" uri="{C3380CC4-5D6E-409C-BE32-E72D297353CC}">
              <c16:uniqueId val="{00000000-9B2F-49AF-B587-517720945F0C}"/>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110.01</c:v>
                </c:pt>
                <c:pt idx="1">
                  <c:v>111.21</c:v>
                </c:pt>
                <c:pt idx="2">
                  <c:v>111.71</c:v>
                </c:pt>
                <c:pt idx="3">
                  <c:v>110.05</c:v>
                </c:pt>
                <c:pt idx="4">
                  <c:v>108.87</c:v>
                </c:pt>
              </c:numCache>
            </c:numRef>
          </c:val>
          <c:smooth val="0"/>
          <c:extLst>
            <c:ext xmlns:c16="http://schemas.microsoft.com/office/drawing/2014/chart" uri="{C3380CC4-5D6E-409C-BE32-E72D297353CC}">
              <c16:uniqueId val="{00000001-9B2F-49AF-B587-517720945F0C}"/>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45.02</c:v>
                </c:pt>
                <c:pt idx="1">
                  <c:v>46.72</c:v>
                </c:pt>
                <c:pt idx="2">
                  <c:v>47.74</c:v>
                </c:pt>
                <c:pt idx="3">
                  <c:v>47.95</c:v>
                </c:pt>
                <c:pt idx="4">
                  <c:v>49.38</c:v>
                </c:pt>
              </c:numCache>
            </c:numRef>
          </c:val>
          <c:extLst>
            <c:ext xmlns:c16="http://schemas.microsoft.com/office/drawing/2014/chart" uri="{C3380CC4-5D6E-409C-BE32-E72D297353CC}">
              <c16:uniqueId val="{00000000-F817-48C3-A460-B04B22FDC7C7}"/>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46.66</c:v>
                </c:pt>
                <c:pt idx="1">
                  <c:v>47.46</c:v>
                </c:pt>
                <c:pt idx="2">
                  <c:v>48.49</c:v>
                </c:pt>
                <c:pt idx="3">
                  <c:v>48.05</c:v>
                </c:pt>
                <c:pt idx="4">
                  <c:v>48.87</c:v>
                </c:pt>
              </c:numCache>
            </c:numRef>
          </c:val>
          <c:smooth val="0"/>
          <c:extLst>
            <c:ext xmlns:c16="http://schemas.microsoft.com/office/drawing/2014/chart" uri="{C3380CC4-5D6E-409C-BE32-E72D297353CC}">
              <c16:uniqueId val="{00000001-F817-48C3-A460-B04B22FDC7C7}"/>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9.4499999999999993</c:v>
                </c:pt>
                <c:pt idx="1">
                  <c:v>9.32</c:v>
                </c:pt>
                <c:pt idx="2">
                  <c:v>8.91</c:v>
                </c:pt>
                <c:pt idx="3">
                  <c:v>8.77</c:v>
                </c:pt>
                <c:pt idx="4">
                  <c:v>8.6199999999999992</c:v>
                </c:pt>
              </c:numCache>
            </c:numRef>
          </c:val>
          <c:extLst>
            <c:ext xmlns:c16="http://schemas.microsoft.com/office/drawing/2014/chart" uri="{C3380CC4-5D6E-409C-BE32-E72D297353CC}">
              <c16:uniqueId val="{00000000-5B9C-4258-9EF6-560A581BCBAA}"/>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9.85</c:v>
                </c:pt>
                <c:pt idx="1">
                  <c:v>9.7100000000000009</c:v>
                </c:pt>
                <c:pt idx="2">
                  <c:v>12.79</c:v>
                </c:pt>
                <c:pt idx="3">
                  <c:v>13.39</c:v>
                </c:pt>
                <c:pt idx="4">
                  <c:v>14.85</c:v>
                </c:pt>
              </c:numCache>
            </c:numRef>
          </c:val>
          <c:smooth val="0"/>
          <c:extLst>
            <c:ext xmlns:c16="http://schemas.microsoft.com/office/drawing/2014/chart" uri="{C3380CC4-5D6E-409C-BE32-E72D297353CC}">
              <c16:uniqueId val="{00000001-5B9C-4258-9EF6-560A581BCBAA}"/>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097-491B-B4CF-867C339158F2}"/>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2.8</c:v>
                </c:pt>
                <c:pt idx="1">
                  <c:v>1.93</c:v>
                </c:pt>
                <c:pt idx="2">
                  <c:v>1.72</c:v>
                </c:pt>
                <c:pt idx="3">
                  <c:v>2.64</c:v>
                </c:pt>
                <c:pt idx="4">
                  <c:v>3.16</c:v>
                </c:pt>
              </c:numCache>
            </c:numRef>
          </c:val>
          <c:smooth val="0"/>
          <c:extLst>
            <c:ext xmlns:c16="http://schemas.microsoft.com/office/drawing/2014/chart" uri="{C3380CC4-5D6E-409C-BE32-E72D297353CC}">
              <c16:uniqueId val="{00000001-5097-491B-B4CF-867C339158F2}"/>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380.88</c:v>
                </c:pt>
                <c:pt idx="1">
                  <c:v>506.88</c:v>
                </c:pt>
                <c:pt idx="2">
                  <c:v>455.13</c:v>
                </c:pt>
                <c:pt idx="3">
                  <c:v>354.43</c:v>
                </c:pt>
                <c:pt idx="4">
                  <c:v>475.93</c:v>
                </c:pt>
              </c:numCache>
            </c:numRef>
          </c:val>
          <c:extLst>
            <c:ext xmlns:c16="http://schemas.microsoft.com/office/drawing/2014/chart" uri="{C3380CC4-5D6E-409C-BE32-E72D297353CC}">
              <c16:uniqueId val="{00000000-963B-4E92-A0F7-D62AD651914F}"/>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381.53</c:v>
                </c:pt>
                <c:pt idx="1">
                  <c:v>391.54</c:v>
                </c:pt>
                <c:pt idx="2">
                  <c:v>384.34</c:v>
                </c:pt>
                <c:pt idx="3">
                  <c:v>359.47</c:v>
                </c:pt>
                <c:pt idx="4">
                  <c:v>369.69</c:v>
                </c:pt>
              </c:numCache>
            </c:numRef>
          </c:val>
          <c:smooth val="0"/>
          <c:extLst>
            <c:ext xmlns:c16="http://schemas.microsoft.com/office/drawing/2014/chart" uri="{C3380CC4-5D6E-409C-BE32-E72D297353CC}">
              <c16:uniqueId val="{00000001-963B-4E92-A0F7-D62AD651914F}"/>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208.77</c:v>
                </c:pt>
                <c:pt idx="1">
                  <c:v>185.93</c:v>
                </c:pt>
                <c:pt idx="2">
                  <c:v>162.35</c:v>
                </c:pt>
                <c:pt idx="3">
                  <c:v>136.25</c:v>
                </c:pt>
                <c:pt idx="4">
                  <c:v>110.84</c:v>
                </c:pt>
              </c:numCache>
            </c:numRef>
          </c:val>
          <c:extLst>
            <c:ext xmlns:c16="http://schemas.microsoft.com/office/drawing/2014/chart" uri="{C3380CC4-5D6E-409C-BE32-E72D297353CC}">
              <c16:uniqueId val="{00000000-DF6F-4DD7-B6F3-51D493AB4C2D}"/>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393.27</c:v>
                </c:pt>
                <c:pt idx="1">
                  <c:v>386.97</c:v>
                </c:pt>
                <c:pt idx="2">
                  <c:v>380.58</c:v>
                </c:pt>
                <c:pt idx="3">
                  <c:v>401.79</c:v>
                </c:pt>
                <c:pt idx="4">
                  <c:v>402.99</c:v>
                </c:pt>
              </c:numCache>
            </c:numRef>
          </c:val>
          <c:smooth val="0"/>
          <c:extLst>
            <c:ext xmlns:c16="http://schemas.microsoft.com/office/drawing/2014/chart" uri="{C3380CC4-5D6E-409C-BE32-E72D297353CC}">
              <c16:uniqueId val="{00000001-DF6F-4DD7-B6F3-51D493AB4C2D}"/>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137.25</c:v>
                </c:pt>
                <c:pt idx="1">
                  <c:v>131.47999999999999</c:v>
                </c:pt>
                <c:pt idx="2">
                  <c:v>139.18</c:v>
                </c:pt>
                <c:pt idx="3">
                  <c:v>138.97999999999999</c:v>
                </c:pt>
                <c:pt idx="4">
                  <c:v>132</c:v>
                </c:pt>
              </c:numCache>
            </c:numRef>
          </c:val>
          <c:extLst>
            <c:ext xmlns:c16="http://schemas.microsoft.com/office/drawing/2014/chart" uri="{C3380CC4-5D6E-409C-BE32-E72D297353CC}">
              <c16:uniqueId val="{00000000-BAFB-43E8-9AF0-D12CD90B2538}"/>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100.47</c:v>
                </c:pt>
                <c:pt idx="1">
                  <c:v>101.72</c:v>
                </c:pt>
                <c:pt idx="2">
                  <c:v>102.38</c:v>
                </c:pt>
                <c:pt idx="3">
                  <c:v>100.12</c:v>
                </c:pt>
                <c:pt idx="4">
                  <c:v>98.66</c:v>
                </c:pt>
              </c:numCache>
            </c:numRef>
          </c:val>
          <c:smooth val="0"/>
          <c:extLst>
            <c:ext xmlns:c16="http://schemas.microsoft.com/office/drawing/2014/chart" uri="{C3380CC4-5D6E-409C-BE32-E72D297353CC}">
              <c16:uniqueId val="{00000001-BAFB-43E8-9AF0-D12CD90B2538}"/>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124.12</c:v>
                </c:pt>
                <c:pt idx="1">
                  <c:v>129.52000000000001</c:v>
                </c:pt>
                <c:pt idx="2">
                  <c:v>122.54</c:v>
                </c:pt>
                <c:pt idx="3">
                  <c:v>122.72</c:v>
                </c:pt>
                <c:pt idx="4">
                  <c:v>129.71</c:v>
                </c:pt>
              </c:numCache>
            </c:numRef>
          </c:val>
          <c:extLst>
            <c:ext xmlns:c16="http://schemas.microsoft.com/office/drawing/2014/chart" uri="{C3380CC4-5D6E-409C-BE32-E72D297353CC}">
              <c16:uniqueId val="{00000000-F0C2-4A48-8822-5DA57D3B3442}"/>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169.82</c:v>
                </c:pt>
                <c:pt idx="1">
                  <c:v>168.2</c:v>
                </c:pt>
                <c:pt idx="2">
                  <c:v>168.67</c:v>
                </c:pt>
                <c:pt idx="3">
                  <c:v>174.97</c:v>
                </c:pt>
                <c:pt idx="4">
                  <c:v>178.59</c:v>
                </c:pt>
              </c:numCache>
            </c:numRef>
          </c:val>
          <c:smooth val="0"/>
          <c:extLst>
            <c:ext xmlns:c16="http://schemas.microsoft.com/office/drawing/2014/chart" uri="{C3380CC4-5D6E-409C-BE32-E72D297353CC}">
              <c16:uniqueId val="{00000001-F0C2-4A48-8822-5DA57D3B3442}"/>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55" zoomScaleNormal="5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長野県　軽井沢町</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A6</v>
      </c>
      <c r="X8" s="82"/>
      <c r="Y8" s="82"/>
      <c r="Z8" s="82"/>
      <c r="AA8" s="82"/>
      <c r="AB8" s="82"/>
      <c r="AC8" s="82"/>
      <c r="AD8" s="82" t="str">
        <f>データ!$M$6</f>
        <v>非設置</v>
      </c>
      <c r="AE8" s="82"/>
      <c r="AF8" s="82"/>
      <c r="AG8" s="82"/>
      <c r="AH8" s="82"/>
      <c r="AI8" s="82"/>
      <c r="AJ8" s="82"/>
      <c r="AK8" s="4"/>
      <c r="AL8" s="70">
        <f>データ!$R$6</f>
        <v>20389</v>
      </c>
      <c r="AM8" s="70"/>
      <c r="AN8" s="70"/>
      <c r="AO8" s="70"/>
      <c r="AP8" s="70"/>
      <c r="AQ8" s="70"/>
      <c r="AR8" s="70"/>
      <c r="AS8" s="70"/>
      <c r="AT8" s="66">
        <f>データ!$S$6</f>
        <v>156.03</v>
      </c>
      <c r="AU8" s="67"/>
      <c r="AV8" s="67"/>
      <c r="AW8" s="67"/>
      <c r="AX8" s="67"/>
      <c r="AY8" s="67"/>
      <c r="AZ8" s="67"/>
      <c r="BA8" s="67"/>
      <c r="BB8" s="69">
        <f>データ!$T$6</f>
        <v>130.66999999999999</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86.06</v>
      </c>
      <c r="J10" s="67"/>
      <c r="K10" s="67"/>
      <c r="L10" s="67"/>
      <c r="M10" s="67"/>
      <c r="N10" s="67"/>
      <c r="O10" s="68"/>
      <c r="P10" s="69">
        <f>データ!$P$6</f>
        <v>94.55</v>
      </c>
      <c r="Q10" s="69"/>
      <c r="R10" s="69"/>
      <c r="S10" s="69"/>
      <c r="T10" s="69"/>
      <c r="U10" s="69"/>
      <c r="V10" s="69"/>
      <c r="W10" s="70">
        <f>データ!$Q$6</f>
        <v>2257</v>
      </c>
      <c r="X10" s="70"/>
      <c r="Y10" s="70"/>
      <c r="Z10" s="70"/>
      <c r="AA10" s="70"/>
      <c r="AB10" s="70"/>
      <c r="AC10" s="70"/>
      <c r="AD10" s="2"/>
      <c r="AE10" s="2"/>
      <c r="AF10" s="2"/>
      <c r="AG10" s="2"/>
      <c r="AH10" s="4"/>
      <c r="AI10" s="4"/>
      <c r="AJ10" s="4"/>
      <c r="AK10" s="4"/>
      <c r="AL10" s="70">
        <f>データ!$U$6</f>
        <v>19189</v>
      </c>
      <c r="AM10" s="70"/>
      <c r="AN10" s="70"/>
      <c r="AO10" s="70"/>
      <c r="AP10" s="70"/>
      <c r="AQ10" s="70"/>
      <c r="AR10" s="70"/>
      <c r="AS10" s="70"/>
      <c r="AT10" s="66">
        <f>データ!$V$6</f>
        <v>36.47</v>
      </c>
      <c r="AU10" s="67"/>
      <c r="AV10" s="67"/>
      <c r="AW10" s="67"/>
      <c r="AX10" s="67"/>
      <c r="AY10" s="67"/>
      <c r="AZ10" s="67"/>
      <c r="BA10" s="67"/>
      <c r="BB10" s="69">
        <f>データ!$W$6</f>
        <v>526.16</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0" t="s">
        <v>105</v>
      </c>
      <c r="BM16" s="51"/>
      <c r="BN16" s="51"/>
      <c r="BO16" s="51"/>
      <c r="BP16" s="51"/>
      <c r="BQ16" s="51"/>
      <c r="BR16" s="51"/>
      <c r="BS16" s="51"/>
      <c r="BT16" s="51"/>
      <c r="BU16" s="51"/>
      <c r="BV16" s="51"/>
      <c r="BW16" s="51"/>
      <c r="BX16" s="51"/>
      <c r="BY16" s="51"/>
      <c r="BZ16" s="52"/>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0"/>
      <c r="BM17" s="51"/>
      <c r="BN17" s="51"/>
      <c r="BO17" s="51"/>
      <c r="BP17" s="51"/>
      <c r="BQ17" s="51"/>
      <c r="BR17" s="51"/>
      <c r="BS17" s="51"/>
      <c r="BT17" s="51"/>
      <c r="BU17" s="51"/>
      <c r="BV17" s="51"/>
      <c r="BW17" s="51"/>
      <c r="BX17" s="51"/>
      <c r="BY17" s="51"/>
      <c r="BZ17" s="52"/>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0"/>
      <c r="BM18" s="51"/>
      <c r="BN18" s="51"/>
      <c r="BO18" s="51"/>
      <c r="BP18" s="51"/>
      <c r="BQ18" s="51"/>
      <c r="BR18" s="51"/>
      <c r="BS18" s="51"/>
      <c r="BT18" s="51"/>
      <c r="BU18" s="51"/>
      <c r="BV18" s="51"/>
      <c r="BW18" s="51"/>
      <c r="BX18" s="51"/>
      <c r="BY18" s="51"/>
      <c r="BZ18" s="52"/>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0"/>
      <c r="BM19" s="51"/>
      <c r="BN19" s="51"/>
      <c r="BO19" s="51"/>
      <c r="BP19" s="51"/>
      <c r="BQ19" s="51"/>
      <c r="BR19" s="51"/>
      <c r="BS19" s="51"/>
      <c r="BT19" s="51"/>
      <c r="BU19" s="51"/>
      <c r="BV19" s="51"/>
      <c r="BW19" s="51"/>
      <c r="BX19" s="51"/>
      <c r="BY19" s="51"/>
      <c r="BZ19" s="52"/>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0"/>
      <c r="BM20" s="51"/>
      <c r="BN20" s="51"/>
      <c r="BO20" s="51"/>
      <c r="BP20" s="51"/>
      <c r="BQ20" s="51"/>
      <c r="BR20" s="51"/>
      <c r="BS20" s="51"/>
      <c r="BT20" s="51"/>
      <c r="BU20" s="51"/>
      <c r="BV20" s="51"/>
      <c r="BW20" s="51"/>
      <c r="BX20" s="51"/>
      <c r="BY20" s="51"/>
      <c r="BZ20" s="52"/>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0"/>
      <c r="BM21" s="51"/>
      <c r="BN21" s="51"/>
      <c r="BO21" s="51"/>
      <c r="BP21" s="51"/>
      <c r="BQ21" s="51"/>
      <c r="BR21" s="51"/>
      <c r="BS21" s="51"/>
      <c r="BT21" s="51"/>
      <c r="BU21" s="51"/>
      <c r="BV21" s="51"/>
      <c r="BW21" s="51"/>
      <c r="BX21" s="51"/>
      <c r="BY21" s="51"/>
      <c r="BZ21" s="52"/>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0"/>
      <c r="BM22" s="51"/>
      <c r="BN22" s="51"/>
      <c r="BO22" s="51"/>
      <c r="BP22" s="51"/>
      <c r="BQ22" s="51"/>
      <c r="BR22" s="51"/>
      <c r="BS22" s="51"/>
      <c r="BT22" s="51"/>
      <c r="BU22" s="51"/>
      <c r="BV22" s="51"/>
      <c r="BW22" s="51"/>
      <c r="BX22" s="51"/>
      <c r="BY22" s="51"/>
      <c r="BZ22" s="52"/>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0"/>
      <c r="BM23" s="51"/>
      <c r="BN23" s="51"/>
      <c r="BO23" s="51"/>
      <c r="BP23" s="51"/>
      <c r="BQ23" s="51"/>
      <c r="BR23" s="51"/>
      <c r="BS23" s="51"/>
      <c r="BT23" s="51"/>
      <c r="BU23" s="51"/>
      <c r="BV23" s="51"/>
      <c r="BW23" s="51"/>
      <c r="BX23" s="51"/>
      <c r="BY23" s="51"/>
      <c r="BZ23" s="52"/>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0"/>
      <c r="BM24" s="51"/>
      <c r="BN24" s="51"/>
      <c r="BO24" s="51"/>
      <c r="BP24" s="51"/>
      <c r="BQ24" s="51"/>
      <c r="BR24" s="51"/>
      <c r="BS24" s="51"/>
      <c r="BT24" s="51"/>
      <c r="BU24" s="51"/>
      <c r="BV24" s="51"/>
      <c r="BW24" s="51"/>
      <c r="BX24" s="51"/>
      <c r="BY24" s="51"/>
      <c r="BZ24" s="52"/>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0"/>
      <c r="BM25" s="51"/>
      <c r="BN25" s="51"/>
      <c r="BO25" s="51"/>
      <c r="BP25" s="51"/>
      <c r="BQ25" s="51"/>
      <c r="BR25" s="51"/>
      <c r="BS25" s="51"/>
      <c r="BT25" s="51"/>
      <c r="BU25" s="51"/>
      <c r="BV25" s="51"/>
      <c r="BW25" s="51"/>
      <c r="BX25" s="51"/>
      <c r="BY25" s="51"/>
      <c r="BZ25" s="52"/>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0"/>
      <c r="BM26" s="51"/>
      <c r="BN26" s="51"/>
      <c r="BO26" s="51"/>
      <c r="BP26" s="51"/>
      <c r="BQ26" s="51"/>
      <c r="BR26" s="51"/>
      <c r="BS26" s="51"/>
      <c r="BT26" s="51"/>
      <c r="BU26" s="51"/>
      <c r="BV26" s="51"/>
      <c r="BW26" s="51"/>
      <c r="BX26" s="51"/>
      <c r="BY26" s="51"/>
      <c r="BZ26" s="52"/>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0"/>
      <c r="BM27" s="51"/>
      <c r="BN27" s="51"/>
      <c r="BO27" s="51"/>
      <c r="BP27" s="51"/>
      <c r="BQ27" s="51"/>
      <c r="BR27" s="51"/>
      <c r="BS27" s="51"/>
      <c r="BT27" s="51"/>
      <c r="BU27" s="51"/>
      <c r="BV27" s="51"/>
      <c r="BW27" s="51"/>
      <c r="BX27" s="51"/>
      <c r="BY27" s="51"/>
      <c r="BZ27" s="52"/>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0"/>
      <c r="BM28" s="51"/>
      <c r="BN28" s="51"/>
      <c r="BO28" s="51"/>
      <c r="BP28" s="51"/>
      <c r="BQ28" s="51"/>
      <c r="BR28" s="51"/>
      <c r="BS28" s="51"/>
      <c r="BT28" s="51"/>
      <c r="BU28" s="51"/>
      <c r="BV28" s="51"/>
      <c r="BW28" s="51"/>
      <c r="BX28" s="51"/>
      <c r="BY28" s="51"/>
      <c r="BZ28" s="52"/>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0"/>
      <c r="BM29" s="51"/>
      <c r="BN29" s="51"/>
      <c r="BO29" s="51"/>
      <c r="BP29" s="51"/>
      <c r="BQ29" s="51"/>
      <c r="BR29" s="51"/>
      <c r="BS29" s="51"/>
      <c r="BT29" s="51"/>
      <c r="BU29" s="51"/>
      <c r="BV29" s="51"/>
      <c r="BW29" s="51"/>
      <c r="BX29" s="51"/>
      <c r="BY29" s="51"/>
      <c r="BZ29" s="52"/>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0"/>
      <c r="BM30" s="51"/>
      <c r="BN30" s="51"/>
      <c r="BO30" s="51"/>
      <c r="BP30" s="51"/>
      <c r="BQ30" s="51"/>
      <c r="BR30" s="51"/>
      <c r="BS30" s="51"/>
      <c r="BT30" s="51"/>
      <c r="BU30" s="51"/>
      <c r="BV30" s="51"/>
      <c r="BW30" s="51"/>
      <c r="BX30" s="51"/>
      <c r="BY30" s="51"/>
      <c r="BZ30" s="52"/>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0"/>
      <c r="BM31" s="51"/>
      <c r="BN31" s="51"/>
      <c r="BO31" s="51"/>
      <c r="BP31" s="51"/>
      <c r="BQ31" s="51"/>
      <c r="BR31" s="51"/>
      <c r="BS31" s="51"/>
      <c r="BT31" s="51"/>
      <c r="BU31" s="51"/>
      <c r="BV31" s="51"/>
      <c r="BW31" s="51"/>
      <c r="BX31" s="51"/>
      <c r="BY31" s="51"/>
      <c r="BZ31" s="52"/>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0"/>
      <c r="BM32" s="51"/>
      <c r="BN32" s="51"/>
      <c r="BO32" s="51"/>
      <c r="BP32" s="51"/>
      <c r="BQ32" s="51"/>
      <c r="BR32" s="51"/>
      <c r="BS32" s="51"/>
      <c r="BT32" s="51"/>
      <c r="BU32" s="51"/>
      <c r="BV32" s="51"/>
      <c r="BW32" s="51"/>
      <c r="BX32" s="51"/>
      <c r="BY32" s="51"/>
      <c r="BZ32" s="52"/>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0"/>
      <c r="BM33" s="51"/>
      <c r="BN33" s="51"/>
      <c r="BO33" s="51"/>
      <c r="BP33" s="51"/>
      <c r="BQ33" s="51"/>
      <c r="BR33" s="51"/>
      <c r="BS33" s="51"/>
      <c r="BT33" s="51"/>
      <c r="BU33" s="51"/>
      <c r="BV33" s="51"/>
      <c r="BW33" s="51"/>
      <c r="BX33" s="51"/>
      <c r="BY33" s="51"/>
      <c r="BZ33" s="52"/>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0"/>
      <c r="BM36" s="51"/>
      <c r="BN36" s="51"/>
      <c r="BO36" s="51"/>
      <c r="BP36" s="51"/>
      <c r="BQ36" s="51"/>
      <c r="BR36" s="51"/>
      <c r="BS36" s="51"/>
      <c r="BT36" s="51"/>
      <c r="BU36" s="51"/>
      <c r="BV36" s="51"/>
      <c r="BW36" s="51"/>
      <c r="BX36" s="51"/>
      <c r="BY36" s="51"/>
      <c r="BZ36" s="52"/>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0"/>
      <c r="BM37" s="51"/>
      <c r="BN37" s="51"/>
      <c r="BO37" s="51"/>
      <c r="BP37" s="51"/>
      <c r="BQ37" s="51"/>
      <c r="BR37" s="51"/>
      <c r="BS37" s="51"/>
      <c r="BT37" s="51"/>
      <c r="BU37" s="51"/>
      <c r="BV37" s="51"/>
      <c r="BW37" s="51"/>
      <c r="BX37" s="51"/>
      <c r="BY37" s="51"/>
      <c r="BZ37" s="52"/>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0"/>
      <c r="BM38" s="51"/>
      <c r="BN38" s="51"/>
      <c r="BO38" s="51"/>
      <c r="BP38" s="51"/>
      <c r="BQ38" s="51"/>
      <c r="BR38" s="51"/>
      <c r="BS38" s="51"/>
      <c r="BT38" s="51"/>
      <c r="BU38" s="51"/>
      <c r="BV38" s="51"/>
      <c r="BW38" s="51"/>
      <c r="BX38" s="51"/>
      <c r="BY38" s="51"/>
      <c r="BZ38" s="52"/>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0"/>
      <c r="BM39" s="51"/>
      <c r="BN39" s="51"/>
      <c r="BO39" s="51"/>
      <c r="BP39" s="51"/>
      <c r="BQ39" s="51"/>
      <c r="BR39" s="51"/>
      <c r="BS39" s="51"/>
      <c r="BT39" s="51"/>
      <c r="BU39" s="51"/>
      <c r="BV39" s="51"/>
      <c r="BW39" s="51"/>
      <c r="BX39" s="51"/>
      <c r="BY39" s="51"/>
      <c r="BZ39" s="52"/>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0"/>
      <c r="BM40" s="51"/>
      <c r="BN40" s="51"/>
      <c r="BO40" s="51"/>
      <c r="BP40" s="51"/>
      <c r="BQ40" s="51"/>
      <c r="BR40" s="51"/>
      <c r="BS40" s="51"/>
      <c r="BT40" s="51"/>
      <c r="BU40" s="51"/>
      <c r="BV40" s="51"/>
      <c r="BW40" s="51"/>
      <c r="BX40" s="51"/>
      <c r="BY40" s="51"/>
      <c r="BZ40" s="52"/>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0"/>
      <c r="BM41" s="51"/>
      <c r="BN41" s="51"/>
      <c r="BO41" s="51"/>
      <c r="BP41" s="51"/>
      <c r="BQ41" s="51"/>
      <c r="BR41" s="51"/>
      <c r="BS41" s="51"/>
      <c r="BT41" s="51"/>
      <c r="BU41" s="51"/>
      <c r="BV41" s="51"/>
      <c r="BW41" s="51"/>
      <c r="BX41" s="51"/>
      <c r="BY41" s="51"/>
      <c r="BZ41" s="52"/>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0"/>
      <c r="BM42" s="51"/>
      <c r="BN42" s="51"/>
      <c r="BO42" s="51"/>
      <c r="BP42" s="51"/>
      <c r="BQ42" s="51"/>
      <c r="BR42" s="51"/>
      <c r="BS42" s="51"/>
      <c r="BT42" s="51"/>
      <c r="BU42" s="51"/>
      <c r="BV42" s="51"/>
      <c r="BW42" s="51"/>
      <c r="BX42" s="51"/>
      <c r="BY42" s="51"/>
      <c r="BZ42" s="52"/>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0"/>
      <c r="BM43" s="51"/>
      <c r="BN43" s="51"/>
      <c r="BO43" s="51"/>
      <c r="BP43" s="51"/>
      <c r="BQ43" s="51"/>
      <c r="BR43" s="51"/>
      <c r="BS43" s="51"/>
      <c r="BT43" s="51"/>
      <c r="BU43" s="51"/>
      <c r="BV43" s="51"/>
      <c r="BW43" s="51"/>
      <c r="BX43" s="51"/>
      <c r="BY43" s="51"/>
      <c r="BZ43" s="52"/>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0" t="s">
        <v>106</v>
      </c>
      <c r="BM47" s="51"/>
      <c r="BN47" s="51"/>
      <c r="BO47" s="51"/>
      <c r="BP47" s="51"/>
      <c r="BQ47" s="51"/>
      <c r="BR47" s="51"/>
      <c r="BS47" s="51"/>
      <c r="BT47" s="51"/>
      <c r="BU47" s="51"/>
      <c r="BV47" s="51"/>
      <c r="BW47" s="51"/>
      <c r="BX47" s="51"/>
      <c r="BY47" s="51"/>
      <c r="BZ47" s="52"/>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0" t="s">
        <v>107</v>
      </c>
      <c r="BM66" s="51"/>
      <c r="BN66" s="51"/>
      <c r="BO66" s="51"/>
      <c r="BP66" s="51"/>
      <c r="BQ66" s="51"/>
      <c r="BR66" s="51"/>
      <c r="BS66" s="51"/>
      <c r="BT66" s="51"/>
      <c r="BU66" s="51"/>
      <c r="BV66" s="51"/>
      <c r="BW66" s="51"/>
      <c r="BX66" s="51"/>
      <c r="BY66" s="51"/>
      <c r="BZ66" s="52"/>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RkkDvO1QBYRziX+Sc2N5Bf9rYKAGM7yT0CfgcZonvmXvAnZfIjcS6rEsQttl77BIebq9WhrZc71ZJno6yxiZ/A==" saltValue="A9oMypgltOWbgEUmQBPRyg=="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203211</v>
      </c>
      <c r="D6" s="34">
        <f t="shared" si="3"/>
        <v>46</v>
      </c>
      <c r="E6" s="34">
        <f t="shared" si="3"/>
        <v>1</v>
      </c>
      <c r="F6" s="34">
        <f t="shared" si="3"/>
        <v>0</v>
      </c>
      <c r="G6" s="34">
        <f t="shared" si="3"/>
        <v>1</v>
      </c>
      <c r="H6" s="34" t="str">
        <f t="shared" si="3"/>
        <v>長野県　軽井沢町</v>
      </c>
      <c r="I6" s="34" t="str">
        <f t="shared" si="3"/>
        <v>法適用</v>
      </c>
      <c r="J6" s="34" t="str">
        <f t="shared" si="3"/>
        <v>水道事業</v>
      </c>
      <c r="K6" s="34" t="str">
        <f t="shared" si="3"/>
        <v>末端給水事業</v>
      </c>
      <c r="L6" s="34" t="str">
        <f t="shared" si="3"/>
        <v>A6</v>
      </c>
      <c r="M6" s="34" t="str">
        <f t="shared" si="3"/>
        <v>非設置</v>
      </c>
      <c r="N6" s="35" t="str">
        <f t="shared" si="3"/>
        <v>-</v>
      </c>
      <c r="O6" s="35">
        <f t="shared" si="3"/>
        <v>86.06</v>
      </c>
      <c r="P6" s="35">
        <f t="shared" si="3"/>
        <v>94.55</v>
      </c>
      <c r="Q6" s="35">
        <f t="shared" si="3"/>
        <v>2257</v>
      </c>
      <c r="R6" s="35">
        <f t="shared" si="3"/>
        <v>20389</v>
      </c>
      <c r="S6" s="35">
        <f t="shared" si="3"/>
        <v>156.03</v>
      </c>
      <c r="T6" s="35">
        <f t="shared" si="3"/>
        <v>130.66999999999999</v>
      </c>
      <c r="U6" s="35">
        <f t="shared" si="3"/>
        <v>19189</v>
      </c>
      <c r="V6" s="35">
        <f t="shared" si="3"/>
        <v>36.47</v>
      </c>
      <c r="W6" s="35">
        <f t="shared" si="3"/>
        <v>526.16</v>
      </c>
      <c r="X6" s="36">
        <f>IF(X7="",NA(),X7)</f>
        <v>133.93</v>
      </c>
      <c r="Y6" s="36">
        <f t="shared" ref="Y6:AG6" si="4">IF(Y7="",NA(),Y7)</f>
        <v>129.21</v>
      </c>
      <c r="Z6" s="36">
        <f t="shared" si="4"/>
        <v>134.99</v>
      </c>
      <c r="AA6" s="36">
        <f t="shared" si="4"/>
        <v>137.05000000000001</v>
      </c>
      <c r="AB6" s="36">
        <f t="shared" si="4"/>
        <v>130.68</v>
      </c>
      <c r="AC6" s="36">
        <f t="shared" si="4"/>
        <v>110.01</v>
      </c>
      <c r="AD6" s="36">
        <f t="shared" si="4"/>
        <v>111.21</v>
      </c>
      <c r="AE6" s="36">
        <f t="shared" si="4"/>
        <v>111.71</v>
      </c>
      <c r="AF6" s="36">
        <f t="shared" si="4"/>
        <v>110.05</v>
      </c>
      <c r="AG6" s="36">
        <f t="shared" si="4"/>
        <v>108.87</v>
      </c>
      <c r="AH6" s="35" t="str">
        <f>IF(AH7="","",IF(AH7="-","【-】","【"&amp;SUBSTITUTE(TEXT(AH7,"#,##0.00"),"-","△")&amp;"】"))</f>
        <v>【112.83】</v>
      </c>
      <c r="AI6" s="35">
        <f>IF(AI7="",NA(),AI7)</f>
        <v>0</v>
      </c>
      <c r="AJ6" s="35">
        <f t="shared" ref="AJ6:AR6" si="5">IF(AJ7="",NA(),AJ7)</f>
        <v>0</v>
      </c>
      <c r="AK6" s="35">
        <f t="shared" si="5"/>
        <v>0</v>
      </c>
      <c r="AL6" s="35">
        <f t="shared" si="5"/>
        <v>0</v>
      </c>
      <c r="AM6" s="35">
        <f t="shared" si="5"/>
        <v>0</v>
      </c>
      <c r="AN6" s="36">
        <f t="shared" si="5"/>
        <v>2.8</v>
      </c>
      <c r="AO6" s="36">
        <f t="shared" si="5"/>
        <v>1.93</v>
      </c>
      <c r="AP6" s="36">
        <f t="shared" si="5"/>
        <v>1.72</v>
      </c>
      <c r="AQ6" s="36">
        <f t="shared" si="5"/>
        <v>2.64</v>
      </c>
      <c r="AR6" s="36">
        <f t="shared" si="5"/>
        <v>3.16</v>
      </c>
      <c r="AS6" s="35" t="str">
        <f>IF(AS7="","",IF(AS7="-","【-】","【"&amp;SUBSTITUTE(TEXT(AS7,"#,##0.00"),"-","△")&amp;"】"))</f>
        <v>【1.05】</v>
      </c>
      <c r="AT6" s="36">
        <f>IF(AT7="",NA(),AT7)</f>
        <v>380.88</v>
      </c>
      <c r="AU6" s="36">
        <f t="shared" ref="AU6:BC6" si="6">IF(AU7="",NA(),AU7)</f>
        <v>506.88</v>
      </c>
      <c r="AV6" s="36">
        <f t="shared" si="6"/>
        <v>455.13</v>
      </c>
      <c r="AW6" s="36">
        <f t="shared" si="6"/>
        <v>354.43</v>
      </c>
      <c r="AX6" s="36">
        <f t="shared" si="6"/>
        <v>475.93</v>
      </c>
      <c r="AY6" s="36">
        <f t="shared" si="6"/>
        <v>381.53</v>
      </c>
      <c r="AZ6" s="36">
        <f t="shared" si="6"/>
        <v>391.54</v>
      </c>
      <c r="BA6" s="36">
        <f t="shared" si="6"/>
        <v>384.34</v>
      </c>
      <c r="BB6" s="36">
        <f t="shared" si="6"/>
        <v>359.47</v>
      </c>
      <c r="BC6" s="36">
        <f t="shared" si="6"/>
        <v>369.69</v>
      </c>
      <c r="BD6" s="35" t="str">
        <f>IF(BD7="","",IF(BD7="-","【-】","【"&amp;SUBSTITUTE(TEXT(BD7,"#,##0.00"),"-","△")&amp;"】"))</f>
        <v>【261.93】</v>
      </c>
      <c r="BE6" s="36">
        <f>IF(BE7="",NA(),BE7)</f>
        <v>208.77</v>
      </c>
      <c r="BF6" s="36">
        <f t="shared" ref="BF6:BN6" si="7">IF(BF7="",NA(),BF7)</f>
        <v>185.93</v>
      </c>
      <c r="BG6" s="36">
        <f t="shared" si="7"/>
        <v>162.35</v>
      </c>
      <c r="BH6" s="36">
        <f t="shared" si="7"/>
        <v>136.25</v>
      </c>
      <c r="BI6" s="36">
        <f t="shared" si="7"/>
        <v>110.84</v>
      </c>
      <c r="BJ6" s="36">
        <f t="shared" si="7"/>
        <v>393.27</v>
      </c>
      <c r="BK6" s="36">
        <f t="shared" si="7"/>
        <v>386.97</v>
      </c>
      <c r="BL6" s="36">
        <f t="shared" si="7"/>
        <v>380.58</v>
      </c>
      <c r="BM6" s="36">
        <f t="shared" si="7"/>
        <v>401.79</v>
      </c>
      <c r="BN6" s="36">
        <f t="shared" si="7"/>
        <v>402.99</v>
      </c>
      <c r="BO6" s="35" t="str">
        <f>IF(BO7="","",IF(BO7="-","【-】","【"&amp;SUBSTITUTE(TEXT(BO7,"#,##0.00"),"-","△")&amp;"】"))</f>
        <v>【270.46】</v>
      </c>
      <c r="BP6" s="36">
        <f>IF(BP7="",NA(),BP7)</f>
        <v>137.25</v>
      </c>
      <c r="BQ6" s="36">
        <f t="shared" ref="BQ6:BY6" si="8">IF(BQ7="",NA(),BQ7)</f>
        <v>131.47999999999999</v>
      </c>
      <c r="BR6" s="36">
        <f t="shared" si="8"/>
        <v>139.18</v>
      </c>
      <c r="BS6" s="36">
        <f t="shared" si="8"/>
        <v>138.97999999999999</v>
      </c>
      <c r="BT6" s="36">
        <f t="shared" si="8"/>
        <v>132</v>
      </c>
      <c r="BU6" s="36">
        <f t="shared" si="8"/>
        <v>100.47</v>
      </c>
      <c r="BV6" s="36">
        <f t="shared" si="8"/>
        <v>101.72</v>
      </c>
      <c r="BW6" s="36">
        <f t="shared" si="8"/>
        <v>102.38</v>
      </c>
      <c r="BX6" s="36">
        <f t="shared" si="8"/>
        <v>100.12</v>
      </c>
      <c r="BY6" s="36">
        <f t="shared" si="8"/>
        <v>98.66</v>
      </c>
      <c r="BZ6" s="35" t="str">
        <f>IF(BZ7="","",IF(BZ7="-","【-】","【"&amp;SUBSTITUTE(TEXT(BZ7,"#,##0.00"),"-","△")&amp;"】"))</f>
        <v>【103.91】</v>
      </c>
      <c r="CA6" s="36">
        <f>IF(CA7="",NA(),CA7)</f>
        <v>124.12</v>
      </c>
      <c r="CB6" s="36">
        <f t="shared" ref="CB6:CJ6" si="9">IF(CB7="",NA(),CB7)</f>
        <v>129.52000000000001</v>
      </c>
      <c r="CC6" s="36">
        <f t="shared" si="9"/>
        <v>122.54</v>
      </c>
      <c r="CD6" s="36">
        <f t="shared" si="9"/>
        <v>122.72</v>
      </c>
      <c r="CE6" s="36">
        <f t="shared" si="9"/>
        <v>129.71</v>
      </c>
      <c r="CF6" s="36">
        <f t="shared" si="9"/>
        <v>169.82</v>
      </c>
      <c r="CG6" s="36">
        <f t="shared" si="9"/>
        <v>168.2</v>
      </c>
      <c r="CH6" s="36">
        <f t="shared" si="9"/>
        <v>168.67</v>
      </c>
      <c r="CI6" s="36">
        <f t="shared" si="9"/>
        <v>174.97</v>
      </c>
      <c r="CJ6" s="36">
        <f t="shared" si="9"/>
        <v>178.59</v>
      </c>
      <c r="CK6" s="35" t="str">
        <f>IF(CK7="","",IF(CK7="-","【-】","【"&amp;SUBSTITUTE(TEXT(CK7,"#,##0.00"),"-","△")&amp;"】"))</f>
        <v>【167.11】</v>
      </c>
      <c r="CL6" s="36">
        <f>IF(CL7="",NA(),CL7)</f>
        <v>52.11</v>
      </c>
      <c r="CM6" s="36">
        <f t="shared" ref="CM6:CU6" si="10">IF(CM7="",NA(),CM7)</f>
        <v>52.1</v>
      </c>
      <c r="CN6" s="36">
        <f t="shared" si="10"/>
        <v>53.01</v>
      </c>
      <c r="CO6" s="36">
        <f t="shared" si="10"/>
        <v>52.82</v>
      </c>
      <c r="CP6" s="36">
        <f t="shared" si="10"/>
        <v>52.73</v>
      </c>
      <c r="CQ6" s="36">
        <f t="shared" si="10"/>
        <v>55.13</v>
      </c>
      <c r="CR6" s="36">
        <f t="shared" si="10"/>
        <v>54.77</v>
      </c>
      <c r="CS6" s="36">
        <f t="shared" si="10"/>
        <v>54.92</v>
      </c>
      <c r="CT6" s="36">
        <f t="shared" si="10"/>
        <v>55.63</v>
      </c>
      <c r="CU6" s="36">
        <f t="shared" si="10"/>
        <v>55.03</v>
      </c>
      <c r="CV6" s="35" t="str">
        <f>IF(CV7="","",IF(CV7="-","【-】","【"&amp;SUBSTITUTE(TEXT(CV7,"#,##0.00"),"-","△")&amp;"】"))</f>
        <v>【60.27】</v>
      </c>
      <c r="CW6" s="36">
        <f>IF(CW7="",NA(),CW7)</f>
        <v>72.739999999999995</v>
      </c>
      <c r="CX6" s="36">
        <f t="shared" ref="CX6:DF6" si="11">IF(CX7="",NA(),CX7)</f>
        <v>73.31</v>
      </c>
      <c r="CY6" s="36">
        <f t="shared" si="11"/>
        <v>73</v>
      </c>
      <c r="CZ6" s="36">
        <f t="shared" si="11"/>
        <v>75.290000000000006</v>
      </c>
      <c r="DA6" s="36">
        <f t="shared" si="11"/>
        <v>76.98</v>
      </c>
      <c r="DB6" s="36">
        <f t="shared" si="11"/>
        <v>83</v>
      </c>
      <c r="DC6" s="36">
        <f t="shared" si="11"/>
        <v>82.89</v>
      </c>
      <c r="DD6" s="36">
        <f t="shared" si="11"/>
        <v>82.66</v>
      </c>
      <c r="DE6" s="36">
        <f t="shared" si="11"/>
        <v>82.04</v>
      </c>
      <c r="DF6" s="36">
        <f t="shared" si="11"/>
        <v>81.900000000000006</v>
      </c>
      <c r="DG6" s="35" t="str">
        <f>IF(DG7="","",IF(DG7="-","【-】","【"&amp;SUBSTITUTE(TEXT(DG7,"#,##0.00"),"-","△")&amp;"】"))</f>
        <v>【89.92】</v>
      </c>
      <c r="DH6" s="36">
        <f>IF(DH7="",NA(),DH7)</f>
        <v>45.02</v>
      </c>
      <c r="DI6" s="36">
        <f t="shared" ref="DI6:DQ6" si="12">IF(DI7="",NA(),DI7)</f>
        <v>46.72</v>
      </c>
      <c r="DJ6" s="36">
        <f t="shared" si="12"/>
        <v>47.74</v>
      </c>
      <c r="DK6" s="36">
        <f t="shared" si="12"/>
        <v>47.95</v>
      </c>
      <c r="DL6" s="36">
        <f t="shared" si="12"/>
        <v>49.38</v>
      </c>
      <c r="DM6" s="36">
        <f t="shared" si="12"/>
        <v>46.66</v>
      </c>
      <c r="DN6" s="36">
        <f t="shared" si="12"/>
        <v>47.46</v>
      </c>
      <c r="DO6" s="36">
        <f t="shared" si="12"/>
        <v>48.49</v>
      </c>
      <c r="DP6" s="36">
        <f t="shared" si="12"/>
        <v>48.05</v>
      </c>
      <c r="DQ6" s="36">
        <f t="shared" si="12"/>
        <v>48.87</v>
      </c>
      <c r="DR6" s="35" t="str">
        <f>IF(DR7="","",IF(DR7="-","【-】","【"&amp;SUBSTITUTE(TEXT(DR7,"#,##0.00"),"-","△")&amp;"】"))</f>
        <v>【48.85】</v>
      </c>
      <c r="DS6" s="36">
        <f>IF(DS7="",NA(),DS7)</f>
        <v>9.4499999999999993</v>
      </c>
      <c r="DT6" s="36">
        <f t="shared" ref="DT6:EB6" si="13">IF(DT7="",NA(),DT7)</f>
        <v>9.32</v>
      </c>
      <c r="DU6" s="36">
        <f t="shared" si="13"/>
        <v>8.91</v>
      </c>
      <c r="DV6" s="36">
        <f t="shared" si="13"/>
        <v>8.77</v>
      </c>
      <c r="DW6" s="36">
        <f t="shared" si="13"/>
        <v>8.6199999999999992</v>
      </c>
      <c r="DX6" s="36">
        <f t="shared" si="13"/>
        <v>9.85</v>
      </c>
      <c r="DY6" s="36">
        <f t="shared" si="13"/>
        <v>9.7100000000000009</v>
      </c>
      <c r="DZ6" s="36">
        <f t="shared" si="13"/>
        <v>12.79</v>
      </c>
      <c r="EA6" s="36">
        <f t="shared" si="13"/>
        <v>13.39</v>
      </c>
      <c r="EB6" s="36">
        <f t="shared" si="13"/>
        <v>14.85</v>
      </c>
      <c r="EC6" s="35" t="str">
        <f>IF(EC7="","",IF(EC7="-","【-】","【"&amp;SUBSTITUTE(TEXT(EC7,"#,##0.00"),"-","△")&amp;"】"))</f>
        <v>【17.80】</v>
      </c>
      <c r="ED6" s="36">
        <f>IF(ED7="",NA(),ED7)</f>
        <v>0.47</v>
      </c>
      <c r="EE6" s="36">
        <f t="shared" ref="EE6:EM6" si="14">IF(EE7="",NA(),EE7)</f>
        <v>0.32</v>
      </c>
      <c r="EF6" s="36">
        <f t="shared" si="14"/>
        <v>0.3</v>
      </c>
      <c r="EG6" s="36">
        <f t="shared" si="14"/>
        <v>0.08</v>
      </c>
      <c r="EH6" s="36">
        <f t="shared" si="14"/>
        <v>0.1</v>
      </c>
      <c r="EI6" s="36">
        <f t="shared" si="14"/>
        <v>0.66</v>
      </c>
      <c r="EJ6" s="36">
        <f t="shared" si="14"/>
        <v>0.99</v>
      </c>
      <c r="EK6" s="36">
        <f t="shared" si="14"/>
        <v>0.71</v>
      </c>
      <c r="EL6" s="36">
        <f t="shared" si="14"/>
        <v>0.54</v>
      </c>
      <c r="EM6" s="36">
        <f t="shared" si="14"/>
        <v>0.5</v>
      </c>
      <c r="EN6" s="35" t="str">
        <f>IF(EN7="","",IF(EN7="-","【-】","【"&amp;SUBSTITUTE(TEXT(EN7,"#,##0.00"),"-","△")&amp;"】"))</f>
        <v>【0.70】</v>
      </c>
    </row>
    <row r="7" spans="1:144" s="37" customFormat="1" x14ac:dyDescent="0.15">
      <c r="A7" s="29"/>
      <c r="B7" s="38">
        <v>2018</v>
      </c>
      <c r="C7" s="38">
        <v>203211</v>
      </c>
      <c r="D7" s="38">
        <v>46</v>
      </c>
      <c r="E7" s="38">
        <v>1</v>
      </c>
      <c r="F7" s="38">
        <v>0</v>
      </c>
      <c r="G7" s="38">
        <v>1</v>
      </c>
      <c r="H7" s="38" t="s">
        <v>93</v>
      </c>
      <c r="I7" s="38" t="s">
        <v>94</v>
      </c>
      <c r="J7" s="38" t="s">
        <v>95</v>
      </c>
      <c r="K7" s="38" t="s">
        <v>96</v>
      </c>
      <c r="L7" s="38" t="s">
        <v>97</v>
      </c>
      <c r="M7" s="38" t="s">
        <v>98</v>
      </c>
      <c r="N7" s="39" t="s">
        <v>99</v>
      </c>
      <c r="O7" s="39">
        <v>86.06</v>
      </c>
      <c r="P7" s="39">
        <v>94.55</v>
      </c>
      <c r="Q7" s="39">
        <v>2257</v>
      </c>
      <c r="R7" s="39">
        <v>20389</v>
      </c>
      <c r="S7" s="39">
        <v>156.03</v>
      </c>
      <c r="T7" s="39">
        <v>130.66999999999999</v>
      </c>
      <c r="U7" s="39">
        <v>19189</v>
      </c>
      <c r="V7" s="39">
        <v>36.47</v>
      </c>
      <c r="W7" s="39">
        <v>526.16</v>
      </c>
      <c r="X7" s="39">
        <v>133.93</v>
      </c>
      <c r="Y7" s="39">
        <v>129.21</v>
      </c>
      <c r="Z7" s="39">
        <v>134.99</v>
      </c>
      <c r="AA7" s="39">
        <v>137.05000000000001</v>
      </c>
      <c r="AB7" s="39">
        <v>130.68</v>
      </c>
      <c r="AC7" s="39">
        <v>110.01</v>
      </c>
      <c r="AD7" s="39">
        <v>111.21</v>
      </c>
      <c r="AE7" s="39">
        <v>111.71</v>
      </c>
      <c r="AF7" s="39">
        <v>110.05</v>
      </c>
      <c r="AG7" s="39">
        <v>108.87</v>
      </c>
      <c r="AH7" s="39">
        <v>112.83</v>
      </c>
      <c r="AI7" s="39">
        <v>0</v>
      </c>
      <c r="AJ7" s="39">
        <v>0</v>
      </c>
      <c r="AK7" s="39">
        <v>0</v>
      </c>
      <c r="AL7" s="39">
        <v>0</v>
      </c>
      <c r="AM7" s="39">
        <v>0</v>
      </c>
      <c r="AN7" s="39">
        <v>2.8</v>
      </c>
      <c r="AO7" s="39">
        <v>1.93</v>
      </c>
      <c r="AP7" s="39">
        <v>1.72</v>
      </c>
      <c r="AQ7" s="39">
        <v>2.64</v>
      </c>
      <c r="AR7" s="39">
        <v>3.16</v>
      </c>
      <c r="AS7" s="39">
        <v>1.05</v>
      </c>
      <c r="AT7" s="39">
        <v>380.88</v>
      </c>
      <c r="AU7" s="39">
        <v>506.88</v>
      </c>
      <c r="AV7" s="39">
        <v>455.13</v>
      </c>
      <c r="AW7" s="39">
        <v>354.43</v>
      </c>
      <c r="AX7" s="39">
        <v>475.93</v>
      </c>
      <c r="AY7" s="39">
        <v>381.53</v>
      </c>
      <c r="AZ7" s="39">
        <v>391.54</v>
      </c>
      <c r="BA7" s="39">
        <v>384.34</v>
      </c>
      <c r="BB7" s="39">
        <v>359.47</v>
      </c>
      <c r="BC7" s="39">
        <v>369.69</v>
      </c>
      <c r="BD7" s="39">
        <v>261.93</v>
      </c>
      <c r="BE7" s="39">
        <v>208.77</v>
      </c>
      <c r="BF7" s="39">
        <v>185.93</v>
      </c>
      <c r="BG7" s="39">
        <v>162.35</v>
      </c>
      <c r="BH7" s="39">
        <v>136.25</v>
      </c>
      <c r="BI7" s="39">
        <v>110.84</v>
      </c>
      <c r="BJ7" s="39">
        <v>393.27</v>
      </c>
      <c r="BK7" s="39">
        <v>386.97</v>
      </c>
      <c r="BL7" s="39">
        <v>380.58</v>
      </c>
      <c r="BM7" s="39">
        <v>401.79</v>
      </c>
      <c r="BN7" s="39">
        <v>402.99</v>
      </c>
      <c r="BO7" s="39">
        <v>270.45999999999998</v>
      </c>
      <c r="BP7" s="39">
        <v>137.25</v>
      </c>
      <c r="BQ7" s="39">
        <v>131.47999999999999</v>
      </c>
      <c r="BR7" s="39">
        <v>139.18</v>
      </c>
      <c r="BS7" s="39">
        <v>138.97999999999999</v>
      </c>
      <c r="BT7" s="39">
        <v>132</v>
      </c>
      <c r="BU7" s="39">
        <v>100.47</v>
      </c>
      <c r="BV7" s="39">
        <v>101.72</v>
      </c>
      <c r="BW7" s="39">
        <v>102.38</v>
      </c>
      <c r="BX7" s="39">
        <v>100.12</v>
      </c>
      <c r="BY7" s="39">
        <v>98.66</v>
      </c>
      <c r="BZ7" s="39">
        <v>103.91</v>
      </c>
      <c r="CA7" s="39">
        <v>124.12</v>
      </c>
      <c r="CB7" s="39">
        <v>129.52000000000001</v>
      </c>
      <c r="CC7" s="39">
        <v>122.54</v>
      </c>
      <c r="CD7" s="39">
        <v>122.72</v>
      </c>
      <c r="CE7" s="39">
        <v>129.71</v>
      </c>
      <c r="CF7" s="39">
        <v>169.82</v>
      </c>
      <c r="CG7" s="39">
        <v>168.2</v>
      </c>
      <c r="CH7" s="39">
        <v>168.67</v>
      </c>
      <c r="CI7" s="39">
        <v>174.97</v>
      </c>
      <c r="CJ7" s="39">
        <v>178.59</v>
      </c>
      <c r="CK7" s="39">
        <v>167.11</v>
      </c>
      <c r="CL7" s="39">
        <v>52.11</v>
      </c>
      <c r="CM7" s="39">
        <v>52.1</v>
      </c>
      <c r="CN7" s="39">
        <v>53.01</v>
      </c>
      <c r="CO7" s="39">
        <v>52.82</v>
      </c>
      <c r="CP7" s="39">
        <v>52.73</v>
      </c>
      <c r="CQ7" s="39">
        <v>55.13</v>
      </c>
      <c r="CR7" s="39">
        <v>54.77</v>
      </c>
      <c r="CS7" s="39">
        <v>54.92</v>
      </c>
      <c r="CT7" s="39">
        <v>55.63</v>
      </c>
      <c r="CU7" s="39">
        <v>55.03</v>
      </c>
      <c r="CV7" s="39">
        <v>60.27</v>
      </c>
      <c r="CW7" s="39">
        <v>72.739999999999995</v>
      </c>
      <c r="CX7" s="39">
        <v>73.31</v>
      </c>
      <c r="CY7" s="39">
        <v>73</v>
      </c>
      <c r="CZ7" s="39">
        <v>75.290000000000006</v>
      </c>
      <c r="DA7" s="39">
        <v>76.98</v>
      </c>
      <c r="DB7" s="39">
        <v>83</v>
      </c>
      <c r="DC7" s="39">
        <v>82.89</v>
      </c>
      <c r="DD7" s="39">
        <v>82.66</v>
      </c>
      <c r="DE7" s="39">
        <v>82.04</v>
      </c>
      <c r="DF7" s="39">
        <v>81.900000000000006</v>
      </c>
      <c r="DG7" s="39">
        <v>89.92</v>
      </c>
      <c r="DH7" s="39">
        <v>45.02</v>
      </c>
      <c r="DI7" s="39">
        <v>46.72</v>
      </c>
      <c r="DJ7" s="39">
        <v>47.74</v>
      </c>
      <c r="DK7" s="39">
        <v>47.95</v>
      </c>
      <c r="DL7" s="39">
        <v>49.38</v>
      </c>
      <c r="DM7" s="39">
        <v>46.66</v>
      </c>
      <c r="DN7" s="39">
        <v>47.46</v>
      </c>
      <c r="DO7" s="39">
        <v>48.49</v>
      </c>
      <c r="DP7" s="39">
        <v>48.05</v>
      </c>
      <c r="DQ7" s="39">
        <v>48.87</v>
      </c>
      <c r="DR7" s="39">
        <v>48.85</v>
      </c>
      <c r="DS7" s="39">
        <v>9.4499999999999993</v>
      </c>
      <c r="DT7" s="39">
        <v>9.32</v>
      </c>
      <c r="DU7" s="39">
        <v>8.91</v>
      </c>
      <c r="DV7" s="39">
        <v>8.77</v>
      </c>
      <c r="DW7" s="39">
        <v>8.6199999999999992</v>
      </c>
      <c r="DX7" s="39">
        <v>9.85</v>
      </c>
      <c r="DY7" s="39">
        <v>9.7100000000000009</v>
      </c>
      <c r="DZ7" s="39">
        <v>12.79</v>
      </c>
      <c r="EA7" s="39">
        <v>13.39</v>
      </c>
      <c r="EB7" s="39">
        <v>14.85</v>
      </c>
      <c r="EC7" s="39">
        <v>17.8</v>
      </c>
      <c r="ED7" s="39">
        <v>0.47</v>
      </c>
      <c r="EE7" s="39">
        <v>0.32</v>
      </c>
      <c r="EF7" s="39">
        <v>0.3</v>
      </c>
      <c r="EG7" s="39">
        <v>0.08</v>
      </c>
      <c r="EH7" s="39">
        <v>0.1</v>
      </c>
      <c r="EI7" s="39">
        <v>0.66</v>
      </c>
      <c r="EJ7" s="39">
        <v>0.99</v>
      </c>
      <c r="EK7" s="39">
        <v>0.71</v>
      </c>
      <c r="EL7" s="39">
        <v>0.54</v>
      </c>
      <c r="EM7" s="39">
        <v>0.5</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2020-02-04T06:53:37Z</cp:lastPrinted>
  <dcterms:created xsi:type="dcterms:W3CDTF">2019-12-05T04:16:00Z</dcterms:created>
  <dcterms:modified xsi:type="dcterms:W3CDTF">2020-03-02T02:22:01Z</dcterms:modified>
  <cp:category/>
</cp:coreProperties>
</file>